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4.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https://aqualisbraemar-my.sharepoint.com/personal/stuart_cromwell_owcltd_com1/Documents/Documents/Python/"/>
    </mc:Choice>
  </mc:AlternateContent>
  <xr:revisionPtr revIDLastSave="1814" documentId="11_0DD9411F512C7DB2D107CCF21A52D93D472F31C0" xr6:coauthVersionLast="47" xr6:coauthVersionMax="47" xr10:uidLastSave="{DB7F8632-1E41-485E-855E-18E8118E6F31}"/>
  <bookViews>
    <workbookView xWindow="-19310" yWindow="-110" windowWidth="19420" windowHeight="10420" activeTab="1" xr2:uid="{00000000-000D-0000-FFFF-FFFF00000000}"/>
  </bookViews>
  <sheets>
    <sheet name="Sheet8" sheetId="9" r:id="rId1"/>
    <sheet name="Data" sheetId="1" r:id="rId2"/>
    <sheet name="Response Analysis" sheetId="3" r:id="rId3"/>
    <sheet name="Sheet3" sheetId="4" r:id="rId4"/>
    <sheet name="Gender split" sheetId="5" r:id="rId5"/>
    <sheet name="Race split" sheetId="6" r:id="rId6"/>
    <sheet name="Graphs" sheetId="8" r:id="rId7"/>
    <sheet name="Graphs by company" sheetId="10" r:id="rId8"/>
  </sheets>
  <definedNames>
    <definedName name="_xlnm._FilterDatabase" localSheetId="1" hidden="1">Data!$A$1:$BU$345</definedName>
  </definedNames>
  <calcPr calcId="191028"/>
  <pivotCaches>
    <pivotCache cacheId="4" r:id="rId9"/>
    <pivotCache cacheId="5"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0" i="8" l="1"/>
  <c r="J81" i="8" s="1"/>
  <c r="I80" i="8"/>
  <c r="I81" i="8" s="1"/>
  <c r="I69" i="8"/>
  <c r="I15" i="10"/>
  <c r="J15" i="10"/>
  <c r="J14" i="10"/>
  <c r="I14" i="10"/>
  <c r="I66" i="10"/>
  <c r="J66" i="10"/>
  <c r="I67" i="10"/>
  <c r="J67" i="10"/>
  <c r="I68" i="10"/>
  <c r="J68" i="10"/>
  <c r="I69" i="10"/>
  <c r="J69" i="10"/>
  <c r="I70" i="10"/>
  <c r="J70" i="10"/>
  <c r="J65" i="10"/>
  <c r="I65" i="10"/>
  <c r="J30" i="10"/>
  <c r="J31" i="10" s="1"/>
  <c r="I30" i="10"/>
  <c r="I31" i="10" s="1"/>
  <c r="D36" i="10"/>
  <c r="E36" i="10"/>
  <c r="F36" i="10"/>
  <c r="G36" i="10"/>
  <c r="H36" i="10"/>
  <c r="D37" i="10"/>
  <c r="E37" i="10"/>
  <c r="F37" i="10"/>
  <c r="G37" i="10"/>
  <c r="H37" i="10"/>
  <c r="D38" i="10"/>
  <c r="E38" i="10"/>
  <c r="F38" i="10"/>
  <c r="G38" i="10"/>
  <c r="H38" i="10"/>
  <c r="D39" i="10"/>
  <c r="E39" i="10"/>
  <c r="F39" i="10"/>
  <c r="G39" i="10"/>
  <c r="H39" i="10"/>
  <c r="D40" i="10"/>
  <c r="E40" i="10"/>
  <c r="F40" i="10"/>
  <c r="G40" i="10"/>
  <c r="H40" i="10"/>
  <c r="E35" i="10"/>
  <c r="F35" i="10"/>
  <c r="G35" i="10"/>
  <c r="H35" i="10"/>
  <c r="D35" i="10"/>
  <c r="D21" i="10"/>
  <c r="E20" i="10"/>
  <c r="E21" i="10" s="1"/>
  <c r="F20" i="10"/>
  <c r="F21" i="10" s="1"/>
  <c r="G20" i="10"/>
  <c r="G21" i="10" s="1"/>
  <c r="H20" i="10"/>
  <c r="H21" i="10" s="1"/>
  <c r="D20" i="10"/>
  <c r="D4" i="10"/>
  <c r="D5" i="10"/>
  <c r="E5" i="10"/>
  <c r="F5" i="10"/>
  <c r="G5" i="10"/>
  <c r="H5" i="10"/>
  <c r="E4" i="10"/>
  <c r="F4" i="10"/>
  <c r="G4" i="10"/>
  <c r="H4" i="10"/>
  <c r="J76" i="10"/>
  <c r="I76" i="10"/>
  <c r="J75" i="10"/>
  <c r="I75" i="10"/>
  <c r="J74" i="10"/>
  <c r="I74" i="10"/>
  <c r="J73" i="10"/>
  <c r="I73" i="10"/>
  <c r="J72" i="10"/>
  <c r="I72" i="10"/>
  <c r="J71" i="10"/>
  <c r="I71" i="10"/>
  <c r="H64" i="10"/>
  <c r="G64" i="10"/>
  <c r="F64" i="10"/>
  <c r="E64" i="10"/>
  <c r="D64" i="10"/>
  <c r="H63" i="10"/>
  <c r="G63" i="10"/>
  <c r="F63" i="10"/>
  <c r="E63" i="10"/>
  <c r="D63" i="10"/>
  <c r="H62" i="10"/>
  <c r="G62" i="10"/>
  <c r="F62" i="10"/>
  <c r="E62" i="10"/>
  <c r="D62" i="10"/>
  <c r="H61" i="10"/>
  <c r="G61" i="10"/>
  <c r="F61" i="10"/>
  <c r="E61" i="10"/>
  <c r="D61" i="10"/>
  <c r="H60" i="10"/>
  <c r="G60" i="10"/>
  <c r="F60" i="10"/>
  <c r="E60" i="10"/>
  <c r="D60" i="10"/>
  <c r="H59" i="10"/>
  <c r="G59" i="10"/>
  <c r="F59" i="10"/>
  <c r="E59" i="10"/>
  <c r="D59" i="10"/>
  <c r="H58" i="10"/>
  <c r="G58" i="10"/>
  <c r="F58" i="10"/>
  <c r="E58" i="10"/>
  <c r="D58" i="10"/>
  <c r="H57" i="10"/>
  <c r="G57" i="10"/>
  <c r="F57" i="10"/>
  <c r="E57" i="10"/>
  <c r="D57" i="10"/>
  <c r="H56" i="10"/>
  <c r="G56" i="10"/>
  <c r="F56" i="10"/>
  <c r="E56" i="10"/>
  <c r="D56" i="10"/>
  <c r="H55" i="10"/>
  <c r="G55" i="10"/>
  <c r="F55" i="10"/>
  <c r="E55" i="10"/>
  <c r="D55" i="10"/>
  <c r="H54" i="10"/>
  <c r="G54" i="10"/>
  <c r="F54" i="10"/>
  <c r="E54" i="10"/>
  <c r="D54" i="10"/>
  <c r="H53" i="10"/>
  <c r="G53" i="10"/>
  <c r="F53" i="10"/>
  <c r="E53" i="10"/>
  <c r="D53" i="10"/>
  <c r="H52" i="10"/>
  <c r="G52" i="10"/>
  <c r="F52" i="10"/>
  <c r="E52" i="10"/>
  <c r="D52" i="10"/>
  <c r="H51" i="10"/>
  <c r="G51" i="10"/>
  <c r="F51" i="10"/>
  <c r="E51" i="10"/>
  <c r="D51" i="10"/>
  <c r="H50" i="10"/>
  <c r="G50" i="10"/>
  <c r="F50" i="10"/>
  <c r="E50" i="10"/>
  <c r="D50" i="10"/>
  <c r="H49" i="10"/>
  <c r="G49" i="10"/>
  <c r="F49" i="10"/>
  <c r="E49" i="10"/>
  <c r="D49" i="10"/>
  <c r="H48" i="10"/>
  <c r="G48" i="10"/>
  <c r="F48" i="10"/>
  <c r="E48" i="10"/>
  <c r="D48" i="10"/>
  <c r="H47" i="10"/>
  <c r="G47" i="10"/>
  <c r="F47" i="10"/>
  <c r="E47" i="10"/>
  <c r="D47" i="10"/>
  <c r="H46" i="10"/>
  <c r="G46" i="10"/>
  <c r="F46" i="10"/>
  <c r="E46" i="10"/>
  <c r="D46" i="10"/>
  <c r="H45" i="10"/>
  <c r="G45" i="10"/>
  <c r="F45" i="10"/>
  <c r="E45" i="10"/>
  <c r="D45" i="10"/>
  <c r="H44" i="10"/>
  <c r="G44" i="10"/>
  <c r="F44" i="10"/>
  <c r="E44" i="10"/>
  <c r="D44" i="10"/>
  <c r="H43" i="10"/>
  <c r="G43" i="10"/>
  <c r="F43" i="10"/>
  <c r="E43" i="10"/>
  <c r="D43" i="10"/>
  <c r="H42" i="10"/>
  <c r="G42" i="10"/>
  <c r="F42" i="10"/>
  <c r="E42" i="10"/>
  <c r="D42" i="10"/>
  <c r="H41" i="10"/>
  <c r="G41" i="10"/>
  <c r="F41" i="10"/>
  <c r="E41" i="10"/>
  <c r="D41" i="10"/>
  <c r="J33" i="10"/>
  <c r="J32" i="10"/>
  <c r="I32" i="10"/>
  <c r="I33" i="10" s="1"/>
  <c r="H28" i="10"/>
  <c r="H29" i="10" s="1"/>
  <c r="G28" i="10"/>
  <c r="G29" i="10" s="1"/>
  <c r="F28" i="10"/>
  <c r="F29" i="10" s="1"/>
  <c r="E28" i="10"/>
  <c r="E29" i="10" s="1"/>
  <c r="D28" i="10"/>
  <c r="D29" i="10" s="1"/>
  <c r="H27" i="10"/>
  <c r="H26" i="10"/>
  <c r="G26" i="10"/>
  <c r="G27" i="10" s="1"/>
  <c r="F26" i="10"/>
  <c r="F27" i="10" s="1"/>
  <c r="E26" i="10"/>
  <c r="E27" i="10" s="1"/>
  <c r="D26" i="10"/>
  <c r="D27" i="10" s="1"/>
  <c r="H24" i="10"/>
  <c r="H25" i="10" s="1"/>
  <c r="G24" i="10"/>
  <c r="G25" i="10" s="1"/>
  <c r="F24" i="10"/>
  <c r="F25" i="10" s="1"/>
  <c r="E24" i="10"/>
  <c r="E25" i="10" s="1"/>
  <c r="D24" i="10"/>
  <c r="D25" i="10" s="1"/>
  <c r="D23" i="10"/>
  <c r="H22" i="10"/>
  <c r="H23" i="10" s="1"/>
  <c r="G22" i="10"/>
  <c r="G23" i="10" s="1"/>
  <c r="F22" i="10"/>
  <c r="F23" i="10" s="1"/>
  <c r="E22" i="10"/>
  <c r="E23" i="10" s="1"/>
  <c r="D22" i="10"/>
  <c r="J17" i="10"/>
  <c r="I17" i="10"/>
  <c r="J16" i="10"/>
  <c r="I16" i="10"/>
  <c r="H13" i="10"/>
  <c r="G13" i="10"/>
  <c r="F13" i="10"/>
  <c r="E13" i="10"/>
  <c r="D13" i="10"/>
  <c r="H12" i="10"/>
  <c r="G12" i="10"/>
  <c r="F12" i="10"/>
  <c r="E12" i="10"/>
  <c r="D12" i="10"/>
  <c r="H11" i="10"/>
  <c r="G11" i="10"/>
  <c r="F11" i="10"/>
  <c r="E11" i="10"/>
  <c r="D11" i="10"/>
  <c r="H10" i="10"/>
  <c r="G10" i="10"/>
  <c r="F10" i="10"/>
  <c r="E10" i="10"/>
  <c r="D10" i="10"/>
  <c r="H9" i="10"/>
  <c r="G9" i="10"/>
  <c r="F9" i="10"/>
  <c r="E9" i="10"/>
  <c r="D9" i="10"/>
  <c r="H8" i="10"/>
  <c r="G8" i="10"/>
  <c r="F8" i="10"/>
  <c r="E8" i="10"/>
  <c r="D8" i="10"/>
  <c r="H7" i="10"/>
  <c r="G7" i="10"/>
  <c r="F7" i="10"/>
  <c r="E7" i="10"/>
  <c r="D7" i="10"/>
  <c r="H6" i="10"/>
  <c r="G6" i="10"/>
  <c r="F6" i="10"/>
  <c r="E6" i="10"/>
  <c r="D6" i="10"/>
  <c r="I32" i="8"/>
  <c r="J31" i="8"/>
  <c r="J32" i="8" s="1"/>
  <c r="I31" i="8"/>
  <c r="D25" i="3"/>
  <c r="D26" i="3"/>
  <c r="D35" i="3"/>
  <c r="D34" i="3"/>
  <c r="D32" i="3"/>
  <c r="D30" i="3"/>
  <c r="D31" i="3"/>
  <c r="D27" i="3"/>
  <c r="D33" i="3"/>
  <c r="D28" i="3"/>
  <c r="D29" i="3"/>
  <c r="D12" i="3"/>
  <c r="D14" i="3"/>
  <c r="D18" i="3"/>
  <c r="D20" i="3"/>
  <c r="D15" i="3"/>
  <c r="D21" i="3"/>
  <c r="D19" i="3"/>
  <c r="D23" i="3"/>
  <c r="D22" i="3"/>
  <c r="D17" i="3"/>
  <c r="D16" i="3"/>
  <c r="D13" i="3"/>
  <c r="H32" i="8" l="1"/>
  <c r="H31" i="8"/>
  <c r="B14" i="3"/>
  <c r="B12" i="3"/>
  <c r="B16" i="3"/>
  <c r="B17" i="3"/>
  <c r="B22" i="3"/>
  <c r="B23" i="3"/>
  <c r="B19" i="3"/>
  <c r="B21" i="3"/>
  <c r="B15" i="3"/>
  <c r="B20" i="3"/>
  <c r="B18" i="3"/>
  <c r="B13" i="3"/>
  <c r="D6" i="3"/>
  <c r="D5" i="3"/>
  <c r="D4" i="3"/>
  <c r="D3" i="3"/>
  <c r="D10" i="3"/>
  <c r="D9" i="3"/>
  <c r="D8" i="3"/>
  <c r="D2" i="3"/>
  <c r="D7" i="3"/>
  <c r="D3" i="8"/>
  <c r="I71" i="8"/>
  <c r="J71" i="8"/>
  <c r="I72" i="8"/>
  <c r="J72" i="8"/>
  <c r="I73" i="8"/>
  <c r="J73" i="8"/>
  <c r="I74" i="8"/>
  <c r="J74" i="8"/>
  <c r="I75" i="8"/>
  <c r="J75" i="8"/>
  <c r="I70" i="8"/>
  <c r="J70" i="8"/>
  <c r="I65" i="8"/>
  <c r="J65" i="8"/>
  <c r="I66" i="8"/>
  <c r="J66" i="8"/>
  <c r="I67" i="8"/>
  <c r="J67" i="8"/>
  <c r="I68" i="8"/>
  <c r="J68" i="8"/>
  <c r="J69" i="8"/>
  <c r="I64" i="8"/>
  <c r="J64" i="8"/>
  <c r="E58" i="8"/>
  <c r="F58" i="8"/>
  <c r="G58" i="8"/>
  <c r="H58" i="8"/>
  <c r="E59" i="8"/>
  <c r="F59" i="8"/>
  <c r="G59" i="8"/>
  <c r="H59" i="8"/>
  <c r="E60" i="8"/>
  <c r="F60" i="8"/>
  <c r="G60" i="8"/>
  <c r="H60" i="8"/>
  <c r="E61" i="8"/>
  <c r="F61" i="8"/>
  <c r="G61" i="8"/>
  <c r="H61" i="8"/>
  <c r="E62" i="8"/>
  <c r="F62" i="8"/>
  <c r="G62" i="8"/>
  <c r="H62" i="8"/>
  <c r="E63" i="8"/>
  <c r="F63" i="8"/>
  <c r="G63" i="8"/>
  <c r="H63" i="8"/>
  <c r="D59" i="8"/>
  <c r="D60" i="8"/>
  <c r="D61" i="8"/>
  <c r="D62" i="8"/>
  <c r="D63" i="8"/>
  <c r="E52" i="8"/>
  <c r="F52" i="8"/>
  <c r="G52" i="8"/>
  <c r="H52" i="8"/>
  <c r="E53" i="8"/>
  <c r="F53" i="8"/>
  <c r="G53" i="8"/>
  <c r="H53" i="8"/>
  <c r="E54" i="8"/>
  <c r="F54" i="8"/>
  <c r="G54" i="8"/>
  <c r="H54" i="8"/>
  <c r="E55" i="8"/>
  <c r="F55" i="8"/>
  <c r="G55" i="8"/>
  <c r="H55" i="8"/>
  <c r="E56" i="8"/>
  <c r="F56" i="8"/>
  <c r="G56" i="8"/>
  <c r="H56" i="8"/>
  <c r="E57" i="8"/>
  <c r="F57" i="8"/>
  <c r="G57" i="8"/>
  <c r="H57" i="8"/>
  <c r="D53" i="8"/>
  <c r="D54" i="8"/>
  <c r="D55" i="8"/>
  <c r="D56" i="8"/>
  <c r="D57" i="8"/>
  <c r="E46" i="8"/>
  <c r="F46" i="8"/>
  <c r="G46" i="8"/>
  <c r="H46" i="8"/>
  <c r="E47" i="8"/>
  <c r="F47" i="8"/>
  <c r="G47" i="8"/>
  <c r="H47" i="8"/>
  <c r="E48" i="8"/>
  <c r="F48" i="8"/>
  <c r="G48" i="8"/>
  <c r="H48" i="8"/>
  <c r="E49" i="8"/>
  <c r="F49" i="8"/>
  <c r="G49" i="8"/>
  <c r="H49" i="8"/>
  <c r="E50" i="8"/>
  <c r="F50" i="8"/>
  <c r="G50" i="8"/>
  <c r="H50" i="8"/>
  <c r="E51" i="8"/>
  <c r="F51" i="8"/>
  <c r="G51" i="8"/>
  <c r="H51" i="8"/>
  <c r="D47" i="8"/>
  <c r="D48" i="8"/>
  <c r="D49" i="8"/>
  <c r="D50" i="8"/>
  <c r="D51" i="8"/>
  <c r="E40" i="8"/>
  <c r="F40" i="8"/>
  <c r="G40" i="8"/>
  <c r="H40" i="8"/>
  <c r="E41" i="8"/>
  <c r="F41" i="8"/>
  <c r="G41" i="8"/>
  <c r="H41" i="8"/>
  <c r="E42" i="8"/>
  <c r="F42" i="8"/>
  <c r="G42" i="8"/>
  <c r="H42" i="8"/>
  <c r="E43" i="8"/>
  <c r="F43" i="8"/>
  <c r="G43" i="8"/>
  <c r="H43" i="8"/>
  <c r="E44" i="8"/>
  <c r="F44" i="8"/>
  <c r="G44" i="8"/>
  <c r="H44" i="8"/>
  <c r="E45" i="8"/>
  <c r="F45" i="8"/>
  <c r="G45" i="8"/>
  <c r="H45" i="8"/>
  <c r="D41" i="8"/>
  <c r="D42" i="8"/>
  <c r="D43" i="8"/>
  <c r="D44" i="8"/>
  <c r="D45" i="8"/>
  <c r="D58" i="8"/>
  <c r="D52" i="8"/>
  <c r="D46" i="8"/>
  <c r="D40" i="8"/>
  <c r="D35" i="8"/>
  <c r="E35" i="8"/>
  <c r="F35" i="8"/>
  <c r="G35" i="8"/>
  <c r="H35" i="8"/>
  <c r="D36" i="8"/>
  <c r="E36" i="8"/>
  <c r="F36" i="8"/>
  <c r="G36" i="8"/>
  <c r="H36" i="8"/>
  <c r="D37" i="8"/>
  <c r="E37" i="8"/>
  <c r="F37" i="8"/>
  <c r="G37" i="8"/>
  <c r="H37" i="8"/>
  <c r="D38" i="8"/>
  <c r="E38" i="8"/>
  <c r="F38" i="8"/>
  <c r="G38" i="8"/>
  <c r="H38" i="8"/>
  <c r="D39" i="8"/>
  <c r="E39" i="8"/>
  <c r="F39" i="8"/>
  <c r="G39" i="8"/>
  <c r="H39" i="8"/>
  <c r="E34" i="8"/>
  <c r="F34" i="8"/>
  <c r="G34" i="8"/>
  <c r="H34" i="8"/>
  <c r="D34" i="8"/>
  <c r="J29" i="8"/>
  <c r="J30" i="8" s="1"/>
  <c r="I29" i="8"/>
  <c r="I30" i="8" s="1"/>
  <c r="E27" i="8"/>
  <c r="E28" i="8" s="1"/>
  <c r="F27" i="8"/>
  <c r="F28" i="8" s="1"/>
  <c r="G27" i="8"/>
  <c r="G28" i="8" s="1"/>
  <c r="H27" i="8"/>
  <c r="H28" i="8" s="1"/>
  <c r="D27" i="8"/>
  <c r="D28" i="8" s="1"/>
  <c r="E25" i="8"/>
  <c r="E26" i="8" s="1"/>
  <c r="F25" i="8"/>
  <c r="F26" i="8" s="1"/>
  <c r="G25" i="8"/>
  <c r="G26" i="8" s="1"/>
  <c r="H25" i="8"/>
  <c r="H26" i="8" s="1"/>
  <c r="D25" i="8"/>
  <c r="D26" i="8" s="1"/>
  <c r="E23" i="8"/>
  <c r="E24" i="8" s="1"/>
  <c r="F23" i="8"/>
  <c r="F24" i="8" s="1"/>
  <c r="G23" i="8"/>
  <c r="G24" i="8" s="1"/>
  <c r="H23" i="8"/>
  <c r="H24" i="8" s="1"/>
  <c r="D23" i="8"/>
  <c r="D24" i="8" s="1"/>
  <c r="E21" i="8"/>
  <c r="E22" i="8" s="1"/>
  <c r="F21" i="8"/>
  <c r="F22" i="8" s="1"/>
  <c r="G21" i="8"/>
  <c r="G22" i="8" s="1"/>
  <c r="H21" i="8"/>
  <c r="H22" i="8" s="1"/>
  <c r="D21" i="8"/>
  <c r="D22" i="8" s="1"/>
  <c r="E19" i="8"/>
  <c r="E20" i="8" s="1"/>
  <c r="F19" i="8"/>
  <c r="F20" i="8" s="1"/>
  <c r="G19" i="8"/>
  <c r="G20" i="8" s="1"/>
  <c r="H19" i="8"/>
  <c r="H20" i="8" s="1"/>
  <c r="D19" i="8"/>
  <c r="D20" i="8" s="1"/>
  <c r="I16" i="8"/>
  <c r="J16" i="8"/>
  <c r="J15" i="8"/>
  <c r="I15" i="8"/>
  <c r="I14" i="8"/>
  <c r="J14" i="8"/>
  <c r="J13" i="8"/>
  <c r="I13" i="8"/>
  <c r="D12" i="8"/>
  <c r="E12" i="8"/>
  <c r="F12" i="8"/>
  <c r="G12" i="8"/>
  <c r="H12" i="8"/>
  <c r="E11" i="8"/>
  <c r="F11" i="8"/>
  <c r="G11" i="8"/>
  <c r="H11" i="8"/>
  <c r="D10" i="8"/>
  <c r="E10" i="8"/>
  <c r="F10" i="8"/>
  <c r="G10" i="8"/>
  <c r="H10" i="8"/>
  <c r="E9" i="8"/>
  <c r="F9" i="8"/>
  <c r="G9" i="8"/>
  <c r="H9" i="8"/>
  <c r="D11" i="8"/>
  <c r="D9" i="8"/>
  <c r="E7" i="8"/>
  <c r="F7" i="8"/>
  <c r="G7" i="8"/>
  <c r="H7" i="8"/>
  <c r="E8" i="8"/>
  <c r="F8" i="8"/>
  <c r="G8" i="8"/>
  <c r="H8" i="8"/>
  <c r="D8" i="8"/>
  <c r="D7" i="8"/>
  <c r="D6" i="8"/>
  <c r="E6" i="8"/>
  <c r="F6" i="8"/>
  <c r="G6" i="8"/>
  <c r="H6" i="8"/>
  <c r="E5" i="8"/>
  <c r="F5" i="8"/>
  <c r="G5" i="8"/>
  <c r="H5" i="8"/>
  <c r="D5" i="8"/>
  <c r="D4" i="8"/>
  <c r="E4" i="8"/>
  <c r="F4" i="8"/>
  <c r="G4" i="8"/>
  <c r="H4" i="8"/>
  <c r="E3" i="8"/>
  <c r="F3" i="8"/>
  <c r="G3" i="8"/>
  <c r="H3" i="8"/>
  <c r="AT330" i="1"/>
  <c r="AT327" i="1"/>
  <c r="I37" i="8" l="1"/>
  <c r="H16" i="8"/>
  <c r="I38" i="8"/>
  <c r="I35" i="8"/>
  <c r="I34" i="8"/>
  <c r="I36" i="8"/>
  <c r="H15" i="8"/>
  <c r="I39" i="8"/>
</calcChain>
</file>

<file path=xl/sharedStrings.xml><?xml version="1.0" encoding="utf-8"?>
<sst xmlns="http://schemas.openxmlformats.org/spreadsheetml/2006/main" count="8582" uniqueCount="1032">
  <si>
    <t>Count of How strongly do you agree with this statement? “I feel like I truly belong at ABL”</t>
  </si>
  <si>
    <t>Column Labels</t>
  </si>
  <si>
    <t>Row Labels</t>
  </si>
  <si>
    <t>Man</t>
  </si>
  <si>
    <t>Prefer not to say</t>
  </si>
  <si>
    <t>Woman</t>
  </si>
  <si>
    <t>Grand Total</t>
  </si>
  <si>
    <t>Agree</t>
  </si>
  <si>
    <t>Disagree</t>
  </si>
  <si>
    <t>Neither agree nor disagree</t>
  </si>
  <si>
    <t>Strongly agree</t>
  </si>
  <si>
    <t>Strongly disagree</t>
  </si>
  <si>
    <t>(blank)</t>
  </si>
  <si>
    <t>Respondent ID</t>
  </si>
  <si>
    <t>Collector ID</t>
  </si>
  <si>
    <t>Start Date</t>
  </si>
  <si>
    <t>End Date</t>
  </si>
  <si>
    <t>IP Address</t>
  </si>
  <si>
    <t>Email Address</t>
  </si>
  <si>
    <t>First Name</t>
  </si>
  <si>
    <t>Last Name</t>
  </si>
  <si>
    <t>Custom Data 1</t>
  </si>
  <si>
    <t>What part of the ABL Group do you work for?</t>
  </si>
  <si>
    <t>Which best describes your gender identity?</t>
  </si>
  <si>
    <t>Do you describe yourself as trans?</t>
  </si>
  <si>
    <t>Which of the following best describes your sexual orientation?</t>
  </si>
  <si>
    <t>What is your ethnicity?</t>
  </si>
  <si>
    <t>What is your religion?</t>
  </si>
  <si>
    <t>How old are you?</t>
  </si>
  <si>
    <t>Do you consider yourself to have a disability or do you have a physical or mental health condition lasting or expected to last 12 months or more?</t>
  </si>
  <si>
    <t>Do you experience barriers or limitations in your day-to-day activities related to any disability, health conditions or impairments?</t>
  </si>
  <si>
    <t>When you were 18, had any of your parents or guardians completed a university degree course or equivalent (e.g., BA, BSc or higher)?</t>
  </si>
  <si>
    <t>What type of school did you attend for the majority of your time between the ages of 11 and 16?</t>
  </si>
  <si>
    <t>How strongly do you agree with this statement? “I feel like I truly belong at ABL”</t>
  </si>
  <si>
    <t>How strongly do you agree with this statement? “I don’t feel like I need to mask or downplay aspects of my physical, cultural, spiritual or emotional self at work”</t>
  </si>
  <si>
    <t>How strongly do you agree with this statement? “I believe that ABL is an inclusive employer”</t>
  </si>
  <si>
    <t>How strongly do you agree with this statement? “I believe that everyone is able to succeed at ABL, regardless of their background of characteristics”</t>
  </si>
  <si>
    <t>How strongly do you agree with this statement? "I feel able to raise equality, diversity or inclusion issues with my line manager or other management at ABL"</t>
  </si>
  <si>
    <t>Have you encountered any perceived bias within ABL?Bias being defined a inclination or prejudice for or against one person or group, especially in a way considered to be unfair (Oxford Languages, 2023)</t>
  </si>
  <si>
    <t>Do you consider that the language employed in ABL is inclusive?Inclusive language is understood as a form of communication that avoids using words, expressions or assumptions that would stereotype, demean or exclude. For instance, gendered language is normally understood as language that is biased towards a particular sex or social gender (GSMA, 2020).</t>
  </si>
  <si>
    <t>Please provide examples of non-inclusive language that you have heard in ABL (if applicable)</t>
  </si>
  <si>
    <t>Theme</t>
  </si>
  <si>
    <t>Sub theme</t>
  </si>
  <si>
    <t>How do you feel about being part of the ABL group</t>
  </si>
  <si>
    <t>What do you think it can be done to make of the ABL group a more diverse and inclusive organisation?</t>
  </si>
  <si>
    <t>Please include any further comments or experiences that you wish to add</t>
  </si>
  <si>
    <t>Other (please specify)</t>
  </si>
  <si>
    <t>Response</t>
  </si>
  <si>
    <t>Age</t>
  </si>
  <si>
    <t>Gender</t>
  </si>
  <si>
    <t>Nationality</t>
  </si>
  <si>
    <t>Race</t>
  </si>
  <si>
    <t>Non-inclusive</t>
  </si>
  <si>
    <t>Collective noun</t>
  </si>
  <si>
    <t>Innaproriate comment/ Joke</t>
  </si>
  <si>
    <t>SOP</t>
  </si>
  <si>
    <t>Other language</t>
  </si>
  <si>
    <t>None</t>
  </si>
  <si>
    <t>Environment</t>
  </si>
  <si>
    <t>Career</t>
  </si>
  <si>
    <t>Out of touch</t>
  </si>
  <si>
    <t>Separate</t>
  </si>
  <si>
    <t>Too big</t>
  </si>
  <si>
    <t>Other negative</t>
  </si>
  <si>
    <t>Neutral</t>
  </si>
  <si>
    <t>Positive</t>
  </si>
  <si>
    <t>Senior leadership</t>
  </si>
  <si>
    <t>Training</t>
  </si>
  <si>
    <t>Integration</t>
  </si>
  <si>
    <t>Recruitment</t>
  </si>
  <si>
    <t>Outreach</t>
  </si>
  <si>
    <t>Data</t>
  </si>
  <si>
    <t>Communitcation</t>
  </si>
  <si>
    <t>Social networks</t>
  </si>
  <si>
    <t>Practical support</t>
  </si>
  <si>
    <t>Other</t>
  </si>
  <si>
    <t>No response</t>
  </si>
  <si>
    <t>62.232.134.130</t>
  </si>
  <si>
    <t>OWC</t>
  </si>
  <si>
    <t>No</t>
  </si>
  <si>
    <t>Straight / heterosexual</t>
  </si>
  <si>
    <t>White</t>
  </si>
  <si>
    <t>18-24</t>
  </si>
  <si>
    <t>State / government funded</t>
  </si>
  <si>
    <t>Yes</t>
  </si>
  <si>
    <t>I enjoy being part of the ABL Group</t>
  </si>
  <si>
    <t>x</t>
  </si>
  <si>
    <t>Outreach at younger ages in state schools (not just career fairs or presentations to university / master level students)</t>
  </si>
  <si>
    <t>194.75.23.73</t>
  </si>
  <si>
    <t>Longitude</t>
  </si>
  <si>
    <t>Christian (all denominations)</t>
  </si>
  <si>
    <t>25-34</t>
  </si>
  <si>
    <t>I feel like I am a part of the group but I don't feel as though ABL cares that I am in the group. This has been expressed explicitly.</t>
  </si>
  <si>
    <t xml:space="preserve">Ensure that as diversity and inclusiveness is aimed for, other groups are not dis-respected or dis-regarded in the process, as there are and can be clashes with different peoples beliefs and opinions and nobody should be made to say or do anything that does not impede on their personal rights and freedoms. </t>
  </si>
  <si>
    <t>92.232.123.53</t>
  </si>
  <si>
    <t>ABL</t>
  </si>
  <si>
    <t>45-54</t>
  </si>
  <si>
    <t>Feel good in terms of the positive type of work we do, especially as we grow the renewable energy part of the business.</t>
  </si>
  <si>
    <t>To achieve diversity of people from different socio economic backgrounds perhaps ABL could be more inclusive. I think this would involve having more apprenticeships schemes and bursary schemes.</t>
  </si>
  <si>
    <t>62.232.6.90</t>
  </si>
  <si>
    <t>Mixed or multiple ethnic groups</t>
  </si>
  <si>
    <t>35-44</t>
  </si>
  <si>
    <t>46.255.203.134</t>
  </si>
  <si>
    <t>mix</t>
  </si>
  <si>
    <t>Private (paid for) school</t>
  </si>
  <si>
    <t>Rather good</t>
  </si>
  <si>
    <t>More actions on disability</t>
  </si>
  <si>
    <t>"manpower"</t>
  </si>
  <si>
    <t>comfortable, as a white male - but we can and should improve on our gender balance in senior positions</t>
  </si>
  <si>
    <t>more focus in hiring, promoting and retaining a diverse staff mix</t>
  </si>
  <si>
    <t>185.22.253.134</t>
  </si>
  <si>
    <t xml:space="preserve">Generally positive with some interactions that have not been great. </t>
  </si>
  <si>
    <t xml:space="preserve">Diversity and inclusion training so that people actually know what is problematic and what to do instead. </t>
  </si>
  <si>
    <t>84.65.208.134</t>
  </si>
  <si>
    <t>It's my job.</t>
  </si>
  <si>
    <t>Not really sure.</t>
  </si>
  <si>
    <t>223.178.25.70</t>
  </si>
  <si>
    <t>South Asian (i.e. India, Pakistan, Sri Lanka)</t>
  </si>
  <si>
    <t>Hindu</t>
  </si>
  <si>
    <t>I'm happy to be part of ABL group</t>
  </si>
  <si>
    <t>Organize meaningful meeting online about diversity and discuss about group policies once in half year.  Circulate the SOP/helpline/committee contact details to employees for every 2 months.</t>
  </si>
  <si>
    <t>86.24.110.192</t>
  </si>
  <si>
    <t>I feel that parts of ABL are inclusive, however overall as a group I feel that the organisation is still predominantly male-dominant and there is a preference to promote men to positions of leadership.</t>
  </si>
  <si>
    <t>Recruit graduates from a wider range of universities and backgrounds, not just Oxford-Cambridge type universities. Promote a wider range of people within the organisation to positions of leadership.</t>
  </si>
  <si>
    <t>213.41.124.68</t>
  </si>
  <si>
    <t>Really good</t>
  </si>
  <si>
    <t>I don't know yet. I'm just new.</t>
  </si>
  <si>
    <t>104.151.78.159</t>
  </si>
  <si>
    <t>No particular feelings</t>
  </si>
  <si>
    <t xml:space="preserve">resourcing </t>
  </si>
  <si>
    <t>148.252.141.47</t>
  </si>
  <si>
    <t>low costs centers</t>
  </si>
  <si>
    <t xml:space="preserve">I don't at all. I am not ev  en know what is tha ABL is doing. </t>
  </si>
  <si>
    <t xml:space="preserve">stop that nonsense with inclusiveness and start investing in the company where it matteres. Increase salaries, get better software, create a real quality control etc.  </t>
  </si>
  <si>
    <t xml:space="preserve">as above. </t>
  </si>
  <si>
    <t>78.148.146.251</t>
  </si>
  <si>
    <t>55-64</t>
  </si>
  <si>
    <t>Pleased.  Concerned about our O&amp;G activities.</t>
  </si>
  <si>
    <t>-</t>
  </si>
  <si>
    <t>94.175.200.10</t>
  </si>
  <si>
    <t>Emails with the salutation including the word "gents"</t>
  </si>
  <si>
    <t>Good</t>
  </si>
  <si>
    <t xml:space="preserve">Measurement of diversity of staff, benchmarking against best in class companies. </t>
  </si>
  <si>
    <t xml:space="preserve">A lot of the examples are from a while ago to be honest.   Though this doesn't entirely fall into this category I have been described as having been away and that being used as the reason behind not getting a sufficient pay increase - though I was on maternity leave - I didn't leave the company. </t>
  </si>
  <si>
    <t>I have a long history with ABL Group and in many ways it's another family for me, but I feel it's a constant battle, a lot of colleagues can be hostile if they don't feel you are just doing exactly what they ask or if you challenge them on some of their requests. I often do not feel like I am being listened to or heard - I am speaking and bringing up valid points which often get repeated by a man and then are heard. This has been incredibly frustrating at times and pushed me to a very low point in the past. Ultimately I have always felt and I still feel strongly that I am held to a very different standard to others who have been in similar roles or positions, who were men. After all the years I have been at the company it's disappointing to still feel extremely insecure and also to feel like one false move - like for instance going on maternity leave which is part of life, and I am going to be on the back foot or in someway penalised for it.</t>
  </si>
  <si>
    <t xml:space="preserve">The culture of the company is shifting but too much lip service is paid to this topic, as opposed to real behavioral change, which is difficult to effect. I think if we take the topic of maternity leave, there needs to be much more understanding and respect towards this as 'parental leave' as opposed to a woman changing in her role, leaving the company and then being held responsible for whatever shortfalls occurred in her absence. There needs to be more respect for non-technical roles, where there are a lot of women working - often these roles are maligned as people that are non-fee earning. We play an extremely important role in bringing the company together. </t>
  </si>
  <si>
    <t xml:space="preserve">Sometimes being a truly diverse company is less about the gimmicks and the physical things we offer, and more about actual acceptance and mutual respect for one another. </t>
  </si>
  <si>
    <t>86.172.26.12</t>
  </si>
  <si>
    <t>90.30.221.74</t>
  </si>
  <si>
    <t>Though quite rare, emails starting with Hi gents or things like this</t>
  </si>
  <si>
    <t xml:space="preserve">I must admit that I feel really unconfortable. Since we are part of ABL, I have the feeling that decisions are taken by people that don't even know us, that do not really respect what we are as a team. Everything is much more complicated, and several times I had the feeling that those people feel themselves superior to us. </t>
  </si>
  <si>
    <t>First, direction should visit offices. When you bought a company you are not only buying resources, but also people.</t>
  </si>
  <si>
    <t>178.153.8.81</t>
  </si>
  <si>
    <t>Bi / bisexual</t>
  </si>
  <si>
    <t xml:space="preserve">university </t>
  </si>
  <si>
    <t>86.98.69.36</t>
  </si>
  <si>
    <t>83.110.13.36</t>
  </si>
  <si>
    <t>Scottish.</t>
  </si>
  <si>
    <t>65+</t>
  </si>
  <si>
    <t>Satisfied.</t>
  </si>
  <si>
    <t>Educate the renewables personnel about the current need to continue working in O&amp;G and how this aspect of our overall business feeds into and supports our transition to renewables.</t>
  </si>
  <si>
    <t>Gay woman / lesbian</t>
  </si>
  <si>
    <t>Sending out emails to the whole group beginning with: "Hi Gents"</t>
  </si>
  <si>
    <t xml:space="preserve">Generally good, there are definitely not enough women in leadership roles. Just looking at the 'Our People  Executive and Board' webpage on the ABL site, it is striking the lack of diversity on the board where it crucially matters. This matters to staff in the company and something prospective employees look at and notice. Most promotions we hear about seem to be a man promoted into a management position and their position filled by another male. </t>
  </si>
  <si>
    <t xml:space="preserve">There should be compulsory training on microaggression and diversity. If it is optional people simply do not go- this is evident on the Hult Leadership courses. This needs to be part of the on-boarding process and also a course for those already within the company and it must be compulsory. Optional courses on important topics in the workplace feel like a half-hearted attempt at trying to be a good employer, show your staff you really want to do something about this!  We need more diverse people in leadership positions. Those making up interview panels should also be a diverse selection of people. </t>
  </si>
  <si>
    <t xml:space="preserve">I feel excited about being part of the ABL group.   With many changes over the last number of years it has been challenging at times.  Going forward with the mergers that are being rumoured there will be many Oppurtunites for all staff. </t>
  </si>
  <si>
    <t xml:space="preserve">Whilst it is the groups aim to be inclusive and diverse.  Regionally this can be challenge however we need to ensure we continue to break down barriers.  </t>
  </si>
  <si>
    <t>36.226.40.147</t>
  </si>
  <si>
    <t>I think OWC is a company in transition from a small British company to become a Global company, so I understand that it is a process.</t>
  </si>
  <si>
    <t>I think OWC is a very British company, where most high positions are managed by British people and as a consequence it operates under British culture.  Further diversity on higher positions from a culture perspective is needed.</t>
  </si>
  <si>
    <t>I think OWC is a very British company, where most high positions are managed by British people and as a consequence it operates under British culture.  I think a British person has more chances of having better conditions (salary, role) than somebody from another culture due to unconscious biases.  Besides the company is quite UK focused and despite efforts by Will and Katherine, there is a feeling that Asia is a bit apart.</t>
  </si>
  <si>
    <t>27.51.64.246</t>
  </si>
  <si>
    <t xml:space="preserve">Docs referring to he/him. Referring to surveyors and offshore vessel personnel as he/him e.g. Captains, Technicians. </t>
  </si>
  <si>
    <t xml:space="preserve">Assess, quantify and report bias (e.g. gender based pay gap). </t>
  </si>
  <si>
    <t>124.254.117.170</t>
  </si>
  <si>
    <t>Add Energy</t>
  </si>
  <si>
    <t>Hispanic</t>
  </si>
  <si>
    <t>Catholic</t>
  </si>
  <si>
    <t>The company to be very focused on the A, B and L, using the success of the pass and not exploring opportunities of the future with new acquisitions.</t>
  </si>
  <si>
    <t>Initially very excited, but over the past 8 months, behaviors observed, and lack of communication have changed my views</t>
  </si>
  <si>
    <t>have transparency, integrity and respect. Acknowledge that it is not a marine group only anymore and have a very different pathway to what ABL companies were initially.</t>
  </si>
  <si>
    <t>Keep yes open and listen to feedback. Having the right culture will take this group very far</t>
  </si>
  <si>
    <t>104.28.116.14</t>
  </si>
  <si>
    <t xml:space="preserve">Good, knowing that the company has recently committed to implementing ESG initiatives </t>
  </si>
  <si>
    <t>By deepening the knowledge and understanding of equality, diversity and inclusivity in the group.</t>
  </si>
  <si>
    <t>East Asian (i.e. China, Japan, Korea)</t>
  </si>
  <si>
    <t>So far feeling nice</t>
  </si>
  <si>
    <t>People in the higher position should listen more to what employees would like to say and try to make changes of the suggestions and advice.</t>
  </si>
  <si>
    <t>118.189.39.130</t>
  </si>
  <si>
    <t>slightly, differents teams busy with their business</t>
  </si>
  <si>
    <t xml:space="preserve">team building </t>
  </si>
  <si>
    <t>183.171.185.225</t>
  </si>
  <si>
    <t>Asian - malay</t>
  </si>
  <si>
    <t>Muslim</t>
  </si>
  <si>
    <t xml:space="preserve">Proud </t>
  </si>
  <si>
    <t>Allowed more interco positioning</t>
  </si>
  <si>
    <t>180.249.154.68</t>
  </si>
  <si>
    <t>No problems</t>
  </si>
  <si>
    <t xml:space="preserve">Continue as is </t>
  </si>
  <si>
    <t>62.16.177.252</t>
  </si>
  <si>
    <t>AGR</t>
  </si>
  <si>
    <t>just joined so hard to say</t>
  </si>
  <si>
    <t>it doesn't play a role what ethnicity or gender one is. what's important is how good professionals they are.</t>
  </si>
  <si>
    <t>188.211.162.243</t>
  </si>
  <si>
    <t>Positive, included and empowered</t>
  </si>
  <si>
    <t>Having a blind hiring process to assess candidates on merit, experience and expertise alone.</t>
  </si>
  <si>
    <t>80.2.32.183</t>
  </si>
  <si>
    <t>99.71.152.20</t>
  </si>
  <si>
    <t>none</t>
  </si>
  <si>
    <t>Unsure</t>
  </si>
  <si>
    <t>84.64.114.63</t>
  </si>
  <si>
    <t>Encourage diversity schemes in education systems worldwide to encourage a more diverse talent pool to be attracted to the industry</t>
  </si>
  <si>
    <t>143.58.216.189</t>
  </si>
  <si>
    <t>It seems like a good company to work for compared to my previous experiences.</t>
  </si>
  <si>
    <t>Continue to encourage and support secondments. Continue with remote working and recruitment of talent regardless of location. More interaction and knowledge/experience sharing sessions/opportunities between offices in different countries.</t>
  </si>
  <si>
    <t>145.40.133.205</t>
  </si>
  <si>
    <t>Arab</t>
  </si>
  <si>
    <t>This might be out of the context of diversity, but I have mixed feelings about being part of ABL in general.     On one side, my annual salary increase accounts only for inflation i.e., a usual 1% increase and an exceptional 10% increase accounting for the recent increase in the cost of living due to COVID &amp; the Russian war. However, there has been no salary increase to account for the self-development and the higher responsibility that I have been taking over the years. This is disappointing for someone who works hard on themselves to develop and progress. This also applies to the promotion that I have to explicitly ask for, which could have been much better if offered by my management as an appreciation and recognition of me deserving it.    On the other hand, the work environment is good, people are good, and flexibility is good. The downside here is we always end up working more hours and feel burnt out quite often, which is not healthy in the long run.</t>
  </si>
  <si>
    <t>I think ABL is already ticking this box, and all I can say is that keep it up.</t>
  </si>
  <si>
    <t>179.218.127.141</t>
  </si>
  <si>
    <t>I feel that are no restrictions in the workplace</t>
  </si>
  <si>
    <t>Keep the targer to be an inclusive company</t>
  </si>
  <si>
    <t>205.206.72.16</t>
  </si>
  <si>
    <t>190.153.84.240</t>
  </si>
  <si>
    <t xml:space="preserve">Very comfortable </t>
  </si>
  <si>
    <t xml:space="preserve">I cannot think of anything. ABL is evolving for good and great colleagues work within the organization </t>
  </si>
  <si>
    <t>207.255.123.238</t>
  </si>
  <si>
    <t>Asexual</t>
  </si>
  <si>
    <t>I enjoy working at ABL</t>
  </si>
  <si>
    <t>NA</t>
  </si>
  <si>
    <t>77.69.214.78</t>
  </si>
  <si>
    <t>Happy, committed, proud</t>
  </si>
  <si>
    <t xml:space="preserve">Expand graduate schemes and talent searches across more diverse areas.  Eradicate unconscious bias through schemes like mentoring etc </t>
  </si>
  <si>
    <t>148.243.51.90</t>
  </si>
  <si>
    <t>Great</t>
  </si>
  <si>
    <t>Just the way we currently are.</t>
  </si>
  <si>
    <t>187.32.97.65</t>
  </si>
  <si>
    <t>In general I feel integrated. I have not witnessed any bias or disrespectful attitude from my colleagues.</t>
  </si>
  <si>
    <t>Improve communication.</t>
  </si>
  <si>
    <t>217.33.110.218</t>
  </si>
  <si>
    <t>Use your of “He” in descriptive terms for surveyor actions  in company documentation</t>
  </si>
  <si>
    <t>Feel good</t>
  </si>
  <si>
    <t>I have no idea</t>
  </si>
  <si>
    <t>85.255.233.158</t>
  </si>
  <si>
    <t>Nothing</t>
  </si>
  <si>
    <t>108.31.141.98</t>
  </si>
  <si>
    <t>I am proud to be part of ABL group</t>
  </si>
  <si>
    <t>n/a</t>
  </si>
  <si>
    <t>94.59.170.22</t>
  </si>
  <si>
    <t>83.98.45.59</t>
  </si>
  <si>
    <t>Buddhist</t>
  </si>
  <si>
    <t xml:space="preserve">Bringing together more diversity and providing opportunities to missing society elements. </t>
  </si>
  <si>
    <t xml:space="preserve">May be rotational of peoples from same expertise across different regions or part will help them to understand cross cultures and it will eventually help in bringing harmony. </t>
  </si>
  <si>
    <t>79.160.132.250</t>
  </si>
  <si>
    <t>I still considder myself being in the integration phase from previous acquisition and training in a new position.</t>
  </si>
  <si>
    <t>No particular items to add. I think you are doing pretty well as is.</t>
  </si>
  <si>
    <t>99.145.8.122</t>
  </si>
  <si>
    <t>Proud</t>
  </si>
  <si>
    <t>Improve communications among staff and different cultures</t>
  </si>
  <si>
    <t>.</t>
  </si>
  <si>
    <t>172.59.105.39</t>
  </si>
  <si>
    <t>i have been short time with ABL. So far everything is good working with my collogues out of Houston office</t>
  </si>
  <si>
    <t>82.0.238.56</t>
  </si>
  <si>
    <t>Iranian</t>
  </si>
  <si>
    <t>A bit disconnected, as some processes are still different compared to Add Energy.</t>
  </si>
  <si>
    <t>Have events/lunch and learns to celebrate and raise awareness of diversity within ABL. Show everyone we actually mean it when we talk about diversity and inclusion.</t>
  </si>
  <si>
    <t>71.167.211.116</t>
  </si>
  <si>
    <t>N/A</t>
  </si>
  <si>
    <t>172.59.104.132</t>
  </si>
  <si>
    <t>ABL is already diverse and inclusive.  No further action required</t>
  </si>
  <si>
    <t>219.74.27.87</t>
  </si>
  <si>
    <t>mostly gender-related, e.g., addressing an email to 'guys' even though the distribution list includes women</t>
  </si>
  <si>
    <t>It works for me.</t>
  </si>
  <si>
    <t>Cast a wider net in recruiting, and make sure that outdated/backwards cultures such as those traditionally prevalent in seafaring and offshore organizations (which are key sources of talent for the ABL Group) are not allowed to creep into ABL itself.</t>
  </si>
  <si>
    <t>192.124.199.28</t>
  </si>
  <si>
    <t>156.57.66.55</t>
  </si>
  <si>
    <t>I love being a part of the ABL Group</t>
  </si>
  <si>
    <t xml:space="preserve">No comment. </t>
  </si>
  <si>
    <t>99.96.102.200</t>
  </si>
  <si>
    <t>Not sure.</t>
  </si>
  <si>
    <t xml:space="preserve">Why does ABL need to be more diverse/inclusive.  This is a world wide company. </t>
  </si>
  <si>
    <t>51.174.82.154</t>
  </si>
  <si>
    <t>I do not see any issue in ABL regarding diversity enad/or inclusiveness</t>
  </si>
  <si>
    <t>5.32.40.122</t>
  </si>
  <si>
    <t>Southeast Asian (i.e. Cambodia, Vietnam, Philippines)</t>
  </si>
  <si>
    <t>Pretty ok.</t>
  </si>
  <si>
    <t>Mix nationality with different backgrounds instead of 1 dominant.</t>
  </si>
  <si>
    <t>213.239.96.154</t>
  </si>
  <si>
    <t>Southeast Asian in between above mentioned countries</t>
  </si>
  <si>
    <t>Hinduism</t>
  </si>
  <si>
    <t>89.243.130.42</t>
  </si>
  <si>
    <t>Enthused</t>
  </si>
  <si>
    <t>Make it less eurocentric in recruitment, training, relationships with universities</t>
  </si>
  <si>
    <t>94.206.16.7</t>
  </si>
  <si>
    <t>It's just another job</t>
  </si>
  <si>
    <t xml:space="preserve">No comments </t>
  </si>
  <si>
    <t>Black</t>
  </si>
  <si>
    <t>I feel good about it.  I have no complaints until the moment and i feel valued doing my job and contributing to the company.</t>
  </si>
  <si>
    <t>I think ABL is doing what is possible as a company. Diversity and inclusion are a social issue that all the countries have to deal daily basis. If the company is trying the best to not replicate any bias enforced by the society then i believe we can have a work place more inclusive and with more diversity.</t>
  </si>
  <si>
    <t>No futher comments</t>
  </si>
  <si>
    <t>2.96.158.196</t>
  </si>
  <si>
    <t>Still finding out about ABL but feel an important part of OWC</t>
  </si>
  <si>
    <t>More women in leadership positions, more role models for minorities</t>
  </si>
  <si>
    <t>Feel at the right place</t>
  </si>
  <si>
    <t>to keep hiring people from different horizons</t>
  </si>
  <si>
    <t>85.165.50.16</t>
  </si>
  <si>
    <t>Ok</t>
  </si>
  <si>
    <t>Dont know</t>
  </si>
  <si>
    <t>31.111.42.41</t>
  </si>
  <si>
    <t>172.56.65.85</t>
  </si>
  <si>
    <t xml:space="preserve">Grateful </t>
  </si>
  <si>
    <t>Continue to evolve</t>
  </si>
  <si>
    <t>216.7.155.122</t>
  </si>
  <si>
    <t>196.251.239.242</t>
  </si>
  <si>
    <t>open the discussion on the importance of inclusivity, and the important dynamic is brings in terms of business management- creating awareness and understanding of the implications to successful business models are core ingredients to buy in</t>
  </si>
  <si>
    <t>We are a broad, muli-disciplinary and multicultural company, and there is no "one size fits all" approach  to introducing the principles of inclusivity and diversity.  True adaptation to a fully diverse and inclusive organisation will be a result of buy in, not forced adaptation. In a manner of speaking, we need to know our market and a multifacted approach is inevitable.</t>
  </si>
  <si>
    <t>66.222.147.69</t>
  </si>
  <si>
    <t>64.178.151.179</t>
  </si>
  <si>
    <t>Excited</t>
  </si>
  <si>
    <t>Inclusive/diverse recruitment</t>
  </si>
  <si>
    <t>176.151.35.2</t>
  </si>
  <si>
    <t>OK I guess</t>
  </si>
  <si>
    <t>No idea</t>
  </si>
  <si>
    <t>82.42.16.3</t>
  </si>
  <si>
    <t>Pagan/Wiccan</t>
  </si>
  <si>
    <t xml:space="preserve">Content and proud. </t>
  </si>
  <si>
    <t xml:space="preserve">Our issue is a large % of our business is in very male and traditional sectors, O&amp;G, Marine etc. This just comes with a certain point of view and behaviours that are more prevalent. Also we have a very diverse nationality base, which is great and enriching, but also, for example possibly regards gender may also come with different view points than that of western nationalities. I am not sure of the solutions, but training and education and zero tolerance must be part of it. </t>
  </si>
  <si>
    <t xml:space="preserve">None. The survey itself is a great start. </t>
  </si>
  <si>
    <t>78.153.229.210</t>
  </si>
  <si>
    <t>135.84.57.36</t>
  </si>
  <si>
    <t>Use of male gender pronouns in certain procedures for maritime / offshore guidance.</t>
  </si>
  <si>
    <t xml:space="preserve">Enjoy working with the company and people. There appear to be some stressors related to mergers / growth / acquisitions, which is to be expected. There are also different expectations (e.g., project management tracking / standards) between the different service lines (possibly related to mergers / growth / acquisitions) but these are aspects that can be evaluated and improved as work continues. </t>
  </si>
  <si>
    <t>There's a saying from Netflix's DEI policy that says, "diversity is being invited to the party, inclusion is being asked to dance."    In terms of diversity, as a global company we appear to be a fairly diverse, but within certain business lines and regions diversity could and (I feel) should be improved. Looking outside our networks for new hires and developing more regional internship / junior engineer development programs could help. Working with local schools and youth programs to help improve diversity and inclusion generally in the industry. And more intention on this aspect with our hiring practices could be looked into as well.    To make the company more inclusive, we should help those same graduates develop through tools like the graduate engineer scheme or similar programs specific to each business line. Having some guidance for line managers and mentors on best practices for helping employees develop would be useful, through the learning platform or through initiatives like the Hult trainings. The mentor program currently being implemented could also be quite useful to improve this aspect, depending on the adoption and participation of it throughout the organization.</t>
  </si>
  <si>
    <t>More community engagement with regional offices to help give back and have a broader impact in industries and communities where we work. For example, having a volunteer day with a local non-profit / group focused on getting kids interested in the maritime or offshore wind industries. These types of initiatives requires both time, money, and buy in / collaboration between employees, but if done together and done well can improve comradery and make the positive impact of the work we do more apparent, reinforcing our company values and vision.</t>
  </si>
  <si>
    <t>31.21.198.41</t>
  </si>
  <si>
    <t xml:space="preserve">Not much, the ABL group is large and feels distant from my day to day work. </t>
  </si>
  <si>
    <t>Advertise on more non-mainstream platforms</t>
  </si>
  <si>
    <t xml:space="preserve">I am personally against the introductory phrase ' Ladies and gentlemen' at the beginning of meetings. It is an outdated phrase and feels patronising. 'Everybody', 'all' is more generic and still welcoming. However this is down to personal preference. </t>
  </si>
  <si>
    <t>115.64.39.205</t>
  </si>
  <si>
    <t>first australian / aboriginal / native</t>
  </si>
  <si>
    <t>atheist</t>
  </si>
  <si>
    <t>...</t>
  </si>
  <si>
    <t xml:space="preserve">I feel the experience within the ABL group great and with lots of exp &amp; opportunities </t>
  </si>
  <si>
    <t xml:space="preserve">Organize diverse events promoting cultural exchanges  </t>
  </si>
  <si>
    <t>85.255.236.78</t>
  </si>
  <si>
    <t xml:space="preserve">Language used to describe our O&amp;G business. </t>
  </si>
  <si>
    <t xml:space="preserve">Mixed </t>
  </si>
  <si>
    <t xml:space="preserve">Better communications between businesses and stop demonising the O&amp;G team whilst putting renewables on a pedestal. </t>
  </si>
  <si>
    <t>197.92.209.56</t>
  </si>
  <si>
    <t>I feel like I am valued and my skills are put to their best use. I feel like my inputs and insights are valued.</t>
  </si>
  <si>
    <t>Continue to engage with staff, especially minority groups within the company</t>
  </si>
  <si>
    <t>197.94.253.221</t>
  </si>
  <si>
    <t>Secure</t>
  </si>
  <si>
    <t>All is good</t>
  </si>
  <si>
    <t>86.20.65.132</t>
  </si>
  <si>
    <t xml:space="preserve">No major feelings - happy to be part of the group, less happy about the expansion of O&amp;G services regardless of how it is spun when presenting to the group. Feel welcomed and included. </t>
  </si>
  <si>
    <t xml:space="preserve">We need FAR more diversity in the top level management (see the ABL and AGR slides recently - very disappointing - completely 'white male' dominated). </t>
  </si>
  <si>
    <t>Charter school</t>
  </si>
  <si>
    <t>Fine</t>
  </si>
  <si>
    <t>Awareness sessions / workshops</t>
  </si>
  <si>
    <t>I consider that gender equality is not good in the group (i.e having a look at management profiles in the website)</t>
  </si>
  <si>
    <t>87.52.108.139</t>
  </si>
  <si>
    <t>Break down barriers between the brands for a start. More social activities across the board. Lunch lotteries. Charity. Competitions cross boarders. Job swapping.  Story telling (can we all consider what our role is in making ABL D&amp;I).</t>
  </si>
  <si>
    <t>12.235.171.194</t>
  </si>
  <si>
    <t>Good to part of a growing profitable company</t>
  </si>
  <si>
    <t xml:space="preserve">Integrate teams a bit more - e.g. younger renewables staff with older O&amp;G </t>
  </si>
  <si>
    <t>95.90.248.218</t>
  </si>
  <si>
    <t>Very great. I feel welcome everyday and I have the feeling that I can express needs and worries.</t>
  </si>
  <si>
    <t xml:space="preserve">Diversification across nationalities is well-achieved. Some offices lack gender diversity and I don't see ABL pushing for including handicaped personnel.  </t>
  </si>
  <si>
    <t>Partly state funded, partly paid for</t>
  </si>
  <si>
    <t>Being part of Innosea is great; I feel that being part of OWC is good, even though I didn't experience much in terms of integration; finally I feel like being part of ABL means taking part in the development of oil &amp; gas, which is exactly what I want to avoid. The goal of 50% renewables seemed good at first, but we realise more and more that it was mainly greenwashing, seeing that we keep buying oil &amp; gas companies, planning growth in that sector even though this is against the IPCC's recommendations, and that we'll just try to label "sustainable" as many questionable projects as we can to bridge the gap between the current 30% and the 50% target. We should keep having debates about this subject across the group because "One Culture" can only come from interaction - even though unfortunately, the global emergency to walk away from oil &amp; gas goes against the personal interests of many ABL employees and shareholders, and this will prevent most from accepting that necessity.</t>
  </si>
  <si>
    <t>I think that achieving more diversity in our company depends quite a lot on the presence of more diverse profiles in the pool of candidates, e.g. graduate engineers, which in turn depends a lot on children having the opportunity to relate to role models who belong to their gender or ethnic group, for example. So it would be a good thing if the group could send some of our diverse profiles (e.g. female engineers) to schools, to explain why they like their jobs and why diversity and inclusion are important.  Regarding equality, we should be able to measure the equality between people who are part of different groups (based on gender, ethnicity, etc.) and who hold similar positions, in terms of salary, responsibilities, etc.</t>
  </si>
  <si>
    <t>Outreach, data</t>
  </si>
  <si>
    <t>I work at Innosea (not in the choices available in 1st question).  I think Innosea has a strong culture and that equality, diversity &amp; inclusion are part of our values; having to tick "OWC" is not an issue in itself, I just feel like I have to underline this: I can state this about Innosea's culture, but because I feel ABL's culture is quite different, I was unable to reply "agree" or "disagree" to some of the above questions: I just cannot know.  I don't want to look like I'm saying that Innosea is better than the rest, I'm just commenting only on the company I know. I think it would be great to actually have one shared culture, but it seems that many people will disagree on the subject which is non-negotiable: preserving the planet for the generations to come (being part of the solution, not part of the problem / perpetuating a "business as usual" scenario).</t>
  </si>
  <si>
    <t xml:space="preserve">I'm from Innosea, and I don't invest myself personally in the ABL company. Innosea is very inclusive and I think it's a very good place for everybody (from different walk of life) to work, and to enjoy time with coworkers. I didn't work for a lot of ABL project for the moment to have a constructive opinion on ABL group.    </t>
  </si>
  <si>
    <t>Check that pay equity is respected.  Have more woman as team manager to be more attractive for woman (as other minority). Have a manager from a minority may encourage the respect and consideration of more people, and facilitate the inclusion of all. This does not necessarily mean that his/her minority must be highlighted, just that most minorities must be considered and as visible as everyone in the company</t>
  </si>
  <si>
    <t>Data, Senior leadership</t>
  </si>
  <si>
    <t>Good so far</t>
  </si>
  <si>
    <t>Feels nice</t>
  </si>
  <si>
    <t>I haven't been part of ABL long enough to say</t>
  </si>
  <si>
    <t>36.226.42.86</t>
  </si>
  <si>
    <t>Nice company to work for</t>
  </si>
  <si>
    <t xml:space="preserve">HR - being available in all offices and not just in UK/headquaters etc. There is no clear number to call for assistance that clearly states is annoymous.   There should be campaigns as part of QHSE on welfare which includes how to behave, inclusions, equity/equality,   There is no female PPE or lack of female PPE. Females should have same level of choice in terms of PPE. Also shirts that are provided on OWC/ABL events should have both male and female options.   We should not hire people based on appearance, age, relationship status and as such should make an effort to discourage CV with pictures which is common in some regions. If seen by HR, this should be blurred/removed before it reaches the hiring team.   All employees should have regular training on this subject. It should not just be a one-off training done when joined but continously done via campaigns, L&amp;L, webinars,   Make ABL Policy clear to all. Should be posted in all offices and currently not seen in OWC Taiwan at all. If policy not followed, there should be clear instructions/guidelines on how to raise in safe manner. </t>
  </si>
  <si>
    <t>Training, practical support, blind hiring</t>
  </si>
  <si>
    <t>213.83.186.126</t>
  </si>
  <si>
    <t>It is a good company.</t>
  </si>
  <si>
    <t>Don't have any particular idea about it.</t>
  </si>
  <si>
    <t>218.102.193.42</t>
  </si>
  <si>
    <t>46.46.194.67</t>
  </si>
  <si>
    <t xml:space="preserve">Don't think you should care so much....get the right people for the right jobs regardless of their diversity. Black, white, brown, gay, straight - it's unimportant. </t>
  </si>
  <si>
    <t>31.215.52.59</t>
  </si>
  <si>
    <t>92.0.145.106</t>
  </si>
  <si>
    <t>Feel good despite we are growing fast and it is hard to know each of us</t>
  </si>
  <si>
    <t>We have different people of different cultures working across the globe and it would be good to meet and mix at least once a year, building a stronger company culture</t>
  </si>
  <si>
    <t>86.159.47.116</t>
  </si>
  <si>
    <t>Sexist and misogynist jokes</t>
  </si>
  <si>
    <t>Jokes</t>
  </si>
  <si>
    <t xml:space="preserve">Indifferent </t>
  </si>
  <si>
    <t>Dont make such a song and dance about these matters. Pushing the company perceived needs and beliefs of others only reinforces prejudice and separation.</t>
  </si>
  <si>
    <t xml:space="preserve">We have never been asked about our own mental health, whether good or bad.   I am managing my mental health through medication and professional contact, but we were instructed by our regional Director to minimise Doctors attendances to save money, otherwise the level of health insurance may be decreased. This makes you feel so much better about yourself. I have to say that this particular Director rarely has anything nice to say to anyone at any time, so both myself and most of my colleagues pay no attention to this particular "manager" (inverted commas are on purpose!!!) anyway. </t>
  </si>
  <si>
    <t>116.14.254.127</t>
  </si>
  <si>
    <t>Make effort to educate. Colonial mentality should be a thing of the past.</t>
  </si>
  <si>
    <t>88.212.174.120</t>
  </si>
  <si>
    <t>Opportunities for select groups.</t>
  </si>
  <si>
    <t>Generally good.</t>
  </si>
  <si>
    <t>Shadow board should be open to all, regardless of age.</t>
  </si>
  <si>
    <t>86.136.143.162</t>
  </si>
  <si>
    <t>Jewish Atheist</t>
  </si>
  <si>
    <t xml:space="preserve">Private regional socialist boarding school </t>
  </si>
  <si>
    <t xml:space="preserve">starting emails with "Gents" to all technical staff. </t>
  </si>
  <si>
    <t>I'm tired of receiving emails of promotions and new recruits that are all men, but I also believe that we are making efforts to include and promote more women. I am also aware that marine world is unfortunately still dominated by men so I hope this will improve with the younger generation.</t>
  </si>
  <si>
    <t>raise awareness of women specific issues in the field, such as suitable PPE, awareness of added discomfort in certain days of the month while on board a vessel etc. Also promote more respect for essential roles that are typically more female occupations (such as project admin, who are underpaid and overworked and we cant do without them)</t>
  </si>
  <si>
    <t>I think actually we are not in a bad place. Maybe ABL can offer vouchers for Modibody or similar to demonstrate that we encourage and support women on site (they are expensive and ship laundry destroys them...)</t>
  </si>
  <si>
    <t>85.187.47.168</t>
  </si>
  <si>
    <t>95.90.249.124</t>
  </si>
  <si>
    <t>In terms of inclusivity and diversity of the employees, the ABL group is a great employer to work for.</t>
  </si>
  <si>
    <t>I think the group is already diverse as it is, with English being the common language. It can be enhanced perhaps by opening more branches in the future in new markets of high potential</t>
  </si>
  <si>
    <t>145.224.110.174</t>
  </si>
  <si>
    <t xml:space="preserve">It is positive to see that things are starting to be looked at as there is lots that could be done. </t>
  </si>
  <si>
    <t xml:space="preserve">Training would be good around some topics - general understanding of diversity and inclusion, also things like unconscious bias - although courses are available on Leasdership Live, I don't think many people would necessarily do these ones, so other training would be better - in person if possible. There could be short lunch and learn style sessions throughout the year on certain topics to raise awareness. Ensure our hiring process is inclusive (blind screening of resumes, avoiding biases). Celebrations of diverse holidays in offices (not just Christian ones like Christmas), and also days such as International Women's Day etc. Get employee feedback regularly. </t>
  </si>
  <si>
    <t>Training, holidays</t>
  </si>
  <si>
    <t>217.164.31.83</t>
  </si>
  <si>
    <t>Proud to be part of ABL Group</t>
  </si>
  <si>
    <t>Nothing much</t>
  </si>
  <si>
    <t>Yes, some tech staff can be abusive verbally</t>
  </si>
  <si>
    <t xml:space="preserve">indifferent </t>
  </si>
  <si>
    <t xml:space="preserve">. </t>
  </si>
  <si>
    <t>60.225.41.155</t>
  </si>
  <si>
    <t>I can't comment as I'm a contractor through AGR</t>
  </si>
  <si>
    <t>124.254.122.198</t>
  </si>
  <si>
    <t>Reasonably included.</t>
  </si>
  <si>
    <t>Continue changing with the rest of the world to maintain inclusion and not just tick boxes rather provide positive action.</t>
  </si>
  <si>
    <t>I didn't feel anything special of being part of ABL</t>
  </si>
  <si>
    <t>As it's mainly a man industry, the percentage of female staff can be higher</t>
  </si>
  <si>
    <t xml:space="preserve">All of the Line Managers should be reviewed by both Management team and Team members quarterly. Management Team review them on the business perspective, while normal staff see them from different point of view and can see what managers can't see , e.g. how they treat their staff, what their attitude to the client/suppliers/staff, how they act when making mistakes...etc.  For the long-term operation, a manager who truly cares and listens to staff can make them stay longer and work harder, and this is when they start feeling they belong to the company. </t>
  </si>
  <si>
    <t xml:space="preserve">Just another employer for me. </t>
  </si>
  <si>
    <t>ABL seems doing OK as an organization</t>
  </si>
  <si>
    <t xml:space="preserve">So far so good </t>
  </si>
  <si>
    <t xml:space="preserve">More inclusivity for the LGBTQI community and more recognition for the indigenous owners of our land </t>
  </si>
  <si>
    <t>LGBTQI</t>
  </si>
  <si>
    <t>49.255.62.238</t>
  </si>
  <si>
    <t xml:space="preserve">Great </t>
  </si>
  <si>
    <t>Not sure at present.</t>
  </si>
  <si>
    <t>I feel very good by the integrity of the company's people</t>
  </si>
  <si>
    <t>Continue giving opportunity to integrate young people</t>
  </si>
  <si>
    <t>187.115.239.20</t>
  </si>
  <si>
    <t xml:space="preserve">None. </t>
  </si>
  <si>
    <t>Great!</t>
  </si>
  <si>
    <t>Business as usual.</t>
  </si>
  <si>
    <t>Not sure</t>
  </si>
  <si>
    <t>80.7.87.149</t>
  </si>
  <si>
    <t>Good overall</t>
  </si>
  <si>
    <t>Change begins at the top! We can do more to improve balance in the senior team and it would make our organisation better</t>
  </si>
  <si>
    <t>172.56.44.116</t>
  </si>
  <si>
    <t>Good, for the ost part.</t>
  </si>
  <si>
    <t>Better communication between management and line.</t>
  </si>
  <si>
    <t>Communication</t>
  </si>
  <si>
    <t>73.32.110.51</t>
  </si>
  <si>
    <t xml:space="preserve">Some diversity training.  Further outreach to cultures outside the European region.  Making staff from all industry sectors feel useful rather than just focus on the green sectors.    </t>
  </si>
  <si>
    <t>82.42.158.213</t>
  </si>
  <si>
    <t>Inclusive and good</t>
  </si>
  <si>
    <t>80.14.208.222</t>
  </si>
  <si>
    <t>I wish it wasn't so expansionist and that it had a greater emphasis on social and environmental issues.</t>
  </si>
  <si>
    <t>recruit edp from more countries. Review  expectations of university education - it most cases it is not really advantageous and still excludes a lot of people</t>
  </si>
  <si>
    <t>Queer</t>
  </si>
  <si>
    <t>I think this is a forward thinking business that strives for inclusivity/equality.</t>
  </si>
  <si>
    <t>I don't feel I know enough about the recruitment processes to know how fair they are, but there are always was to use reporting to make sure everyone is offered a fair shot.</t>
  </si>
  <si>
    <t>171.49.184.129</t>
  </si>
  <si>
    <t>Good. Important. Included</t>
  </si>
  <si>
    <t>Regional offices to have a more multi-cultural, multi-ethnicity etc. mix in the employee list.</t>
  </si>
  <si>
    <t>188.26.220.8</t>
  </si>
  <si>
    <t>Happy to contribute to make the company 'greener'</t>
  </si>
  <si>
    <t xml:space="preserve">Opening a large number of offices in different countries, blind CV / hiring / calls </t>
  </si>
  <si>
    <t>na</t>
  </si>
  <si>
    <t>Too early to say</t>
  </si>
  <si>
    <t>193.75.76.150</t>
  </si>
  <si>
    <t>51.191.220.182</t>
  </si>
  <si>
    <t>Agnostic</t>
  </si>
  <si>
    <t>I have felt a very warm and professional welcome</t>
  </si>
  <si>
    <t>I do not have enough experience to comment</t>
  </si>
  <si>
    <t>86.21.202.236</t>
  </si>
  <si>
    <t>Gay man</t>
  </si>
  <si>
    <t>Comfortable</t>
  </si>
  <si>
    <t>176.221.116.226</t>
  </si>
  <si>
    <t>I feel more a part of OWC.</t>
  </si>
  <si>
    <t>I think it is inclusive already (at least OWC).</t>
  </si>
  <si>
    <t>213.249.198.55</t>
  </si>
  <si>
    <t xml:space="preserve">It's like I'm part of big, fractured organisation with no real continuity across is. </t>
  </si>
  <si>
    <t xml:space="preserve">Change the way people are hired. A person who has spent many years in the same field has excellent experience and qualification but often poor management skills. </t>
  </si>
  <si>
    <t>good</t>
  </si>
  <si>
    <t>more female leadership</t>
  </si>
  <si>
    <t>152.37.79.79</t>
  </si>
  <si>
    <t xml:space="preserve">Have been included in emails where the opening line is 'Hi Gents.' Have heard phrases indicating they're relating to men, not both men and women. </t>
  </si>
  <si>
    <t>I enjoy it</t>
  </si>
  <si>
    <t>Most technical staff that are employed are white men. The most diverse teams are the support staff - HR, Finance, IT etc. Would be nice to see a more diverse team in the technical field</t>
  </si>
  <si>
    <t>When you look at the SLT in ABL, 99% of them are also white men. It doesn't provide much ambition for those that 'look different' to that to know they could one day be part of running the company</t>
  </si>
  <si>
    <t>80.232.117.198</t>
  </si>
  <si>
    <t>Early entry so getting to know the organisation but do not see nor perceive barriers are in place</t>
  </si>
  <si>
    <t>Not alot more - if it is not broken, don't fix it.  But if other perceptions strongly prevail it needs attention as it is not the type of employer with which I would like to be associated</t>
  </si>
  <si>
    <t>220.235.38.15</t>
  </si>
  <si>
    <t>No particular feeling. AGR is new to the ABL group.</t>
  </si>
  <si>
    <t>No suggestion</t>
  </si>
  <si>
    <t>212.139.118.244</t>
  </si>
  <si>
    <t xml:space="preserve">Early days but good so far. A company going through its early teens  </t>
  </si>
  <si>
    <t>Like a teen it needs the space and support to grow</t>
  </si>
  <si>
    <t>I've felt welcomed from day one and have been given support where needed</t>
  </si>
  <si>
    <t>I don't know</t>
  </si>
  <si>
    <t>67.255.36.226</t>
  </si>
  <si>
    <t>Awesome!</t>
  </si>
  <si>
    <t>Since there are many different cultures and people from different countries who work for ABL, it might be nice to have a lunch and learn or something like that where someone gets to share their culture/food/traditions different things like that with the rest of the company.</t>
  </si>
  <si>
    <t>185.2.169.99</t>
  </si>
  <si>
    <t>Feel included and my career is heading in the right direction.</t>
  </si>
  <si>
    <t>More inclusive social events</t>
  </si>
  <si>
    <t>Good.</t>
  </si>
  <si>
    <t>Maybe start thinking of having more women in the board or the managment positions.</t>
  </si>
  <si>
    <t>Manpower, man hours, "you guys", "third world country", ...</t>
  </si>
  <si>
    <t>Gender, nationality</t>
  </si>
  <si>
    <t xml:space="preserve">Specifically in the renewables it is a sector that have more diversity than oil and gas, for example. But we still have work to do to improve the presence of women and non-white people </t>
  </si>
  <si>
    <t>Gender, race</t>
  </si>
  <si>
    <t>Make more effort in hiring minorities when their background is similar to another person with more privileges. Have KPIs to measure the amount (and importance of position) of minorities</t>
  </si>
  <si>
    <t xml:space="preserve">excited </t>
  </si>
  <si>
    <t xml:space="preserve">actuively employ with diversity in mind </t>
  </si>
  <si>
    <t>often work i have done is attributed to 'the guys'</t>
  </si>
  <si>
    <t>don't love the oil and gas acquisitions</t>
  </si>
  <si>
    <t>better recruitment across diverse unis not just Cambridge</t>
  </si>
  <si>
    <t>I am new to ABL so to early to tell</t>
  </si>
  <si>
    <t>Maybe Language training, but not sure</t>
  </si>
  <si>
    <t>193.188.113.100</t>
  </si>
  <si>
    <t>I enjoy working within the ABL group, the group as w whole look to develop everyone equally.</t>
  </si>
  <si>
    <t>As a group, i feel that we are very diverse and inclusive already</t>
  </si>
  <si>
    <t>Too short time with ABL to conclude</t>
  </si>
  <si>
    <t>90.215.176.108</t>
  </si>
  <si>
    <t>I feel good</t>
  </si>
  <si>
    <t>Would be nice to see more diversity, especially gender wise, at the managerial positions. At the moment it is dominated by men.</t>
  </si>
  <si>
    <t>90.253.106.52</t>
  </si>
  <si>
    <t>good, being part of something big, part of a global company</t>
  </si>
  <si>
    <t xml:space="preserve">people should be tolerable and understanding of people who work part time and factor this in deadlines for projects, etc. </t>
  </si>
  <si>
    <t>people assume everybody works full time, every day.  certain courses, or presentation are schedule only at certain times/ days when some people are off. no alternative offered</t>
  </si>
  <si>
    <t>148.252.129.205</t>
  </si>
  <si>
    <t>Text in the SOPs, the use of the word ‘gents’</t>
  </si>
  <si>
    <t>Collective noun, SOP</t>
  </si>
  <si>
    <t xml:space="preserve">I feel okay, but as a woman, I perceive there is a glass ceiling. There is only 1 woman in management and I find that unacceptable and very discouraging. I feel that if I were to progress my career into management, I would not feel inspired to do it in ABL as it does not feel like the right environment to develop a career.   Apart from that, day-to-day is good. </t>
  </si>
  <si>
    <t xml:space="preserve">I think we need to gather data, understand where we stand as a company and our stats and then act. We need to make decisions without being afraid of making people uncomfortable (setting KPIs, disclosing the gender pay gap, promoting women).   There needs to be a safe space where these topics can be discussed without fear. </t>
  </si>
  <si>
    <t>I think the DNI committee should  be open to more people. I didn’t even know there was a DNI committee, and that’s not okay.</t>
  </si>
  <si>
    <t>Exciting</t>
  </si>
  <si>
    <t>Regular net meetings</t>
  </si>
  <si>
    <t>This is a strange survey:-)</t>
  </si>
  <si>
    <t>90.218.167.148</t>
  </si>
  <si>
    <t>GRATEFUL</t>
  </si>
  <si>
    <t>?</t>
  </si>
  <si>
    <t xml:space="preserve">Man power, man hours, generic emails being sent to large groups opening with "Gents" despite women being in the email chain, use of the word "guys". On the whole the language within ABL is inclusive, the above are examples where non-inclusive language has been observed. Whilst a lot of the time this is most likely unintentional, it may upset or play on an individuals mind and this should not go unnoticed. </t>
  </si>
  <si>
    <t xml:space="preserve">On the whole great. It can be a daunting environment being surrounded by a large male presence, especially if in a technical role where female staff numbers are lower. </t>
  </si>
  <si>
    <t xml:space="preserve">Be more transparent about the work being done to be more diverse when it comes to employment; actively encourage women to apply for roles/schemes within the company as women may typically be more shy to do so, due to being outnumbered by their male colleagues; send technical (female) staff in the group out to schools to promote engineering and encourage children to take up a career in engineering; encourage conversation between males and females in the company to discuss life as a women, especially in a technical role, in the workplace, too often this conversation happens from female to female which is not beneficial in the long run. </t>
  </si>
  <si>
    <t>95.147.35.115</t>
  </si>
  <si>
    <t>Not too sure where my career is going</t>
  </si>
  <si>
    <t>pay for employees visas to Disneyland Paris</t>
  </si>
  <si>
    <t xml:space="preserve">A day trip to Disneyland Paris has been arranged for staff and those that need to have a visa have to pay for them themselves.  I find this unfair on those employees. </t>
  </si>
  <si>
    <t>109.150.91.254</t>
  </si>
  <si>
    <t>188.251.118.184</t>
  </si>
  <si>
    <t>Nice place to be</t>
  </si>
  <si>
    <t>continue and expand the current incentives for diversity</t>
  </si>
  <si>
    <t>86.98.89.25</t>
  </si>
  <si>
    <t>Straight</t>
  </si>
  <si>
    <t xml:space="preserve">There is sometimes a casual assumption that everyone on a call is male in greetings etc. </t>
  </si>
  <si>
    <t>I identify more with OWC. I feel there is some friction regarding business identity in the broader group.</t>
  </si>
  <si>
    <t>I don't know.</t>
  </si>
  <si>
    <t>85.75.170.102</t>
  </si>
  <si>
    <t>Ν/Α</t>
  </si>
  <si>
    <t>49.36.107.236</t>
  </si>
  <si>
    <t>Feeling great !!</t>
  </si>
  <si>
    <t xml:space="preserve">Select more people from different culture. </t>
  </si>
  <si>
    <t>109.156.91.109</t>
  </si>
  <si>
    <t>No one over the age of 30 was allowed to apply for the Shadow Board that was set up.</t>
  </si>
  <si>
    <t>Anti-old</t>
  </si>
  <si>
    <t>Old and overlooked</t>
  </si>
  <si>
    <t xml:space="preserve">Reduce the number of Directors who clearly believe they are solely there to delegate. </t>
  </si>
  <si>
    <t xml:space="preserve">Surely in terms of inclusion and diversity, the first 11 questions should have no relevance. </t>
  </si>
  <si>
    <t>Group activities</t>
  </si>
  <si>
    <t>31.94.32.155</t>
  </si>
  <si>
    <t>Dont really see any big issues</t>
  </si>
  <si>
    <t>I feel more a part of Longitude than ABL group</t>
  </si>
  <si>
    <t>publish a gender wage gap report</t>
  </si>
  <si>
    <t>89.104.243.33</t>
  </si>
  <si>
    <t>I do not feel represented of many of ABL communications on social networks. I  even sometimes find improper to my ethic, values and spirit. For instance, all post regarding to religion.  In addition, all posts talking about Oil&amp;Gas transition for OWC and Innosea is a non sense. Let those posts only for ABL.</t>
  </si>
  <si>
    <t>Look at the board, executive management and country managers diversity and you will have your own answers.  Clear lack of women representativity !</t>
  </si>
  <si>
    <t>Senior leadership, Data</t>
  </si>
  <si>
    <t>Should have reports, statistics regarding equity between men and women: on responsabilities, salaries, ...</t>
  </si>
  <si>
    <t>88.109.30.175</t>
  </si>
  <si>
    <t>The use of 'Guys' to address everyone regardless of sex. The use of 'draughtsman' regardless of sex. The use of 'manpower'.</t>
  </si>
  <si>
    <t>Collective noun, other</t>
  </si>
  <si>
    <t>I enjoy being part of ABL.</t>
  </si>
  <si>
    <t>I'm pleased to see the establishment of a Equality, Diversity, and Inclusion Committee. Efforts should be made to ensure the make up of this is representative  of the organization and society more generally.</t>
  </si>
  <si>
    <t xml:space="preserve">I am new and feels exciting at the moment </t>
  </si>
  <si>
    <t xml:space="preserve">have more material promoting ABL's culture </t>
  </si>
  <si>
    <t xml:space="preserve">more videos promoting culture, what its like to work at ABL </t>
  </si>
  <si>
    <t>94.15.248.84</t>
  </si>
  <si>
    <t>turk</t>
  </si>
  <si>
    <t xml:space="preserve">ABL is a good employer </t>
  </si>
  <si>
    <t>ABL Group is already one of the most diverse organizations. I believe that attempting to keep it that way will suffice.</t>
  </si>
  <si>
    <t>145.40.132.67</t>
  </si>
  <si>
    <t>92.184.116.46</t>
  </si>
  <si>
    <t>I do not feel I belong to ABL, mostly because strategic decisions are not sustainable for climate</t>
  </si>
  <si>
    <t>Make significant progress on the diversity in top management</t>
  </si>
  <si>
    <t>5.148.27.178</t>
  </si>
  <si>
    <t>Some instances of gender bias. E.g. even HSEQ processes use the word "he" when describing roles such as project manager.</t>
  </si>
  <si>
    <t xml:space="preserve">Positive. </t>
  </si>
  <si>
    <t xml:space="preserve">Better support to working parents and maternity arrangements. </t>
  </si>
  <si>
    <t>Maternity</t>
  </si>
  <si>
    <t>83.110.10.202</t>
  </si>
  <si>
    <t xml:space="preserve">The majority of colleagues in my day to day role are male, comments are made that can come across sexist such as talking about employees clothing, and or general appearance. This really is an issue that is not addressed at all from management and management take part. </t>
  </si>
  <si>
    <t>Inappropriate comment</t>
  </si>
  <si>
    <t xml:space="preserve">I think ABL has a long way to go. Overall it seems that they are saying the right things (the points shareholders see) but are they practicing what they preach? In my opinion no. The marketing/strategy message may say so but I'm not sure the people are following those messages. </t>
  </si>
  <si>
    <t xml:space="preserve">Diversified recruitment process, interviews held by diverse background to line manager. Line Manager will be able to see if the candidate can do the job and has the skills. Diverse recruiter will focus more on ABL "one team" diversity and overall fit for the company.     Inclusion groups. Online platforms (eg. reddit). Where you can join "mums at ABL", "dads at ABL", "Asians at ABL" , "Black women at ABL", the list goes on these are just examples, you could then share common interests too, "paragliders at ABL". These groups without realising will help employees share common thoughts, issues and give assistance.     Further to inclusion groups a helpline too. This would be an anonymous helpline that staff can reach out to when they feel that no one is listening. I know other large corporations offer this and have had friends really benefit from it. Not everyone wants to discuss their work and or family struggles with a colleague. </t>
  </si>
  <si>
    <t>Recruitment, Social networks</t>
  </si>
  <si>
    <t xml:space="preserve">We have a management team that does communicate with all levels of the business which is great and gives a good community feel. However I feel they should be careful about the comments they make as it comes across they may be joking/being social but it can be interpreted differently by each employee. </t>
  </si>
  <si>
    <t>90.198.30.68</t>
  </si>
  <si>
    <t>ok</t>
  </si>
  <si>
    <t>At the moment I don't think anything further needs to be done within ABL group but we have to be mindful of attitudes/possible issues with clients</t>
  </si>
  <si>
    <t>No specific feeling</t>
  </si>
  <si>
    <t>I do not know the organization well enough to have an opinion</t>
  </si>
  <si>
    <t>Mix of both State and Private</t>
  </si>
  <si>
    <t>Excited and at the same time scared of the growth, moreover from acquisitions.</t>
  </si>
  <si>
    <t xml:space="preserve">Concentrate on ourselves rather than buying entities continuously. </t>
  </si>
  <si>
    <t>31.94.39.137</t>
  </si>
  <si>
    <t>happy</t>
  </si>
  <si>
    <t>great as it is</t>
  </si>
  <si>
    <t>Most of the time, I feel good about being part of ABL Group but sometimes, I feel people are not inclusive or understanding of minorities' lived experiences.</t>
  </si>
  <si>
    <t>We need more workshops (in person) to educate people on diversity and inclusion topics.</t>
  </si>
  <si>
    <t>81.79.123.232</t>
  </si>
  <si>
    <t>Nothing more due to the pool of current and potential employees will be vastly made up from males due to the industry we work in; Marine and Engineering disciplines have a low overall % of women for example.</t>
  </si>
  <si>
    <t>92.98.5.242</t>
  </si>
  <si>
    <t>surveyors / MWS = he (we changed quite alot of it to gender neutralise in our docs but this was traditionally (still is) male dominated business so some of this is historical bias (not deliberate bias). Verbally - sometimes sexist (occasionally) and (very) infrequent racist remarks. I do see a lot of very good behaviour generally however but there is work to do on diversity.</t>
  </si>
  <si>
    <t>Pretty good - always room for improvement though</t>
  </si>
  <si>
    <t>we have 5 generations working in the company - education e.g., DIET course and setting examples helps, we all need to be a just a bit less sensitive at times (we usually can tell if someone is being offensive deliberately or unconsciously. We should be able to challenge nicely without always expecting to end up in HR or court. Some of the humour is not appropriate for workplace. Poor disrespectful email communication can be improved especially to colleagues who are non-native English speakers or not as experienced. (Rude, arrogant, dismissive comms). Part of the education is what is correct way to say something, as I myself who think I am quite good at this might sense that I may have unintentionally offended someone but am not sure exactly what I said or shouldn't have said...(I know others have also said this to me as well so I am in good company) To repeat my item 19 comment, I do see a lot of very good behaviour generally however but there is more good work to do on diversity top down and bottom up.</t>
  </si>
  <si>
    <t>We have a multicultural, multinational, multi skilled talent pool. I see a lot of effort to develop and promote our colleagues who are not British white males in many of our offices and we should celebrate and encourage this development. (I am happy to be on the record so if you wish to discuss rodger.dickson@abl-group.com.) I do look forward to your survey output with interest as what I think is not necessarily how it may look to other our colleagues. Thanks</t>
  </si>
  <si>
    <t>77.97.228.114</t>
  </si>
  <si>
    <t>Private through bursary</t>
  </si>
  <si>
    <t>Although it is early days, I feel like a valued member of the Group.</t>
  </si>
  <si>
    <t>It is still too early in my ABL career to make a judgment on that.</t>
  </si>
  <si>
    <t>78.222.121.95</t>
  </si>
  <si>
    <t>Very happy to be part of the team!</t>
  </si>
  <si>
    <t>Participating in local activities (ie: interventions in local schools or schools in less fortunate zones etc.) could make ABL more inclusive</t>
  </si>
  <si>
    <t>More opportunities to move from one country to another for work</t>
  </si>
  <si>
    <t>Globalisation</t>
  </si>
  <si>
    <t>Feel Included</t>
  </si>
  <si>
    <t xml:space="preserve">Feel as when the shadow board was promoted and implemented it had a bias towards older than 30 year old employees. Wording on the whole process could have been better.  </t>
  </si>
  <si>
    <t>Not in ABL itself but overheard non-inclusive language on site visits by employees of the shipyard.</t>
  </si>
  <si>
    <t>Happy. Content.</t>
  </si>
  <si>
    <t xml:space="preserve">A difficult question. We obviously want to recruit the best educated people, however due to disparities in the education system there are groups of people who are never given the opportunity to go to university. Apprenticeships, leading to sponsored degrees could be a way of reaching out to groups of people for whom university is unaffordable (or cannot gain a place due to inadequate standards of education in their school). Historically, industries such as shipbuilding followed such a route and many of the best, most rounded, naval architects began their careers via apprenticeships, HNCs and then degrees. </t>
  </si>
  <si>
    <t xml:space="preserve">One of the earlier questions was about education. In my view the disparity in education is a major division in British society and is reflected in almost all institutions and businesses. I think ABL is a very inclusive employer, but my caveat would be that most employees come from a similar attainment background. I don't see that we face the same challenge with regards to inclusivity that other large organisations employing people across the  a wide range of socio-economic backgrounds face. </t>
  </si>
  <si>
    <t>88.134.136.5</t>
  </si>
  <si>
    <t>N.A.</t>
  </si>
  <si>
    <t>Challenging</t>
  </si>
  <si>
    <t>Don´t know.</t>
  </si>
  <si>
    <t>Too early to have an opinion about this. Since I have to answer something I have answered Yes to question 18. The presentations have not indicated anything in this respect except that AGR is welcomed.</t>
  </si>
  <si>
    <t>Too early to get an impression</t>
  </si>
  <si>
    <t>No suggestions</t>
  </si>
  <si>
    <t>I have enjoyed the transition from the old add energy business to become part of ABL. I feel as we continue to integrate further within the business the potential for development opportunities will increase.</t>
  </si>
  <si>
    <t>I don't know if there is anything more that ABL could do, I feel they are inclusive and diverse.</t>
  </si>
  <si>
    <t>It is ok</t>
  </si>
  <si>
    <t xml:space="preserve">I think communication between apartments is important </t>
  </si>
  <si>
    <t>84.213.211.112</t>
  </si>
  <si>
    <t>A good place to work, but there is still a lot of legacy from the old days that keeps coming up: "in Noble Denton we did...."</t>
  </si>
  <si>
    <t>Noble Denton</t>
  </si>
  <si>
    <t>Make sure all parts of the organization is treated equal. At times it seems that opinions and positions from the "old school", the Noble Denton or similar background are being preferred and getting advantage</t>
  </si>
  <si>
    <t>81.164.120.45</t>
  </si>
  <si>
    <t>213.246.153.156</t>
  </si>
  <si>
    <t>A more equal gender diversity in management roles</t>
  </si>
  <si>
    <t>103.252.202.94</t>
  </si>
  <si>
    <t>Nothing. I have not seen any barriers to diversity and inclusion in this organization.</t>
  </si>
  <si>
    <t xml:space="preserve">The company should focus on being agnostic to its demographic make-up and focus on meritocratic principles, regardless of the demographic result. Provided there are no discriminatory barriers (which there appear to be none), the demographics of the employees should not matter. The nature of our industry will naturally result in an unbalanced demographic in each sector, particularly with regards to gender (HR vs engineering vs naval architecture vs vessel masters, accounting, etc...). Decisions made based on quotas instead of merit risk putting the company at risk and negatively affecting the performance of the company.   The age restriction for membership of the shadow board has been seen by many as unfairly discriminatory on the basis of age.  </t>
  </si>
  <si>
    <t>103.246.3.103</t>
  </si>
  <si>
    <t>88.89.99.83</t>
  </si>
  <si>
    <t>using a language that is not native</t>
  </si>
  <si>
    <t>nationality</t>
  </si>
  <si>
    <t>its work</t>
  </si>
  <si>
    <t>More native workers</t>
  </si>
  <si>
    <t>Have a feeling it will be sold of in near future.</t>
  </si>
  <si>
    <t>92.97.16.213</t>
  </si>
  <si>
    <t>Good - I have no personal issues.</t>
  </si>
  <si>
    <t>I think ABL is already an extremely diverse and inclusive organisation. Looking outside of the UK offices ABL is a melting pot of different cultures and ethnicities.</t>
  </si>
  <si>
    <t>86.42.82.180</t>
  </si>
  <si>
    <t>Inspired to succeed and further my career/ abilities</t>
  </si>
  <si>
    <t xml:space="preserve">If a particular culture/religion has a celebration/event it could be highlighted/marked within the working day of the event </t>
  </si>
  <si>
    <t>Good with potential, but to early to say</t>
  </si>
  <si>
    <t>5.195.248.16</t>
  </si>
  <si>
    <t>Opening emails with Gents, or in webinars/meetings saying "OK guys" etc.  I personally don't find any problem with these as it is not intended to be prejudice but just typical language used in coms.</t>
  </si>
  <si>
    <t>Fine. OK.</t>
  </si>
  <si>
    <t xml:space="preserve">Be mindful of the diversity of our work force and respect colleagues. </t>
  </si>
  <si>
    <t>Respect</t>
  </si>
  <si>
    <t>We all want ABL to be a great work environment where all staff are equal, but we also need to ensure that staff don't consider they are always treading on egg shells in fear of upsetting someone or for not being inclusive as some might expect.  My examples above ("Hey Guys, or Gents etc) are not intentional acts of being non-inclusive so should be treated as such, not blasphemy.</t>
  </si>
  <si>
    <t>95.34.86.143</t>
  </si>
  <si>
    <t>I feel fine being a part of the group</t>
  </si>
  <si>
    <t>Don't know</t>
  </si>
  <si>
    <t>90.242.192.152</t>
  </si>
  <si>
    <t>fine, no major issues</t>
  </si>
  <si>
    <t>stay openminded</t>
  </si>
  <si>
    <t>85.255.237.190</t>
  </si>
  <si>
    <t>Feel that the organisation is now too large and unwieldy and am beginning to feel it is no longer the "family" organisation of the past</t>
  </si>
  <si>
    <t>Big</t>
  </si>
  <si>
    <t xml:space="preserve">Not sure </t>
  </si>
  <si>
    <t>77.69.119.82</t>
  </si>
  <si>
    <t>God</t>
  </si>
  <si>
    <t>No feeling</t>
  </si>
  <si>
    <t>Less managers</t>
  </si>
  <si>
    <t>218.186.143.1</t>
  </si>
  <si>
    <t>Grammar school</t>
  </si>
  <si>
    <t xml:space="preserve">Less a part of it with each acquisition. </t>
  </si>
  <si>
    <t>No comment.</t>
  </si>
  <si>
    <t>122.222.193.173</t>
  </si>
  <si>
    <t>at the time, no thoughts particularly.</t>
  </si>
  <si>
    <t>94.204.141.94</t>
  </si>
  <si>
    <t>neutral</t>
  </si>
  <si>
    <t xml:space="preserve">ABL is on a right path, keep going in the same direction </t>
  </si>
  <si>
    <t>51.52.15.38</t>
  </si>
  <si>
    <t xml:space="preserve">I think it is still 'boys club' and women are often overlooked or not being promoted </t>
  </si>
  <si>
    <t>cultural training but unfortunately this is embedded in some of the older generations</t>
  </si>
  <si>
    <t>223.187.127.177</t>
  </si>
  <si>
    <t>Feeling the freedom in ABL Group work culture</t>
  </si>
  <si>
    <t>Celebrating the diverse function/events as a team and personal care and encouraging the participation/gifts representing ABL towards the employee's memorable events.</t>
  </si>
  <si>
    <t>Privileged</t>
  </si>
  <si>
    <t>Not much really, I find ABL quite inclusive already</t>
  </si>
  <si>
    <t>83.110.90.237</t>
  </si>
  <si>
    <t>Tired</t>
  </si>
  <si>
    <t>Balance</t>
  </si>
  <si>
    <t>180.190.173.176</t>
  </si>
  <si>
    <t>yes</t>
  </si>
  <si>
    <t>create a program</t>
  </si>
  <si>
    <t>39.109.137.238</t>
  </si>
  <si>
    <t>No feelings</t>
  </si>
  <si>
    <t>Not much more</t>
  </si>
  <si>
    <t>121.217.165.128</t>
  </si>
  <si>
    <t>As an AGR contractor, still waiting to see how the transition goes.</t>
  </si>
  <si>
    <t>94.129.235.153</t>
  </si>
  <si>
    <t>103.3.250.70</t>
  </si>
  <si>
    <t>Motivated</t>
  </si>
  <si>
    <t>1. Using more user-friendly software other than Microsoft 365 (For example: Slack, Discord, Google Workspace)  2. Offering hybrid/remote working policy</t>
  </si>
  <si>
    <t>99.125.254.38</t>
  </si>
  <si>
    <t xml:space="preserve">I feel un-appreciated for what I do while others are recognized for what they don't do </t>
  </si>
  <si>
    <t>Appreciating of inclusion within ABL very much depends on the age profile within the organization and some older generation needs to accept that younger generation has different expectations when it comes to inclusion</t>
  </si>
  <si>
    <t xml:space="preserve">Experience shows that level of appreciation from no inclusive behavior can be perceived differently from one manager to another depending of their own awareness of diversity or inclusion matters. </t>
  </si>
  <si>
    <t>I'm just an intern and I don't have a lot of work (not really involved into projects). Therefore, I don't feel like I'm really part of the company...</t>
  </si>
  <si>
    <t>Having other interns at the same time so we feel less alone. Having meetings to follow on the work done and to be done. Set things clear with management about the future missions of interns and if there are none, don't hire one...</t>
  </si>
  <si>
    <t>I understand that management does not have time to teach me new things to do but I feel like I cannot continue having only two days of work in a week (especially when it is only research work on regulation)</t>
  </si>
  <si>
    <t>202.187.89.116</t>
  </si>
  <si>
    <t>14.246.17.246</t>
  </si>
  <si>
    <t>NIL</t>
  </si>
  <si>
    <t>Happy as being part of ABL group</t>
  </si>
  <si>
    <t>multi-industry</t>
  </si>
  <si>
    <t>1.171.157.3</t>
  </si>
  <si>
    <t>Very good, other than the oil &amp; gas elements of our business</t>
  </si>
  <si>
    <t>219.75.17.207</t>
  </si>
  <si>
    <t>People with a common goal.</t>
  </si>
  <si>
    <t>Focus on what we want to achieve as a group, and hire / build the team in this manner.</t>
  </si>
  <si>
    <t xml:space="preserve">It is good to be part of organisation which has been evolved quite fast and continue offering flexibility. </t>
  </si>
  <si>
    <t xml:space="preserve">Currently, the organisation events still quite Europe/UK centric. We could do better on this. </t>
  </si>
  <si>
    <t>none.</t>
  </si>
  <si>
    <t>feel inclusive and being able to join various company events.</t>
  </si>
  <si>
    <t>opportunity to take part in company events.</t>
  </si>
  <si>
    <t>The fast-pace nature of our business does not favor colleagues with children with different work/life balance requirements, which could easily be perceived as discrimination. As consultants supporting various clients globally, ensuring our clients are aware of our values would certainly benefit client-facing roles (i.e., treating work on weekends, holidays, late at night, early in the morning differently). Our managers should acknowledge this and client-facing colleagues should be in a position to raise it to clients</t>
  </si>
  <si>
    <t>61.32.218.234</t>
  </si>
  <si>
    <t>Absolutely</t>
  </si>
  <si>
    <t>180.244.161.113</t>
  </si>
  <si>
    <t xml:space="preserve">i feel Honor become a part of ABL group.  </t>
  </si>
  <si>
    <t>i believe with having a interaction and gathering meeting across region can make ABL group more diverse.</t>
  </si>
  <si>
    <t>91.73.30.160</t>
  </si>
  <si>
    <t>49.192.214.64</t>
  </si>
  <si>
    <t xml:space="preserve">Just started the journey. Not the best 1st impression </t>
  </si>
  <si>
    <t xml:space="preserve">Nothing really. Just need to treat everyone as an equal </t>
  </si>
  <si>
    <t>90.201.154.66</t>
  </si>
  <si>
    <t>Jain</t>
  </si>
  <si>
    <t>31.50.237.186</t>
  </si>
  <si>
    <t>86.144.55.205</t>
  </si>
  <si>
    <t xml:space="preserve">Atheist </t>
  </si>
  <si>
    <t xml:space="preserve">Comfortable </t>
  </si>
  <si>
    <t xml:space="preserve">Avoid any positive discrimination </t>
  </si>
  <si>
    <t>37.231.163.81</t>
  </si>
  <si>
    <t>Inspired</t>
  </si>
  <si>
    <t>Continued communication and education.</t>
  </si>
  <si>
    <t>Training, communication</t>
  </si>
  <si>
    <t>41.234.224.98</t>
  </si>
  <si>
    <t>108.210.144.198</t>
  </si>
  <si>
    <t>51.241.184.198</t>
  </si>
  <si>
    <t>93.227.254.24</t>
  </si>
  <si>
    <t>As a previous employee of AGR, I am certainly looking forward to the future and what opportunities ABL Group can offer.</t>
  </si>
  <si>
    <t>166.205.147.36</t>
  </si>
  <si>
    <t>37.228.255.157</t>
  </si>
  <si>
    <t>I feel more part of OWC than ABL with OWC as a modern organisation and a good balance between genders even in an engineering world</t>
  </si>
  <si>
    <t>no comments</t>
  </si>
  <si>
    <t>217.43.206.124</t>
  </si>
  <si>
    <t>72.68.137.235</t>
  </si>
  <si>
    <t>I don't always believe that the company truly represents what they believe they do and maybe are slightly out of touch.</t>
  </si>
  <si>
    <t>I think what they say or make others perceive them to be should match their workforce as well as, their benefits offered.</t>
  </si>
  <si>
    <t>109.149.36.222</t>
  </si>
  <si>
    <t>82.22.27.46</t>
  </si>
  <si>
    <t>152.37.103.146</t>
  </si>
  <si>
    <t>90.218.96.249</t>
  </si>
  <si>
    <t>Generally happy</t>
  </si>
  <si>
    <t xml:space="preserve">Continue to hire people from a range of backgrounds.  Try to diversify the upper management - broadly old white men </t>
  </si>
  <si>
    <t>Recruitment, senior leadership</t>
  </si>
  <si>
    <t>73.6.54.136</t>
  </si>
  <si>
    <t xml:space="preserve">Numb with a high of grateful and a low of WTF.      It is difficult to answer because ABL is only a group in that it is made up of fragments which have yet to come together as a community.  If you were to ask, "Who is ABL Group?", I would answer, "I have no idea - a collection of companies without an identity?" </t>
  </si>
  <si>
    <t>I don't know.  There is a rich blend of cultures in the office now.  ABL USA is more like ABL UN.  Not complaining about it, just an observation.</t>
  </si>
  <si>
    <t xml:space="preserve">ABL USA seems to be very generous with criticism and frugal with praise.  A fitting motto for ABL USA could be (spun off from the US Army): "Be all that you can be... but know it will never be good enough." </t>
  </si>
  <si>
    <t>98.57.114.101</t>
  </si>
  <si>
    <t>Not aware of any drive towards inclusivity within ABL</t>
  </si>
  <si>
    <t>Happy</t>
  </si>
  <si>
    <t>Populate HR positions with people of colour, LGBTQ &amp; disabled.  In the US, participate in recruitment drives at historically black colleges and universities.  Support Pride events.</t>
  </si>
  <si>
    <t>94.66.220.69</t>
  </si>
  <si>
    <t>79.95.86.35</t>
  </si>
  <si>
    <t>Ggv</t>
  </si>
  <si>
    <t>Ghh</t>
  </si>
  <si>
    <t>Happy in general.</t>
  </si>
  <si>
    <t xml:space="preserve">Give some help and conferences to school or high school level to promote the activities with everyone. </t>
  </si>
  <si>
    <t>Knowledge and capabilities need to be placed before trying to cover an equality gap.</t>
  </si>
  <si>
    <t>Safe and valued</t>
  </si>
  <si>
    <t>To motivate different offices around the world to hire people proving it is a diverse and inclusive organisation</t>
  </si>
  <si>
    <t>148.252.133.212</t>
  </si>
  <si>
    <t xml:space="preserve">The conversation after the recent energy transition webinar, which others described as a healthy open debate, was a little condescending. The elder members of staff telling the young people the way of the world, particularly over something like the energy transition, wasn't useful. I know its a small little thing, but regardless. </t>
  </si>
  <si>
    <t>age</t>
  </si>
  <si>
    <t>Anti-young</t>
  </si>
  <si>
    <t xml:space="preserve">Non-plussed. Company is fairly male dominated, and white dominated in UK. But thats most of the UK engineering/marine industry. While this doesnt effect myself as a white male, I can empathise that it may be discouraging to other who are not. </t>
  </si>
  <si>
    <t>Increase outreach to places to hire from</t>
  </si>
  <si>
    <t xml:space="preserve">A lot of the diversity issues are due to the pool of people ABL uk hires from. I.e Universities of Newcastle, Strathclyde and Southampton nav arc and marine courses. So not the direct fault of ABL/LGK. If the places hired from is broadened then some of these diversity issues can be rectified. </t>
  </si>
  <si>
    <t>81.104.197.62</t>
  </si>
  <si>
    <t>i don't beleive there is recognition of working for the parent company (ABL), rather the original sister companies. More needs to be done to break down these barriers and integrate individuals working in each of these.</t>
  </si>
  <si>
    <t xml:space="preserve">Have a more diverse senior leadership team that represents the employees working within the organisation. </t>
  </si>
  <si>
    <t>5.68.212.82</t>
  </si>
  <si>
    <t>No better or worse than any other similar size organisations</t>
  </si>
  <si>
    <t>It is sufficiently diverse and inclusive</t>
  </si>
  <si>
    <t>73.136.57.56</t>
  </si>
  <si>
    <t>Big group with small startup feel.</t>
  </si>
  <si>
    <t>Good so far.</t>
  </si>
  <si>
    <t>92.234.131.254</t>
  </si>
  <si>
    <t>107.115.5.20</t>
  </si>
  <si>
    <t>I’m okay with it</t>
  </si>
  <si>
    <t>Nothin much</t>
  </si>
  <si>
    <t>188.211.161.244</t>
  </si>
  <si>
    <t>Jewish</t>
  </si>
  <si>
    <t>I enjoy being a part of a multi culture, multi aged mixed society and the opportunities and contacts this brings with it</t>
  </si>
  <si>
    <t>More women in senior positions</t>
  </si>
  <si>
    <t>99.8.232.215</t>
  </si>
  <si>
    <t xml:space="preserve">Normal... actually don´t understand some of the above descriptions... </t>
  </si>
  <si>
    <t>So far I feel confortable and had no issues among the ABL employees of diferente offices.</t>
  </si>
  <si>
    <t xml:space="preserve">From my perspective, I recognize this company a very plural and inclusive  </t>
  </si>
  <si>
    <t>186.205.211.18</t>
  </si>
  <si>
    <t>86.25.130.124</t>
  </si>
  <si>
    <t>Gender-based language seen in our QHSE documents (male pronouns).  The term 'manpower' is continuously used  Consistently being copied into emails which say 'Hi gents'. I have also been in emails where the male sender has said 'Ladies' if all of the recipients are female. There is no need to start an email identifying people's gender, just say 'Hi all'.</t>
  </si>
  <si>
    <t>From a business aspect, I would rather not be part of the ABL group. I think we are a group of services which, although have transferrable skills, are striving for completely different goals. I personally want to work in the renewables industry as I want to be part of the energy transition but struggle with being part of a larger oil and gas group who are solely motivated by profit and growth.    From a personal aspect, I really enjoy the people within the Group. We work well together and have formed great working relationships, which I really value.</t>
  </si>
  <si>
    <t xml:space="preserve">For bank holidays to be taken when we would like them. I really struggle with the idea that we can call ourselves 'inclusive' when we essentially 'force' employees to take off Christmas but they are Muslim. If they would like Eid off, it would have to be an additional annual leave day. I think adding the bank holidays to out allowance for when we would like them would allow us to be more inclusive and from business perspective, minimise the impacts bank holidays have on cash flow as everyone would not be taking the same day off.    Inclusion of pronouns on email signatures. We should all have them to show that it is not 'different' for someone who may identify with pronoun they/them or that differ from the traditional gender pronouns.    More focussed committees/ groups which can show that the Group is in support of. Couple of examples being 'Gender Equity' 'LGBTQ+' 'Eradicating Racisim' and 'Working Parents'.   The Group currently shows no support/ networks where it is a 'safe' space to discuss certain issues/ or concerns or just be around like minded individuals where you are sure there will be no judgement on particular struggles we may be facing.     Engaging with a range of secondary schools from different areas and economic backgrounds, as well as universities who are not just OxBridge. We should start going to career fairs for those who are just about to pick their GCSEs to communicate what it is like to work in energy; inspire some younger people who may not have thought about this line of work. I personally went to a careers fair at a low income area, it was an all girls school and many of them had never thought about a role within the energy sector/ engineering. I left feeling really uplifted and proud to be in the industry I am in. Being part of fairs is also key if we would like to be the 'employer of choice'.     </t>
  </si>
  <si>
    <t>Holidays, social networks, outreach</t>
  </si>
  <si>
    <t>86.164.216.112</t>
  </si>
  <si>
    <t>Generally positive, offices that I have visited and people I have met have always been welcoming and inclusive.</t>
  </si>
  <si>
    <t>Without knowing how diverse the organisation is and how this diversity is measured, then there is little benefit to be more diverse or inclusive.  The focus of diversity and inclusiveness should really be on providing a happy and safe place for people to work and express their ideas irrespective of their background and beliefs.  Creating a safe work place also provides many more benefits outside of diversity and inclusiveness.</t>
  </si>
  <si>
    <t>134.41.26.241</t>
  </si>
  <si>
    <t>Not applicable</t>
  </si>
  <si>
    <t>Taking in diverse students for trainee ship</t>
  </si>
  <si>
    <t xml:space="preserve">Not applicable </t>
  </si>
  <si>
    <t>66.65.176.33</t>
  </si>
  <si>
    <t>Feel that it is generally an ethical company with a focus on employee satisfaction</t>
  </si>
  <si>
    <t>surveys like this and training for areas where the feedback is not so good</t>
  </si>
  <si>
    <t>Training, data</t>
  </si>
  <si>
    <t>213.205.241.95</t>
  </si>
  <si>
    <t xml:space="preserve">Enjoy the working environment feel communications are not joined up through the organisations </t>
  </si>
  <si>
    <t>Continue to follow and develop the path the company is currently on</t>
  </si>
  <si>
    <t>108.212.125.22</t>
  </si>
  <si>
    <t xml:space="preserve">Drop the "identifiers" altogether and only focus on a persons skills and experience.  It shouldn't matter what someone is or is not, we should be looking for people that bring value to the table in terms of skills and experience. While some of that is life experience, it should not be hyper focused on in a person. </t>
  </si>
  <si>
    <t xml:space="preserve">Being a heterosexual female, I do not want to see the word "cis" in front of the word woman. Women have worked too hard to be treated as women. I do not want to see that "identifier" in front of the word woman. I am a woman, not a "cis" woman. Woman. Plain, Simple, True. </t>
  </si>
  <si>
    <t>176.148.217.208</t>
  </si>
  <si>
    <t xml:space="preserve">I feel less and less part of the ABL group, not because of the topics of this survey (which are very important but don't affect me much personally), but due to the lack of climate and environmental actions and consciousness from the ABL management. My personal values and ethics are getting very much disconnected from what ABL is and intends to be. </t>
  </si>
  <si>
    <t>We don't have enough women in leadership positions, when we look at the leaders of the group the standard of being white old heterosexual males still is the majority.    Another point, I don't see any active initiative to promote the recruitment of people of different ethnicities, gender, sexual orientation or disabled people, all groups which are usually marginalized. We should have recruitment processes specifically pointed to these groups, instead of always looking for the candidates with the best CV.</t>
  </si>
  <si>
    <t>Good initiative, you should go deeper, this survey was too short to have a full diagnostics of the group on those issues.</t>
  </si>
  <si>
    <t>64.141.61.225</t>
  </si>
  <si>
    <t>Work for Add Energy so don't know yet</t>
  </si>
  <si>
    <t>185.248.67.200</t>
  </si>
  <si>
    <t>Adding more international students to the Engineering Development Program</t>
  </si>
  <si>
    <t>84.68.104.118</t>
  </si>
  <si>
    <t>The 'girls' will do it rather then using a a more positive term such as woman.   Gendered language used heavily in formal communication  so as polices and procedures  have witnessed demeaning emails, gas lighting and inappropriate  language / behavior from males towards females</t>
  </si>
  <si>
    <t>collective noun, innapropriate comment</t>
  </si>
  <si>
    <t xml:space="preserve">Encourage positive intent when communicating, often see negative emails.    build a culture where people feel comfortable to call people out on inappropriate behavior / language  Provide training to communicate ABLs expectations wrt acceptable behavior, language and tone   </t>
  </si>
  <si>
    <t xml:space="preserve">It is often stated that you've interpreted something incorrectly when reading emails - simple fix, if it looks borderline and could be interpreted incorrectly......phase it differently.   </t>
  </si>
  <si>
    <t xml:space="preserve">I am encouraged in the way things are changing </t>
  </si>
  <si>
    <t xml:space="preserve">My office is noticeably more diverse than when I joined. </t>
  </si>
  <si>
    <t>86.152.199.120</t>
  </si>
  <si>
    <t>It's my job and I have a vested interest in the success of the organisation.</t>
  </si>
  <si>
    <t>Continue to support diversity in the workforce.</t>
  </si>
  <si>
    <t>indifferent</t>
  </si>
  <si>
    <t>employ more of a diverse range of employees.  Provide staff time to conduct outreach to encourage a winder range of people to take up engineering and similar backgrounds to give them the tools to make them suitable to be ABL employees</t>
  </si>
  <si>
    <t>Recruitment, outreach</t>
  </si>
  <si>
    <t>82.15.9.143</t>
  </si>
  <si>
    <t>Supported and able to progress my career to different paths.</t>
  </si>
  <si>
    <t>5.64.16.90</t>
  </si>
  <si>
    <t>Occasionally mssing out woman at start of emails/messages/chats: e.g 'Gents'</t>
  </si>
  <si>
    <t>collective noun</t>
  </si>
  <si>
    <t>q</t>
  </si>
  <si>
    <t>149.34.151.77</t>
  </si>
  <si>
    <t>90.204.34.49</t>
  </si>
  <si>
    <t>age-ist</t>
  </si>
  <si>
    <t>old</t>
  </si>
  <si>
    <t>Provide decent bonuses/pay rises instead of running trips to childrens theme parks</t>
  </si>
  <si>
    <t>79.68.252.186</t>
  </si>
  <si>
    <t>Language used is frequently gendered including within our QHSE system. (i.e. man-hours etc.)</t>
  </si>
  <si>
    <t xml:space="preserve">I do feel like I belong in the team I'm part of but not really part of the group. </t>
  </si>
  <si>
    <t>Attention to diversity and inclusion at all levels of the organisation. This has to start from the executive setting the example.</t>
  </si>
  <si>
    <t xml:space="preserve">I feel like I don't "fit the mold" of someone who's a long term senior person at ABL - most of the leadership team have similar backgrounds. This makes me feel like I don't belong.  </t>
  </si>
  <si>
    <t>141.0.70.220</t>
  </si>
  <si>
    <t>93.23.14.24</t>
  </si>
  <si>
    <t>to increase communication about it</t>
  </si>
  <si>
    <t>84.67.46.48</t>
  </si>
  <si>
    <t>193.75.59.175</t>
  </si>
  <si>
    <t>Better gender diversity in exec/senior mgmt</t>
  </si>
  <si>
    <t>81.107.53.240</t>
  </si>
  <si>
    <t>I feel like I can achieve alot being within this company!</t>
  </si>
  <si>
    <t>Nothing that comes to mind at the moment.</t>
  </si>
  <si>
    <t>109.147.222.130</t>
  </si>
  <si>
    <t>"The girls will do that for you" - said about Shared Services teams  "The kids can do that" - said about graduate staff  "[name] 2.0" - said about a new hire, instead of learning the new person's name  Use of "emotional", "bossy", and "touchy" to describe women    This is not true of every corner of the Group, but just a handful of examples from my time here</t>
  </si>
  <si>
    <t>Gender, age</t>
  </si>
  <si>
    <t xml:space="preserve">I hope that one day I feel the same pride and excitement to work here as I see from so many senior staff. </t>
  </si>
  <si>
    <t>Education of management on how to speak to junior staff, especially women, measured against performance targets so it is taken seriously</t>
  </si>
  <si>
    <t>149.241.149.23</t>
  </si>
  <si>
    <t>68.206.12.142</t>
  </si>
  <si>
    <t>Great, but still needs to find my position in ABL.</t>
  </si>
  <si>
    <t>79.233.6.81</t>
  </si>
  <si>
    <t>Feeling OK</t>
  </si>
  <si>
    <t>Higher awareness of the topic</t>
  </si>
  <si>
    <t>5.203.252.131</t>
  </si>
  <si>
    <t>81.129.73.85</t>
  </si>
  <si>
    <t>Feel fine being part of the ABL group</t>
  </si>
  <si>
    <t>Can't think of anything</t>
  </si>
  <si>
    <t>82.36.67.36</t>
  </si>
  <si>
    <t>Reference to sex rather than non-gender identification (meetings, written text such as procedures etc).</t>
  </si>
  <si>
    <t>other</t>
  </si>
  <si>
    <t>Positive that ABL is endeavouring to change and evolve.</t>
  </si>
  <si>
    <t>Awareness training, including unconscious bias.</t>
  </si>
  <si>
    <t>ABL board / executive management team doesn't reflect a message of inclusivity (white, male, etc)</t>
  </si>
  <si>
    <t>I enjoy working for ABL group and feel overall that it is an inclusive company.</t>
  </si>
  <si>
    <t>Looking at the board of Directors and other senior leadership teams there is a very low number of women and coloured people, this could be improved or at least taken into account in the future. Would be good to see more representation higher up.</t>
  </si>
  <si>
    <t>I feel lost and discouraged within a sea of ever growing people, trapped underneath a glass ceiling governed by a primarily uniform management group and board.</t>
  </si>
  <si>
    <t>We need to make the implicit rules that seem to exist for some people within the Group, and all it's companies, explicit and available for all.</t>
  </si>
  <si>
    <t>212.237.223.216</t>
  </si>
  <si>
    <t>Overall I feel positive about it. I believe the group genuinely believes in diversity and inclusion and is clearly doing some work to address any shortcomings. I feel like I fit in and am welcomed.</t>
  </si>
  <si>
    <t>Whether this is conscious or not the very highest levels of senior management, are pretty much all white men. I feel the diversity at the more junior levels is much greater however so I don't know whether this is a generational thing that will sort itself out with time or whether something needs to be done to address this.</t>
  </si>
  <si>
    <t>88.3.175.223</t>
  </si>
  <si>
    <t>Both State and private</t>
  </si>
  <si>
    <t>The only good thing are the socials. It brings everyone together with a good atmosphere.</t>
  </si>
  <si>
    <t xml:space="preserve">Make sure that everyone gets the same opportunities to grow. </t>
  </si>
  <si>
    <t xml:space="preserve">People with the same background and academic achievements should have the same opportunities and same titles if they are doing the same job. </t>
  </si>
  <si>
    <t>81.132.53.141</t>
  </si>
  <si>
    <t xml:space="preserve">EDI education </t>
  </si>
  <si>
    <t>81.108.5.101</t>
  </si>
  <si>
    <t>Inclusion and diversity awareness has noticeably improved since the ABL takeover. Not sure if it's led by management or a generational/cultural shift but either way it's about time.</t>
  </si>
  <si>
    <t>More focus on mental health awareness might help, otherwise continuing the shift and change is more likely to come organically I'd expect. The industry in general is the biggest barrier and it is changing....</t>
  </si>
  <si>
    <t>Mental health</t>
  </si>
  <si>
    <t>2.125.27.202</t>
  </si>
  <si>
    <t>Generally good</t>
  </si>
  <si>
    <t>ABL is pretty good at this already.</t>
  </si>
  <si>
    <t>81.141.141.236</t>
  </si>
  <si>
    <t>carry on as they are doing</t>
  </si>
  <si>
    <t>82.132.232.161</t>
  </si>
  <si>
    <t>No comments</t>
  </si>
  <si>
    <t>84.208.117.187</t>
  </si>
  <si>
    <t>Social events across teams/countries  More focus on women in management roles and stronger emphasis on ESG</t>
  </si>
  <si>
    <t>151.225.100.98</t>
  </si>
  <si>
    <t>I feel that I am part of an entirely inclusive, international, professional company.</t>
  </si>
  <si>
    <t>Emphasise that how someone identifies themselves is not a matter that ever requires approval or endorsement from anyone else.</t>
  </si>
  <si>
    <t>I feel happy to be part of a company that has the energy transition as its key focus and goal. From my perspective I feel that the workplace encourages and includes divesity.</t>
  </si>
  <si>
    <t>More outreach towards students to encourage them to pursue a career in renewables.</t>
  </si>
  <si>
    <t>217.42.255.191</t>
  </si>
  <si>
    <t>English; Irish</t>
  </si>
  <si>
    <t>Haven't been here long enough</t>
  </si>
  <si>
    <t>Celebrate holidays/festivals of other cultures e.g. could do social club activities around events like Diwali.  Flexi days off for religious celebrations e.g. can work Western Easter if celebrating Orthodox Easter; work Christmas/Boxing Day and celebrate Eid.</t>
  </si>
  <si>
    <t>Holidays</t>
  </si>
  <si>
    <t>There are more female engineers here than I expected. Everyone I've encountered has a progressive attitude towards gender roles and such.</t>
  </si>
  <si>
    <t>72.138.227.27</t>
  </si>
  <si>
    <t>Persian</t>
  </si>
  <si>
    <t xml:space="preserve">Started recently, but feel that the company have proper structure to grew. </t>
  </si>
  <si>
    <t>no comment at this point</t>
  </si>
  <si>
    <t>138.84.45.167</t>
  </si>
  <si>
    <t xml:space="preserve">Excited to be part of a major company with multiple internationl offices </t>
  </si>
  <si>
    <t>Focus upon individual training, competence and experience as foundations for employment.</t>
  </si>
  <si>
    <t>94.58.129.141</t>
  </si>
  <si>
    <t xml:space="preserve">Hindu </t>
  </si>
  <si>
    <t>Spirituality</t>
  </si>
  <si>
    <t xml:space="preserve">I'm proud to be a part of OWC, but I don't really identify with ABL Group as a whole, nor do I know fully what entails ABL Group. </t>
  </si>
  <si>
    <t xml:space="preserve">Hiring, and most importantly supporting, people of all races, genders, and identities. ABL Group as a whole is currently an older white man's gentlemen club, but I feel it less within my entity. </t>
  </si>
  <si>
    <t>Sometimes it feels like the older men in the Group don't understand how to treat younger women when there are drinks involved. I've personally had a few snide comments and awkward interactions with older male coworkers.</t>
  </si>
  <si>
    <t>95.136.19.13</t>
  </si>
  <si>
    <t>Very committed with the organisation</t>
  </si>
  <si>
    <t>Nothing further</t>
  </si>
  <si>
    <t>Nil</t>
  </si>
  <si>
    <t>51.253.27.180</t>
  </si>
  <si>
    <t xml:space="preserve">Best decision </t>
  </si>
  <si>
    <t xml:space="preserve">Take over GL DENTON back from DNV </t>
  </si>
  <si>
    <t>109.146.2.78</t>
  </si>
  <si>
    <t xml:space="preserve">Okay </t>
  </si>
  <si>
    <t>Continue as is.</t>
  </si>
  <si>
    <t>51.171.190.136</t>
  </si>
  <si>
    <t>both</t>
  </si>
  <si>
    <t>49.45.133.242</t>
  </si>
  <si>
    <t>I belong</t>
  </si>
  <si>
    <t>Education (at all ends of the company)</t>
  </si>
  <si>
    <t>In general, I feel good about my involvement with the ABL Group. There are times when this positivity is strained, but I think that is normal within any complex/growing organisation.</t>
  </si>
  <si>
    <t>Double down on ensuring that all personnel, regardless of their seniority, is required to engage with interactive D&amp;I training.</t>
  </si>
  <si>
    <t>More female technical staff</t>
  </si>
  <si>
    <t>82.132.216.84</t>
  </si>
  <si>
    <t>86.153.49.54</t>
  </si>
  <si>
    <t>Hi gents</t>
  </si>
  <si>
    <t>excited</t>
  </si>
  <si>
    <t>surveys</t>
  </si>
  <si>
    <t xml:space="preserve">None </t>
  </si>
  <si>
    <t>195.139.114.16</t>
  </si>
  <si>
    <t>Count</t>
  </si>
  <si>
    <t>Innapropriate comment/joke</t>
  </si>
  <si>
    <t>Procedure</t>
  </si>
  <si>
    <t>Specific issues</t>
  </si>
  <si>
    <t>Gendered language in SOPs</t>
  </si>
  <si>
    <t>"Gents" to open an email</t>
  </si>
  <si>
    <t>(All)</t>
  </si>
  <si>
    <t>Count of How strongly do you agree with this statement? “I don’t feel like I need to mask or downplay aspects of my physical, cultural, spiritual or emotional self at work”</t>
  </si>
  <si>
    <t>Count of How strongly do you agree with this statement? “I believe that ABL is an inclusive employer”</t>
  </si>
  <si>
    <t>Count of How strongly do you agree with this statement? “I believe that everyone is able to succeed at ABL, regardless of their background of characteristics”</t>
  </si>
  <si>
    <t>Count of How strongly do you agree with this statement? "I feel able to raise equality, diversity or inclusion issues with my line manager or other management at ABL"</t>
  </si>
  <si>
    <t>Count of Have you encountered any perceived bias within ABL?Bias being defined a inclination or prejudice for or against one person or group, especially in a way considered to be unfair (Oxford Languages, 2023)</t>
  </si>
  <si>
    <t>Count of Do you consider that the language employed in ABL is inclusive?Inclusive language is understood as a form of communication that avoids using words, expressions or assumptions that would stereotype, demean or exclude. For instance, gendered langu</t>
  </si>
  <si>
    <t>Question</t>
  </si>
  <si>
    <t>Category</t>
  </si>
  <si>
    <t>Strongly Agree</t>
  </si>
  <si>
    <t>Strongly Disagree</t>
  </si>
  <si>
    <t>Not White</t>
  </si>
  <si>
    <t>All</t>
  </si>
  <si>
    <t>Company</t>
  </si>
  <si>
    <t>How strongly do you agree with this statement? “I feel able to raise equality, diversity or inclusion issues with my line manager or other management at ABL”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</si>
</sst>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x14ac:knownFonts="1">
    <font>
      <sz val="11"/>
      <color theme="1"/>
      <name val="Calibri"/>
      <family val="2"/>
      <scheme val="minor"/>
    </font>
    <font>
      <sz val="11"/>
      <color rgb="FF333333"/>
      <name val="Arial"/>
    </font>
    <font>
      <sz val="11"/>
      <color theme="1"/>
      <name val="Calibri"/>
      <family val="2"/>
      <scheme val="minor"/>
    </font>
    <font>
      <sz val="11"/>
      <color rgb="FFFF0000"/>
      <name val="Calibri"/>
      <family val="2"/>
      <scheme val="minor"/>
    </font>
    <font>
      <sz val="11"/>
      <name val="Calibri"/>
      <family val="2"/>
      <scheme val="minor"/>
    </font>
    <font>
      <sz val="11"/>
      <color rgb="FF333333"/>
      <name val="Arial"/>
      <family val="2"/>
    </font>
  </fonts>
  <fills count="9">
    <fill>
      <patternFill patternType="none"/>
    </fill>
    <fill>
      <patternFill patternType="gray125"/>
    </fill>
    <fill>
      <patternFill patternType="solid">
        <fgColor rgb="FFEAEAE8"/>
      </patternFill>
    </fill>
    <fill>
      <patternFill patternType="solid">
        <fgColor theme="9" tint="0.79998168889431442"/>
        <bgColor indexed="64"/>
      </patternFill>
    </fill>
    <fill>
      <patternFill patternType="solid">
        <fgColor rgb="FF00B05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36">
    <xf numFmtId="0" fontId="0" fillId="0" borderId="0" xfId="0"/>
    <xf numFmtId="0" fontId="0" fillId="0" borderId="0" xfId="0" applyAlignment="1">
      <alignment wrapText="1"/>
    </xf>
    <xf numFmtId="0" fontId="1" fillId="2" borderId="1" xfId="0" applyFont="1" applyFill="1" applyBorder="1"/>
    <xf numFmtId="0" fontId="1" fillId="2" borderId="1" xfId="0" applyFont="1" applyFill="1" applyBorder="1" applyAlignment="1">
      <alignment wrapText="1"/>
    </xf>
    <xf numFmtId="0" fontId="1" fillId="3" borderId="1" xfId="0" applyFont="1" applyFill="1" applyBorder="1" applyAlignment="1">
      <alignment wrapText="1"/>
    </xf>
    <xf numFmtId="0" fontId="1" fillId="3" borderId="1" xfId="0" applyFont="1" applyFill="1" applyBorder="1"/>
    <xf numFmtId="0" fontId="0" fillId="0" borderId="1" xfId="0" applyBorder="1"/>
    <xf numFmtId="164" fontId="0" fillId="0" borderId="1" xfId="0" applyNumberFormat="1" applyBorder="1"/>
    <xf numFmtId="0" fontId="0" fillId="0" borderId="1" xfId="0" applyBorder="1" applyAlignment="1">
      <alignment wrapText="1"/>
    </xf>
    <xf numFmtId="0" fontId="0" fillId="3" borderId="1" xfId="0" applyFill="1" applyBorder="1" applyAlignment="1">
      <alignment wrapText="1"/>
    </xf>
    <xf numFmtId="0" fontId="0" fillId="3" borderId="1" xfId="0" applyFill="1" applyBorder="1"/>
    <xf numFmtId="0" fontId="0" fillId="4" borderId="1" xfId="0" applyFill="1" applyBorder="1" applyAlignment="1">
      <alignment wrapText="1"/>
    </xf>
    <xf numFmtId="0" fontId="1" fillId="5" borderId="1" xfId="0" applyFont="1" applyFill="1" applyBorder="1" applyAlignment="1">
      <alignment wrapText="1"/>
    </xf>
    <xf numFmtId="0" fontId="1" fillId="5" borderId="1" xfId="0" applyFont="1" applyFill="1" applyBorder="1"/>
    <xf numFmtId="0" fontId="0" fillId="5" borderId="1" xfId="0" applyFill="1" applyBorder="1" applyAlignment="1">
      <alignment wrapText="1"/>
    </xf>
    <xf numFmtId="0" fontId="0" fillId="0" borderId="0" xfId="0" pivotButton="1"/>
    <xf numFmtId="0" fontId="0" fillId="0" borderId="0" xfId="0" applyAlignment="1">
      <alignment horizontal="left"/>
    </xf>
    <xf numFmtId="10" fontId="0" fillId="0" borderId="0" xfId="0" applyNumberFormat="1"/>
    <xf numFmtId="0" fontId="0" fillId="0" borderId="0" xfId="0" pivotButton="1" applyAlignment="1">
      <alignment wrapText="1"/>
    </xf>
    <xf numFmtId="0" fontId="0" fillId="6" borderId="1" xfId="0" applyFill="1" applyBorder="1"/>
    <xf numFmtId="164" fontId="0" fillId="6" borderId="1" xfId="0" applyNumberFormat="1" applyFill="1" applyBorder="1"/>
    <xf numFmtId="0" fontId="0" fillId="6" borderId="1" xfId="0" applyFill="1" applyBorder="1" applyAlignment="1">
      <alignment wrapText="1"/>
    </xf>
    <xf numFmtId="0" fontId="0" fillId="7" borderId="1" xfId="0" applyFill="1" applyBorder="1" applyAlignment="1">
      <alignment wrapText="1"/>
    </xf>
    <xf numFmtId="0" fontId="4" fillId="0" borderId="1" xfId="0" applyFont="1" applyBorder="1"/>
    <xf numFmtId="164" fontId="4" fillId="0" borderId="1" xfId="0" applyNumberFormat="1" applyFont="1" applyBorder="1"/>
    <xf numFmtId="0" fontId="4" fillId="0" borderId="1" xfId="0" applyFont="1" applyBorder="1" applyAlignment="1">
      <alignment wrapText="1"/>
    </xf>
    <xf numFmtId="0" fontId="5" fillId="3" borderId="1" xfId="0" applyFont="1" applyFill="1" applyBorder="1"/>
    <xf numFmtId="0" fontId="5" fillId="5" borderId="1" xfId="0" applyFont="1" applyFill="1" applyBorder="1"/>
    <xf numFmtId="0" fontId="5" fillId="3" borderId="1" xfId="0" applyFont="1" applyFill="1" applyBorder="1" applyAlignment="1">
      <alignment wrapText="1"/>
    </xf>
    <xf numFmtId="0" fontId="0" fillId="8" borderId="1" xfId="0" applyFill="1" applyBorder="1" applyAlignment="1">
      <alignment wrapText="1"/>
    </xf>
    <xf numFmtId="0" fontId="4" fillId="7" borderId="1" xfId="0" applyFont="1" applyFill="1" applyBorder="1" applyAlignment="1">
      <alignment wrapText="1"/>
    </xf>
    <xf numFmtId="0" fontId="5" fillId="2" borderId="1" xfId="0" applyFont="1" applyFill="1" applyBorder="1" applyAlignment="1">
      <alignment wrapText="1"/>
    </xf>
    <xf numFmtId="0" fontId="0" fillId="6" borderId="0" xfId="0" applyFill="1"/>
    <xf numFmtId="0" fontId="0" fillId="6" borderId="0" xfId="0" applyFill="1" applyAlignment="1">
      <alignment wrapText="1"/>
    </xf>
    <xf numFmtId="0" fontId="3" fillId="0" borderId="0" xfId="0" applyFont="1"/>
    <xf numFmtId="9" fontId="0" fillId="0" borderId="0" xfId="1" applyFont="1"/>
  </cellXfs>
  <cellStyles count="2">
    <cellStyle name="Normal" xfId="0" builtinId="0"/>
    <cellStyle name="Percent" xfId="1" builtinId="5"/>
  </cellStyles>
  <dxfs count="25">
    <dxf>
      <numFmt numFmtId="14" formatCode="0.00%"/>
    </dxf>
    <dxf>
      <alignment wrapText="1"/>
    </dxf>
    <dxf>
      <alignment wrapText="1"/>
    </dxf>
    <dxf>
      <alignment wrapText="1"/>
    </dxf>
    <dxf>
      <numFmt numFmtId="14" formatCode="0.00%"/>
    </dxf>
    <dxf>
      <alignment wrapText="1"/>
    </dxf>
    <dxf>
      <numFmt numFmtId="14" formatCode="0.00%"/>
    </dxf>
    <dxf>
      <alignment wrapText="1"/>
    </dxf>
    <dxf>
      <numFmt numFmtId="14" formatCode="0.00%"/>
    </dxf>
    <dxf>
      <alignment wrapText="1"/>
    </dxf>
    <dxf>
      <numFmt numFmtId="14" formatCode="0.00%"/>
    </dxf>
    <dxf>
      <alignment wrapText="1"/>
    </dxf>
    <dxf>
      <numFmt numFmtId="14" formatCode="0.00%"/>
    </dxf>
    <dxf>
      <alignment wrapText="1"/>
    </dxf>
    <dxf>
      <numFmt numFmtId="14" formatCode="0.00%"/>
    </dxf>
    <dxf>
      <alignment wrapText="1"/>
    </dxf>
    <dxf>
      <alignment wrapText="1"/>
    </dxf>
    <dxf>
      <numFmt numFmtId="14" formatCode="0.00%"/>
    </dxf>
    <dxf>
      <alignment wrapText="1"/>
    </dxf>
    <dxf>
      <numFmt numFmtId="14" formatCode="0.00%"/>
    </dxf>
    <dxf>
      <alignment wrapText="1"/>
    </dxf>
    <dxf>
      <numFmt numFmtId="14" formatCode="0.00%"/>
    </dxf>
    <dxf>
      <alignment wrapText="1"/>
    </dxf>
    <dxf>
      <numFmt numFmtId="14" formatCode="0.00%"/>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a:t>
            </a:r>
            <a:r>
              <a:rPr lang="en-GB" baseline="0"/>
              <a:t> feel like I truly belong at ABL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4"/>
          <c:order val="0"/>
          <c:tx>
            <c:strRef>
              <c:f>'Gender split'!$A$9</c:f>
              <c:strCache>
                <c:ptCount val="1"/>
                <c:pt idx="0">
                  <c:v>Strongly disagree</c:v>
                </c:pt>
              </c:strCache>
            </c:strRef>
          </c:tx>
          <c:spPr>
            <a:solidFill>
              <a:schemeClr val="accent5"/>
            </a:solidFill>
            <a:ln>
              <a:noFill/>
            </a:ln>
            <a:effectLst/>
          </c:spPr>
          <c:invertIfNegative val="0"/>
          <c:cat>
            <c:strLit>
              <c:ptCount val="2"/>
              <c:pt idx="0">
                <c:v>Man</c:v>
              </c:pt>
              <c:pt idx="1">
                <c:v> Woman</c:v>
              </c:pt>
            </c:strLit>
          </c:cat>
          <c:val>
            <c:numRef>
              <c:f>('Gender split'!$B$9,'Gender split'!$D$9)</c:f>
              <c:numCache>
                <c:formatCode>0.00%</c:formatCode>
                <c:ptCount val="2"/>
                <c:pt idx="0">
                  <c:v>0</c:v>
                </c:pt>
                <c:pt idx="1">
                  <c:v>6.6666666666666666E-2</c:v>
                </c:pt>
              </c:numCache>
            </c:numRef>
          </c:val>
          <c:extLst>
            <c:ext xmlns:c16="http://schemas.microsoft.com/office/drawing/2014/chart" uri="{C3380CC4-5D6E-409C-BE32-E72D297353CC}">
              <c16:uniqueId val="{00000006-176A-49C8-B99D-1EF025B270F8}"/>
            </c:ext>
          </c:extLst>
        </c:ser>
        <c:ser>
          <c:idx val="1"/>
          <c:order val="1"/>
          <c:tx>
            <c:strRef>
              <c:f>'Gender split'!$A$6</c:f>
              <c:strCache>
                <c:ptCount val="1"/>
                <c:pt idx="0">
                  <c:v>Agree</c:v>
                </c:pt>
              </c:strCache>
            </c:strRef>
          </c:tx>
          <c:spPr>
            <a:solidFill>
              <a:schemeClr val="accent2"/>
            </a:solidFill>
            <a:ln>
              <a:noFill/>
            </a:ln>
            <a:effectLst/>
          </c:spPr>
          <c:invertIfNegative val="0"/>
          <c:cat>
            <c:strLit>
              <c:ptCount val="2"/>
              <c:pt idx="0">
                <c:v>Man</c:v>
              </c:pt>
              <c:pt idx="1">
                <c:v> Woman</c:v>
              </c:pt>
            </c:strLit>
          </c:cat>
          <c:val>
            <c:numRef>
              <c:f>('Gender split'!$B$6,'Gender split'!$D$6)</c:f>
              <c:numCache>
                <c:formatCode>0.00%</c:formatCode>
                <c:ptCount val="2"/>
                <c:pt idx="0">
                  <c:v>0.53846153846153844</c:v>
                </c:pt>
                <c:pt idx="1">
                  <c:v>0.46666666666666667</c:v>
                </c:pt>
              </c:numCache>
            </c:numRef>
          </c:val>
          <c:extLst>
            <c:ext xmlns:c16="http://schemas.microsoft.com/office/drawing/2014/chart" uri="{C3380CC4-5D6E-409C-BE32-E72D297353CC}">
              <c16:uniqueId val="{00000003-176A-49C8-B99D-1EF025B270F8}"/>
            </c:ext>
          </c:extLst>
        </c:ser>
        <c:ser>
          <c:idx val="3"/>
          <c:order val="2"/>
          <c:tx>
            <c:strRef>
              <c:f>'Gender split'!$A$8</c:f>
              <c:strCache>
                <c:ptCount val="1"/>
                <c:pt idx="0">
                  <c:v>Neither agree nor disagree</c:v>
                </c:pt>
              </c:strCache>
            </c:strRef>
          </c:tx>
          <c:spPr>
            <a:solidFill>
              <a:schemeClr val="accent4"/>
            </a:solidFill>
            <a:ln>
              <a:noFill/>
            </a:ln>
            <a:effectLst/>
          </c:spPr>
          <c:invertIfNegative val="0"/>
          <c:cat>
            <c:strLit>
              <c:ptCount val="2"/>
              <c:pt idx="0">
                <c:v>Man</c:v>
              </c:pt>
              <c:pt idx="1">
                <c:v> Woman</c:v>
              </c:pt>
            </c:strLit>
          </c:cat>
          <c:val>
            <c:numRef>
              <c:f>('Gender split'!$B$8,'Gender split'!$D$8)</c:f>
              <c:numCache>
                <c:formatCode>0.00%</c:formatCode>
                <c:ptCount val="2"/>
                <c:pt idx="0">
                  <c:v>0.38461538461538464</c:v>
                </c:pt>
                <c:pt idx="1">
                  <c:v>0.4</c:v>
                </c:pt>
              </c:numCache>
            </c:numRef>
          </c:val>
          <c:extLst>
            <c:ext xmlns:c16="http://schemas.microsoft.com/office/drawing/2014/chart" uri="{C3380CC4-5D6E-409C-BE32-E72D297353CC}">
              <c16:uniqueId val="{00000005-176A-49C8-B99D-1EF025B270F8}"/>
            </c:ext>
          </c:extLst>
        </c:ser>
        <c:ser>
          <c:idx val="2"/>
          <c:order val="3"/>
          <c:tx>
            <c:strRef>
              <c:f>'Gender split'!$A$7</c:f>
              <c:strCache>
                <c:ptCount val="1"/>
                <c:pt idx="0">
                  <c:v>Disagree</c:v>
                </c:pt>
              </c:strCache>
            </c:strRef>
          </c:tx>
          <c:spPr>
            <a:solidFill>
              <a:schemeClr val="accent3"/>
            </a:solidFill>
            <a:ln>
              <a:noFill/>
            </a:ln>
            <a:effectLst/>
          </c:spPr>
          <c:invertIfNegative val="0"/>
          <c:cat>
            <c:strLit>
              <c:ptCount val="2"/>
              <c:pt idx="0">
                <c:v>Man</c:v>
              </c:pt>
              <c:pt idx="1">
                <c:v> Woman</c:v>
              </c:pt>
            </c:strLit>
          </c:cat>
          <c:val>
            <c:numRef>
              <c:f>('Gender split'!$B$7,'Gender split'!$D$7)</c:f>
              <c:numCache>
                <c:formatCode>0.00%</c:formatCode>
                <c:ptCount val="2"/>
                <c:pt idx="0">
                  <c:v>7.6923076923076927E-2</c:v>
                </c:pt>
                <c:pt idx="1">
                  <c:v>6.6666666666666666E-2</c:v>
                </c:pt>
              </c:numCache>
            </c:numRef>
          </c:val>
          <c:extLst>
            <c:ext xmlns:c16="http://schemas.microsoft.com/office/drawing/2014/chart" uri="{C3380CC4-5D6E-409C-BE32-E72D297353CC}">
              <c16:uniqueId val="{00000004-176A-49C8-B99D-1EF025B270F8}"/>
            </c:ext>
          </c:extLst>
        </c:ser>
        <c:ser>
          <c:idx val="0"/>
          <c:order val="4"/>
          <c:tx>
            <c:strRef>
              <c:f>'Gender split'!$A$10</c:f>
              <c:strCache>
                <c:ptCount val="1"/>
                <c:pt idx="0">
                  <c:v>(blank)</c:v>
                </c:pt>
              </c:strCache>
            </c:strRef>
          </c:tx>
          <c:spPr>
            <a:solidFill>
              <a:schemeClr val="accent1"/>
            </a:solidFill>
            <a:ln>
              <a:noFill/>
            </a:ln>
            <a:effectLst/>
          </c:spPr>
          <c:invertIfNegative val="0"/>
          <c:cat>
            <c:strLit>
              <c:ptCount val="2"/>
              <c:pt idx="0">
                <c:v>Man</c:v>
              </c:pt>
              <c:pt idx="1">
                <c:v> Woman</c:v>
              </c:pt>
            </c:strLit>
          </c:cat>
          <c:val>
            <c:numRef>
              <c:f>('Gender split'!$B$10,'Gender split'!$D$10)</c:f>
              <c:numCache>
                <c:formatCode>0.00%</c:formatCode>
                <c:ptCount val="2"/>
                <c:pt idx="0">
                  <c:v>0</c:v>
                </c:pt>
                <c:pt idx="1">
                  <c:v>0</c:v>
                </c:pt>
              </c:numCache>
            </c:numRef>
          </c:val>
          <c:extLst>
            <c:ext xmlns:c16="http://schemas.microsoft.com/office/drawing/2014/chart" uri="{C3380CC4-5D6E-409C-BE32-E72D297353CC}">
              <c16:uniqueId val="{00000007-176A-49C8-B99D-1EF025B270F8}"/>
            </c:ext>
          </c:extLst>
        </c:ser>
        <c:dLbls>
          <c:showLegendKey val="0"/>
          <c:showVal val="0"/>
          <c:showCatName val="0"/>
          <c:showSerName val="0"/>
          <c:showPercent val="0"/>
          <c:showBubbleSize val="0"/>
        </c:dLbls>
        <c:gapWidth val="150"/>
        <c:overlap val="100"/>
        <c:axId val="1289941072"/>
        <c:axId val="823151664"/>
      </c:barChart>
      <c:catAx>
        <c:axId val="128994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51664"/>
        <c:crosses val="autoZero"/>
        <c:auto val="1"/>
        <c:lblAlgn val="ctr"/>
        <c:lblOffset val="100"/>
        <c:noMultiLvlLbl val="0"/>
      </c:catAx>
      <c:valAx>
        <c:axId val="82315166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94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 believe that everyone is able to succeed</a:t>
            </a:r>
            <a:r>
              <a:rPr lang="en-GB" baseline="0"/>
              <a:t> at ABL regardless of their background or characteristics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4"/>
          <c:order val="0"/>
          <c:tx>
            <c:strRef>
              <c:f>'Race split'!$T$9</c:f>
              <c:strCache>
                <c:ptCount val="1"/>
                <c:pt idx="0">
                  <c:v>Strongly agree</c:v>
                </c:pt>
              </c:strCache>
            </c:strRef>
          </c:tx>
          <c:spPr>
            <a:solidFill>
              <a:schemeClr val="accent5"/>
            </a:solidFill>
            <a:ln>
              <a:noFill/>
            </a:ln>
            <a:effectLst/>
          </c:spPr>
          <c:invertIfNegative val="0"/>
          <c:cat>
            <c:strLit>
              <c:ptCount val="2"/>
              <c:pt idx="0">
                <c:v>Man</c:v>
              </c:pt>
              <c:pt idx="1">
                <c:v> Woman</c:v>
              </c:pt>
            </c:strLit>
          </c:cat>
          <c:val>
            <c:numRef>
              <c:f>('Race split'!$U$9,'Race split'!$W$9)</c:f>
              <c:numCache>
                <c:formatCode>0.00%</c:formatCode>
                <c:ptCount val="2"/>
                <c:pt idx="0">
                  <c:v>0.20833333333333334</c:v>
                </c:pt>
                <c:pt idx="1">
                  <c:v>0.14285714285714285</c:v>
                </c:pt>
              </c:numCache>
            </c:numRef>
          </c:val>
          <c:extLst>
            <c:ext xmlns:c16="http://schemas.microsoft.com/office/drawing/2014/chart" uri="{C3380CC4-5D6E-409C-BE32-E72D297353CC}">
              <c16:uniqueId val="{00000000-89FF-4072-AB94-CF56F33E961D}"/>
            </c:ext>
          </c:extLst>
        </c:ser>
        <c:ser>
          <c:idx val="1"/>
          <c:order val="1"/>
          <c:tx>
            <c:strRef>
              <c:f>'Race split'!$T$6</c:f>
              <c:strCache>
                <c:ptCount val="1"/>
                <c:pt idx="0">
                  <c:v>Agree</c:v>
                </c:pt>
              </c:strCache>
            </c:strRef>
          </c:tx>
          <c:spPr>
            <a:solidFill>
              <a:schemeClr val="accent2"/>
            </a:solidFill>
            <a:ln>
              <a:noFill/>
            </a:ln>
            <a:effectLst/>
          </c:spPr>
          <c:invertIfNegative val="0"/>
          <c:cat>
            <c:strLit>
              <c:ptCount val="2"/>
              <c:pt idx="0">
                <c:v>Man</c:v>
              </c:pt>
              <c:pt idx="1">
                <c:v> Woman</c:v>
              </c:pt>
            </c:strLit>
          </c:cat>
          <c:val>
            <c:numRef>
              <c:f>('Race split'!$U$6,'Race split'!$W$6)</c:f>
              <c:numCache>
                <c:formatCode>0.00%</c:formatCode>
                <c:ptCount val="2"/>
                <c:pt idx="0">
                  <c:v>0.4513888888888889</c:v>
                </c:pt>
                <c:pt idx="1">
                  <c:v>0.33333333333333331</c:v>
                </c:pt>
              </c:numCache>
            </c:numRef>
          </c:val>
          <c:extLst>
            <c:ext xmlns:c16="http://schemas.microsoft.com/office/drawing/2014/chart" uri="{C3380CC4-5D6E-409C-BE32-E72D297353CC}">
              <c16:uniqueId val="{00000001-89FF-4072-AB94-CF56F33E961D}"/>
            </c:ext>
          </c:extLst>
        </c:ser>
        <c:ser>
          <c:idx val="3"/>
          <c:order val="2"/>
          <c:tx>
            <c:strRef>
              <c:f>'Race split'!$T$8</c:f>
              <c:strCache>
                <c:ptCount val="1"/>
                <c:pt idx="0">
                  <c:v>Neither agree nor disagree</c:v>
                </c:pt>
              </c:strCache>
            </c:strRef>
          </c:tx>
          <c:spPr>
            <a:solidFill>
              <a:schemeClr val="accent4"/>
            </a:solidFill>
            <a:ln>
              <a:noFill/>
            </a:ln>
            <a:effectLst/>
          </c:spPr>
          <c:invertIfNegative val="0"/>
          <c:cat>
            <c:strLit>
              <c:ptCount val="2"/>
              <c:pt idx="0">
                <c:v>Man</c:v>
              </c:pt>
              <c:pt idx="1">
                <c:v> Woman</c:v>
              </c:pt>
            </c:strLit>
          </c:cat>
          <c:val>
            <c:numRef>
              <c:f>('Race split'!$U$8,'Race split'!$W$8)</c:f>
              <c:numCache>
                <c:formatCode>0.00%</c:formatCode>
                <c:ptCount val="2"/>
                <c:pt idx="0">
                  <c:v>0.27777777777777779</c:v>
                </c:pt>
                <c:pt idx="1">
                  <c:v>0.34920634920634919</c:v>
                </c:pt>
              </c:numCache>
            </c:numRef>
          </c:val>
          <c:extLst>
            <c:ext xmlns:c16="http://schemas.microsoft.com/office/drawing/2014/chart" uri="{C3380CC4-5D6E-409C-BE32-E72D297353CC}">
              <c16:uniqueId val="{00000002-89FF-4072-AB94-CF56F33E961D}"/>
            </c:ext>
          </c:extLst>
        </c:ser>
        <c:ser>
          <c:idx val="2"/>
          <c:order val="3"/>
          <c:tx>
            <c:strRef>
              <c:f>'Race split'!$T$7</c:f>
              <c:strCache>
                <c:ptCount val="1"/>
                <c:pt idx="0">
                  <c:v>Disagree</c:v>
                </c:pt>
              </c:strCache>
            </c:strRef>
          </c:tx>
          <c:spPr>
            <a:solidFill>
              <a:schemeClr val="accent3"/>
            </a:solidFill>
            <a:ln>
              <a:noFill/>
            </a:ln>
            <a:effectLst/>
          </c:spPr>
          <c:invertIfNegative val="0"/>
          <c:cat>
            <c:strLit>
              <c:ptCount val="2"/>
              <c:pt idx="0">
                <c:v>Man</c:v>
              </c:pt>
              <c:pt idx="1">
                <c:v> Woman</c:v>
              </c:pt>
            </c:strLit>
          </c:cat>
          <c:val>
            <c:numRef>
              <c:f>('Race split'!$U$7,'Race split'!$W$7)</c:f>
              <c:numCache>
                <c:formatCode>0.00%</c:formatCode>
                <c:ptCount val="2"/>
                <c:pt idx="0">
                  <c:v>3.4722222222222224E-2</c:v>
                </c:pt>
                <c:pt idx="1">
                  <c:v>0.15873015873015872</c:v>
                </c:pt>
              </c:numCache>
            </c:numRef>
          </c:val>
          <c:extLst>
            <c:ext xmlns:c16="http://schemas.microsoft.com/office/drawing/2014/chart" uri="{C3380CC4-5D6E-409C-BE32-E72D297353CC}">
              <c16:uniqueId val="{00000003-89FF-4072-AB94-CF56F33E961D}"/>
            </c:ext>
          </c:extLst>
        </c:ser>
        <c:ser>
          <c:idx val="0"/>
          <c:order val="4"/>
          <c:tx>
            <c:strRef>
              <c:f>'Race split'!$T$10</c:f>
              <c:strCache>
                <c:ptCount val="1"/>
                <c:pt idx="0">
                  <c:v>Strongly disagree</c:v>
                </c:pt>
              </c:strCache>
            </c:strRef>
          </c:tx>
          <c:spPr>
            <a:solidFill>
              <a:schemeClr val="accent1"/>
            </a:solidFill>
            <a:ln>
              <a:noFill/>
            </a:ln>
            <a:effectLst/>
          </c:spPr>
          <c:invertIfNegative val="0"/>
          <c:cat>
            <c:strLit>
              <c:ptCount val="2"/>
              <c:pt idx="0">
                <c:v>Man</c:v>
              </c:pt>
              <c:pt idx="1">
                <c:v> Woman</c:v>
              </c:pt>
            </c:strLit>
          </c:cat>
          <c:val>
            <c:numRef>
              <c:f>('Race split'!$U$10,'Race split'!$W$10)</c:f>
              <c:numCache>
                <c:formatCode>0.00%</c:formatCode>
                <c:ptCount val="2"/>
                <c:pt idx="0">
                  <c:v>2.7777777777777776E-2</c:v>
                </c:pt>
                <c:pt idx="1">
                  <c:v>1.5873015873015872E-2</c:v>
                </c:pt>
              </c:numCache>
            </c:numRef>
          </c:val>
          <c:extLst>
            <c:ext xmlns:c16="http://schemas.microsoft.com/office/drawing/2014/chart" uri="{C3380CC4-5D6E-409C-BE32-E72D297353CC}">
              <c16:uniqueId val="{00000004-89FF-4072-AB94-CF56F33E961D}"/>
            </c:ext>
          </c:extLst>
        </c:ser>
        <c:dLbls>
          <c:showLegendKey val="0"/>
          <c:showVal val="0"/>
          <c:showCatName val="0"/>
          <c:showSerName val="0"/>
          <c:showPercent val="0"/>
          <c:showBubbleSize val="0"/>
        </c:dLbls>
        <c:gapWidth val="150"/>
        <c:overlap val="100"/>
        <c:axId val="1289941072"/>
        <c:axId val="823151664"/>
      </c:barChart>
      <c:catAx>
        <c:axId val="128994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51664"/>
        <c:crosses val="autoZero"/>
        <c:auto val="1"/>
        <c:lblAlgn val="ctr"/>
        <c:lblOffset val="100"/>
        <c:noMultiLvlLbl val="0"/>
      </c:catAx>
      <c:valAx>
        <c:axId val="82315166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94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 feel able to raise equality, diversity or inclusion issues with my line manager or other management at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4"/>
          <c:order val="0"/>
          <c:tx>
            <c:strRef>
              <c:f>'Race split'!$Z$9</c:f>
              <c:strCache>
                <c:ptCount val="1"/>
                <c:pt idx="0">
                  <c:v>Strongly agree</c:v>
                </c:pt>
              </c:strCache>
            </c:strRef>
          </c:tx>
          <c:spPr>
            <a:solidFill>
              <a:schemeClr val="accent5"/>
            </a:solidFill>
            <a:ln>
              <a:noFill/>
            </a:ln>
            <a:effectLst/>
          </c:spPr>
          <c:invertIfNegative val="0"/>
          <c:cat>
            <c:strLit>
              <c:ptCount val="2"/>
              <c:pt idx="0">
                <c:v>Man</c:v>
              </c:pt>
              <c:pt idx="1">
                <c:v> Woman</c:v>
              </c:pt>
            </c:strLit>
          </c:cat>
          <c:val>
            <c:numRef>
              <c:f>('Race split'!$AA$9,'Race split'!$AC$9)</c:f>
              <c:numCache>
                <c:formatCode>0.00%</c:formatCode>
                <c:ptCount val="2"/>
                <c:pt idx="0">
                  <c:v>0.21527777777777779</c:v>
                </c:pt>
                <c:pt idx="1">
                  <c:v>0.22222222222222221</c:v>
                </c:pt>
              </c:numCache>
            </c:numRef>
          </c:val>
          <c:extLst>
            <c:ext xmlns:c16="http://schemas.microsoft.com/office/drawing/2014/chart" uri="{C3380CC4-5D6E-409C-BE32-E72D297353CC}">
              <c16:uniqueId val="{00000000-D608-4E54-85BA-AAC788135ED9}"/>
            </c:ext>
          </c:extLst>
        </c:ser>
        <c:ser>
          <c:idx val="1"/>
          <c:order val="1"/>
          <c:tx>
            <c:strRef>
              <c:f>'Race split'!$Z$6</c:f>
              <c:strCache>
                <c:ptCount val="1"/>
                <c:pt idx="0">
                  <c:v>Agree</c:v>
                </c:pt>
              </c:strCache>
            </c:strRef>
          </c:tx>
          <c:spPr>
            <a:solidFill>
              <a:schemeClr val="accent2"/>
            </a:solidFill>
            <a:ln>
              <a:noFill/>
            </a:ln>
            <a:effectLst/>
          </c:spPr>
          <c:invertIfNegative val="0"/>
          <c:cat>
            <c:strLit>
              <c:ptCount val="2"/>
              <c:pt idx="0">
                <c:v>Man</c:v>
              </c:pt>
              <c:pt idx="1">
                <c:v> Woman</c:v>
              </c:pt>
            </c:strLit>
          </c:cat>
          <c:val>
            <c:numRef>
              <c:f>('Race split'!$AA$6,'Race split'!$AC$6)</c:f>
              <c:numCache>
                <c:formatCode>0.00%</c:formatCode>
                <c:ptCount val="2"/>
                <c:pt idx="0">
                  <c:v>0.55555555555555558</c:v>
                </c:pt>
                <c:pt idx="1">
                  <c:v>0.50793650793650791</c:v>
                </c:pt>
              </c:numCache>
            </c:numRef>
          </c:val>
          <c:extLst>
            <c:ext xmlns:c16="http://schemas.microsoft.com/office/drawing/2014/chart" uri="{C3380CC4-5D6E-409C-BE32-E72D297353CC}">
              <c16:uniqueId val="{00000001-D608-4E54-85BA-AAC788135ED9}"/>
            </c:ext>
          </c:extLst>
        </c:ser>
        <c:ser>
          <c:idx val="3"/>
          <c:order val="2"/>
          <c:tx>
            <c:strRef>
              <c:f>'Race split'!$Z$8</c:f>
              <c:strCache>
                <c:ptCount val="1"/>
                <c:pt idx="0">
                  <c:v>Neither agree nor disagree</c:v>
                </c:pt>
              </c:strCache>
            </c:strRef>
          </c:tx>
          <c:spPr>
            <a:solidFill>
              <a:schemeClr val="accent4"/>
            </a:solidFill>
            <a:ln>
              <a:noFill/>
            </a:ln>
            <a:effectLst/>
          </c:spPr>
          <c:invertIfNegative val="0"/>
          <c:cat>
            <c:strLit>
              <c:ptCount val="2"/>
              <c:pt idx="0">
                <c:v>Man</c:v>
              </c:pt>
              <c:pt idx="1">
                <c:v> Woman</c:v>
              </c:pt>
            </c:strLit>
          </c:cat>
          <c:val>
            <c:numRef>
              <c:f>('Race split'!$AA$8,'Race split'!$AC$8)</c:f>
              <c:numCache>
                <c:formatCode>0.00%</c:formatCode>
                <c:ptCount val="2"/>
                <c:pt idx="0">
                  <c:v>0.19444444444444445</c:v>
                </c:pt>
                <c:pt idx="1">
                  <c:v>0.12698412698412698</c:v>
                </c:pt>
              </c:numCache>
            </c:numRef>
          </c:val>
          <c:extLst>
            <c:ext xmlns:c16="http://schemas.microsoft.com/office/drawing/2014/chart" uri="{C3380CC4-5D6E-409C-BE32-E72D297353CC}">
              <c16:uniqueId val="{00000002-D608-4E54-85BA-AAC788135ED9}"/>
            </c:ext>
          </c:extLst>
        </c:ser>
        <c:ser>
          <c:idx val="2"/>
          <c:order val="3"/>
          <c:tx>
            <c:strRef>
              <c:f>'Race split'!$Z$7</c:f>
              <c:strCache>
                <c:ptCount val="1"/>
                <c:pt idx="0">
                  <c:v>Disagree</c:v>
                </c:pt>
              </c:strCache>
            </c:strRef>
          </c:tx>
          <c:spPr>
            <a:solidFill>
              <a:schemeClr val="accent3"/>
            </a:solidFill>
            <a:ln>
              <a:noFill/>
            </a:ln>
            <a:effectLst/>
          </c:spPr>
          <c:invertIfNegative val="0"/>
          <c:cat>
            <c:strLit>
              <c:ptCount val="2"/>
              <c:pt idx="0">
                <c:v>Man</c:v>
              </c:pt>
              <c:pt idx="1">
                <c:v> Woman</c:v>
              </c:pt>
            </c:strLit>
          </c:cat>
          <c:val>
            <c:numRef>
              <c:f>('Race split'!$AA$7,'Race split'!$AC$7)</c:f>
              <c:numCache>
                <c:formatCode>0.00%</c:formatCode>
                <c:ptCount val="2"/>
                <c:pt idx="0">
                  <c:v>2.0833333333333332E-2</c:v>
                </c:pt>
                <c:pt idx="1">
                  <c:v>0.12698412698412698</c:v>
                </c:pt>
              </c:numCache>
            </c:numRef>
          </c:val>
          <c:extLst>
            <c:ext xmlns:c16="http://schemas.microsoft.com/office/drawing/2014/chart" uri="{C3380CC4-5D6E-409C-BE32-E72D297353CC}">
              <c16:uniqueId val="{00000003-D608-4E54-85BA-AAC788135ED9}"/>
            </c:ext>
          </c:extLst>
        </c:ser>
        <c:ser>
          <c:idx val="0"/>
          <c:order val="4"/>
          <c:tx>
            <c:strRef>
              <c:f>'Race split'!$Z$10</c:f>
              <c:strCache>
                <c:ptCount val="1"/>
                <c:pt idx="0">
                  <c:v>Strongly disagree</c:v>
                </c:pt>
              </c:strCache>
            </c:strRef>
          </c:tx>
          <c:spPr>
            <a:solidFill>
              <a:schemeClr val="accent1"/>
            </a:solidFill>
            <a:ln>
              <a:noFill/>
            </a:ln>
            <a:effectLst/>
          </c:spPr>
          <c:invertIfNegative val="0"/>
          <c:cat>
            <c:strLit>
              <c:ptCount val="2"/>
              <c:pt idx="0">
                <c:v>Man</c:v>
              </c:pt>
              <c:pt idx="1">
                <c:v> Woman</c:v>
              </c:pt>
            </c:strLit>
          </c:cat>
          <c:val>
            <c:numRef>
              <c:f>('Race split'!$AA$10,'Race split'!$AC$10)</c:f>
              <c:numCache>
                <c:formatCode>0.00%</c:formatCode>
                <c:ptCount val="2"/>
                <c:pt idx="0">
                  <c:v>1.3888888888888888E-2</c:v>
                </c:pt>
                <c:pt idx="1">
                  <c:v>1.5873015873015872E-2</c:v>
                </c:pt>
              </c:numCache>
            </c:numRef>
          </c:val>
          <c:extLst>
            <c:ext xmlns:c16="http://schemas.microsoft.com/office/drawing/2014/chart" uri="{C3380CC4-5D6E-409C-BE32-E72D297353CC}">
              <c16:uniqueId val="{00000004-D608-4E54-85BA-AAC788135ED9}"/>
            </c:ext>
          </c:extLst>
        </c:ser>
        <c:dLbls>
          <c:showLegendKey val="0"/>
          <c:showVal val="0"/>
          <c:showCatName val="0"/>
          <c:showSerName val="0"/>
          <c:showPercent val="0"/>
          <c:showBubbleSize val="0"/>
        </c:dLbls>
        <c:gapWidth val="150"/>
        <c:overlap val="100"/>
        <c:axId val="1289941072"/>
        <c:axId val="823151664"/>
      </c:barChart>
      <c:catAx>
        <c:axId val="128994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51664"/>
        <c:crosses val="autoZero"/>
        <c:auto val="1"/>
        <c:lblAlgn val="ctr"/>
        <c:lblOffset val="100"/>
        <c:noMultiLvlLbl val="0"/>
      </c:catAx>
      <c:valAx>
        <c:axId val="82315166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94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Have you encountered any perceived bias within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4"/>
          <c:order val="0"/>
          <c:tx>
            <c:strRef>
              <c:f>'Race split'!$AF$6</c:f>
              <c:strCache>
                <c:ptCount val="1"/>
                <c:pt idx="0">
                  <c:v>No</c:v>
                </c:pt>
              </c:strCache>
            </c:strRef>
          </c:tx>
          <c:spPr>
            <a:solidFill>
              <a:schemeClr val="accent5"/>
            </a:solidFill>
            <a:ln>
              <a:noFill/>
            </a:ln>
            <a:effectLst/>
          </c:spPr>
          <c:invertIfNegative val="0"/>
          <c:cat>
            <c:strLit>
              <c:ptCount val="2"/>
              <c:pt idx="0">
                <c:v>Man</c:v>
              </c:pt>
              <c:pt idx="1">
                <c:v> Woman</c:v>
              </c:pt>
            </c:strLit>
          </c:cat>
          <c:val>
            <c:numRef>
              <c:f>('Race split'!$AG$6,'Race split'!$AI$6)</c:f>
              <c:numCache>
                <c:formatCode>0.00%</c:formatCode>
                <c:ptCount val="2"/>
                <c:pt idx="0">
                  <c:v>0.83333333333333337</c:v>
                </c:pt>
                <c:pt idx="1">
                  <c:v>0.63492063492063489</c:v>
                </c:pt>
              </c:numCache>
            </c:numRef>
          </c:val>
          <c:extLst>
            <c:ext xmlns:c16="http://schemas.microsoft.com/office/drawing/2014/chart" uri="{C3380CC4-5D6E-409C-BE32-E72D297353CC}">
              <c16:uniqueId val="{00000000-4600-4112-B3C4-013550EEBAB9}"/>
            </c:ext>
          </c:extLst>
        </c:ser>
        <c:ser>
          <c:idx val="2"/>
          <c:order val="1"/>
          <c:tx>
            <c:strRef>
              <c:f>'Race split'!$AF$7</c:f>
              <c:strCache>
                <c:ptCount val="1"/>
                <c:pt idx="0">
                  <c:v>Yes</c:v>
                </c:pt>
              </c:strCache>
            </c:strRef>
          </c:tx>
          <c:spPr>
            <a:solidFill>
              <a:schemeClr val="accent3"/>
            </a:solidFill>
            <a:ln>
              <a:noFill/>
            </a:ln>
            <a:effectLst/>
          </c:spPr>
          <c:invertIfNegative val="0"/>
          <c:cat>
            <c:strLit>
              <c:ptCount val="2"/>
              <c:pt idx="0">
                <c:v>Man</c:v>
              </c:pt>
              <c:pt idx="1">
                <c:v> Woman</c:v>
              </c:pt>
            </c:strLit>
          </c:cat>
          <c:val>
            <c:numRef>
              <c:f>('Race split'!$AG$7,'Race split'!$AI$7)</c:f>
              <c:numCache>
                <c:formatCode>0.00%</c:formatCode>
                <c:ptCount val="2"/>
                <c:pt idx="0">
                  <c:v>0.16666666666666666</c:v>
                </c:pt>
                <c:pt idx="1">
                  <c:v>0.36507936507936506</c:v>
                </c:pt>
              </c:numCache>
            </c:numRef>
          </c:val>
          <c:extLst>
            <c:ext xmlns:c16="http://schemas.microsoft.com/office/drawing/2014/chart" uri="{C3380CC4-5D6E-409C-BE32-E72D297353CC}">
              <c16:uniqueId val="{00000001-4600-4112-B3C4-013550EEBAB9}"/>
            </c:ext>
          </c:extLst>
        </c:ser>
        <c:dLbls>
          <c:showLegendKey val="0"/>
          <c:showVal val="0"/>
          <c:showCatName val="0"/>
          <c:showSerName val="0"/>
          <c:showPercent val="0"/>
          <c:showBubbleSize val="0"/>
        </c:dLbls>
        <c:gapWidth val="150"/>
        <c:overlap val="100"/>
        <c:axId val="1289941072"/>
        <c:axId val="823151664"/>
      </c:barChart>
      <c:catAx>
        <c:axId val="128994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51664"/>
        <c:crosses val="autoZero"/>
        <c:auto val="1"/>
        <c:lblAlgn val="ctr"/>
        <c:lblOffset val="100"/>
        <c:noMultiLvlLbl val="0"/>
      </c:catAx>
      <c:valAx>
        <c:axId val="82315166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94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 don’t feel like I need to mask or downplay aspects of my physical, cultural, spiritual or emotional self at work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4"/>
          <c:order val="0"/>
          <c:tx>
            <c:strRef>
              <c:f>'Race split'!$G$9</c:f>
              <c:strCache>
                <c:ptCount val="1"/>
                <c:pt idx="0">
                  <c:v>Strongly agree</c:v>
                </c:pt>
              </c:strCache>
            </c:strRef>
          </c:tx>
          <c:spPr>
            <a:solidFill>
              <a:schemeClr val="accent5"/>
            </a:solidFill>
            <a:ln>
              <a:noFill/>
            </a:ln>
            <a:effectLst/>
          </c:spPr>
          <c:invertIfNegative val="0"/>
          <c:cat>
            <c:strLit>
              <c:ptCount val="2"/>
              <c:pt idx="0">
                <c:v>Man</c:v>
              </c:pt>
              <c:pt idx="1">
                <c:v> Woman</c:v>
              </c:pt>
            </c:strLit>
          </c:cat>
          <c:val>
            <c:numRef>
              <c:f>('Race split'!$H$9,'Race split'!$J$9)</c:f>
              <c:numCache>
                <c:formatCode>0.00%</c:formatCode>
                <c:ptCount val="2"/>
                <c:pt idx="0">
                  <c:v>0.2361111111111111</c:v>
                </c:pt>
                <c:pt idx="1">
                  <c:v>0.22222222222222221</c:v>
                </c:pt>
              </c:numCache>
            </c:numRef>
          </c:val>
          <c:extLst>
            <c:ext xmlns:c16="http://schemas.microsoft.com/office/drawing/2014/chart" uri="{C3380CC4-5D6E-409C-BE32-E72D297353CC}">
              <c16:uniqueId val="{00000000-5FF9-4040-A453-F530B19AF872}"/>
            </c:ext>
          </c:extLst>
        </c:ser>
        <c:ser>
          <c:idx val="1"/>
          <c:order val="1"/>
          <c:tx>
            <c:strRef>
              <c:f>'Race split'!$G$6</c:f>
              <c:strCache>
                <c:ptCount val="1"/>
                <c:pt idx="0">
                  <c:v>Agree</c:v>
                </c:pt>
              </c:strCache>
            </c:strRef>
          </c:tx>
          <c:spPr>
            <a:solidFill>
              <a:schemeClr val="accent2"/>
            </a:solidFill>
            <a:ln>
              <a:noFill/>
            </a:ln>
            <a:effectLst/>
          </c:spPr>
          <c:invertIfNegative val="0"/>
          <c:cat>
            <c:strLit>
              <c:ptCount val="2"/>
              <c:pt idx="0">
                <c:v>Man</c:v>
              </c:pt>
              <c:pt idx="1">
                <c:v> Woman</c:v>
              </c:pt>
            </c:strLit>
          </c:cat>
          <c:val>
            <c:numRef>
              <c:f>('Race split'!$H$6,'Race split'!$J$6)</c:f>
              <c:numCache>
                <c:formatCode>0.00%</c:formatCode>
                <c:ptCount val="2"/>
                <c:pt idx="0">
                  <c:v>0.45833333333333331</c:v>
                </c:pt>
                <c:pt idx="1">
                  <c:v>0.38095238095238093</c:v>
                </c:pt>
              </c:numCache>
            </c:numRef>
          </c:val>
          <c:extLst>
            <c:ext xmlns:c16="http://schemas.microsoft.com/office/drawing/2014/chart" uri="{C3380CC4-5D6E-409C-BE32-E72D297353CC}">
              <c16:uniqueId val="{00000001-5FF9-4040-A453-F530B19AF872}"/>
            </c:ext>
          </c:extLst>
        </c:ser>
        <c:ser>
          <c:idx val="3"/>
          <c:order val="2"/>
          <c:tx>
            <c:strRef>
              <c:f>'Race split'!$G$8</c:f>
              <c:strCache>
                <c:ptCount val="1"/>
                <c:pt idx="0">
                  <c:v>Neither agree nor disagree</c:v>
                </c:pt>
              </c:strCache>
            </c:strRef>
          </c:tx>
          <c:spPr>
            <a:solidFill>
              <a:schemeClr val="accent4"/>
            </a:solidFill>
            <a:ln>
              <a:noFill/>
            </a:ln>
            <a:effectLst/>
          </c:spPr>
          <c:invertIfNegative val="0"/>
          <c:cat>
            <c:strLit>
              <c:ptCount val="2"/>
              <c:pt idx="0">
                <c:v>Man</c:v>
              </c:pt>
              <c:pt idx="1">
                <c:v> Woman</c:v>
              </c:pt>
            </c:strLit>
          </c:cat>
          <c:val>
            <c:numRef>
              <c:f>('Race split'!$H$8,'Race split'!$J$8)</c:f>
              <c:numCache>
                <c:formatCode>0.00%</c:formatCode>
                <c:ptCount val="2"/>
                <c:pt idx="0">
                  <c:v>0.24305555555555555</c:v>
                </c:pt>
                <c:pt idx="1">
                  <c:v>0.22222222222222221</c:v>
                </c:pt>
              </c:numCache>
            </c:numRef>
          </c:val>
          <c:extLst>
            <c:ext xmlns:c16="http://schemas.microsoft.com/office/drawing/2014/chart" uri="{C3380CC4-5D6E-409C-BE32-E72D297353CC}">
              <c16:uniqueId val="{00000002-5FF9-4040-A453-F530B19AF872}"/>
            </c:ext>
          </c:extLst>
        </c:ser>
        <c:ser>
          <c:idx val="2"/>
          <c:order val="3"/>
          <c:tx>
            <c:strRef>
              <c:f>'Race split'!$G$7</c:f>
              <c:strCache>
                <c:ptCount val="1"/>
                <c:pt idx="0">
                  <c:v>Disagree</c:v>
                </c:pt>
              </c:strCache>
            </c:strRef>
          </c:tx>
          <c:spPr>
            <a:solidFill>
              <a:schemeClr val="accent3"/>
            </a:solidFill>
            <a:ln>
              <a:noFill/>
            </a:ln>
            <a:effectLst/>
          </c:spPr>
          <c:invertIfNegative val="0"/>
          <c:cat>
            <c:strLit>
              <c:ptCount val="2"/>
              <c:pt idx="0">
                <c:v>Man</c:v>
              </c:pt>
              <c:pt idx="1">
                <c:v> Woman</c:v>
              </c:pt>
            </c:strLit>
          </c:cat>
          <c:val>
            <c:numRef>
              <c:f>('Race split'!$H$7,'Race split'!$J$7)</c:f>
              <c:numCache>
                <c:formatCode>0.00%</c:formatCode>
                <c:ptCount val="2"/>
                <c:pt idx="0">
                  <c:v>6.25E-2</c:v>
                </c:pt>
                <c:pt idx="1">
                  <c:v>0.15873015873015872</c:v>
                </c:pt>
              </c:numCache>
            </c:numRef>
          </c:val>
          <c:extLst>
            <c:ext xmlns:c16="http://schemas.microsoft.com/office/drawing/2014/chart" uri="{C3380CC4-5D6E-409C-BE32-E72D297353CC}">
              <c16:uniqueId val="{00000003-5FF9-4040-A453-F530B19AF872}"/>
            </c:ext>
          </c:extLst>
        </c:ser>
        <c:ser>
          <c:idx val="0"/>
          <c:order val="4"/>
          <c:tx>
            <c:strRef>
              <c:f>'Race split'!$G$10</c:f>
              <c:strCache>
                <c:ptCount val="1"/>
                <c:pt idx="0">
                  <c:v>Strongly disagree</c:v>
                </c:pt>
              </c:strCache>
            </c:strRef>
          </c:tx>
          <c:spPr>
            <a:solidFill>
              <a:schemeClr val="accent1"/>
            </a:solidFill>
            <a:ln>
              <a:noFill/>
            </a:ln>
            <a:effectLst/>
          </c:spPr>
          <c:invertIfNegative val="0"/>
          <c:cat>
            <c:strLit>
              <c:ptCount val="2"/>
              <c:pt idx="0">
                <c:v>Man</c:v>
              </c:pt>
              <c:pt idx="1">
                <c:v> Woman</c:v>
              </c:pt>
            </c:strLit>
          </c:cat>
          <c:val>
            <c:numRef>
              <c:f>('Race split'!$H$10,'Race split'!$J$10)</c:f>
              <c:numCache>
                <c:formatCode>0.00%</c:formatCode>
                <c:ptCount val="2"/>
                <c:pt idx="0">
                  <c:v>0</c:v>
                </c:pt>
                <c:pt idx="1">
                  <c:v>1.5873015873015872E-2</c:v>
                </c:pt>
              </c:numCache>
            </c:numRef>
          </c:val>
          <c:extLst>
            <c:ext xmlns:c16="http://schemas.microsoft.com/office/drawing/2014/chart" uri="{C3380CC4-5D6E-409C-BE32-E72D297353CC}">
              <c16:uniqueId val="{00000004-5FF9-4040-A453-F530B19AF872}"/>
            </c:ext>
          </c:extLst>
        </c:ser>
        <c:dLbls>
          <c:showLegendKey val="0"/>
          <c:showVal val="0"/>
          <c:showCatName val="0"/>
          <c:showSerName val="0"/>
          <c:showPercent val="0"/>
          <c:showBubbleSize val="0"/>
        </c:dLbls>
        <c:gapWidth val="150"/>
        <c:overlap val="100"/>
        <c:axId val="1289941072"/>
        <c:axId val="823151664"/>
      </c:barChart>
      <c:catAx>
        <c:axId val="128994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51664"/>
        <c:crosses val="autoZero"/>
        <c:auto val="1"/>
        <c:lblAlgn val="ctr"/>
        <c:lblOffset val="100"/>
        <c:noMultiLvlLbl val="0"/>
      </c:catAx>
      <c:valAx>
        <c:axId val="82315166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94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Do you consider that the language employed in ABL is inclusive?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tx>
            <c:strRef>
              <c:f>'Race split'!$AL$7</c:f>
              <c:strCache>
                <c:ptCount val="1"/>
                <c:pt idx="0">
                  <c:v>Black</c:v>
                </c:pt>
              </c:strCache>
            </c:strRef>
          </c:tx>
          <c:spPr>
            <a:solidFill>
              <a:schemeClr val="accent3"/>
            </a:solidFill>
            <a:ln>
              <a:noFill/>
            </a:ln>
            <a:effectLst/>
          </c:spPr>
          <c:invertIfNegative val="0"/>
          <c:cat>
            <c:strLit>
              <c:ptCount val="2"/>
              <c:pt idx="0">
                <c:v>Man</c:v>
              </c:pt>
              <c:pt idx="1">
                <c:v> Woman</c:v>
              </c:pt>
            </c:strLit>
          </c:cat>
          <c:val>
            <c:numRef>
              <c:f>('Race split'!$AM$7,'Race split'!$AO$7)</c:f>
              <c:numCache>
                <c:formatCode>General</c:formatCode>
                <c:ptCount val="2"/>
                <c:pt idx="0">
                  <c:v>3</c:v>
                </c:pt>
              </c:numCache>
            </c:numRef>
          </c:val>
          <c:extLst>
            <c:ext xmlns:c16="http://schemas.microsoft.com/office/drawing/2014/chart" uri="{C3380CC4-5D6E-409C-BE32-E72D297353CC}">
              <c16:uniqueId val="{00000000-E727-4379-B4DA-EF081554B6F9}"/>
            </c:ext>
          </c:extLst>
        </c:ser>
        <c:ser>
          <c:idx val="4"/>
          <c:order val="1"/>
          <c:tx>
            <c:strRef>
              <c:f>'Race split'!$AL$6</c:f>
              <c:strCache>
                <c:ptCount val="1"/>
                <c:pt idx="0">
                  <c:v>Arab</c:v>
                </c:pt>
              </c:strCache>
            </c:strRef>
          </c:tx>
          <c:spPr>
            <a:solidFill>
              <a:schemeClr val="accent5"/>
            </a:solidFill>
            <a:ln>
              <a:noFill/>
            </a:ln>
            <a:effectLst/>
          </c:spPr>
          <c:invertIfNegative val="0"/>
          <c:cat>
            <c:strLit>
              <c:ptCount val="2"/>
              <c:pt idx="0">
                <c:v>Man</c:v>
              </c:pt>
              <c:pt idx="1">
                <c:v> Woman</c:v>
              </c:pt>
            </c:strLit>
          </c:cat>
          <c:val>
            <c:numRef>
              <c:f>('Race split'!$AM$6,'Race split'!$AO$6)</c:f>
              <c:numCache>
                <c:formatCode>General</c:formatCode>
                <c:ptCount val="2"/>
              </c:numCache>
            </c:numRef>
          </c:val>
          <c:extLst>
            <c:ext xmlns:c16="http://schemas.microsoft.com/office/drawing/2014/chart" uri="{C3380CC4-5D6E-409C-BE32-E72D297353CC}">
              <c16:uniqueId val="{00000001-E727-4379-B4DA-EF081554B6F9}"/>
            </c:ext>
          </c:extLst>
        </c:ser>
        <c:dLbls>
          <c:showLegendKey val="0"/>
          <c:showVal val="0"/>
          <c:showCatName val="0"/>
          <c:showSerName val="0"/>
          <c:showPercent val="0"/>
          <c:showBubbleSize val="0"/>
        </c:dLbls>
        <c:gapWidth val="150"/>
        <c:overlap val="100"/>
        <c:axId val="1289941072"/>
        <c:axId val="823151664"/>
      </c:barChart>
      <c:catAx>
        <c:axId val="128994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51664"/>
        <c:crosses val="autoZero"/>
        <c:auto val="1"/>
        <c:lblAlgn val="ctr"/>
        <c:lblOffset val="100"/>
        <c:noMultiLvlLbl val="0"/>
      </c:catAx>
      <c:valAx>
        <c:axId val="82315166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94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How strongly do you agree with this statement? “I feel like I truly belong at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Graphs!$D$2</c:f>
              <c:strCache>
                <c:ptCount val="1"/>
                <c:pt idx="0">
                  <c:v>Strongly Agree</c:v>
                </c:pt>
              </c:strCache>
            </c:strRef>
          </c:tx>
          <c:spPr>
            <a:solidFill>
              <a:schemeClr val="accent1"/>
            </a:solidFill>
            <a:ln>
              <a:noFill/>
            </a:ln>
            <a:effectLst/>
          </c:spPr>
          <c:invertIfNegative val="0"/>
          <c:cat>
            <c:strRef>
              <c:f>Graphs!$C$3:$C$4</c:f>
              <c:strCache>
                <c:ptCount val="2"/>
                <c:pt idx="0">
                  <c:v>Woman</c:v>
                </c:pt>
                <c:pt idx="1">
                  <c:v>Man</c:v>
                </c:pt>
              </c:strCache>
            </c:strRef>
          </c:cat>
          <c:val>
            <c:numRef>
              <c:f>Graphs!$D$3:$D$4</c:f>
              <c:numCache>
                <c:formatCode>General</c:formatCode>
                <c:ptCount val="2"/>
                <c:pt idx="0">
                  <c:v>4</c:v>
                </c:pt>
                <c:pt idx="1">
                  <c:v>20</c:v>
                </c:pt>
              </c:numCache>
            </c:numRef>
          </c:val>
          <c:extLst>
            <c:ext xmlns:c16="http://schemas.microsoft.com/office/drawing/2014/chart" uri="{C3380CC4-5D6E-409C-BE32-E72D297353CC}">
              <c16:uniqueId val="{00000000-8A26-4892-874A-389078538C50}"/>
            </c:ext>
          </c:extLst>
        </c:ser>
        <c:ser>
          <c:idx val="1"/>
          <c:order val="1"/>
          <c:tx>
            <c:strRef>
              <c:f>Graphs!$E$2</c:f>
              <c:strCache>
                <c:ptCount val="1"/>
                <c:pt idx="0">
                  <c:v>Agree</c:v>
                </c:pt>
              </c:strCache>
            </c:strRef>
          </c:tx>
          <c:spPr>
            <a:solidFill>
              <a:schemeClr val="accent2"/>
            </a:solidFill>
            <a:ln>
              <a:noFill/>
            </a:ln>
            <a:effectLst/>
          </c:spPr>
          <c:invertIfNegative val="0"/>
          <c:cat>
            <c:strRef>
              <c:f>Graphs!$C$3:$C$4</c:f>
              <c:strCache>
                <c:ptCount val="2"/>
                <c:pt idx="0">
                  <c:v>Woman</c:v>
                </c:pt>
                <c:pt idx="1">
                  <c:v>Man</c:v>
                </c:pt>
              </c:strCache>
            </c:strRef>
          </c:cat>
          <c:val>
            <c:numRef>
              <c:f>Graphs!$E$3:$E$4</c:f>
              <c:numCache>
                <c:formatCode>General</c:formatCode>
                <c:ptCount val="2"/>
                <c:pt idx="0">
                  <c:v>20</c:v>
                </c:pt>
                <c:pt idx="1">
                  <c:v>54</c:v>
                </c:pt>
              </c:numCache>
            </c:numRef>
          </c:val>
          <c:extLst>
            <c:ext xmlns:c16="http://schemas.microsoft.com/office/drawing/2014/chart" uri="{C3380CC4-5D6E-409C-BE32-E72D297353CC}">
              <c16:uniqueId val="{00000001-8A26-4892-874A-389078538C50}"/>
            </c:ext>
          </c:extLst>
        </c:ser>
        <c:ser>
          <c:idx val="2"/>
          <c:order val="2"/>
          <c:tx>
            <c:strRef>
              <c:f>Graphs!$F$2</c:f>
              <c:strCache>
                <c:ptCount val="1"/>
                <c:pt idx="0">
                  <c:v>Neither agree nor disagree</c:v>
                </c:pt>
              </c:strCache>
            </c:strRef>
          </c:tx>
          <c:spPr>
            <a:solidFill>
              <a:schemeClr val="accent3"/>
            </a:solidFill>
            <a:ln>
              <a:noFill/>
            </a:ln>
            <a:effectLst/>
          </c:spPr>
          <c:invertIfNegative val="0"/>
          <c:cat>
            <c:strRef>
              <c:f>Graphs!$C$3:$C$4</c:f>
              <c:strCache>
                <c:ptCount val="2"/>
                <c:pt idx="0">
                  <c:v>Woman</c:v>
                </c:pt>
                <c:pt idx="1">
                  <c:v>Man</c:v>
                </c:pt>
              </c:strCache>
            </c:strRef>
          </c:cat>
          <c:val>
            <c:numRef>
              <c:f>Graphs!$F$3:$F$4</c:f>
              <c:numCache>
                <c:formatCode>General</c:formatCode>
                <c:ptCount val="2"/>
                <c:pt idx="0">
                  <c:v>31</c:v>
                </c:pt>
                <c:pt idx="1">
                  <c:v>58</c:v>
                </c:pt>
              </c:numCache>
            </c:numRef>
          </c:val>
          <c:extLst>
            <c:ext xmlns:c16="http://schemas.microsoft.com/office/drawing/2014/chart" uri="{C3380CC4-5D6E-409C-BE32-E72D297353CC}">
              <c16:uniqueId val="{00000002-8A26-4892-874A-389078538C50}"/>
            </c:ext>
          </c:extLst>
        </c:ser>
        <c:ser>
          <c:idx val="3"/>
          <c:order val="3"/>
          <c:tx>
            <c:strRef>
              <c:f>Graphs!$G$2</c:f>
              <c:strCache>
                <c:ptCount val="1"/>
                <c:pt idx="0">
                  <c:v>Disagree</c:v>
                </c:pt>
              </c:strCache>
            </c:strRef>
          </c:tx>
          <c:spPr>
            <a:solidFill>
              <a:schemeClr val="accent4"/>
            </a:solidFill>
            <a:ln>
              <a:noFill/>
            </a:ln>
            <a:effectLst/>
          </c:spPr>
          <c:invertIfNegative val="0"/>
          <c:cat>
            <c:strRef>
              <c:f>Graphs!$C$3:$C$4</c:f>
              <c:strCache>
                <c:ptCount val="2"/>
                <c:pt idx="0">
                  <c:v>Woman</c:v>
                </c:pt>
                <c:pt idx="1">
                  <c:v>Man</c:v>
                </c:pt>
              </c:strCache>
            </c:strRef>
          </c:cat>
          <c:val>
            <c:numRef>
              <c:f>Graphs!$G$3:$G$4</c:f>
              <c:numCache>
                <c:formatCode>General</c:formatCode>
                <c:ptCount val="2"/>
                <c:pt idx="0">
                  <c:v>5</c:v>
                </c:pt>
                <c:pt idx="1">
                  <c:v>10</c:v>
                </c:pt>
              </c:numCache>
            </c:numRef>
          </c:val>
          <c:extLst>
            <c:ext xmlns:c16="http://schemas.microsoft.com/office/drawing/2014/chart" uri="{C3380CC4-5D6E-409C-BE32-E72D297353CC}">
              <c16:uniqueId val="{00000003-8A26-4892-874A-389078538C50}"/>
            </c:ext>
          </c:extLst>
        </c:ser>
        <c:ser>
          <c:idx val="4"/>
          <c:order val="4"/>
          <c:tx>
            <c:strRef>
              <c:f>Graphs!$H$2</c:f>
              <c:strCache>
                <c:ptCount val="1"/>
                <c:pt idx="0">
                  <c:v>Strongly Disagree</c:v>
                </c:pt>
              </c:strCache>
            </c:strRef>
          </c:tx>
          <c:spPr>
            <a:solidFill>
              <a:schemeClr val="accent5"/>
            </a:solidFill>
            <a:ln>
              <a:noFill/>
            </a:ln>
            <a:effectLst/>
          </c:spPr>
          <c:invertIfNegative val="0"/>
          <c:cat>
            <c:strRef>
              <c:f>Graphs!$C$3:$C$4</c:f>
              <c:strCache>
                <c:ptCount val="2"/>
                <c:pt idx="0">
                  <c:v>Woman</c:v>
                </c:pt>
                <c:pt idx="1">
                  <c:v>Man</c:v>
                </c:pt>
              </c:strCache>
            </c:strRef>
          </c:cat>
          <c:val>
            <c:numRef>
              <c:f>Graphs!$H$3:$H$4</c:f>
              <c:numCache>
                <c:formatCode>General</c:formatCode>
                <c:ptCount val="2"/>
                <c:pt idx="0">
                  <c:v>3</c:v>
                </c:pt>
                <c:pt idx="1">
                  <c:v>2</c:v>
                </c:pt>
              </c:numCache>
            </c:numRef>
          </c:val>
          <c:extLst>
            <c:ext xmlns:c16="http://schemas.microsoft.com/office/drawing/2014/chart" uri="{C3380CC4-5D6E-409C-BE32-E72D297353CC}">
              <c16:uniqueId val="{00000004-8A26-4892-874A-389078538C50}"/>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layout>
        <c:manualLayout>
          <c:xMode val="edge"/>
          <c:yMode val="edge"/>
          <c:x val="6.5761977827223485E-3"/>
          <c:y val="0.67113905748626368"/>
          <c:w val="0.94429419907428402"/>
          <c:h val="0.16182153746713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How strongly do you agree with this statement? “I don’t feel like I need to mask or downplay aspects of my physical, cultural, spiritual or emotional self at work”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Graphs!$D$2</c:f>
              <c:strCache>
                <c:ptCount val="1"/>
                <c:pt idx="0">
                  <c:v>Strongly Agree</c:v>
                </c:pt>
              </c:strCache>
            </c:strRef>
          </c:tx>
          <c:spPr>
            <a:solidFill>
              <a:schemeClr val="accent1"/>
            </a:solidFill>
            <a:ln>
              <a:noFill/>
            </a:ln>
            <a:effectLst/>
          </c:spPr>
          <c:invertIfNegative val="0"/>
          <c:cat>
            <c:strRef>
              <c:f>Graphs!$C$3:$C$4</c:f>
              <c:strCache>
                <c:ptCount val="2"/>
                <c:pt idx="0">
                  <c:v>Woman</c:v>
                </c:pt>
                <c:pt idx="1">
                  <c:v>Man</c:v>
                </c:pt>
              </c:strCache>
            </c:strRef>
          </c:cat>
          <c:val>
            <c:numRef>
              <c:f>Graphs!$D$5:$D$6</c:f>
              <c:numCache>
                <c:formatCode>General</c:formatCode>
                <c:ptCount val="2"/>
                <c:pt idx="0">
                  <c:v>14</c:v>
                </c:pt>
                <c:pt idx="1">
                  <c:v>34</c:v>
                </c:pt>
              </c:numCache>
            </c:numRef>
          </c:val>
          <c:extLst>
            <c:ext xmlns:c16="http://schemas.microsoft.com/office/drawing/2014/chart" uri="{C3380CC4-5D6E-409C-BE32-E72D297353CC}">
              <c16:uniqueId val="{00000000-BC6B-49A5-867A-C5C678EFA97B}"/>
            </c:ext>
          </c:extLst>
        </c:ser>
        <c:ser>
          <c:idx val="1"/>
          <c:order val="1"/>
          <c:tx>
            <c:strRef>
              <c:f>Graphs!$E$2</c:f>
              <c:strCache>
                <c:ptCount val="1"/>
                <c:pt idx="0">
                  <c:v>Agree</c:v>
                </c:pt>
              </c:strCache>
            </c:strRef>
          </c:tx>
          <c:spPr>
            <a:solidFill>
              <a:schemeClr val="accent2"/>
            </a:solidFill>
            <a:ln>
              <a:noFill/>
            </a:ln>
            <a:effectLst/>
          </c:spPr>
          <c:invertIfNegative val="0"/>
          <c:cat>
            <c:strRef>
              <c:f>Graphs!$C$3:$C$4</c:f>
              <c:strCache>
                <c:ptCount val="2"/>
                <c:pt idx="0">
                  <c:v>Woman</c:v>
                </c:pt>
                <c:pt idx="1">
                  <c:v>Man</c:v>
                </c:pt>
              </c:strCache>
            </c:strRef>
          </c:cat>
          <c:val>
            <c:numRef>
              <c:f>Graphs!$E$5:$E$6</c:f>
              <c:numCache>
                <c:formatCode>General</c:formatCode>
                <c:ptCount val="2"/>
                <c:pt idx="0">
                  <c:v>24</c:v>
                </c:pt>
                <c:pt idx="1">
                  <c:v>66</c:v>
                </c:pt>
              </c:numCache>
            </c:numRef>
          </c:val>
          <c:extLst>
            <c:ext xmlns:c16="http://schemas.microsoft.com/office/drawing/2014/chart" uri="{C3380CC4-5D6E-409C-BE32-E72D297353CC}">
              <c16:uniqueId val="{00000001-BC6B-49A5-867A-C5C678EFA97B}"/>
            </c:ext>
          </c:extLst>
        </c:ser>
        <c:ser>
          <c:idx val="2"/>
          <c:order val="2"/>
          <c:tx>
            <c:strRef>
              <c:f>Graphs!$F$2</c:f>
              <c:strCache>
                <c:ptCount val="1"/>
                <c:pt idx="0">
                  <c:v>Neither agree nor disagree</c:v>
                </c:pt>
              </c:strCache>
            </c:strRef>
          </c:tx>
          <c:spPr>
            <a:solidFill>
              <a:schemeClr val="accent3"/>
            </a:solidFill>
            <a:ln>
              <a:noFill/>
            </a:ln>
            <a:effectLst/>
          </c:spPr>
          <c:invertIfNegative val="0"/>
          <c:cat>
            <c:strRef>
              <c:f>Graphs!$C$3:$C$4</c:f>
              <c:strCache>
                <c:ptCount val="2"/>
                <c:pt idx="0">
                  <c:v>Woman</c:v>
                </c:pt>
                <c:pt idx="1">
                  <c:v>Man</c:v>
                </c:pt>
              </c:strCache>
            </c:strRef>
          </c:cat>
          <c:val>
            <c:numRef>
              <c:f>Graphs!$F$5:$F$6</c:f>
              <c:numCache>
                <c:formatCode>General</c:formatCode>
                <c:ptCount val="2"/>
                <c:pt idx="0">
                  <c:v>14</c:v>
                </c:pt>
                <c:pt idx="1">
                  <c:v>35</c:v>
                </c:pt>
              </c:numCache>
            </c:numRef>
          </c:val>
          <c:extLst>
            <c:ext xmlns:c16="http://schemas.microsoft.com/office/drawing/2014/chart" uri="{C3380CC4-5D6E-409C-BE32-E72D297353CC}">
              <c16:uniqueId val="{00000002-BC6B-49A5-867A-C5C678EFA97B}"/>
            </c:ext>
          </c:extLst>
        </c:ser>
        <c:ser>
          <c:idx val="3"/>
          <c:order val="3"/>
          <c:tx>
            <c:strRef>
              <c:f>Graphs!$G$2</c:f>
              <c:strCache>
                <c:ptCount val="1"/>
                <c:pt idx="0">
                  <c:v>Disagree</c:v>
                </c:pt>
              </c:strCache>
            </c:strRef>
          </c:tx>
          <c:spPr>
            <a:solidFill>
              <a:schemeClr val="accent4"/>
            </a:solidFill>
            <a:ln>
              <a:noFill/>
            </a:ln>
            <a:effectLst/>
          </c:spPr>
          <c:invertIfNegative val="0"/>
          <c:cat>
            <c:strRef>
              <c:f>Graphs!$C$3:$C$4</c:f>
              <c:strCache>
                <c:ptCount val="2"/>
                <c:pt idx="0">
                  <c:v>Woman</c:v>
                </c:pt>
                <c:pt idx="1">
                  <c:v>Man</c:v>
                </c:pt>
              </c:strCache>
            </c:strRef>
          </c:cat>
          <c:val>
            <c:numRef>
              <c:f>Graphs!$G$5:$G$6</c:f>
              <c:numCache>
                <c:formatCode>General</c:formatCode>
                <c:ptCount val="2"/>
                <c:pt idx="0">
                  <c:v>10</c:v>
                </c:pt>
                <c:pt idx="1">
                  <c:v>9</c:v>
                </c:pt>
              </c:numCache>
            </c:numRef>
          </c:val>
          <c:extLst>
            <c:ext xmlns:c16="http://schemas.microsoft.com/office/drawing/2014/chart" uri="{C3380CC4-5D6E-409C-BE32-E72D297353CC}">
              <c16:uniqueId val="{00000003-BC6B-49A5-867A-C5C678EFA97B}"/>
            </c:ext>
          </c:extLst>
        </c:ser>
        <c:ser>
          <c:idx val="4"/>
          <c:order val="4"/>
          <c:tx>
            <c:strRef>
              <c:f>Graphs!$H$2</c:f>
              <c:strCache>
                <c:ptCount val="1"/>
                <c:pt idx="0">
                  <c:v>Strongly Disagree</c:v>
                </c:pt>
              </c:strCache>
            </c:strRef>
          </c:tx>
          <c:spPr>
            <a:solidFill>
              <a:schemeClr val="accent5"/>
            </a:solidFill>
            <a:ln>
              <a:noFill/>
            </a:ln>
            <a:effectLst/>
          </c:spPr>
          <c:invertIfNegative val="0"/>
          <c:cat>
            <c:strRef>
              <c:f>Graphs!$C$3:$C$4</c:f>
              <c:strCache>
                <c:ptCount val="2"/>
                <c:pt idx="0">
                  <c:v>Woman</c:v>
                </c:pt>
                <c:pt idx="1">
                  <c:v>Man</c:v>
                </c:pt>
              </c:strCache>
            </c:strRef>
          </c:cat>
          <c:val>
            <c:numRef>
              <c:f>Graphs!$H$5:$H$6</c:f>
              <c:numCache>
                <c:formatCode>General</c:formatCode>
                <c:ptCount val="2"/>
                <c:pt idx="0">
                  <c:v>1</c:v>
                </c:pt>
                <c:pt idx="1">
                  <c:v>0</c:v>
                </c:pt>
              </c:numCache>
            </c:numRef>
          </c:val>
          <c:extLst>
            <c:ext xmlns:c16="http://schemas.microsoft.com/office/drawing/2014/chart" uri="{C3380CC4-5D6E-409C-BE32-E72D297353CC}">
              <c16:uniqueId val="{00000004-BC6B-49A5-867A-C5C678EFA97B}"/>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How strongly do you agree with this statement? “I believe that ABL is an inclusive employer”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Graphs!$D$2</c:f>
              <c:strCache>
                <c:ptCount val="1"/>
                <c:pt idx="0">
                  <c:v>Strongly Agree</c:v>
                </c:pt>
              </c:strCache>
            </c:strRef>
          </c:tx>
          <c:spPr>
            <a:solidFill>
              <a:schemeClr val="accent1"/>
            </a:solidFill>
            <a:ln>
              <a:noFill/>
            </a:ln>
            <a:effectLst/>
          </c:spPr>
          <c:invertIfNegative val="0"/>
          <c:cat>
            <c:strRef>
              <c:f>Graphs!$C$3:$C$4</c:f>
              <c:strCache>
                <c:ptCount val="2"/>
                <c:pt idx="0">
                  <c:v>Woman</c:v>
                </c:pt>
                <c:pt idx="1">
                  <c:v>Man</c:v>
                </c:pt>
              </c:strCache>
            </c:strRef>
          </c:cat>
          <c:val>
            <c:numRef>
              <c:f>Graphs!$D$7:$D$8</c:f>
              <c:numCache>
                <c:formatCode>General</c:formatCode>
                <c:ptCount val="2"/>
                <c:pt idx="0">
                  <c:v>8</c:v>
                </c:pt>
                <c:pt idx="1">
                  <c:v>24</c:v>
                </c:pt>
              </c:numCache>
            </c:numRef>
          </c:val>
          <c:extLst>
            <c:ext xmlns:c16="http://schemas.microsoft.com/office/drawing/2014/chart" uri="{C3380CC4-5D6E-409C-BE32-E72D297353CC}">
              <c16:uniqueId val="{00000000-E665-4787-8BBE-D182E4019B7B}"/>
            </c:ext>
          </c:extLst>
        </c:ser>
        <c:ser>
          <c:idx val="1"/>
          <c:order val="1"/>
          <c:tx>
            <c:strRef>
              <c:f>Graphs!$E$2</c:f>
              <c:strCache>
                <c:ptCount val="1"/>
                <c:pt idx="0">
                  <c:v>Agree</c:v>
                </c:pt>
              </c:strCache>
            </c:strRef>
          </c:tx>
          <c:spPr>
            <a:solidFill>
              <a:schemeClr val="accent2"/>
            </a:solidFill>
            <a:ln>
              <a:noFill/>
            </a:ln>
            <a:effectLst/>
          </c:spPr>
          <c:invertIfNegative val="0"/>
          <c:cat>
            <c:strRef>
              <c:f>Graphs!$C$3:$C$4</c:f>
              <c:strCache>
                <c:ptCount val="2"/>
                <c:pt idx="0">
                  <c:v>Woman</c:v>
                </c:pt>
                <c:pt idx="1">
                  <c:v>Man</c:v>
                </c:pt>
              </c:strCache>
            </c:strRef>
          </c:cat>
          <c:val>
            <c:numRef>
              <c:f>Graphs!$E$7:$E$8</c:f>
              <c:numCache>
                <c:formatCode>General</c:formatCode>
                <c:ptCount val="2"/>
                <c:pt idx="0">
                  <c:v>24</c:v>
                </c:pt>
                <c:pt idx="1">
                  <c:v>70</c:v>
                </c:pt>
              </c:numCache>
            </c:numRef>
          </c:val>
          <c:extLst>
            <c:ext xmlns:c16="http://schemas.microsoft.com/office/drawing/2014/chart" uri="{C3380CC4-5D6E-409C-BE32-E72D297353CC}">
              <c16:uniqueId val="{00000001-E665-4787-8BBE-D182E4019B7B}"/>
            </c:ext>
          </c:extLst>
        </c:ser>
        <c:ser>
          <c:idx val="2"/>
          <c:order val="2"/>
          <c:tx>
            <c:strRef>
              <c:f>Graphs!$F$2</c:f>
              <c:strCache>
                <c:ptCount val="1"/>
                <c:pt idx="0">
                  <c:v>Neither agree nor disagree</c:v>
                </c:pt>
              </c:strCache>
            </c:strRef>
          </c:tx>
          <c:spPr>
            <a:solidFill>
              <a:schemeClr val="accent3"/>
            </a:solidFill>
            <a:ln>
              <a:noFill/>
            </a:ln>
            <a:effectLst/>
          </c:spPr>
          <c:invertIfNegative val="0"/>
          <c:cat>
            <c:strRef>
              <c:f>Graphs!$C$3:$C$4</c:f>
              <c:strCache>
                <c:ptCount val="2"/>
                <c:pt idx="0">
                  <c:v>Woman</c:v>
                </c:pt>
                <c:pt idx="1">
                  <c:v>Man</c:v>
                </c:pt>
              </c:strCache>
            </c:strRef>
          </c:cat>
          <c:val>
            <c:numRef>
              <c:f>Graphs!$F$7:$F$8</c:f>
              <c:numCache>
                <c:formatCode>General</c:formatCode>
                <c:ptCount val="2"/>
                <c:pt idx="0">
                  <c:v>21</c:v>
                </c:pt>
                <c:pt idx="1">
                  <c:v>43</c:v>
                </c:pt>
              </c:numCache>
            </c:numRef>
          </c:val>
          <c:extLst>
            <c:ext xmlns:c16="http://schemas.microsoft.com/office/drawing/2014/chart" uri="{C3380CC4-5D6E-409C-BE32-E72D297353CC}">
              <c16:uniqueId val="{00000002-E665-4787-8BBE-D182E4019B7B}"/>
            </c:ext>
          </c:extLst>
        </c:ser>
        <c:ser>
          <c:idx val="3"/>
          <c:order val="3"/>
          <c:tx>
            <c:strRef>
              <c:f>Graphs!$G$2</c:f>
              <c:strCache>
                <c:ptCount val="1"/>
                <c:pt idx="0">
                  <c:v>Disagree</c:v>
                </c:pt>
              </c:strCache>
            </c:strRef>
          </c:tx>
          <c:spPr>
            <a:solidFill>
              <a:schemeClr val="accent4"/>
            </a:solidFill>
            <a:ln>
              <a:noFill/>
            </a:ln>
            <a:effectLst/>
          </c:spPr>
          <c:invertIfNegative val="0"/>
          <c:cat>
            <c:strRef>
              <c:f>Graphs!$C$3:$C$4</c:f>
              <c:strCache>
                <c:ptCount val="2"/>
                <c:pt idx="0">
                  <c:v>Woman</c:v>
                </c:pt>
                <c:pt idx="1">
                  <c:v>Man</c:v>
                </c:pt>
              </c:strCache>
            </c:strRef>
          </c:cat>
          <c:val>
            <c:numRef>
              <c:f>Graphs!$G$7:$G$8</c:f>
              <c:numCache>
                <c:formatCode>General</c:formatCode>
                <c:ptCount val="2"/>
                <c:pt idx="0">
                  <c:v>7</c:v>
                </c:pt>
                <c:pt idx="1">
                  <c:v>5</c:v>
                </c:pt>
              </c:numCache>
            </c:numRef>
          </c:val>
          <c:extLst>
            <c:ext xmlns:c16="http://schemas.microsoft.com/office/drawing/2014/chart" uri="{C3380CC4-5D6E-409C-BE32-E72D297353CC}">
              <c16:uniqueId val="{00000003-E665-4787-8BBE-D182E4019B7B}"/>
            </c:ext>
          </c:extLst>
        </c:ser>
        <c:ser>
          <c:idx val="4"/>
          <c:order val="4"/>
          <c:tx>
            <c:strRef>
              <c:f>Graphs!$H$2</c:f>
              <c:strCache>
                <c:ptCount val="1"/>
                <c:pt idx="0">
                  <c:v>Strongly Disagree</c:v>
                </c:pt>
              </c:strCache>
            </c:strRef>
          </c:tx>
          <c:spPr>
            <a:solidFill>
              <a:schemeClr val="accent5"/>
            </a:solidFill>
            <a:ln>
              <a:noFill/>
            </a:ln>
            <a:effectLst/>
          </c:spPr>
          <c:invertIfNegative val="0"/>
          <c:cat>
            <c:strRef>
              <c:f>Graphs!$C$3:$C$4</c:f>
              <c:strCache>
                <c:ptCount val="2"/>
                <c:pt idx="0">
                  <c:v>Woman</c:v>
                </c:pt>
                <c:pt idx="1">
                  <c:v>Man</c:v>
                </c:pt>
              </c:strCache>
            </c:strRef>
          </c:cat>
          <c:val>
            <c:numRef>
              <c:f>Graphs!$H$7:$H$8</c:f>
              <c:numCache>
                <c:formatCode>General</c:formatCode>
                <c:ptCount val="2"/>
                <c:pt idx="0">
                  <c:v>3</c:v>
                </c:pt>
                <c:pt idx="1">
                  <c:v>2</c:v>
                </c:pt>
              </c:numCache>
            </c:numRef>
          </c:val>
          <c:extLst>
            <c:ext xmlns:c16="http://schemas.microsoft.com/office/drawing/2014/chart" uri="{C3380CC4-5D6E-409C-BE32-E72D297353CC}">
              <c16:uniqueId val="{00000004-E665-4787-8BBE-D182E4019B7B}"/>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layout>
        <c:manualLayout>
          <c:xMode val="edge"/>
          <c:yMode val="edge"/>
          <c:x val="6.263450645311641E-4"/>
          <c:y val="0.76779900772807175"/>
          <c:w val="0.96630585410400327"/>
          <c:h val="0.182665404657645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How strongly do you agree with this statement? “I believe that everyone is able to succeed at ABL, regardless of their background of characteristics”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Graphs!$D$2</c:f>
              <c:strCache>
                <c:ptCount val="1"/>
                <c:pt idx="0">
                  <c:v>Strongly Agree</c:v>
                </c:pt>
              </c:strCache>
            </c:strRef>
          </c:tx>
          <c:spPr>
            <a:solidFill>
              <a:schemeClr val="accent1"/>
            </a:solidFill>
            <a:ln>
              <a:noFill/>
            </a:ln>
            <a:effectLst/>
          </c:spPr>
          <c:invertIfNegative val="0"/>
          <c:cat>
            <c:strRef>
              <c:f>Graphs!$C$3:$C$4</c:f>
              <c:strCache>
                <c:ptCount val="2"/>
                <c:pt idx="0">
                  <c:v>Woman</c:v>
                </c:pt>
                <c:pt idx="1">
                  <c:v>Man</c:v>
                </c:pt>
              </c:strCache>
            </c:strRef>
          </c:cat>
          <c:val>
            <c:numRef>
              <c:f>Graphs!$D$9:$D$10</c:f>
              <c:numCache>
                <c:formatCode>General</c:formatCode>
                <c:ptCount val="2"/>
                <c:pt idx="0">
                  <c:v>9</c:v>
                </c:pt>
                <c:pt idx="1">
                  <c:v>30</c:v>
                </c:pt>
              </c:numCache>
            </c:numRef>
          </c:val>
          <c:extLst>
            <c:ext xmlns:c16="http://schemas.microsoft.com/office/drawing/2014/chart" uri="{C3380CC4-5D6E-409C-BE32-E72D297353CC}">
              <c16:uniqueId val="{00000000-79F2-4D15-BE69-DC7F7CE44F37}"/>
            </c:ext>
          </c:extLst>
        </c:ser>
        <c:ser>
          <c:idx val="1"/>
          <c:order val="1"/>
          <c:tx>
            <c:strRef>
              <c:f>Graphs!$E$2</c:f>
              <c:strCache>
                <c:ptCount val="1"/>
                <c:pt idx="0">
                  <c:v>Agree</c:v>
                </c:pt>
              </c:strCache>
            </c:strRef>
          </c:tx>
          <c:spPr>
            <a:solidFill>
              <a:schemeClr val="accent2"/>
            </a:solidFill>
            <a:ln>
              <a:noFill/>
            </a:ln>
            <a:effectLst/>
          </c:spPr>
          <c:invertIfNegative val="0"/>
          <c:cat>
            <c:strRef>
              <c:f>Graphs!$C$3:$C$4</c:f>
              <c:strCache>
                <c:ptCount val="2"/>
                <c:pt idx="0">
                  <c:v>Woman</c:v>
                </c:pt>
                <c:pt idx="1">
                  <c:v>Man</c:v>
                </c:pt>
              </c:strCache>
            </c:strRef>
          </c:cat>
          <c:val>
            <c:numRef>
              <c:f>Graphs!$E$9:$E$10</c:f>
              <c:numCache>
                <c:formatCode>General</c:formatCode>
                <c:ptCount val="2"/>
                <c:pt idx="0">
                  <c:v>21</c:v>
                </c:pt>
                <c:pt idx="1">
                  <c:v>65</c:v>
                </c:pt>
              </c:numCache>
            </c:numRef>
          </c:val>
          <c:extLst>
            <c:ext xmlns:c16="http://schemas.microsoft.com/office/drawing/2014/chart" uri="{C3380CC4-5D6E-409C-BE32-E72D297353CC}">
              <c16:uniqueId val="{00000001-79F2-4D15-BE69-DC7F7CE44F37}"/>
            </c:ext>
          </c:extLst>
        </c:ser>
        <c:ser>
          <c:idx val="2"/>
          <c:order val="2"/>
          <c:tx>
            <c:strRef>
              <c:f>Graphs!$F$2</c:f>
              <c:strCache>
                <c:ptCount val="1"/>
                <c:pt idx="0">
                  <c:v>Neither agree nor disagree</c:v>
                </c:pt>
              </c:strCache>
            </c:strRef>
          </c:tx>
          <c:spPr>
            <a:solidFill>
              <a:schemeClr val="accent3"/>
            </a:solidFill>
            <a:ln>
              <a:noFill/>
            </a:ln>
            <a:effectLst/>
          </c:spPr>
          <c:invertIfNegative val="0"/>
          <c:cat>
            <c:strRef>
              <c:f>Graphs!$C$3:$C$4</c:f>
              <c:strCache>
                <c:ptCount val="2"/>
                <c:pt idx="0">
                  <c:v>Woman</c:v>
                </c:pt>
                <c:pt idx="1">
                  <c:v>Man</c:v>
                </c:pt>
              </c:strCache>
            </c:strRef>
          </c:cat>
          <c:val>
            <c:numRef>
              <c:f>Graphs!$F$9:$F$10</c:f>
              <c:numCache>
                <c:formatCode>General</c:formatCode>
                <c:ptCount val="2"/>
                <c:pt idx="0">
                  <c:v>22</c:v>
                </c:pt>
                <c:pt idx="1">
                  <c:v>40</c:v>
                </c:pt>
              </c:numCache>
            </c:numRef>
          </c:val>
          <c:extLst>
            <c:ext xmlns:c16="http://schemas.microsoft.com/office/drawing/2014/chart" uri="{C3380CC4-5D6E-409C-BE32-E72D297353CC}">
              <c16:uniqueId val="{00000002-79F2-4D15-BE69-DC7F7CE44F37}"/>
            </c:ext>
          </c:extLst>
        </c:ser>
        <c:ser>
          <c:idx val="3"/>
          <c:order val="3"/>
          <c:tx>
            <c:strRef>
              <c:f>Graphs!$G$2</c:f>
              <c:strCache>
                <c:ptCount val="1"/>
                <c:pt idx="0">
                  <c:v>Disagree</c:v>
                </c:pt>
              </c:strCache>
            </c:strRef>
          </c:tx>
          <c:spPr>
            <a:solidFill>
              <a:schemeClr val="accent4"/>
            </a:solidFill>
            <a:ln>
              <a:noFill/>
            </a:ln>
            <a:effectLst/>
          </c:spPr>
          <c:invertIfNegative val="0"/>
          <c:cat>
            <c:strRef>
              <c:f>Graphs!$C$3:$C$4</c:f>
              <c:strCache>
                <c:ptCount val="2"/>
                <c:pt idx="0">
                  <c:v>Woman</c:v>
                </c:pt>
                <c:pt idx="1">
                  <c:v>Man</c:v>
                </c:pt>
              </c:strCache>
            </c:strRef>
          </c:cat>
          <c:val>
            <c:numRef>
              <c:f>Graphs!$G$9:$G$10</c:f>
              <c:numCache>
                <c:formatCode>General</c:formatCode>
                <c:ptCount val="2"/>
                <c:pt idx="0">
                  <c:v>10</c:v>
                </c:pt>
                <c:pt idx="1">
                  <c:v>5</c:v>
                </c:pt>
              </c:numCache>
            </c:numRef>
          </c:val>
          <c:extLst>
            <c:ext xmlns:c16="http://schemas.microsoft.com/office/drawing/2014/chart" uri="{C3380CC4-5D6E-409C-BE32-E72D297353CC}">
              <c16:uniqueId val="{00000003-79F2-4D15-BE69-DC7F7CE44F37}"/>
            </c:ext>
          </c:extLst>
        </c:ser>
        <c:ser>
          <c:idx val="4"/>
          <c:order val="4"/>
          <c:tx>
            <c:strRef>
              <c:f>Graphs!$H$2</c:f>
              <c:strCache>
                <c:ptCount val="1"/>
                <c:pt idx="0">
                  <c:v>Strongly Disagree</c:v>
                </c:pt>
              </c:strCache>
            </c:strRef>
          </c:tx>
          <c:spPr>
            <a:solidFill>
              <a:schemeClr val="accent5"/>
            </a:solidFill>
            <a:ln>
              <a:noFill/>
            </a:ln>
            <a:effectLst/>
          </c:spPr>
          <c:invertIfNegative val="0"/>
          <c:cat>
            <c:strRef>
              <c:f>Graphs!$C$3:$C$4</c:f>
              <c:strCache>
                <c:ptCount val="2"/>
                <c:pt idx="0">
                  <c:v>Woman</c:v>
                </c:pt>
                <c:pt idx="1">
                  <c:v>Man</c:v>
                </c:pt>
              </c:strCache>
            </c:strRef>
          </c:cat>
          <c:val>
            <c:numRef>
              <c:f>Graphs!$H$9:$H$10</c:f>
              <c:numCache>
                <c:formatCode>General</c:formatCode>
                <c:ptCount val="2"/>
                <c:pt idx="0">
                  <c:v>1</c:v>
                </c:pt>
                <c:pt idx="1">
                  <c:v>4</c:v>
                </c:pt>
              </c:numCache>
            </c:numRef>
          </c:val>
          <c:extLst>
            <c:ext xmlns:c16="http://schemas.microsoft.com/office/drawing/2014/chart" uri="{C3380CC4-5D6E-409C-BE32-E72D297353CC}">
              <c16:uniqueId val="{00000004-79F2-4D15-BE69-DC7F7CE44F37}"/>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How strongly do you agree with this statement? "I feel able to raise equality, diversity or inclusion issues with my line manager or other management at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Graphs!$D$2</c:f>
              <c:strCache>
                <c:ptCount val="1"/>
                <c:pt idx="0">
                  <c:v>Strongly Agree</c:v>
                </c:pt>
              </c:strCache>
            </c:strRef>
          </c:tx>
          <c:spPr>
            <a:solidFill>
              <a:schemeClr val="accent1"/>
            </a:solidFill>
            <a:ln>
              <a:noFill/>
            </a:ln>
            <a:effectLst/>
          </c:spPr>
          <c:invertIfNegative val="0"/>
          <c:cat>
            <c:strRef>
              <c:f>Graphs!$C$3:$C$4</c:f>
              <c:strCache>
                <c:ptCount val="2"/>
                <c:pt idx="0">
                  <c:v>Woman</c:v>
                </c:pt>
                <c:pt idx="1">
                  <c:v>Man</c:v>
                </c:pt>
              </c:strCache>
            </c:strRef>
          </c:cat>
          <c:val>
            <c:numRef>
              <c:f>Graphs!$D$11:$D$12</c:f>
              <c:numCache>
                <c:formatCode>General</c:formatCode>
                <c:ptCount val="2"/>
                <c:pt idx="0">
                  <c:v>14</c:v>
                </c:pt>
                <c:pt idx="1">
                  <c:v>31</c:v>
                </c:pt>
              </c:numCache>
            </c:numRef>
          </c:val>
          <c:extLst>
            <c:ext xmlns:c16="http://schemas.microsoft.com/office/drawing/2014/chart" uri="{C3380CC4-5D6E-409C-BE32-E72D297353CC}">
              <c16:uniqueId val="{00000000-4571-491C-9FF6-6F1B09821C9B}"/>
            </c:ext>
          </c:extLst>
        </c:ser>
        <c:ser>
          <c:idx val="1"/>
          <c:order val="1"/>
          <c:tx>
            <c:strRef>
              <c:f>Graphs!$E$2</c:f>
              <c:strCache>
                <c:ptCount val="1"/>
                <c:pt idx="0">
                  <c:v>Agree</c:v>
                </c:pt>
              </c:strCache>
            </c:strRef>
          </c:tx>
          <c:spPr>
            <a:solidFill>
              <a:schemeClr val="accent2"/>
            </a:solidFill>
            <a:ln>
              <a:noFill/>
            </a:ln>
            <a:effectLst/>
          </c:spPr>
          <c:invertIfNegative val="0"/>
          <c:cat>
            <c:strRef>
              <c:f>Graphs!$C$3:$C$4</c:f>
              <c:strCache>
                <c:ptCount val="2"/>
                <c:pt idx="0">
                  <c:v>Woman</c:v>
                </c:pt>
                <c:pt idx="1">
                  <c:v>Man</c:v>
                </c:pt>
              </c:strCache>
            </c:strRef>
          </c:cat>
          <c:val>
            <c:numRef>
              <c:f>Graphs!$E$11:$E$12</c:f>
              <c:numCache>
                <c:formatCode>General</c:formatCode>
                <c:ptCount val="2"/>
                <c:pt idx="0">
                  <c:v>32</c:v>
                </c:pt>
                <c:pt idx="1">
                  <c:v>80</c:v>
                </c:pt>
              </c:numCache>
            </c:numRef>
          </c:val>
          <c:extLst>
            <c:ext xmlns:c16="http://schemas.microsoft.com/office/drawing/2014/chart" uri="{C3380CC4-5D6E-409C-BE32-E72D297353CC}">
              <c16:uniqueId val="{00000001-4571-491C-9FF6-6F1B09821C9B}"/>
            </c:ext>
          </c:extLst>
        </c:ser>
        <c:ser>
          <c:idx val="2"/>
          <c:order val="2"/>
          <c:tx>
            <c:strRef>
              <c:f>Graphs!$F$2</c:f>
              <c:strCache>
                <c:ptCount val="1"/>
                <c:pt idx="0">
                  <c:v>Neither agree nor disagree</c:v>
                </c:pt>
              </c:strCache>
            </c:strRef>
          </c:tx>
          <c:spPr>
            <a:solidFill>
              <a:schemeClr val="accent3"/>
            </a:solidFill>
            <a:ln>
              <a:noFill/>
            </a:ln>
            <a:effectLst/>
          </c:spPr>
          <c:invertIfNegative val="0"/>
          <c:cat>
            <c:strRef>
              <c:f>Graphs!$C$3:$C$4</c:f>
              <c:strCache>
                <c:ptCount val="2"/>
                <c:pt idx="0">
                  <c:v>Woman</c:v>
                </c:pt>
                <c:pt idx="1">
                  <c:v>Man</c:v>
                </c:pt>
              </c:strCache>
            </c:strRef>
          </c:cat>
          <c:val>
            <c:numRef>
              <c:f>Graphs!$F$11:$F$12</c:f>
              <c:numCache>
                <c:formatCode>General</c:formatCode>
                <c:ptCount val="2"/>
                <c:pt idx="0">
                  <c:v>8</c:v>
                </c:pt>
                <c:pt idx="1">
                  <c:v>28</c:v>
                </c:pt>
              </c:numCache>
            </c:numRef>
          </c:val>
          <c:extLst>
            <c:ext xmlns:c16="http://schemas.microsoft.com/office/drawing/2014/chart" uri="{C3380CC4-5D6E-409C-BE32-E72D297353CC}">
              <c16:uniqueId val="{00000002-4571-491C-9FF6-6F1B09821C9B}"/>
            </c:ext>
          </c:extLst>
        </c:ser>
        <c:ser>
          <c:idx val="3"/>
          <c:order val="3"/>
          <c:tx>
            <c:strRef>
              <c:f>Graphs!$G$2</c:f>
              <c:strCache>
                <c:ptCount val="1"/>
                <c:pt idx="0">
                  <c:v>Disagree</c:v>
                </c:pt>
              </c:strCache>
            </c:strRef>
          </c:tx>
          <c:spPr>
            <a:solidFill>
              <a:schemeClr val="accent4"/>
            </a:solidFill>
            <a:ln>
              <a:noFill/>
            </a:ln>
            <a:effectLst/>
          </c:spPr>
          <c:invertIfNegative val="0"/>
          <c:cat>
            <c:strRef>
              <c:f>Graphs!$C$3:$C$4</c:f>
              <c:strCache>
                <c:ptCount val="2"/>
                <c:pt idx="0">
                  <c:v>Woman</c:v>
                </c:pt>
                <c:pt idx="1">
                  <c:v>Man</c:v>
                </c:pt>
              </c:strCache>
            </c:strRef>
          </c:cat>
          <c:val>
            <c:numRef>
              <c:f>Graphs!$G$11:$G$12</c:f>
              <c:numCache>
                <c:formatCode>General</c:formatCode>
                <c:ptCount val="2"/>
                <c:pt idx="0">
                  <c:v>8</c:v>
                </c:pt>
                <c:pt idx="1">
                  <c:v>3</c:v>
                </c:pt>
              </c:numCache>
            </c:numRef>
          </c:val>
          <c:extLst>
            <c:ext xmlns:c16="http://schemas.microsoft.com/office/drawing/2014/chart" uri="{C3380CC4-5D6E-409C-BE32-E72D297353CC}">
              <c16:uniqueId val="{00000003-4571-491C-9FF6-6F1B09821C9B}"/>
            </c:ext>
          </c:extLst>
        </c:ser>
        <c:ser>
          <c:idx val="4"/>
          <c:order val="4"/>
          <c:tx>
            <c:strRef>
              <c:f>Graphs!$H$2</c:f>
              <c:strCache>
                <c:ptCount val="1"/>
                <c:pt idx="0">
                  <c:v>Strongly Disagree</c:v>
                </c:pt>
              </c:strCache>
            </c:strRef>
          </c:tx>
          <c:spPr>
            <a:solidFill>
              <a:schemeClr val="accent5"/>
            </a:solidFill>
            <a:ln>
              <a:noFill/>
            </a:ln>
            <a:effectLst/>
          </c:spPr>
          <c:invertIfNegative val="0"/>
          <c:cat>
            <c:strRef>
              <c:f>Graphs!$C$3:$C$4</c:f>
              <c:strCache>
                <c:ptCount val="2"/>
                <c:pt idx="0">
                  <c:v>Woman</c:v>
                </c:pt>
                <c:pt idx="1">
                  <c:v>Man</c:v>
                </c:pt>
              </c:strCache>
            </c:strRef>
          </c:cat>
          <c:val>
            <c:numRef>
              <c:f>Graphs!$H$11:$H$12</c:f>
              <c:numCache>
                <c:formatCode>General</c:formatCode>
                <c:ptCount val="2"/>
                <c:pt idx="0">
                  <c:v>1</c:v>
                </c:pt>
                <c:pt idx="1">
                  <c:v>2</c:v>
                </c:pt>
              </c:numCache>
            </c:numRef>
          </c:val>
          <c:extLst>
            <c:ext xmlns:c16="http://schemas.microsoft.com/office/drawing/2014/chart" uri="{C3380CC4-5D6E-409C-BE32-E72D297353CC}">
              <c16:uniqueId val="{00000004-4571-491C-9FF6-6F1B09821C9B}"/>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 believe that ABL is an inclusive</a:t>
            </a:r>
            <a:r>
              <a:rPr lang="en-GB" baseline="0"/>
              <a:t> employer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4"/>
          <c:order val="0"/>
          <c:tx>
            <c:strRef>
              <c:f>'Gender split'!$M$9</c:f>
              <c:strCache>
                <c:ptCount val="1"/>
                <c:pt idx="0">
                  <c:v>Strongly agree</c:v>
                </c:pt>
              </c:strCache>
            </c:strRef>
          </c:tx>
          <c:spPr>
            <a:solidFill>
              <a:schemeClr val="accent5"/>
            </a:solidFill>
            <a:ln>
              <a:noFill/>
            </a:ln>
            <a:effectLst/>
          </c:spPr>
          <c:invertIfNegative val="0"/>
          <c:cat>
            <c:strLit>
              <c:ptCount val="2"/>
              <c:pt idx="0">
                <c:v>Man</c:v>
              </c:pt>
              <c:pt idx="1">
                <c:v> Woman</c:v>
              </c:pt>
            </c:strLit>
          </c:cat>
          <c:val>
            <c:numRef>
              <c:f>('Gender split'!$N$9,'Gender split'!$P$9)</c:f>
              <c:numCache>
                <c:formatCode>0.00%</c:formatCode>
                <c:ptCount val="2"/>
                <c:pt idx="0">
                  <c:v>0.16666666666666666</c:v>
                </c:pt>
                <c:pt idx="1">
                  <c:v>0.12698412698412698</c:v>
                </c:pt>
              </c:numCache>
            </c:numRef>
          </c:val>
          <c:extLst>
            <c:ext xmlns:c16="http://schemas.microsoft.com/office/drawing/2014/chart" uri="{C3380CC4-5D6E-409C-BE32-E72D297353CC}">
              <c16:uniqueId val="{00000000-4593-463F-B1A5-2240E75D9550}"/>
            </c:ext>
          </c:extLst>
        </c:ser>
        <c:ser>
          <c:idx val="1"/>
          <c:order val="1"/>
          <c:tx>
            <c:strRef>
              <c:f>'Gender split'!$M$6</c:f>
              <c:strCache>
                <c:ptCount val="1"/>
                <c:pt idx="0">
                  <c:v>Agree</c:v>
                </c:pt>
              </c:strCache>
            </c:strRef>
          </c:tx>
          <c:spPr>
            <a:solidFill>
              <a:schemeClr val="accent2"/>
            </a:solidFill>
            <a:ln>
              <a:noFill/>
            </a:ln>
            <a:effectLst/>
          </c:spPr>
          <c:invertIfNegative val="0"/>
          <c:cat>
            <c:strLit>
              <c:ptCount val="2"/>
              <c:pt idx="0">
                <c:v>Man</c:v>
              </c:pt>
              <c:pt idx="1">
                <c:v> Woman</c:v>
              </c:pt>
            </c:strLit>
          </c:cat>
          <c:val>
            <c:numRef>
              <c:f>('Gender split'!$N$6,'Gender split'!$N$6)</c:f>
              <c:numCache>
                <c:formatCode>0.00%</c:formatCode>
                <c:ptCount val="2"/>
                <c:pt idx="0">
                  <c:v>0.4861111111111111</c:v>
                </c:pt>
                <c:pt idx="1">
                  <c:v>0.4861111111111111</c:v>
                </c:pt>
              </c:numCache>
            </c:numRef>
          </c:val>
          <c:extLst>
            <c:ext xmlns:c16="http://schemas.microsoft.com/office/drawing/2014/chart" uri="{C3380CC4-5D6E-409C-BE32-E72D297353CC}">
              <c16:uniqueId val="{00000001-4593-463F-B1A5-2240E75D9550}"/>
            </c:ext>
          </c:extLst>
        </c:ser>
        <c:ser>
          <c:idx val="3"/>
          <c:order val="2"/>
          <c:tx>
            <c:strRef>
              <c:f>'Gender split'!$M$8</c:f>
              <c:strCache>
                <c:ptCount val="1"/>
                <c:pt idx="0">
                  <c:v>Neither agree nor disagree</c:v>
                </c:pt>
              </c:strCache>
            </c:strRef>
          </c:tx>
          <c:spPr>
            <a:solidFill>
              <a:schemeClr val="accent4"/>
            </a:solidFill>
            <a:ln>
              <a:noFill/>
            </a:ln>
            <a:effectLst/>
          </c:spPr>
          <c:invertIfNegative val="0"/>
          <c:cat>
            <c:strLit>
              <c:ptCount val="2"/>
              <c:pt idx="0">
                <c:v>Man</c:v>
              </c:pt>
              <c:pt idx="1">
                <c:v> Woman</c:v>
              </c:pt>
            </c:strLit>
          </c:cat>
          <c:val>
            <c:numRef>
              <c:f>('Gender split'!$N$8,'Gender split'!$P$8)</c:f>
              <c:numCache>
                <c:formatCode>0.00%</c:formatCode>
                <c:ptCount val="2"/>
                <c:pt idx="0">
                  <c:v>0.2986111111111111</c:v>
                </c:pt>
                <c:pt idx="1">
                  <c:v>0.33333333333333331</c:v>
                </c:pt>
              </c:numCache>
            </c:numRef>
          </c:val>
          <c:extLst>
            <c:ext xmlns:c16="http://schemas.microsoft.com/office/drawing/2014/chart" uri="{C3380CC4-5D6E-409C-BE32-E72D297353CC}">
              <c16:uniqueId val="{00000002-4593-463F-B1A5-2240E75D9550}"/>
            </c:ext>
          </c:extLst>
        </c:ser>
        <c:ser>
          <c:idx val="2"/>
          <c:order val="3"/>
          <c:tx>
            <c:strRef>
              <c:f>'Gender split'!$M$7</c:f>
              <c:strCache>
                <c:ptCount val="1"/>
                <c:pt idx="0">
                  <c:v>Disagree</c:v>
                </c:pt>
              </c:strCache>
            </c:strRef>
          </c:tx>
          <c:spPr>
            <a:solidFill>
              <a:schemeClr val="accent3"/>
            </a:solidFill>
            <a:ln>
              <a:noFill/>
            </a:ln>
            <a:effectLst/>
          </c:spPr>
          <c:invertIfNegative val="0"/>
          <c:cat>
            <c:strLit>
              <c:ptCount val="2"/>
              <c:pt idx="0">
                <c:v>Man</c:v>
              </c:pt>
              <c:pt idx="1">
                <c:v> Woman</c:v>
              </c:pt>
            </c:strLit>
          </c:cat>
          <c:val>
            <c:numRef>
              <c:f>('Gender split'!$N$7,'Gender split'!$P$7)</c:f>
              <c:numCache>
                <c:formatCode>0.00%</c:formatCode>
                <c:ptCount val="2"/>
                <c:pt idx="0">
                  <c:v>3.4722222222222224E-2</c:v>
                </c:pt>
                <c:pt idx="1">
                  <c:v>0.1111111111111111</c:v>
                </c:pt>
              </c:numCache>
            </c:numRef>
          </c:val>
          <c:extLst>
            <c:ext xmlns:c16="http://schemas.microsoft.com/office/drawing/2014/chart" uri="{C3380CC4-5D6E-409C-BE32-E72D297353CC}">
              <c16:uniqueId val="{00000003-4593-463F-B1A5-2240E75D9550}"/>
            </c:ext>
          </c:extLst>
        </c:ser>
        <c:ser>
          <c:idx val="0"/>
          <c:order val="4"/>
          <c:tx>
            <c:strRef>
              <c:f>'Gender split'!$M$10</c:f>
              <c:strCache>
                <c:ptCount val="1"/>
                <c:pt idx="0">
                  <c:v>Strongly disagree</c:v>
                </c:pt>
              </c:strCache>
            </c:strRef>
          </c:tx>
          <c:spPr>
            <a:solidFill>
              <a:schemeClr val="accent1"/>
            </a:solidFill>
            <a:ln>
              <a:noFill/>
            </a:ln>
            <a:effectLst/>
          </c:spPr>
          <c:invertIfNegative val="0"/>
          <c:cat>
            <c:strLit>
              <c:ptCount val="2"/>
              <c:pt idx="0">
                <c:v>Man</c:v>
              </c:pt>
              <c:pt idx="1">
                <c:v> Woman</c:v>
              </c:pt>
            </c:strLit>
          </c:cat>
          <c:val>
            <c:numRef>
              <c:f>('Gender split'!$N$10,'Gender split'!$P$10)</c:f>
              <c:numCache>
                <c:formatCode>0.00%</c:formatCode>
                <c:ptCount val="2"/>
                <c:pt idx="0">
                  <c:v>1.3888888888888888E-2</c:v>
                </c:pt>
                <c:pt idx="1">
                  <c:v>4.7619047619047616E-2</c:v>
                </c:pt>
              </c:numCache>
            </c:numRef>
          </c:val>
          <c:extLst>
            <c:ext xmlns:c16="http://schemas.microsoft.com/office/drawing/2014/chart" uri="{C3380CC4-5D6E-409C-BE32-E72D297353CC}">
              <c16:uniqueId val="{00000004-4593-463F-B1A5-2240E75D9550}"/>
            </c:ext>
          </c:extLst>
        </c:ser>
        <c:dLbls>
          <c:showLegendKey val="0"/>
          <c:showVal val="0"/>
          <c:showCatName val="0"/>
          <c:showSerName val="0"/>
          <c:showPercent val="0"/>
          <c:showBubbleSize val="0"/>
        </c:dLbls>
        <c:gapWidth val="150"/>
        <c:overlap val="100"/>
        <c:axId val="1289941072"/>
        <c:axId val="823151664"/>
      </c:barChart>
      <c:catAx>
        <c:axId val="128994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51664"/>
        <c:crosses val="autoZero"/>
        <c:auto val="1"/>
        <c:lblAlgn val="ctr"/>
        <c:lblOffset val="100"/>
        <c:noMultiLvlLbl val="0"/>
      </c:catAx>
      <c:valAx>
        <c:axId val="82315166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94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Have you encountered any perceived bias within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Graphs!$I$2</c:f>
              <c:strCache>
                <c:ptCount val="1"/>
                <c:pt idx="0">
                  <c:v>Yes</c:v>
                </c:pt>
              </c:strCache>
            </c:strRef>
          </c:tx>
          <c:spPr>
            <a:solidFill>
              <a:schemeClr val="accent1"/>
            </a:solidFill>
            <a:ln>
              <a:noFill/>
            </a:ln>
            <a:effectLst/>
          </c:spPr>
          <c:invertIfNegative val="0"/>
          <c:cat>
            <c:strRef>
              <c:f>Graphs!$C$3:$C$4</c:f>
              <c:strCache>
                <c:ptCount val="2"/>
                <c:pt idx="0">
                  <c:v>Woman</c:v>
                </c:pt>
                <c:pt idx="1">
                  <c:v>Man</c:v>
                </c:pt>
              </c:strCache>
            </c:strRef>
          </c:cat>
          <c:val>
            <c:numRef>
              <c:f>Graphs!$I$13:$I$14</c:f>
              <c:numCache>
                <c:formatCode>General</c:formatCode>
                <c:ptCount val="2"/>
                <c:pt idx="0">
                  <c:v>23</c:v>
                </c:pt>
                <c:pt idx="1">
                  <c:v>24</c:v>
                </c:pt>
              </c:numCache>
            </c:numRef>
          </c:val>
          <c:extLst>
            <c:ext xmlns:c16="http://schemas.microsoft.com/office/drawing/2014/chart" uri="{C3380CC4-5D6E-409C-BE32-E72D297353CC}">
              <c16:uniqueId val="{00000000-134C-4401-A0DA-5B995F644390}"/>
            </c:ext>
          </c:extLst>
        </c:ser>
        <c:ser>
          <c:idx val="1"/>
          <c:order val="1"/>
          <c:tx>
            <c:strRef>
              <c:f>Graphs!$J$2</c:f>
              <c:strCache>
                <c:ptCount val="1"/>
                <c:pt idx="0">
                  <c:v>No</c:v>
                </c:pt>
              </c:strCache>
            </c:strRef>
          </c:tx>
          <c:spPr>
            <a:solidFill>
              <a:schemeClr val="accent2"/>
            </a:solidFill>
            <a:ln>
              <a:noFill/>
            </a:ln>
            <a:effectLst/>
          </c:spPr>
          <c:invertIfNegative val="0"/>
          <c:cat>
            <c:strRef>
              <c:f>Graphs!$C$3:$C$4</c:f>
              <c:strCache>
                <c:ptCount val="2"/>
                <c:pt idx="0">
                  <c:v>Woman</c:v>
                </c:pt>
                <c:pt idx="1">
                  <c:v>Man</c:v>
                </c:pt>
              </c:strCache>
            </c:strRef>
          </c:cat>
          <c:val>
            <c:numRef>
              <c:f>Graphs!$J$13:$J$14</c:f>
              <c:numCache>
                <c:formatCode>General</c:formatCode>
                <c:ptCount val="2"/>
                <c:pt idx="0">
                  <c:v>40</c:v>
                </c:pt>
                <c:pt idx="1">
                  <c:v>120</c:v>
                </c:pt>
              </c:numCache>
            </c:numRef>
          </c:val>
          <c:extLst>
            <c:ext xmlns:c16="http://schemas.microsoft.com/office/drawing/2014/chart" uri="{C3380CC4-5D6E-409C-BE32-E72D297353CC}">
              <c16:uniqueId val="{00000001-134C-4401-A0DA-5B995F644390}"/>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Do you consider that the language employed in ABL is inclusive?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Graphs!$I$2</c:f>
              <c:strCache>
                <c:ptCount val="1"/>
                <c:pt idx="0">
                  <c:v>Yes</c:v>
                </c:pt>
              </c:strCache>
            </c:strRef>
          </c:tx>
          <c:spPr>
            <a:solidFill>
              <a:schemeClr val="accent1"/>
            </a:solidFill>
            <a:ln>
              <a:noFill/>
            </a:ln>
            <a:effectLst/>
          </c:spPr>
          <c:invertIfNegative val="0"/>
          <c:cat>
            <c:strRef>
              <c:f>Graphs!$C$3:$C$4</c:f>
              <c:strCache>
                <c:ptCount val="2"/>
                <c:pt idx="0">
                  <c:v>Woman</c:v>
                </c:pt>
                <c:pt idx="1">
                  <c:v>Man</c:v>
                </c:pt>
              </c:strCache>
            </c:strRef>
          </c:cat>
          <c:val>
            <c:numRef>
              <c:f>Graphs!$I$15:$I$16</c:f>
              <c:numCache>
                <c:formatCode>General</c:formatCode>
                <c:ptCount val="2"/>
                <c:pt idx="0">
                  <c:v>47</c:v>
                </c:pt>
                <c:pt idx="1">
                  <c:v>127</c:v>
                </c:pt>
              </c:numCache>
            </c:numRef>
          </c:val>
          <c:extLst>
            <c:ext xmlns:c16="http://schemas.microsoft.com/office/drawing/2014/chart" uri="{C3380CC4-5D6E-409C-BE32-E72D297353CC}">
              <c16:uniqueId val="{00000000-7A1D-41EF-BFAC-B91E3BCE4478}"/>
            </c:ext>
          </c:extLst>
        </c:ser>
        <c:ser>
          <c:idx val="1"/>
          <c:order val="1"/>
          <c:tx>
            <c:strRef>
              <c:f>Graphs!$J$2</c:f>
              <c:strCache>
                <c:ptCount val="1"/>
                <c:pt idx="0">
                  <c:v>No</c:v>
                </c:pt>
              </c:strCache>
            </c:strRef>
          </c:tx>
          <c:spPr>
            <a:solidFill>
              <a:schemeClr val="accent2"/>
            </a:solidFill>
            <a:ln>
              <a:noFill/>
            </a:ln>
            <a:effectLst/>
          </c:spPr>
          <c:invertIfNegative val="0"/>
          <c:cat>
            <c:strRef>
              <c:f>Graphs!$C$3:$C$4</c:f>
              <c:strCache>
                <c:ptCount val="2"/>
                <c:pt idx="0">
                  <c:v>Woman</c:v>
                </c:pt>
                <c:pt idx="1">
                  <c:v>Man</c:v>
                </c:pt>
              </c:strCache>
            </c:strRef>
          </c:cat>
          <c:val>
            <c:numRef>
              <c:f>Graphs!$J$15:$J$16</c:f>
              <c:numCache>
                <c:formatCode>General</c:formatCode>
                <c:ptCount val="2"/>
                <c:pt idx="0">
                  <c:v>16</c:v>
                </c:pt>
                <c:pt idx="1">
                  <c:v>17</c:v>
                </c:pt>
              </c:numCache>
            </c:numRef>
          </c:val>
          <c:extLst>
            <c:ext xmlns:c16="http://schemas.microsoft.com/office/drawing/2014/chart" uri="{C3380CC4-5D6E-409C-BE32-E72D297353CC}">
              <c16:uniqueId val="{00000001-7A1D-41EF-BFAC-B91E3BCE4478}"/>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How strongly do you agree with this statement? “I feel like I truly belong at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Graphs!$D$18</c:f>
              <c:strCache>
                <c:ptCount val="1"/>
                <c:pt idx="0">
                  <c:v>Strongly Agree</c:v>
                </c:pt>
              </c:strCache>
            </c:strRef>
          </c:tx>
          <c:spPr>
            <a:solidFill>
              <a:schemeClr val="accent1"/>
            </a:solidFill>
            <a:ln>
              <a:noFill/>
            </a:ln>
            <a:effectLst/>
          </c:spPr>
          <c:invertIfNegative val="0"/>
          <c:cat>
            <c:strRef>
              <c:f>Graphs!$C$19:$C$20</c:f>
              <c:strCache>
                <c:ptCount val="2"/>
                <c:pt idx="0">
                  <c:v>White</c:v>
                </c:pt>
                <c:pt idx="1">
                  <c:v>Not White</c:v>
                </c:pt>
              </c:strCache>
            </c:strRef>
          </c:cat>
          <c:val>
            <c:numRef>
              <c:f>Graphs!$D$3:$D$4</c:f>
              <c:numCache>
                <c:formatCode>General</c:formatCode>
                <c:ptCount val="2"/>
                <c:pt idx="0">
                  <c:v>4</c:v>
                </c:pt>
                <c:pt idx="1">
                  <c:v>20</c:v>
                </c:pt>
              </c:numCache>
            </c:numRef>
          </c:val>
          <c:extLst>
            <c:ext xmlns:c16="http://schemas.microsoft.com/office/drawing/2014/chart" uri="{C3380CC4-5D6E-409C-BE32-E72D297353CC}">
              <c16:uniqueId val="{00000000-8A26-4892-874A-389078538C50}"/>
            </c:ext>
          </c:extLst>
        </c:ser>
        <c:ser>
          <c:idx val="1"/>
          <c:order val="1"/>
          <c:tx>
            <c:strRef>
              <c:f>Graphs!$E$18</c:f>
              <c:strCache>
                <c:ptCount val="1"/>
                <c:pt idx="0">
                  <c:v>Agree</c:v>
                </c:pt>
              </c:strCache>
            </c:strRef>
          </c:tx>
          <c:spPr>
            <a:solidFill>
              <a:schemeClr val="accent2"/>
            </a:solidFill>
            <a:ln>
              <a:noFill/>
            </a:ln>
            <a:effectLst/>
          </c:spPr>
          <c:invertIfNegative val="0"/>
          <c:cat>
            <c:strRef>
              <c:f>Graphs!$C$19:$C$20</c:f>
              <c:strCache>
                <c:ptCount val="2"/>
                <c:pt idx="0">
                  <c:v>White</c:v>
                </c:pt>
                <c:pt idx="1">
                  <c:v>Not White</c:v>
                </c:pt>
              </c:strCache>
            </c:strRef>
          </c:cat>
          <c:val>
            <c:numRef>
              <c:f>Graphs!$E$19:$E$20</c:f>
              <c:numCache>
                <c:formatCode>General</c:formatCode>
                <c:ptCount val="2"/>
                <c:pt idx="0">
                  <c:v>54</c:v>
                </c:pt>
                <c:pt idx="1">
                  <c:v>20</c:v>
                </c:pt>
              </c:numCache>
            </c:numRef>
          </c:val>
          <c:extLst>
            <c:ext xmlns:c16="http://schemas.microsoft.com/office/drawing/2014/chart" uri="{C3380CC4-5D6E-409C-BE32-E72D297353CC}">
              <c16:uniqueId val="{00000001-8A26-4892-874A-389078538C50}"/>
            </c:ext>
          </c:extLst>
        </c:ser>
        <c:ser>
          <c:idx val="2"/>
          <c:order val="2"/>
          <c:tx>
            <c:strRef>
              <c:f>Graphs!$F$18</c:f>
              <c:strCache>
                <c:ptCount val="1"/>
                <c:pt idx="0">
                  <c:v>Neither agree nor disagree</c:v>
                </c:pt>
              </c:strCache>
            </c:strRef>
          </c:tx>
          <c:spPr>
            <a:solidFill>
              <a:schemeClr val="accent3"/>
            </a:solidFill>
            <a:ln>
              <a:noFill/>
            </a:ln>
            <a:effectLst/>
          </c:spPr>
          <c:invertIfNegative val="0"/>
          <c:cat>
            <c:strRef>
              <c:f>Graphs!$C$19:$C$20</c:f>
              <c:strCache>
                <c:ptCount val="2"/>
                <c:pt idx="0">
                  <c:v>White</c:v>
                </c:pt>
                <c:pt idx="1">
                  <c:v>Not White</c:v>
                </c:pt>
              </c:strCache>
            </c:strRef>
          </c:cat>
          <c:val>
            <c:numRef>
              <c:f>Graphs!$F$19:$F$20</c:f>
              <c:numCache>
                <c:formatCode>General</c:formatCode>
                <c:ptCount val="2"/>
                <c:pt idx="0">
                  <c:v>71</c:v>
                </c:pt>
                <c:pt idx="1">
                  <c:v>22</c:v>
                </c:pt>
              </c:numCache>
            </c:numRef>
          </c:val>
          <c:extLst>
            <c:ext xmlns:c16="http://schemas.microsoft.com/office/drawing/2014/chart" uri="{C3380CC4-5D6E-409C-BE32-E72D297353CC}">
              <c16:uniqueId val="{00000002-8A26-4892-874A-389078538C50}"/>
            </c:ext>
          </c:extLst>
        </c:ser>
        <c:ser>
          <c:idx val="3"/>
          <c:order val="3"/>
          <c:tx>
            <c:strRef>
              <c:f>Graphs!$G$18</c:f>
              <c:strCache>
                <c:ptCount val="1"/>
                <c:pt idx="0">
                  <c:v>Disagree</c:v>
                </c:pt>
              </c:strCache>
            </c:strRef>
          </c:tx>
          <c:spPr>
            <a:solidFill>
              <a:schemeClr val="accent4"/>
            </a:solidFill>
            <a:ln>
              <a:noFill/>
            </a:ln>
            <a:effectLst/>
          </c:spPr>
          <c:invertIfNegative val="0"/>
          <c:cat>
            <c:strRef>
              <c:f>Graphs!$C$19:$C$20</c:f>
              <c:strCache>
                <c:ptCount val="2"/>
                <c:pt idx="0">
                  <c:v>White</c:v>
                </c:pt>
                <c:pt idx="1">
                  <c:v>Not White</c:v>
                </c:pt>
              </c:strCache>
            </c:strRef>
          </c:cat>
          <c:val>
            <c:numRef>
              <c:f>Graphs!$G$19:$G$20</c:f>
              <c:numCache>
                <c:formatCode>General</c:formatCode>
                <c:ptCount val="2"/>
                <c:pt idx="0">
                  <c:v>15</c:v>
                </c:pt>
                <c:pt idx="1">
                  <c:v>1</c:v>
                </c:pt>
              </c:numCache>
            </c:numRef>
          </c:val>
          <c:extLst>
            <c:ext xmlns:c16="http://schemas.microsoft.com/office/drawing/2014/chart" uri="{C3380CC4-5D6E-409C-BE32-E72D297353CC}">
              <c16:uniqueId val="{00000003-8A26-4892-874A-389078538C50}"/>
            </c:ext>
          </c:extLst>
        </c:ser>
        <c:ser>
          <c:idx val="4"/>
          <c:order val="4"/>
          <c:tx>
            <c:strRef>
              <c:f>Graphs!$H$18</c:f>
              <c:strCache>
                <c:ptCount val="1"/>
                <c:pt idx="0">
                  <c:v>Strongly Disagree</c:v>
                </c:pt>
              </c:strCache>
            </c:strRef>
          </c:tx>
          <c:spPr>
            <a:solidFill>
              <a:schemeClr val="accent5"/>
            </a:solidFill>
            <a:ln>
              <a:noFill/>
            </a:ln>
            <a:effectLst/>
          </c:spPr>
          <c:invertIfNegative val="0"/>
          <c:cat>
            <c:strRef>
              <c:f>Graphs!$C$19:$C$20</c:f>
              <c:strCache>
                <c:ptCount val="2"/>
                <c:pt idx="0">
                  <c:v>White</c:v>
                </c:pt>
                <c:pt idx="1">
                  <c:v>Not White</c:v>
                </c:pt>
              </c:strCache>
            </c:strRef>
          </c:cat>
          <c:val>
            <c:numRef>
              <c:f>Graphs!$H$19:$H$20</c:f>
              <c:numCache>
                <c:formatCode>General</c:formatCode>
                <c:ptCount val="2"/>
                <c:pt idx="0">
                  <c:v>5</c:v>
                </c:pt>
                <c:pt idx="1">
                  <c:v>1</c:v>
                </c:pt>
              </c:numCache>
            </c:numRef>
          </c:val>
          <c:extLst>
            <c:ext xmlns:c16="http://schemas.microsoft.com/office/drawing/2014/chart" uri="{C3380CC4-5D6E-409C-BE32-E72D297353CC}">
              <c16:uniqueId val="{00000004-8A26-4892-874A-389078538C50}"/>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How strongly do you agree with this statement? “I don’t feel like I need to mask or downplay aspects of my physical, cultural, spiritual or emotional self at work”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Graphs!$D$18</c:f>
              <c:strCache>
                <c:ptCount val="1"/>
                <c:pt idx="0">
                  <c:v>Strongly Agree</c:v>
                </c:pt>
              </c:strCache>
            </c:strRef>
          </c:tx>
          <c:spPr>
            <a:solidFill>
              <a:schemeClr val="accent1"/>
            </a:solidFill>
            <a:ln>
              <a:noFill/>
            </a:ln>
            <a:effectLst/>
          </c:spPr>
          <c:invertIfNegative val="0"/>
          <c:cat>
            <c:strRef>
              <c:f>Graphs!$C$19:$C$20</c:f>
              <c:strCache>
                <c:ptCount val="2"/>
                <c:pt idx="0">
                  <c:v>White</c:v>
                </c:pt>
                <c:pt idx="1">
                  <c:v>Not White</c:v>
                </c:pt>
              </c:strCache>
            </c:strRef>
          </c:cat>
          <c:val>
            <c:numRef>
              <c:f>Graphs!$D$21:$D$22</c:f>
              <c:numCache>
                <c:formatCode>General</c:formatCode>
                <c:ptCount val="2"/>
                <c:pt idx="0">
                  <c:v>36</c:v>
                </c:pt>
                <c:pt idx="1">
                  <c:v>13</c:v>
                </c:pt>
              </c:numCache>
            </c:numRef>
          </c:val>
          <c:extLst>
            <c:ext xmlns:c16="http://schemas.microsoft.com/office/drawing/2014/chart" uri="{C3380CC4-5D6E-409C-BE32-E72D297353CC}">
              <c16:uniqueId val="{00000000-4158-4298-BBDE-5B6E946859F0}"/>
            </c:ext>
          </c:extLst>
        </c:ser>
        <c:ser>
          <c:idx val="1"/>
          <c:order val="1"/>
          <c:tx>
            <c:strRef>
              <c:f>Graphs!$E$18</c:f>
              <c:strCache>
                <c:ptCount val="1"/>
                <c:pt idx="0">
                  <c:v>Agree</c:v>
                </c:pt>
              </c:strCache>
            </c:strRef>
          </c:tx>
          <c:spPr>
            <a:solidFill>
              <a:schemeClr val="accent2"/>
            </a:solidFill>
            <a:ln>
              <a:noFill/>
            </a:ln>
            <a:effectLst/>
          </c:spPr>
          <c:invertIfNegative val="0"/>
          <c:cat>
            <c:strRef>
              <c:f>Graphs!$C$19:$C$20</c:f>
              <c:strCache>
                <c:ptCount val="2"/>
                <c:pt idx="0">
                  <c:v>White</c:v>
                </c:pt>
                <c:pt idx="1">
                  <c:v>Not White</c:v>
                </c:pt>
              </c:strCache>
            </c:strRef>
          </c:cat>
          <c:val>
            <c:numRef>
              <c:f>Graphs!$E$21:$E$22</c:f>
              <c:numCache>
                <c:formatCode>General</c:formatCode>
                <c:ptCount val="2"/>
                <c:pt idx="0">
                  <c:v>67</c:v>
                </c:pt>
                <c:pt idx="1">
                  <c:v>25</c:v>
                </c:pt>
              </c:numCache>
            </c:numRef>
          </c:val>
          <c:extLst>
            <c:ext xmlns:c16="http://schemas.microsoft.com/office/drawing/2014/chart" uri="{C3380CC4-5D6E-409C-BE32-E72D297353CC}">
              <c16:uniqueId val="{00000001-4158-4298-BBDE-5B6E946859F0}"/>
            </c:ext>
          </c:extLst>
        </c:ser>
        <c:ser>
          <c:idx val="2"/>
          <c:order val="2"/>
          <c:tx>
            <c:strRef>
              <c:f>Graphs!$F$18</c:f>
              <c:strCache>
                <c:ptCount val="1"/>
                <c:pt idx="0">
                  <c:v>Neither agree nor disagree</c:v>
                </c:pt>
              </c:strCache>
            </c:strRef>
          </c:tx>
          <c:spPr>
            <a:solidFill>
              <a:schemeClr val="accent3"/>
            </a:solidFill>
            <a:ln>
              <a:noFill/>
            </a:ln>
            <a:effectLst/>
          </c:spPr>
          <c:invertIfNegative val="0"/>
          <c:cat>
            <c:strRef>
              <c:f>Graphs!$C$19:$C$20</c:f>
              <c:strCache>
                <c:ptCount val="2"/>
                <c:pt idx="0">
                  <c:v>White</c:v>
                </c:pt>
                <c:pt idx="1">
                  <c:v>Not White</c:v>
                </c:pt>
              </c:strCache>
            </c:strRef>
          </c:cat>
          <c:val>
            <c:numRef>
              <c:f>Graphs!$F$21:$F$22</c:f>
              <c:numCache>
                <c:formatCode>General</c:formatCode>
                <c:ptCount val="2"/>
                <c:pt idx="0">
                  <c:v>40</c:v>
                </c:pt>
                <c:pt idx="1">
                  <c:v>9</c:v>
                </c:pt>
              </c:numCache>
            </c:numRef>
          </c:val>
          <c:extLst>
            <c:ext xmlns:c16="http://schemas.microsoft.com/office/drawing/2014/chart" uri="{C3380CC4-5D6E-409C-BE32-E72D297353CC}">
              <c16:uniqueId val="{00000002-4158-4298-BBDE-5B6E946859F0}"/>
            </c:ext>
          </c:extLst>
        </c:ser>
        <c:ser>
          <c:idx val="3"/>
          <c:order val="3"/>
          <c:tx>
            <c:strRef>
              <c:f>Graphs!$G$18</c:f>
              <c:strCache>
                <c:ptCount val="1"/>
                <c:pt idx="0">
                  <c:v>Disagree</c:v>
                </c:pt>
              </c:strCache>
            </c:strRef>
          </c:tx>
          <c:spPr>
            <a:solidFill>
              <a:schemeClr val="accent4"/>
            </a:solidFill>
            <a:ln>
              <a:noFill/>
            </a:ln>
            <a:effectLst/>
          </c:spPr>
          <c:invertIfNegative val="0"/>
          <c:cat>
            <c:strRef>
              <c:f>Graphs!$C$19:$C$20</c:f>
              <c:strCache>
                <c:ptCount val="2"/>
                <c:pt idx="0">
                  <c:v>White</c:v>
                </c:pt>
                <c:pt idx="1">
                  <c:v>Not White</c:v>
                </c:pt>
              </c:strCache>
            </c:strRef>
          </c:cat>
          <c:val>
            <c:numRef>
              <c:f>Graphs!$G$21:$G$22</c:f>
              <c:numCache>
                <c:formatCode>General</c:formatCode>
                <c:ptCount val="2"/>
                <c:pt idx="0">
                  <c:v>16</c:v>
                </c:pt>
                <c:pt idx="1">
                  <c:v>5</c:v>
                </c:pt>
              </c:numCache>
            </c:numRef>
          </c:val>
          <c:extLst>
            <c:ext xmlns:c16="http://schemas.microsoft.com/office/drawing/2014/chart" uri="{C3380CC4-5D6E-409C-BE32-E72D297353CC}">
              <c16:uniqueId val="{00000003-4158-4298-BBDE-5B6E946859F0}"/>
            </c:ext>
          </c:extLst>
        </c:ser>
        <c:ser>
          <c:idx val="4"/>
          <c:order val="4"/>
          <c:tx>
            <c:strRef>
              <c:f>Graphs!$H$18</c:f>
              <c:strCache>
                <c:ptCount val="1"/>
                <c:pt idx="0">
                  <c:v>Strongly Disagree</c:v>
                </c:pt>
              </c:strCache>
            </c:strRef>
          </c:tx>
          <c:spPr>
            <a:solidFill>
              <a:schemeClr val="accent5"/>
            </a:solidFill>
            <a:ln>
              <a:noFill/>
            </a:ln>
            <a:effectLst/>
          </c:spPr>
          <c:invertIfNegative val="0"/>
          <c:cat>
            <c:strRef>
              <c:f>Graphs!$C$19:$C$20</c:f>
              <c:strCache>
                <c:ptCount val="2"/>
                <c:pt idx="0">
                  <c:v>White</c:v>
                </c:pt>
                <c:pt idx="1">
                  <c:v>Not White</c:v>
                </c:pt>
              </c:strCache>
            </c:strRef>
          </c:cat>
          <c:val>
            <c:numRef>
              <c:f>Graphs!$H$21:$H$22</c:f>
              <c:numCache>
                <c:formatCode>General</c:formatCode>
                <c:ptCount val="2"/>
                <c:pt idx="0">
                  <c:v>1</c:v>
                </c:pt>
                <c:pt idx="1">
                  <c:v>1</c:v>
                </c:pt>
              </c:numCache>
            </c:numRef>
          </c:val>
          <c:extLst>
            <c:ext xmlns:c16="http://schemas.microsoft.com/office/drawing/2014/chart" uri="{C3380CC4-5D6E-409C-BE32-E72D297353CC}">
              <c16:uniqueId val="{00000004-4158-4298-BBDE-5B6E946859F0}"/>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How strongly do you agree with this statement? “I believe that ABL is an inclusive employer”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Graphs!$D$18</c:f>
              <c:strCache>
                <c:ptCount val="1"/>
                <c:pt idx="0">
                  <c:v>Strongly Agree</c:v>
                </c:pt>
              </c:strCache>
            </c:strRef>
          </c:tx>
          <c:spPr>
            <a:solidFill>
              <a:schemeClr val="accent1"/>
            </a:solidFill>
            <a:ln>
              <a:noFill/>
            </a:ln>
            <a:effectLst/>
          </c:spPr>
          <c:invertIfNegative val="0"/>
          <c:cat>
            <c:strRef>
              <c:f>Graphs!$C$19:$C$20</c:f>
              <c:strCache>
                <c:ptCount val="2"/>
                <c:pt idx="0">
                  <c:v>White</c:v>
                </c:pt>
                <c:pt idx="1">
                  <c:v>Not White</c:v>
                </c:pt>
              </c:strCache>
            </c:strRef>
          </c:cat>
          <c:val>
            <c:numRef>
              <c:f>Graphs!$D$23:$D$24</c:f>
              <c:numCache>
                <c:formatCode>General</c:formatCode>
                <c:ptCount val="2"/>
                <c:pt idx="0">
                  <c:v>26</c:v>
                </c:pt>
                <c:pt idx="1">
                  <c:v>6</c:v>
                </c:pt>
              </c:numCache>
            </c:numRef>
          </c:val>
          <c:extLst>
            <c:ext xmlns:c16="http://schemas.microsoft.com/office/drawing/2014/chart" uri="{C3380CC4-5D6E-409C-BE32-E72D297353CC}">
              <c16:uniqueId val="{00000000-D5BD-416C-898E-59B8221D4AAD}"/>
            </c:ext>
          </c:extLst>
        </c:ser>
        <c:ser>
          <c:idx val="1"/>
          <c:order val="1"/>
          <c:tx>
            <c:strRef>
              <c:f>Graphs!$E$18</c:f>
              <c:strCache>
                <c:ptCount val="1"/>
                <c:pt idx="0">
                  <c:v>Agree</c:v>
                </c:pt>
              </c:strCache>
            </c:strRef>
          </c:tx>
          <c:spPr>
            <a:solidFill>
              <a:schemeClr val="accent2"/>
            </a:solidFill>
            <a:ln>
              <a:noFill/>
            </a:ln>
            <a:effectLst/>
          </c:spPr>
          <c:invertIfNegative val="0"/>
          <c:cat>
            <c:strRef>
              <c:f>Graphs!$C$19:$C$20</c:f>
              <c:strCache>
                <c:ptCount val="2"/>
                <c:pt idx="0">
                  <c:v>White</c:v>
                </c:pt>
                <c:pt idx="1">
                  <c:v>Not White</c:v>
                </c:pt>
              </c:strCache>
            </c:strRef>
          </c:cat>
          <c:val>
            <c:numRef>
              <c:f>Graphs!$E$23:$E$24</c:f>
              <c:numCache>
                <c:formatCode>General</c:formatCode>
                <c:ptCount val="2"/>
                <c:pt idx="0">
                  <c:v>71</c:v>
                </c:pt>
                <c:pt idx="1">
                  <c:v>26</c:v>
                </c:pt>
              </c:numCache>
            </c:numRef>
          </c:val>
          <c:extLst>
            <c:ext xmlns:c16="http://schemas.microsoft.com/office/drawing/2014/chart" uri="{C3380CC4-5D6E-409C-BE32-E72D297353CC}">
              <c16:uniqueId val="{00000001-D5BD-416C-898E-59B8221D4AAD}"/>
            </c:ext>
          </c:extLst>
        </c:ser>
        <c:ser>
          <c:idx val="2"/>
          <c:order val="2"/>
          <c:tx>
            <c:strRef>
              <c:f>Graphs!$F$18</c:f>
              <c:strCache>
                <c:ptCount val="1"/>
                <c:pt idx="0">
                  <c:v>Neither agree nor disagree</c:v>
                </c:pt>
              </c:strCache>
            </c:strRef>
          </c:tx>
          <c:spPr>
            <a:solidFill>
              <a:schemeClr val="accent3"/>
            </a:solidFill>
            <a:ln>
              <a:noFill/>
            </a:ln>
            <a:effectLst/>
          </c:spPr>
          <c:invertIfNegative val="0"/>
          <c:cat>
            <c:strRef>
              <c:f>Graphs!$C$19:$C$20</c:f>
              <c:strCache>
                <c:ptCount val="2"/>
                <c:pt idx="0">
                  <c:v>White</c:v>
                </c:pt>
                <c:pt idx="1">
                  <c:v>Not White</c:v>
                </c:pt>
              </c:strCache>
            </c:strRef>
          </c:cat>
          <c:val>
            <c:numRef>
              <c:f>Graphs!$F$23:$F$24</c:f>
              <c:numCache>
                <c:formatCode>General</c:formatCode>
                <c:ptCount val="2"/>
                <c:pt idx="0">
                  <c:v>51</c:v>
                </c:pt>
                <c:pt idx="1">
                  <c:v>15</c:v>
                </c:pt>
              </c:numCache>
            </c:numRef>
          </c:val>
          <c:extLst>
            <c:ext xmlns:c16="http://schemas.microsoft.com/office/drawing/2014/chart" uri="{C3380CC4-5D6E-409C-BE32-E72D297353CC}">
              <c16:uniqueId val="{00000002-D5BD-416C-898E-59B8221D4AAD}"/>
            </c:ext>
          </c:extLst>
        </c:ser>
        <c:ser>
          <c:idx val="3"/>
          <c:order val="3"/>
          <c:tx>
            <c:strRef>
              <c:f>Graphs!$G$18</c:f>
              <c:strCache>
                <c:ptCount val="1"/>
                <c:pt idx="0">
                  <c:v>Disagree</c:v>
                </c:pt>
              </c:strCache>
            </c:strRef>
          </c:tx>
          <c:spPr>
            <a:solidFill>
              <a:schemeClr val="accent4"/>
            </a:solidFill>
            <a:ln>
              <a:noFill/>
            </a:ln>
            <a:effectLst/>
          </c:spPr>
          <c:invertIfNegative val="0"/>
          <c:cat>
            <c:strRef>
              <c:f>Graphs!$C$19:$C$20</c:f>
              <c:strCache>
                <c:ptCount val="2"/>
                <c:pt idx="0">
                  <c:v>White</c:v>
                </c:pt>
                <c:pt idx="1">
                  <c:v>Not White</c:v>
                </c:pt>
              </c:strCache>
            </c:strRef>
          </c:cat>
          <c:val>
            <c:numRef>
              <c:f>Graphs!$G$23:$G$24</c:f>
              <c:numCache>
                <c:formatCode>General</c:formatCode>
                <c:ptCount val="2"/>
                <c:pt idx="0">
                  <c:v>7</c:v>
                </c:pt>
                <c:pt idx="1">
                  <c:v>5</c:v>
                </c:pt>
              </c:numCache>
            </c:numRef>
          </c:val>
          <c:extLst>
            <c:ext xmlns:c16="http://schemas.microsoft.com/office/drawing/2014/chart" uri="{C3380CC4-5D6E-409C-BE32-E72D297353CC}">
              <c16:uniqueId val="{00000003-D5BD-416C-898E-59B8221D4AAD}"/>
            </c:ext>
          </c:extLst>
        </c:ser>
        <c:ser>
          <c:idx val="4"/>
          <c:order val="4"/>
          <c:tx>
            <c:strRef>
              <c:f>Graphs!$H$18</c:f>
              <c:strCache>
                <c:ptCount val="1"/>
                <c:pt idx="0">
                  <c:v>Strongly Disagree</c:v>
                </c:pt>
              </c:strCache>
            </c:strRef>
          </c:tx>
          <c:spPr>
            <a:solidFill>
              <a:schemeClr val="accent5"/>
            </a:solidFill>
            <a:ln>
              <a:noFill/>
            </a:ln>
            <a:effectLst/>
          </c:spPr>
          <c:invertIfNegative val="0"/>
          <c:cat>
            <c:strRef>
              <c:f>Graphs!$C$19:$C$20</c:f>
              <c:strCache>
                <c:ptCount val="2"/>
                <c:pt idx="0">
                  <c:v>White</c:v>
                </c:pt>
                <c:pt idx="1">
                  <c:v>Not White</c:v>
                </c:pt>
              </c:strCache>
            </c:strRef>
          </c:cat>
          <c:val>
            <c:numRef>
              <c:f>Graphs!$H$23:$H$24</c:f>
              <c:numCache>
                <c:formatCode>General</c:formatCode>
                <c:ptCount val="2"/>
                <c:pt idx="0">
                  <c:v>5</c:v>
                </c:pt>
                <c:pt idx="1">
                  <c:v>1</c:v>
                </c:pt>
              </c:numCache>
            </c:numRef>
          </c:val>
          <c:extLst>
            <c:ext xmlns:c16="http://schemas.microsoft.com/office/drawing/2014/chart" uri="{C3380CC4-5D6E-409C-BE32-E72D297353CC}">
              <c16:uniqueId val="{00000004-D5BD-416C-898E-59B8221D4AAD}"/>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How strongly do you agree with this statement? “I believe that everyone is able to succeed at ABL, regardless of their background of characteristics”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Graphs!$D$18</c:f>
              <c:strCache>
                <c:ptCount val="1"/>
                <c:pt idx="0">
                  <c:v>Strongly Agree</c:v>
                </c:pt>
              </c:strCache>
            </c:strRef>
          </c:tx>
          <c:spPr>
            <a:solidFill>
              <a:schemeClr val="accent1"/>
            </a:solidFill>
            <a:ln>
              <a:noFill/>
            </a:ln>
            <a:effectLst/>
          </c:spPr>
          <c:invertIfNegative val="0"/>
          <c:cat>
            <c:strRef>
              <c:f>Graphs!$C$19:$C$20</c:f>
              <c:strCache>
                <c:ptCount val="2"/>
                <c:pt idx="0">
                  <c:v>White</c:v>
                </c:pt>
                <c:pt idx="1">
                  <c:v>Not White</c:v>
                </c:pt>
              </c:strCache>
            </c:strRef>
          </c:cat>
          <c:val>
            <c:numRef>
              <c:f>Graphs!$D$25:$D$26</c:f>
              <c:numCache>
                <c:formatCode>General</c:formatCode>
                <c:ptCount val="2"/>
                <c:pt idx="0">
                  <c:v>29</c:v>
                </c:pt>
                <c:pt idx="1">
                  <c:v>10</c:v>
                </c:pt>
              </c:numCache>
            </c:numRef>
          </c:val>
          <c:extLst>
            <c:ext xmlns:c16="http://schemas.microsoft.com/office/drawing/2014/chart" uri="{C3380CC4-5D6E-409C-BE32-E72D297353CC}">
              <c16:uniqueId val="{00000000-E1F1-4D01-AA8E-26A637044FC1}"/>
            </c:ext>
          </c:extLst>
        </c:ser>
        <c:ser>
          <c:idx val="1"/>
          <c:order val="1"/>
          <c:tx>
            <c:strRef>
              <c:f>Graphs!$E$18</c:f>
              <c:strCache>
                <c:ptCount val="1"/>
                <c:pt idx="0">
                  <c:v>Agree</c:v>
                </c:pt>
              </c:strCache>
            </c:strRef>
          </c:tx>
          <c:spPr>
            <a:solidFill>
              <a:schemeClr val="accent2"/>
            </a:solidFill>
            <a:ln>
              <a:noFill/>
            </a:ln>
            <a:effectLst/>
          </c:spPr>
          <c:invertIfNegative val="0"/>
          <c:cat>
            <c:strRef>
              <c:f>Graphs!$C$19:$C$20</c:f>
              <c:strCache>
                <c:ptCount val="2"/>
                <c:pt idx="0">
                  <c:v>White</c:v>
                </c:pt>
                <c:pt idx="1">
                  <c:v>Not White</c:v>
                </c:pt>
              </c:strCache>
            </c:strRef>
          </c:cat>
          <c:val>
            <c:numRef>
              <c:f>Graphs!$E$25:$E$26</c:f>
              <c:numCache>
                <c:formatCode>General</c:formatCode>
                <c:ptCount val="2"/>
                <c:pt idx="0">
                  <c:v>64</c:v>
                </c:pt>
                <c:pt idx="1">
                  <c:v>24</c:v>
                </c:pt>
              </c:numCache>
            </c:numRef>
          </c:val>
          <c:extLst>
            <c:ext xmlns:c16="http://schemas.microsoft.com/office/drawing/2014/chart" uri="{C3380CC4-5D6E-409C-BE32-E72D297353CC}">
              <c16:uniqueId val="{00000001-E1F1-4D01-AA8E-26A637044FC1}"/>
            </c:ext>
          </c:extLst>
        </c:ser>
        <c:ser>
          <c:idx val="2"/>
          <c:order val="2"/>
          <c:tx>
            <c:strRef>
              <c:f>Graphs!$F$18</c:f>
              <c:strCache>
                <c:ptCount val="1"/>
                <c:pt idx="0">
                  <c:v>Neither agree nor disagree</c:v>
                </c:pt>
              </c:strCache>
            </c:strRef>
          </c:tx>
          <c:spPr>
            <a:solidFill>
              <a:schemeClr val="accent3"/>
            </a:solidFill>
            <a:ln>
              <a:noFill/>
            </a:ln>
            <a:effectLst/>
          </c:spPr>
          <c:invertIfNegative val="0"/>
          <c:cat>
            <c:strRef>
              <c:f>Graphs!$C$19:$C$20</c:f>
              <c:strCache>
                <c:ptCount val="2"/>
                <c:pt idx="0">
                  <c:v>White</c:v>
                </c:pt>
                <c:pt idx="1">
                  <c:v>Not White</c:v>
                </c:pt>
              </c:strCache>
            </c:strRef>
          </c:cat>
          <c:val>
            <c:numRef>
              <c:f>Graphs!$F$25:$F$26</c:f>
              <c:numCache>
                <c:formatCode>General</c:formatCode>
                <c:ptCount val="2"/>
                <c:pt idx="0">
                  <c:v>51</c:v>
                </c:pt>
                <c:pt idx="1">
                  <c:v>14</c:v>
                </c:pt>
              </c:numCache>
            </c:numRef>
          </c:val>
          <c:extLst>
            <c:ext xmlns:c16="http://schemas.microsoft.com/office/drawing/2014/chart" uri="{C3380CC4-5D6E-409C-BE32-E72D297353CC}">
              <c16:uniqueId val="{00000002-E1F1-4D01-AA8E-26A637044FC1}"/>
            </c:ext>
          </c:extLst>
        </c:ser>
        <c:ser>
          <c:idx val="3"/>
          <c:order val="3"/>
          <c:tx>
            <c:strRef>
              <c:f>Graphs!$G$18</c:f>
              <c:strCache>
                <c:ptCount val="1"/>
                <c:pt idx="0">
                  <c:v>Disagree</c:v>
                </c:pt>
              </c:strCache>
            </c:strRef>
          </c:tx>
          <c:spPr>
            <a:solidFill>
              <a:schemeClr val="accent4"/>
            </a:solidFill>
            <a:ln>
              <a:noFill/>
            </a:ln>
            <a:effectLst/>
          </c:spPr>
          <c:invertIfNegative val="0"/>
          <c:cat>
            <c:strRef>
              <c:f>Graphs!$C$19:$C$20</c:f>
              <c:strCache>
                <c:ptCount val="2"/>
                <c:pt idx="0">
                  <c:v>White</c:v>
                </c:pt>
                <c:pt idx="1">
                  <c:v>Not White</c:v>
                </c:pt>
              </c:strCache>
            </c:strRef>
          </c:cat>
          <c:val>
            <c:numRef>
              <c:f>Graphs!$G$25:$G$26</c:f>
              <c:numCache>
                <c:formatCode>General</c:formatCode>
                <c:ptCount val="2"/>
                <c:pt idx="0">
                  <c:v>13</c:v>
                </c:pt>
                <c:pt idx="1">
                  <c:v>2</c:v>
                </c:pt>
              </c:numCache>
            </c:numRef>
          </c:val>
          <c:extLst>
            <c:ext xmlns:c16="http://schemas.microsoft.com/office/drawing/2014/chart" uri="{C3380CC4-5D6E-409C-BE32-E72D297353CC}">
              <c16:uniqueId val="{00000003-E1F1-4D01-AA8E-26A637044FC1}"/>
            </c:ext>
          </c:extLst>
        </c:ser>
        <c:ser>
          <c:idx val="4"/>
          <c:order val="4"/>
          <c:tx>
            <c:strRef>
              <c:f>Graphs!$H$18</c:f>
              <c:strCache>
                <c:ptCount val="1"/>
                <c:pt idx="0">
                  <c:v>Strongly Disagree</c:v>
                </c:pt>
              </c:strCache>
            </c:strRef>
          </c:tx>
          <c:spPr>
            <a:solidFill>
              <a:schemeClr val="accent5"/>
            </a:solidFill>
            <a:ln>
              <a:noFill/>
            </a:ln>
            <a:effectLst/>
          </c:spPr>
          <c:invertIfNegative val="0"/>
          <c:cat>
            <c:strRef>
              <c:f>Graphs!$C$19:$C$20</c:f>
              <c:strCache>
                <c:ptCount val="2"/>
                <c:pt idx="0">
                  <c:v>White</c:v>
                </c:pt>
                <c:pt idx="1">
                  <c:v>Not White</c:v>
                </c:pt>
              </c:strCache>
            </c:strRef>
          </c:cat>
          <c:val>
            <c:numRef>
              <c:f>Graphs!$H$25:$H$26</c:f>
              <c:numCache>
                <c:formatCode>General</c:formatCode>
                <c:ptCount val="2"/>
                <c:pt idx="0">
                  <c:v>3</c:v>
                </c:pt>
                <c:pt idx="1">
                  <c:v>3</c:v>
                </c:pt>
              </c:numCache>
            </c:numRef>
          </c:val>
          <c:extLst>
            <c:ext xmlns:c16="http://schemas.microsoft.com/office/drawing/2014/chart" uri="{C3380CC4-5D6E-409C-BE32-E72D297353CC}">
              <c16:uniqueId val="{00000004-E1F1-4D01-AA8E-26A637044FC1}"/>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How strongly do you agree with this statement? "I feel able to raise equality, diversity or inclusion issues with my line manager or other management at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Graphs!$D$18</c:f>
              <c:strCache>
                <c:ptCount val="1"/>
                <c:pt idx="0">
                  <c:v>Strongly Agree</c:v>
                </c:pt>
              </c:strCache>
            </c:strRef>
          </c:tx>
          <c:spPr>
            <a:solidFill>
              <a:schemeClr val="accent1"/>
            </a:solidFill>
            <a:ln>
              <a:noFill/>
            </a:ln>
            <a:effectLst/>
          </c:spPr>
          <c:invertIfNegative val="0"/>
          <c:cat>
            <c:strRef>
              <c:f>Graphs!$C$19:$C$20</c:f>
              <c:strCache>
                <c:ptCount val="2"/>
                <c:pt idx="0">
                  <c:v>White</c:v>
                </c:pt>
                <c:pt idx="1">
                  <c:v>Not White</c:v>
                </c:pt>
              </c:strCache>
            </c:strRef>
          </c:cat>
          <c:val>
            <c:numRef>
              <c:f>Graphs!$D$27:$D$28</c:f>
              <c:numCache>
                <c:formatCode>General</c:formatCode>
                <c:ptCount val="2"/>
                <c:pt idx="0">
                  <c:v>36</c:v>
                </c:pt>
                <c:pt idx="1">
                  <c:v>10</c:v>
                </c:pt>
              </c:numCache>
            </c:numRef>
          </c:val>
          <c:extLst>
            <c:ext xmlns:c16="http://schemas.microsoft.com/office/drawing/2014/chart" uri="{C3380CC4-5D6E-409C-BE32-E72D297353CC}">
              <c16:uniqueId val="{00000000-B15E-4BA9-AB8C-F1923A3D6EAA}"/>
            </c:ext>
          </c:extLst>
        </c:ser>
        <c:ser>
          <c:idx val="1"/>
          <c:order val="1"/>
          <c:tx>
            <c:strRef>
              <c:f>Graphs!$E$18</c:f>
              <c:strCache>
                <c:ptCount val="1"/>
                <c:pt idx="0">
                  <c:v>Agree</c:v>
                </c:pt>
              </c:strCache>
            </c:strRef>
          </c:tx>
          <c:spPr>
            <a:solidFill>
              <a:schemeClr val="accent2"/>
            </a:solidFill>
            <a:ln>
              <a:noFill/>
            </a:ln>
            <a:effectLst/>
          </c:spPr>
          <c:invertIfNegative val="0"/>
          <c:cat>
            <c:strRef>
              <c:f>Graphs!$C$19:$C$20</c:f>
              <c:strCache>
                <c:ptCount val="2"/>
                <c:pt idx="0">
                  <c:v>White</c:v>
                </c:pt>
                <c:pt idx="1">
                  <c:v>Not White</c:v>
                </c:pt>
              </c:strCache>
            </c:strRef>
          </c:cat>
          <c:val>
            <c:numRef>
              <c:f>Graphs!$E$27:$E$28</c:f>
              <c:numCache>
                <c:formatCode>General</c:formatCode>
                <c:ptCount val="2"/>
                <c:pt idx="0">
                  <c:v>83</c:v>
                </c:pt>
                <c:pt idx="1">
                  <c:v>32</c:v>
                </c:pt>
              </c:numCache>
            </c:numRef>
          </c:val>
          <c:extLst>
            <c:ext xmlns:c16="http://schemas.microsoft.com/office/drawing/2014/chart" uri="{C3380CC4-5D6E-409C-BE32-E72D297353CC}">
              <c16:uniqueId val="{00000001-B15E-4BA9-AB8C-F1923A3D6EAA}"/>
            </c:ext>
          </c:extLst>
        </c:ser>
        <c:ser>
          <c:idx val="2"/>
          <c:order val="2"/>
          <c:tx>
            <c:strRef>
              <c:f>Graphs!$F$18</c:f>
              <c:strCache>
                <c:ptCount val="1"/>
                <c:pt idx="0">
                  <c:v>Neither agree nor disagree</c:v>
                </c:pt>
              </c:strCache>
            </c:strRef>
          </c:tx>
          <c:spPr>
            <a:solidFill>
              <a:schemeClr val="accent3"/>
            </a:solidFill>
            <a:ln>
              <a:noFill/>
            </a:ln>
            <a:effectLst/>
          </c:spPr>
          <c:invertIfNegative val="0"/>
          <c:cat>
            <c:strRef>
              <c:f>Graphs!$C$19:$C$20</c:f>
              <c:strCache>
                <c:ptCount val="2"/>
                <c:pt idx="0">
                  <c:v>White</c:v>
                </c:pt>
                <c:pt idx="1">
                  <c:v>Not White</c:v>
                </c:pt>
              </c:strCache>
            </c:strRef>
          </c:cat>
          <c:val>
            <c:numRef>
              <c:f>Graphs!$F$27:$F$28</c:f>
              <c:numCache>
                <c:formatCode>General</c:formatCode>
                <c:ptCount val="2"/>
                <c:pt idx="0">
                  <c:v>29</c:v>
                </c:pt>
                <c:pt idx="1">
                  <c:v>7</c:v>
                </c:pt>
              </c:numCache>
            </c:numRef>
          </c:val>
          <c:extLst>
            <c:ext xmlns:c16="http://schemas.microsoft.com/office/drawing/2014/chart" uri="{C3380CC4-5D6E-409C-BE32-E72D297353CC}">
              <c16:uniqueId val="{00000002-B15E-4BA9-AB8C-F1923A3D6EAA}"/>
            </c:ext>
          </c:extLst>
        </c:ser>
        <c:ser>
          <c:idx val="3"/>
          <c:order val="3"/>
          <c:tx>
            <c:strRef>
              <c:f>Graphs!$G$18</c:f>
              <c:strCache>
                <c:ptCount val="1"/>
                <c:pt idx="0">
                  <c:v>Disagree</c:v>
                </c:pt>
              </c:strCache>
            </c:strRef>
          </c:tx>
          <c:spPr>
            <a:solidFill>
              <a:schemeClr val="accent4"/>
            </a:solidFill>
            <a:ln>
              <a:noFill/>
            </a:ln>
            <a:effectLst/>
          </c:spPr>
          <c:invertIfNegative val="0"/>
          <c:cat>
            <c:strRef>
              <c:f>Graphs!$C$19:$C$20</c:f>
              <c:strCache>
                <c:ptCount val="2"/>
                <c:pt idx="0">
                  <c:v>White</c:v>
                </c:pt>
                <c:pt idx="1">
                  <c:v>Not White</c:v>
                </c:pt>
              </c:strCache>
            </c:strRef>
          </c:cat>
          <c:val>
            <c:numRef>
              <c:f>Graphs!$G$27:$G$28</c:f>
              <c:numCache>
                <c:formatCode>General</c:formatCode>
                <c:ptCount val="2"/>
                <c:pt idx="0">
                  <c:v>11</c:v>
                </c:pt>
                <c:pt idx="1">
                  <c:v>1</c:v>
                </c:pt>
              </c:numCache>
            </c:numRef>
          </c:val>
          <c:extLst>
            <c:ext xmlns:c16="http://schemas.microsoft.com/office/drawing/2014/chart" uri="{C3380CC4-5D6E-409C-BE32-E72D297353CC}">
              <c16:uniqueId val="{00000003-B15E-4BA9-AB8C-F1923A3D6EAA}"/>
            </c:ext>
          </c:extLst>
        </c:ser>
        <c:ser>
          <c:idx val="4"/>
          <c:order val="4"/>
          <c:tx>
            <c:strRef>
              <c:f>Graphs!$H$18</c:f>
              <c:strCache>
                <c:ptCount val="1"/>
                <c:pt idx="0">
                  <c:v>Strongly Disagree</c:v>
                </c:pt>
              </c:strCache>
            </c:strRef>
          </c:tx>
          <c:spPr>
            <a:solidFill>
              <a:schemeClr val="accent5"/>
            </a:solidFill>
            <a:ln>
              <a:noFill/>
            </a:ln>
            <a:effectLst/>
          </c:spPr>
          <c:invertIfNegative val="0"/>
          <c:cat>
            <c:strRef>
              <c:f>Graphs!$C$19:$C$20</c:f>
              <c:strCache>
                <c:ptCount val="2"/>
                <c:pt idx="0">
                  <c:v>White</c:v>
                </c:pt>
                <c:pt idx="1">
                  <c:v>Not White</c:v>
                </c:pt>
              </c:strCache>
            </c:strRef>
          </c:cat>
          <c:val>
            <c:numRef>
              <c:f>Graphs!$H$27:$H$28</c:f>
              <c:numCache>
                <c:formatCode>General</c:formatCode>
                <c:ptCount val="2"/>
                <c:pt idx="0">
                  <c:v>1</c:v>
                </c:pt>
                <c:pt idx="1">
                  <c:v>3</c:v>
                </c:pt>
              </c:numCache>
            </c:numRef>
          </c:val>
          <c:extLst>
            <c:ext xmlns:c16="http://schemas.microsoft.com/office/drawing/2014/chart" uri="{C3380CC4-5D6E-409C-BE32-E72D297353CC}">
              <c16:uniqueId val="{00000004-B15E-4BA9-AB8C-F1923A3D6EAA}"/>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Have you encountered any perceived bias within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Graphs!$I$2</c:f>
              <c:strCache>
                <c:ptCount val="1"/>
                <c:pt idx="0">
                  <c:v>Yes</c:v>
                </c:pt>
              </c:strCache>
            </c:strRef>
          </c:tx>
          <c:spPr>
            <a:solidFill>
              <a:schemeClr val="accent1"/>
            </a:solidFill>
            <a:ln>
              <a:noFill/>
            </a:ln>
            <a:effectLst/>
          </c:spPr>
          <c:invertIfNegative val="0"/>
          <c:cat>
            <c:strRef>
              <c:f>Graphs!$C$19:$C$20</c:f>
              <c:strCache>
                <c:ptCount val="2"/>
                <c:pt idx="0">
                  <c:v>White</c:v>
                </c:pt>
                <c:pt idx="1">
                  <c:v>Not White</c:v>
                </c:pt>
              </c:strCache>
            </c:strRef>
          </c:cat>
          <c:val>
            <c:numRef>
              <c:f>Graphs!$I$29:$I$30</c:f>
              <c:numCache>
                <c:formatCode>General</c:formatCode>
                <c:ptCount val="2"/>
                <c:pt idx="0">
                  <c:v>37</c:v>
                </c:pt>
                <c:pt idx="1">
                  <c:v>12</c:v>
                </c:pt>
              </c:numCache>
            </c:numRef>
          </c:val>
          <c:extLst>
            <c:ext xmlns:c16="http://schemas.microsoft.com/office/drawing/2014/chart" uri="{C3380CC4-5D6E-409C-BE32-E72D297353CC}">
              <c16:uniqueId val="{00000000-0454-44B9-B7D8-489189DF2D33}"/>
            </c:ext>
          </c:extLst>
        </c:ser>
        <c:ser>
          <c:idx val="1"/>
          <c:order val="1"/>
          <c:tx>
            <c:strRef>
              <c:f>Graphs!$J$2</c:f>
              <c:strCache>
                <c:ptCount val="1"/>
                <c:pt idx="0">
                  <c:v>No</c:v>
                </c:pt>
              </c:strCache>
            </c:strRef>
          </c:tx>
          <c:spPr>
            <a:solidFill>
              <a:schemeClr val="accent2"/>
            </a:solidFill>
            <a:ln>
              <a:noFill/>
            </a:ln>
            <a:effectLst/>
          </c:spPr>
          <c:invertIfNegative val="0"/>
          <c:cat>
            <c:strRef>
              <c:f>Graphs!$C$19:$C$20</c:f>
              <c:strCache>
                <c:ptCount val="2"/>
                <c:pt idx="0">
                  <c:v>White</c:v>
                </c:pt>
                <c:pt idx="1">
                  <c:v>Not White</c:v>
                </c:pt>
              </c:strCache>
            </c:strRef>
          </c:cat>
          <c:val>
            <c:numRef>
              <c:f>Graphs!$J$29:$J$30</c:f>
              <c:numCache>
                <c:formatCode>General</c:formatCode>
                <c:ptCount val="2"/>
                <c:pt idx="0">
                  <c:v>123</c:v>
                </c:pt>
                <c:pt idx="1">
                  <c:v>41</c:v>
                </c:pt>
              </c:numCache>
            </c:numRef>
          </c:val>
          <c:extLst>
            <c:ext xmlns:c16="http://schemas.microsoft.com/office/drawing/2014/chart" uri="{C3380CC4-5D6E-409C-BE32-E72D297353CC}">
              <c16:uniqueId val="{00000001-0454-44B9-B7D8-489189DF2D33}"/>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Do you consider that the language employed in ABL is inclusive?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Graphs!$I$2</c:f>
              <c:strCache>
                <c:ptCount val="1"/>
                <c:pt idx="0">
                  <c:v>Yes</c:v>
                </c:pt>
              </c:strCache>
            </c:strRef>
          </c:tx>
          <c:spPr>
            <a:solidFill>
              <a:schemeClr val="accent1"/>
            </a:solidFill>
            <a:ln>
              <a:noFill/>
            </a:ln>
            <a:effectLst/>
          </c:spPr>
          <c:invertIfNegative val="0"/>
          <c:cat>
            <c:strRef>
              <c:f>Graphs!$C$19:$C$20</c:f>
              <c:strCache>
                <c:ptCount val="2"/>
                <c:pt idx="0">
                  <c:v>White</c:v>
                </c:pt>
                <c:pt idx="1">
                  <c:v>Not White</c:v>
                </c:pt>
              </c:strCache>
            </c:strRef>
          </c:cat>
          <c:val>
            <c:numRef>
              <c:f>Graphs!$I$31:$I$32</c:f>
              <c:numCache>
                <c:formatCode>General</c:formatCode>
                <c:ptCount val="2"/>
                <c:pt idx="0">
                  <c:v>133</c:v>
                </c:pt>
                <c:pt idx="1">
                  <c:v>45</c:v>
                </c:pt>
              </c:numCache>
            </c:numRef>
          </c:val>
          <c:extLst>
            <c:ext xmlns:c16="http://schemas.microsoft.com/office/drawing/2014/chart" uri="{C3380CC4-5D6E-409C-BE32-E72D297353CC}">
              <c16:uniqueId val="{00000000-47F1-4845-9136-6927A8882568}"/>
            </c:ext>
          </c:extLst>
        </c:ser>
        <c:ser>
          <c:idx val="1"/>
          <c:order val="1"/>
          <c:tx>
            <c:strRef>
              <c:f>Graphs!$J$2</c:f>
              <c:strCache>
                <c:ptCount val="1"/>
                <c:pt idx="0">
                  <c:v>No</c:v>
                </c:pt>
              </c:strCache>
            </c:strRef>
          </c:tx>
          <c:spPr>
            <a:solidFill>
              <a:schemeClr val="accent2"/>
            </a:solidFill>
            <a:ln>
              <a:noFill/>
            </a:ln>
            <a:effectLst/>
          </c:spPr>
          <c:invertIfNegative val="0"/>
          <c:cat>
            <c:strRef>
              <c:f>Graphs!$C$19:$C$20</c:f>
              <c:strCache>
                <c:ptCount val="2"/>
                <c:pt idx="0">
                  <c:v>White</c:v>
                </c:pt>
                <c:pt idx="1">
                  <c:v>Not White</c:v>
                </c:pt>
              </c:strCache>
            </c:strRef>
          </c:cat>
          <c:val>
            <c:numRef>
              <c:f>Graphs!$J$31:$J$32</c:f>
              <c:numCache>
                <c:formatCode>General</c:formatCode>
                <c:ptCount val="2"/>
                <c:pt idx="0">
                  <c:v>0</c:v>
                </c:pt>
                <c:pt idx="1">
                  <c:v>35</c:v>
                </c:pt>
              </c:numCache>
            </c:numRef>
          </c:val>
          <c:extLst>
            <c:ext xmlns:c16="http://schemas.microsoft.com/office/drawing/2014/chart" uri="{C3380CC4-5D6E-409C-BE32-E72D297353CC}">
              <c16:uniqueId val="{00000001-47F1-4845-9136-6927A8882568}"/>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How strongly do you agree with this statement? “I feel like I truly belong at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Graphs!$D$18</c:f>
              <c:strCache>
                <c:ptCount val="1"/>
                <c:pt idx="0">
                  <c:v>Strongly Agree</c:v>
                </c:pt>
              </c:strCache>
            </c:strRef>
          </c:tx>
          <c:spPr>
            <a:solidFill>
              <a:schemeClr val="accent1"/>
            </a:solidFill>
            <a:ln>
              <a:noFill/>
            </a:ln>
            <a:effectLst/>
          </c:spPr>
          <c:invertIfNegative val="0"/>
          <c:cat>
            <c:strRef>
              <c:f>Graphs!$C$34:$C$39</c:f>
              <c:strCache>
                <c:ptCount val="6"/>
                <c:pt idx="0">
                  <c:v>18-24</c:v>
                </c:pt>
                <c:pt idx="1">
                  <c:v>25-34</c:v>
                </c:pt>
                <c:pt idx="2">
                  <c:v>35-44</c:v>
                </c:pt>
                <c:pt idx="3">
                  <c:v>45-54</c:v>
                </c:pt>
                <c:pt idx="4">
                  <c:v>55-64</c:v>
                </c:pt>
                <c:pt idx="5">
                  <c:v>65+</c:v>
                </c:pt>
              </c:strCache>
            </c:strRef>
          </c:cat>
          <c:val>
            <c:numRef>
              <c:f>Graphs!$D$34:$D$39</c:f>
              <c:numCache>
                <c:formatCode>General</c:formatCode>
                <c:ptCount val="6"/>
                <c:pt idx="0">
                  <c:v>0</c:v>
                </c:pt>
                <c:pt idx="1">
                  <c:v>6</c:v>
                </c:pt>
                <c:pt idx="2">
                  <c:v>4</c:v>
                </c:pt>
                <c:pt idx="3">
                  <c:v>7</c:v>
                </c:pt>
                <c:pt idx="4">
                  <c:v>7</c:v>
                </c:pt>
                <c:pt idx="5">
                  <c:v>0</c:v>
                </c:pt>
              </c:numCache>
            </c:numRef>
          </c:val>
          <c:extLst>
            <c:ext xmlns:c16="http://schemas.microsoft.com/office/drawing/2014/chart" uri="{C3380CC4-5D6E-409C-BE32-E72D297353CC}">
              <c16:uniqueId val="{00000000-0613-4C26-8D8B-6C8516627460}"/>
            </c:ext>
          </c:extLst>
        </c:ser>
        <c:ser>
          <c:idx val="1"/>
          <c:order val="1"/>
          <c:tx>
            <c:strRef>
              <c:f>Graphs!$E$18</c:f>
              <c:strCache>
                <c:ptCount val="1"/>
                <c:pt idx="0">
                  <c:v>Agree</c:v>
                </c:pt>
              </c:strCache>
            </c:strRef>
          </c:tx>
          <c:spPr>
            <a:solidFill>
              <a:schemeClr val="accent2"/>
            </a:solidFill>
            <a:ln>
              <a:noFill/>
            </a:ln>
            <a:effectLst/>
          </c:spPr>
          <c:invertIfNegative val="0"/>
          <c:cat>
            <c:strRef>
              <c:f>Graphs!$C$34:$C$39</c:f>
              <c:strCache>
                <c:ptCount val="6"/>
                <c:pt idx="0">
                  <c:v>18-24</c:v>
                </c:pt>
                <c:pt idx="1">
                  <c:v>25-34</c:v>
                </c:pt>
                <c:pt idx="2">
                  <c:v>35-44</c:v>
                </c:pt>
                <c:pt idx="3">
                  <c:v>45-54</c:v>
                </c:pt>
                <c:pt idx="4">
                  <c:v>55-64</c:v>
                </c:pt>
                <c:pt idx="5">
                  <c:v>65+</c:v>
                </c:pt>
              </c:strCache>
            </c:strRef>
          </c:cat>
          <c:val>
            <c:numRef>
              <c:f>Graphs!$E$34:$E$39</c:f>
              <c:numCache>
                <c:formatCode>General</c:formatCode>
                <c:ptCount val="6"/>
                <c:pt idx="0">
                  <c:v>6</c:v>
                </c:pt>
                <c:pt idx="1">
                  <c:v>21</c:v>
                </c:pt>
                <c:pt idx="2">
                  <c:v>18</c:v>
                </c:pt>
                <c:pt idx="3">
                  <c:v>19</c:v>
                </c:pt>
                <c:pt idx="4">
                  <c:v>10</c:v>
                </c:pt>
                <c:pt idx="5">
                  <c:v>0</c:v>
                </c:pt>
              </c:numCache>
            </c:numRef>
          </c:val>
          <c:extLst>
            <c:ext xmlns:c16="http://schemas.microsoft.com/office/drawing/2014/chart" uri="{C3380CC4-5D6E-409C-BE32-E72D297353CC}">
              <c16:uniqueId val="{00000001-0613-4C26-8D8B-6C8516627460}"/>
            </c:ext>
          </c:extLst>
        </c:ser>
        <c:ser>
          <c:idx val="2"/>
          <c:order val="2"/>
          <c:tx>
            <c:strRef>
              <c:f>Graphs!$F$18</c:f>
              <c:strCache>
                <c:ptCount val="1"/>
                <c:pt idx="0">
                  <c:v>Neither agree nor disagree</c:v>
                </c:pt>
              </c:strCache>
            </c:strRef>
          </c:tx>
          <c:spPr>
            <a:solidFill>
              <a:schemeClr val="accent3"/>
            </a:solidFill>
            <a:ln>
              <a:noFill/>
            </a:ln>
            <a:effectLst/>
          </c:spPr>
          <c:invertIfNegative val="0"/>
          <c:cat>
            <c:strRef>
              <c:f>Graphs!$C$34:$C$39</c:f>
              <c:strCache>
                <c:ptCount val="6"/>
                <c:pt idx="0">
                  <c:v>18-24</c:v>
                </c:pt>
                <c:pt idx="1">
                  <c:v>25-34</c:v>
                </c:pt>
                <c:pt idx="2">
                  <c:v>35-44</c:v>
                </c:pt>
                <c:pt idx="3">
                  <c:v>45-54</c:v>
                </c:pt>
                <c:pt idx="4">
                  <c:v>55-64</c:v>
                </c:pt>
                <c:pt idx="5">
                  <c:v>65+</c:v>
                </c:pt>
              </c:strCache>
            </c:strRef>
          </c:cat>
          <c:val>
            <c:numRef>
              <c:f>Graphs!$F$34:$F$39</c:f>
              <c:numCache>
                <c:formatCode>General</c:formatCode>
                <c:ptCount val="6"/>
                <c:pt idx="0">
                  <c:v>6</c:v>
                </c:pt>
                <c:pt idx="1">
                  <c:v>27</c:v>
                </c:pt>
                <c:pt idx="2">
                  <c:v>21</c:v>
                </c:pt>
                <c:pt idx="3">
                  <c:v>22</c:v>
                </c:pt>
                <c:pt idx="4">
                  <c:v>11</c:v>
                </c:pt>
                <c:pt idx="5">
                  <c:v>1</c:v>
                </c:pt>
              </c:numCache>
            </c:numRef>
          </c:val>
          <c:extLst>
            <c:ext xmlns:c16="http://schemas.microsoft.com/office/drawing/2014/chart" uri="{C3380CC4-5D6E-409C-BE32-E72D297353CC}">
              <c16:uniqueId val="{00000002-0613-4C26-8D8B-6C8516627460}"/>
            </c:ext>
          </c:extLst>
        </c:ser>
        <c:ser>
          <c:idx val="3"/>
          <c:order val="3"/>
          <c:tx>
            <c:strRef>
              <c:f>Graphs!$G$18</c:f>
              <c:strCache>
                <c:ptCount val="1"/>
                <c:pt idx="0">
                  <c:v>Disagree</c:v>
                </c:pt>
              </c:strCache>
            </c:strRef>
          </c:tx>
          <c:spPr>
            <a:solidFill>
              <a:schemeClr val="accent4"/>
            </a:solidFill>
            <a:ln>
              <a:noFill/>
            </a:ln>
            <a:effectLst/>
          </c:spPr>
          <c:invertIfNegative val="0"/>
          <c:cat>
            <c:strRef>
              <c:f>Graphs!$C$34:$C$39</c:f>
              <c:strCache>
                <c:ptCount val="6"/>
                <c:pt idx="0">
                  <c:v>18-24</c:v>
                </c:pt>
                <c:pt idx="1">
                  <c:v>25-34</c:v>
                </c:pt>
                <c:pt idx="2">
                  <c:v>35-44</c:v>
                </c:pt>
                <c:pt idx="3">
                  <c:v>45-54</c:v>
                </c:pt>
                <c:pt idx="4">
                  <c:v>55-64</c:v>
                </c:pt>
                <c:pt idx="5">
                  <c:v>65+</c:v>
                </c:pt>
              </c:strCache>
            </c:strRef>
          </c:cat>
          <c:val>
            <c:numRef>
              <c:f>Graphs!$G$34:$G$39</c:f>
              <c:numCache>
                <c:formatCode>General</c:formatCode>
                <c:ptCount val="6"/>
                <c:pt idx="0">
                  <c:v>3</c:v>
                </c:pt>
                <c:pt idx="1">
                  <c:v>5</c:v>
                </c:pt>
                <c:pt idx="2">
                  <c:v>5</c:v>
                </c:pt>
                <c:pt idx="3">
                  <c:v>1</c:v>
                </c:pt>
                <c:pt idx="4">
                  <c:v>1</c:v>
                </c:pt>
                <c:pt idx="5">
                  <c:v>0</c:v>
                </c:pt>
              </c:numCache>
            </c:numRef>
          </c:val>
          <c:extLst>
            <c:ext xmlns:c16="http://schemas.microsoft.com/office/drawing/2014/chart" uri="{C3380CC4-5D6E-409C-BE32-E72D297353CC}">
              <c16:uniqueId val="{00000003-0613-4C26-8D8B-6C8516627460}"/>
            </c:ext>
          </c:extLst>
        </c:ser>
        <c:ser>
          <c:idx val="4"/>
          <c:order val="4"/>
          <c:tx>
            <c:strRef>
              <c:f>Graphs!$H$18</c:f>
              <c:strCache>
                <c:ptCount val="1"/>
                <c:pt idx="0">
                  <c:v>Strongly Disagree</c:v>
                </c:pt>
              </c:strCache>
            </c:strRef>
          </c:tx>
          <c:spPr>
            <a:solidFill>
              <a:schemeClr val="accent5"/>
            </a:solidFill>
            <a:ln>
              <a:noFill/>
            </a:ln>
            <a:effectLst/>
          </c:spPr>
          <c:invertIfNegative val="0"/>
          <c:cat>
            <c:strRef>
              <c:f>Graphs!$C$34:$C$39</c:f>
              <c:strCache>
                <c:ptCount val="6"/>
                <c:pt idx="0">
                  <c:v>18-24</c:v>
                </c:pt>
                <c:pt idx="1">
                  <c:v>25-34</c:v>
                </c:pt>
                <c:pt idx="2">
                  <c:v>35-44</c:v>
                </c:pt>
                <c:pt idx="3">
                  <c:v>45-54</c:v>
                </c:pt>
                <c:pt idx="4">
                  <c:v>55-64</c:v>
                </c:pt>
                <c:pt idx="5">
                  <c:v>65+</c:v>
                </c:pt>
              </c:strCache>
            </c:strRef>
          </c:cat>
          <c:val>
            <c:numRef>
              <c:f>Graphs!$H$34:$H$39</c:f>
              <c:numCache>
                <c:formatCode>General</c:formatCode>
                <c:ptCount val="6"/>
                <c:pt idx="0">
                  <c:v>0</c:v>
                </c:pt>
                <c:pt idx="1">
                  <c:v>2</c:v>
                </c:pt>
                <c:pt idx="2">
                  <c:v>1</c:v>
                </c:pt>
                <c:pt idx="3">
                  <c:v>0</c:v>
                </c:pt>
                <c:pt idx="4">
                  <c:v>1</c:v>
                </c:pt>
                <c:pt idx="5">
                  <c:v>1</c:v>
                </c:pt>
              </c:numCache>
            </c:numRef>
          </c:val>
          <c:extLst>
            <c:ext xmlns:c16="http://schemas.microsoft.com/office/drawing/2014/chart" uri="{C3380CC4-5D6E-409C-BE32-E72D297353CC}">
              <c16:uniqueId val="{00000004-0613-4C26-8D8B-6C8516627460}"/>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 believe that everyone is able to succeed</a:t>
            </a:r>
            <a:r>
              <a:rPr lang="en-GB" baseline="0"/>
              <a:t> at ABL regardless of their background or characteristics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4"/>
          <c:order val="0"/>
          <c:tx>
            <c:strRef>
              <c:f>'Gender split'!$T$9</c:f>
              <c:strCache>
                <c:ptCount val="1"/>
                <c:pt idx="0">
                  <c:v>Strongly agree</c:v>
                </c:pt>
              </c:strCache>
            </c:strRef>
          </c:tx>
          <c:spPr>
            <a:solidFill>
              <a:schemeClr val="accent5"/>
            </a:solidFill>
            <a:ln>
              <a:noFill/>
            </a:ln>
            <a:effectLst/>
          </c:spPr>
          <c:invertIfNegative val="0"/>
          <c:cat>
            <c:strLit>
              <c:ptCount val="2"/>
              <c:pt idx="0">
                <c:v>Man</c:v>
              </c:pt>
              <c:pt idx="1">
                <c:v> Woman</c:v>
              </c:pt>
            </c:strLit>
          </c:cat>
          <c:val>
            <c:numRef>
              <c:f>('Gender split'!$U$9,'Gender split'!$W$9)</c:f>
              <c:numCache>
                <c:formatCode>0.00%</c:formatCode>
                <c:ptCount val="2"/>
                <c:pt idx="0">
                  <c:v>0.20833333333333334</c:v>
                </c:pt>
                <c:pt idx="1">
                  <c:v>0.14285714285714285</c:v>
                </c:pt>
              </c:numCache>
            </c:numRef>
          </c:val>
          <c:extLst>
            <c:ext xmlns:c16="http://schemas.microsoft.com/office/drawing/2014/chart" uri="{C3380CC4-5D6E-409C-BE32-E72D297353CC}">
              <c16:uniqueId val="{00000000-A4C4-4600-A2B4-74FDF5C2722D}"/>
            </c:ext>
          </c:extLst>
        </c:ser>
        <c:ser>
          <c:idx val="1"/>
          <c:order val="1"/>
          <c:tx>
            <c:strRef>
              <c:f>'Gender split'!$T$6</c:f>
              <c:strCache>
                <c:ptCount val="1"/>
                <c:pt idx="0">
                  <c:v>Agree</c:v>
                </c:pt>
              </c:strCache>
            </c:strRef>
          </c:tx>
          <c:spPr>
            <a:solidFill>
              <a:schemeClr val="accent2"/>
            </a:solidFill>
            <a:ln>
              <a:noFill/>
            </a:ln>
            <a:effectLst/>
          </c:spPr>
          <c:invertIfNegative val="0"/>
          <c:cat>
            <c:strLit>
              <c:ptCount val="2"/>
              <c:pt idx="0">
                <c:v>Man</c:v>
              </c:pt>
              <c:pt idx="1">
                <c:v> Woman</c:v>
              </c:pt>
            </c:strLit>
          </c:cat>
          <c:val>
            <c:numRef>
              <c:f>('Gender split'!$U$6,'Gender split'!$W$6)</c:f>
              <c:numCache>
                <c:formatCode>0.00%</c:formatCode>
                <c:ptCount val="2"/>
                <c:pt idx="0">
                  <c:v>0.4513888888888889</c:v>
                </c:pt>
                <c:pt idx="1">
                  <c:v>0.33333333333333331</c:v>
                </c:pt>
              </c:numCache>
            </c:numRef>
          </c:val>
          <c:extLst>
            <c:ext xmlns:c16="http://schemas.microsoft.com/office/drawing/2014/chart" uri="{C3380CC4-5D6E-409C-BE32-E72D297353CC}">
              <c16:uniqueId val="{00000001-A4C4-4600-A2B4-74FDF5C2722D}"/>
            </c:ext>
          </c:extLst>
        </c:ser>
        <c:ser>
          <c:idx val="3"/>
          <c:order val="2"/>
          <c:tx>
            <c:strRef>
              <c:f>'Gender split'!$T$8</c:f>
              <c:strCache>
                <c:ptCount val="1"/>
                <c:pt idx="0">
                  <c:v>Neither agree nor disagree</c:v>
                </c:pt>
              </c:strCache>
            </c:strRef>
          </c:tx>
          <c:spPr>
            <a:solidFill>
              <a:schemeClr val="accent4"/>
            </a:solidFill>
            <a:ln>
              <a:noFill/>
            </a:ln>
            <a:effectLst/>
          </c:spPr>
          <c:invertIfNegative val="0"/>
          <c:cat>
            <c:strLit>
              <c:ptCount val="2"/>
              <c:pt idx="0">
                <c:v>Man</c:v>
              </c:pt>
              <c:pt idx="1">
                <c:v> Woman</c:v>
              </c:pt>
            </c:strLit>
          </c:cat>
          <c:val>
            <c:numRef>
              <c:f>('Gender split'!$U$8,'Gender split'!$W$8)</c:f>
              <c:numCache>
                <c:formatCode>0.00%</c:formatCode>
                <c:ptCount val="2"/>
                <c:pt idx="0">
                  <c:v>0.27777777777777779</c:v>
                </c:pt>
                <c:pt idx="1">
                  <c:v>0.34920634920634919</c:v>
                </c:pt>
              </c:numCache>
            </c:numRef>
          </c:val>
          <c:extLst>
            <c:ext xmlns:c16="http://schemas.microsoft.com/office/drawing/2014/chart" uri="{C3380CC4-5D6E-409C-BE32-E72D297353CC}">
              <c16:uniqueId val="{00000002-A4C4-4600-A2B4-74FDF5C2722D}"/>
            </c:ext>
          </c:extLst>
        </c:ser>
        <c:ser>
          <c:idx val="2"/>
          <c:order val="3"/>
          <c:tx>
            <c:strRef>
              <c:f>'Gender split'!$T$7</c:f>
              <c:strCache>
                <c:ptCount val="1"/>
                <c:pt idx="0">
                  <c:v>Disagree</c:v>
                </c:pt>
              </c:strCache>
            </c:strRef>
          </c:tx>
          <c:spPr>
            <a:solidFill>
              <a:schemeClr val="accent3"/>
            </a:solidFill>
            <a:ln>
              <a:noFill/>
            </a:ln>
            <a:effectLst/>
          </c:spPr>
          <c:invertIfNegative val="0"/>
          <c:cat>
            <c:strLit>
              <c:ptCount val="2"/>
              <c:pt idx="0">
                <c:v>Man</c:v>
              </c:pt>
              <c:pt idx="1">
                <c:v> Woman</c:v>
              </c:pt>
            </c:strLit>
          </c:cat>
          <c:val>
            <c:numRef>
              <c:f>('Gender split'!$U$7,'Gender split'!$W$7)</c:f>
              <c:numCache>
                <c:formatCode>0.00%</c:formatCode>
                <c:ptCount val="2"/>
                <c:pt idx="0">
                  <c:v>3.4722222222222224E-2</c:v>
                </c:pt>
                <c:pt idx="1">
                  <c:v>0.15873015873015872</c:v>
                </c:pt>
              </c:numCache>
            </c:numRef>
          </c:val>
          <c:extLst>
            <c:ext xmlns:c16="http://schemas.microsoft.com/office/drawing/2014/chart" uri="{C3380CC4-5D6E-409C-BE32-E72D297353CC}">
              <c16:uniqueId val="{00000003-A4C4-4600-A2B4-74FDF5C2722D}"/>
            </c:ext>
          </c:extLst>
        </c:ser>
        <c:ser>
          <c:idx val="0"/>
          <c:order val="4"/>
          <c:tx>
            <c:strRef>
              <c:f>'Gender split'!$T$10</c:f>
              <c:strCache>
                <c:ptCount val="1"/>
                <c:pt idx="0">
                  <c:v>Strongly disagree</c:v>
                </c:pt>
              </c:strCache>
            </c:strRef>
          </c:tx>
          <c:spPr>
            <a:solidFill>
              <a:schemeClr val="accent1"/>
            </a:solidFill>
            <a:ln>
              <a:noFill/>
            </a:ln>
            <a:effectLst/>
          </c:spPr>
          <c:invertIfNegative val="0"/>
          <c:cat>
            <c:strLit>
              <c:ptCount val="2"/>
              <c:pt idx="0">
                <c:v>Man</c:v>
              </c:pt>
              <c:pt idx="1">
                <c:v> Woman</c:v>
              </c:pt>
            </c:strLit>
          </c:cat>
          <c:val>
            <c:numRef>
              <c:f>('Gender split'!$U$10,'Gender split'!$W$10)</c:f>
              <c:numCache>
                <c:formatCode>0.00%</c:formatCode>
                <c:ptCount val="2"/>
                <c:pt idx="0">
                  <c:v>2.7777777777777776E-2</c:v>
                </c:pt>
                <c:pt idx="1">
                  <c:v>1.5873015873015872E-2</c:v>
                </c:pt>
              </c:numCache>
            </c:numRef>
          </c:val>
          <c:extLst>
            <c:ext xmlns:c16="http://schemas.microsoft.com/office/drawing/2014/chart" uri="{C3380CC4-5D6E-409C-BE32-E72D297353CC}">
              <c16:uniqueId val="{00000004-A4C4-4600-A2B4-74FDF5C2722D}"/>
            </c:ext>
          </c:extLst>
        </c:ser>
        <c:dLbls>
          <c:showLegendKey val="0"/>
          <c:showVal val="0"/>
          <c:showCatName val="0"/>
          <c:showSerName val="0"/>
          <c:showPercent val="0"/>
          <c:showBubbleSize val="0"/>
        </c:dLbls>
        <c:gapWidth val="150"/>
        <c:overlap val="100"/>
        <c:axId val="1289941072"/>
        <c:axId val="823151664"/>
      </c:barChart>
      <c:catAx>
        <c:axId val="128994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51664"/>
        <c:crosses val="autoZero"/>
        <c:auto val="1"/>
        <c:lblAlgn val="ctr"/>
        <c:lblOffset val="100"/>
        <c:noMultiLvlLbl val="0"/>
      </c:catAx>
      <c:valAx>
        <c:axId val="82315166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94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How strongly do you agree with this statement? “I don’t feel like I need to mask or downplay aspects of my physical, cultural, spiritual or emotional self at work”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Graphs!$D$18</c:f>
              <c:strCache>
                <c:ptCount val="1"/>
                <c:pt idx="0">
                  <c:v>Strongly Agree</c:v>
                </c:pt>
              </c:strCache>
            </c:strRef>
          </c:tx>
          <c:spPr>
            <a:solidFill>
              <a:schemeClr val="accent1"/>
            </a:solidFill>
            <a:ln>
              <a:noFill/>
            </a:ln>
            <a:effectLst/>
          </c:spPr>
          <c:invertIfNegative val="0"/>
          <c:cat>
            <c:strRef>
              <c:f>Graphs!$C$40:$C$45</c:f>
              <c:strCache>
                <c:ptCount val="6"/>
                <c:pt idx="0">
                  <c:v>18-24</c:v>
                </c:pt>
                <c:pt idx="1">
                  <c:v>25-34</c:v>
                </c:pt>
                <c:pt idx="2">
                  <c:v>35-44</c:v>
                </c:pt>
                <c:pt idx="3">
                  <c:v>45-54</c:v>
                </c:pt>
                <c:pt idx="4">
                  <c:v>55-64</c:v>
                </c:pt>
                <c:pt idx="5">
                  <c:v>65+</c:v>
                </c:pt>
              </c:strCache>
            </c:strRef>
          </c:cat>
          <c:val>
            <c:numRef>
              <c:f>Graphs!$D$40:$D$45</c:f>
              <c:numCache>
                <c:formatCode>General</c:formatCode>
                <c:ptCount val="6"/>
                <c:pt idx="0">
                  <c:v>4</c:v>
                </c:pt>
                <c:pt idx="1">
                  <c:v>18</c:v>
                </c:pt>
                <c:pt idx="2">
                  <c:v>8</c:v>
                </c:pt>
                <c:pt idx="3">
                  <c:v>7</c:v>
                </c:pt>
                <c:pt idx="4">
                  <c:v>10</c:v>
                </c:pt>
                <c:pt idx="5">
                  <c:v>0</c:v>
                </c:pt>
              </c:numCache>
            </c:numRef>
          </c:val>
          <c:extLst>
            <c:ext xmlns:c16="http://schemas.microsoft.com/office/drawing/2014/chart" uri="{C3380CC4-5D6E-409C-BE32-E72D297353CC}">
              <c16:uniqueId val="{00000000-B76C-4684-A98B-FFD966CD589A}"/>
            </c:ext>
          </c:extLst>
        </c:ser>
        <c:ser>
          <c:idx val="1"/>
          <c:order val="1"/>
          <c:tx>
            <c:strRef>
              <c:f>Graphs!$E$18</c:f>
              <c:strCache>
                <c:ptCount val="1"/>
                <c:pt idx="0">
                  <c:v>Agree</c:v>
                </c:pt>
              </c:strCache>
            </c:strRef>
          </c:tx>
          <c:spPr>
            <a:solidFill>
              <a:schemeClr val="accent2"/>
            </a:solidFill>
            <a:ln>
              <a:noFill/>
            </a:ln>
            <a:effectLst/>
          </c:spPr>
          <c:invertIfNegative val="0"/>
          <c:cat>
            <c:strRef>
              <c:f>Graphs!$C$40:$C$45</c:f>
              <c:strCache>
                <c:ptCount val="6"/>
                <c:pt idx="0">
                  <c:v>18-24</c:v>
                </c:pt>
                <c:pt idx="1">
                  <c:v>25-34</c:v>
                </c:pt>
                <c:pt idx="2">
                  <c:v>35-44</c:v>
                </c:pt>
                <c:pt idx="3">
                  <c:v>45-54</c:v>
                </c:pt>
                <c:pt idx="4">
                  <c:v>55-64</c:v>
                </c:pt>
                <c:pt idx="5">
                  <c:v>65+</c:v>
                </c:pt>
              </c:strCache>
            </c:strRef>
          </c:cat>
          <c:val>
            <c:numRef>
              <c:f>Graphs!$E$40:$E$45</c:f>
              <c:numCache>
                <c:formatCode>General</c:formatCode>
                <c:ptCount val="6"/>
                <c:pt idx="0">
                  <c:v>6</c:v>
                </c:pt>
                <c:pt idx="1">
                  <c:v>24</c:v>
                </c:pt>
                <c:pt idx="2">
                  <c:v>25</c:v>
                </c:pt>
                <c:pt idx="3">
                  <c:v>24</c:v>
                </c:pt>
                <c:pt idx="4">
                  <c:v>10</c:v>
                </c:pt>
                <c:pt idx="5">
                  <c:v>1</c:v>
                </c:pt>
              </c:numCache>
            </c:numRef>
          </c:val>
          <c:extLst>
            <c:ext xmlns:c16="http://schemas.microsoft.com/office/drawing/2014/chart" uri="{C3380CC4-5D6E-409C-BE32-E72D297353CC}">
              <c16:uniqueId val="{00000001-B76C-4684-A98B-FFD966CD589A}"/>
            </c:ext>
          </c:extLst>
        </c:ser>
        <c:ser>
          <c:idx val="2"/>
          <c:order val="2"/>
          <c:tx>
            <c:strRef>
              <c:f>Graphs!$F$18</c:f>
              <c:strCache>
                <c:ptCount val="1"/>
                <c:pt idx="0">
                  <c:v>Neither agree nor disagree</c:v>
                </c:pt>
              </c:strCache>
            </c:strRef>
          </c:tx>
          <c:spPr>
            <a:solidFill>
              <a:schemeClr val="accent3"/>
            </a:solidFill>
            <a:ln>
              <a:noFill/>
            </a:ln>
            <a:effectLst/>
          </c:spPr>
          <c:invertIfNegative val="0"/>
          <c:cat>
            <c:strRef>
              <c:f>Graphs!$C$40:$C$45</c:f>
              <c:strCache>
                <c:ptCount val="6"/>
                <c:pt idx="0">
                  <c:v>18-24</c:v>
                </c:pt>
                <c:pt idx="1">
                  <c:v>25-34</c:v>
                </c:pt>
                <c:pt idx="2">
                  <c:v>35-44</c:v>
                </c:pt>
                <c:pt idx="3">
                  <c:v>45-54</c:v>
                </c:pt>
                <c:pt idx="4">
                  <c:v>55-64</c:v>
                </c:pt>
                <c:pt idx="5">
                  <c:v>65+</c:v>
                </c:pt>
              </c:strCache>
            </c:strRef>
          </c:cat>
          <c:val>
            <c:numRef>
              <c:f>Graphs!$F$40:$F$45</c:f>
              <c:numCache>
                <c:formatCode>General</c:formatCode>
                <c:ptCount val="6"/>
                <c:pt idx="0">
                  <c:v>3</c:v>
                </c:pt>
                <c:pt idx="1">
                  <c:v>12</c:v>
                </c:pt>
                <c:pt idx="2">
                  <c:v>10</c:v>
                </c:pt>
                <c:pt idx="3">
                  <c:v>14</c:v>
                </c:pt>
                <c:pt idx="4">
                  <c:v>8</c:v>
                </c:pt>
                <c:pt idx="5">
                  <c:v>1</c:v>
                </c:pt>
              </c:numCache>
            </c:numRef>
          </c:val>
          <c:extLst>
            <c:ext xmlns:c16="http://schemas.microsoft.com/office/drawing/2014/chart" uri="{C3380CC4-5D6E-409C-BE32-E72D297353CC}">
              <c16:uniqueId val="{00000002-B76C-4684-A98B-FFD966CD589A}"/>
            </c:ext>
          </c:extLst>
        </c:ser>
        <c:ser>
          <c:idx val="3"/>
          <c:order val="3"/>
          <c:tx>
            <c:strRef>
              <c:f>Graphs!$G$18</c:f>
              <c:strCache>
                <c:ptCount val="1"/>
                <c:pt idx="0">
                  <c:v>Disagree</c:v>
                </c:pt>
              </c:strCache>
            </c:strRef>
          </c:tx>
          <c:spPr>
            <a:solidFill>
              <a:schemeClr val="accent4"/>
            </a:solidFill>
            <a:ln>
              <a:noFill/>
            </a:ln>
            <a:effectLst/>
          </c:spPr>
          <c:invertIfNegative val="0"/>
          <c:cat>
            <c:strRef>
              <c:f>Graphs!$C$40:$C$45</c:f>
              <c:strCache>
                <c:ptCount val="6"/>
                <c:pt idx="0">
                  <c:v>18-24</c:v>
                </c:pt>
                <c:pt idx="1">
                  <c:v>25-34</c:v>
                </c:pt>
                <c:pt idx="2">
                  <c:v>35-44</c:v>
                </c:pt>
                <c:pt idx="3">
                  <c:v>45-54</c:v>
                </c:pt>
                <c:pt idx="4">
                  <c:v>55-64</c:v>
                </c:pt>
                <c:pt idx="5">
                  <c:v>65+</c:v>
                </c:pt>
              </c:strCache>
            </c:strRef>
          </c:cat>
          <c:val>
            <c:numRef>
              <c:f>Graphs!$G$40:$G$45</c:f>
              <c:numCache>
                <c:formatCode>General</c:formatCode>
                <c:ptCount val="6"/>
                <c:pt idx="0">
                  <c:v>2</c:v>
                </c:pt>
                <c:pt idx="1">
                  <c:v>7</c:v>
                </c:pt>
                <c:pt idx="2">
                  <c:v>5</c:v>
                </c:pt>
                <c:pt idx="3">
                  <c:v>4</c:v>
                </c:pt>
                <c:pt idx="4">
                  <c:v>2</c:v>
                </c:pt>
                <c:pt idx="5">
                  <c:v>0</c:v>
                </c:pt>
              </c:numCache>
            </c:numRef>
          </c:val>
          <c:extLst>
            <c:ext xmlns:c16="http://schemas.microsoft.com/office/drawing/2014/chart" uri="{C3380CC4-5D6E-409C-BE32-E72D297353CC}">
              <c16:uniqueId val="{00000003-B76C-4684-A98B-FFD966CD589A}"/>
            </c:ext>
          </c:extLst>
        </c:ser>
        <c:ser>
          <c:idx val="4"/>
          <c:order val="4"/>
          <c:tx>
            <c:strRef>
              <c:f>Graphs!$H$18</c:f>
              <c:strCache>
                <c:ptCount val="1"/>
                <c:pt idx="0">
                  <c:v>Strongly Disagree</c:v>
                </c:pt>
              </c:strCache>
            </c:strRef>
          </c:tx>
          <c:spPr>
            <a:solidFill>
              <a:schemeClr val="accent5"/>
            </a:solidFill>
            <a:ln>
              <a:noFill/>
            </a:ln>
            <a:effectLst/>
          </c:spPr>
          <c:invertIfNegative val="0"/>
          <c:cat>
            <c:strRef>
              <c:f>Graphs!$C$40:$C$45</c:f>
              <c:strCache>
                <c:ptCount val="6"/>
                <c:pt idx="0">
                  <c:v>18-24</c:v>
                </c:pt>
                <c:pt idx="1">
                  <c:v>25-34</c:v>
                </c:pt>
                <c:pt idx="2">
                  <c:v>35-44</c:v>
                </c:pt>
                <c:pt idx="3">
                  <c:v>45-54</c:v>
                </c:pt>
                <c:pt idx="4">
                  <c:v>55-64</c:v>
                </c:pt>
                <c:pt idx="5">
                  <c:v>65+</c:v>
                </c:pt>
              </c:strCache>
            </c:strRef>
          </c:cat>
          <c:val>
            <c:numRef>
              <c:f>Graphs!$H$40:$H$45</c:f>
              <c:numCache>
                <c:formatCode>General</c:formatCode>
                <c:ptCount val="6"/>
                <c:pt idx="0">
                  <c:v>0</c:v>
                </c:pt>
                <c:pt idx="1">
                  <c:v>0</c:v>
                </c:pt>
                <c:pt idx="2">
                  <c:v>1</c:v>
                </c:pt>
                <c:pt idx="3">
                  <c:v>0</c:v>
                </c:pt>
                <c:pt idx="4">
                  <c:v>0</c:v>
                </c:pt>
                <c:pt idx="5">
                  <c:v>0</c:v>
                </c:pt>
              </c:numCache>
            </c:numRef>
          </c:val>
          <c:extLst>
            <c:ext xmlns:c16="http://schemas.microsoft.com/office/drawing/2014/chart" uri="{C3380CC4-5D6E-409C-BE32-E72D297353CC}">
              <c16:uniqueId val="{00000004-B76C-4684-A98B-FFD966CD589A}"/>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How strongly do you agree with this statement? “I believe that ABL is an inclusive employer”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Graphs!$D$18</c:f>
              <c:strCache>
                <c:ptCount val="1"/>
                <c:pt idx="0">
                  <c:v>Strongly Agree</c:v>
                </c:pt>
              </c:strCache>
            </c:strRef>
          </c:tx>
          <c:spPr>
            <a:solidFill>
              <a:schemeClr val="accent1"/>
            </a:solidFill>
            <a:ln>
              <a:noFill/>
            </a:ln>
            <a:effectLst/>
          </c:spPr>
          <c:invertIfNegative val="0"/>
          <c:cat>
            <c:strRef>
              <c:f>Graphs!$C$46:$C$51</c:f>
              <c:strCache>
                <c:ptCount val="6"/>
                <c:pt idx="0">
                  <c:v>18-24</c:v>
                </c:pt>
                <c:pt idx="1">
                  <c:v>25-34</c:v>
                </c:pt>
                <c:pt idx="2">
                  <c:v>35-44</c:v>
                </c:pt>
                <c:pt idx="3">
                  <c:v>45-54</c:v>
                </c:pt>
                <c:pt idx="4">
                  <c:v>55-64</c:v>
                </c:pt>
                <c:pt idx="5">
                  <c:v>65+</c:v>
                </c:pt>
              </c:strCache>
            </c:strRef>
          </c:cat>
          <c:val>
            <c:numRef>
              <c:f>Graphs!$D$46:$D$51</c:f>
              <c:numCache>
                <c:formatCode>General</c:formatCode>
                <c:ptCount val="6"/>
                <c:pt idx="0">
                  <c:v>2</c:v>
                </c:pt>
                <c:pt idx="1">
                  <c:v>10</c:v>
                </c:pt>
                <c:pt idx="2">
                  <c:v>7</c:v>
                </c:pt>
                <c:pt idx="3">
                  <c:v>7</c:v>
                </c:pt>
                <c:pt idx="4">
                  <c:v>6</c:v>
                </c:pt>
                <c:pt idx="5">
                  <c:v>0</c:v>
                </c:pt>
              </c:numCache>
            </c:numRef>
          </c:val>
          <c:extLst>
            <c:ext xmlns:c16="http://schemas.microsoft.com/office/drawing/2014/chart" uri="{C3380CC4-5D6E-409C-BE32-E72D297353CC}">
              <c16:uniqueId val="{00000000-68D1-466D-A0FF-B89D775A23D0}"/>
            </c:ext>
          </c:extLst>
        </c:ser>
        <c:ser>
          <c:idx val="1"/>
          <c:order val="1"/>
          <c:tx>
            <c:strRef>
              <c:f>Graphs!$E$18</c:f>
              <c:strCache>
                <c:ptCount val="1"/>
                <c:pt idx="0">
                  <c:v>Agree</c:v>
                </c:pt>
              </c:strCache>
            </c:strRef>
          </c:tx>
          <c:spPr>
            <a:solidFill>
              <a:schemeClr val="accent2"/>
            </a:solidFill>
            <a:ln>
              <a:noFill/>
            </a:ln>
            <a:effectLst/>
          </c:spPr>
          <c:invertIfNegative val="0"/>
          <c:cat>
            <c:strRef>
              <c:f>Graphs!$C$46:$C$51</c:f>
              <c:strCache>
                <c:ptCount val="6"/>
                <c:pt idx="0">
                  <c:v>18-24</c:v>
                </c:pt>
                <c:pt idx="1">
                  <c:v>25-34</c:v>
                </c:pt>
                <c:pt idx="2">
                  <c:v>35-44</c:v>
                </c:pt>
                <c:pt idx="3">
                  <c:v>45-54</c:v>
                </c:pt>
                <c:pt idx="4">
                  <c:v>55-64</c:v>
                </c:pt>
                <c:pt idx="5">
                  <c:v>65+</c:v>
                </c:pt>
              </c:strCache>
            </c:strRef>
          </c:cat>
          <c:val>
            <c:numRef>
              <c:f>Graphs!$E$46:$E$51</c:f>
              <c:numCache>
                <c:formatCode>General</c:formatCode>
                <c:ptCount val="6"/>
                <c:pt idx="0">
                  <c:v>8</c:v>
                </c:pt>
                <c:pt idx="1">
                  <c:v>23</c:v>
                </c:pt>
                <c:pt idx="2">
                  <c:v>23</c:v>
                </c:pt>
                <c:pt idx="3">
                  <c:v>24</c:v>
                </c:pt>
                <c:pt idx="4">
                  <c:v>15</c:v>
                </c:pt>
                <c:pt idx="5">
                  <c:v>1</c:v>
                </c:pt>
              </c:numCache>
            </c:numRef>
          </c:val>
          <c:extLst>
            <c:ext xmlns:c16="http://schemas.microsoft.com/office/drawing/2014/chart" uri="{C3380CC4-5D6E-409C-BE32-E72D297353CC}">
              <c16:uniqueId val="{00000001-68D1-466D-A0FF-B89D775A23D0}"/>
            </c:ext>
          </c:extLst>
        </c:ser>
        <c:ser>
          <c:idx val="2"/>
          <c:order val="2"/>
          <c:tx>
            <c:strRef>
              <c:f>Graphs!$F$18</c:f>
              <c:strCache>
                <c:ptCount val="1"/>
                <c:pt idx="0">
                  <c:v>Neither agree nor disagree</c:v>
                </c:pt>
              </c:strCache>
            </c:strRef>
          </c:tx>
          <c:spPr>
            <a:solidFill>
              <a:schemeClr val="accent3"/>
            </a:solidFill>
            <a:ln>
              <a:noFill/>
            </a:ln>
            <a:effectLst/>
          </c:spPr>
          <c:invertIfNegative val="0"/>
          <c:cat>
            <c:strRef>
              <c:f>Graphs!$C$46:$C$51</c:f>
              <c:strCache>
                <c:ptCount val="6"/>
                <c:pt idx="0">
                  <c:v>18-24</c:v>
                </c:pt>
                <c:pt idx="1">
                  <c:v>25-34</c:v>
                </c:pt>
                <c:pt idx="2">
                  <c:v>35-44</c:v>
                </c:pt>
                <c:pt idx="3">
                  <c:v>45-54</c:v>
                </c:pt>
                <c:pt idx="4">
                  <c:v>55-64</c:v>
                </c:pt>
                <c:pt idx="5">
                  <c:v>65+</c:v>
                </c:pt>
              </c:strCache>
            </c:strRef>
          </c:cat>
          <c:val>
            <c:numRef>
              <c:f>Graphs!$F$46:$F$51</c:f>
              <c:numCache>
                <c:formatCode>General</c:formatCode>
                <c:ptCount val="6"/>
                <c:pt idx="0">
                  <c:v>2</c:v>
                </c:pt>
                <c:pt idx="1">
                  <c:v>22</c:v>
                </c:pt>
                <c:pt idx="2">
                  <c:v>14</c:v>
                </c:pt>
                <c:pt idx="3">
                  <c:v>16</c:v>
                </c:pt>
                <c:pt idx="4">
                  <c:v>8</c:v>
                </c:pt>
                <c:pt idx="5">
                  <c:v>1</c:v>
                </c:pt>
              </c:numCache>
            </c:numRef>
          </c:val>
          <c:extLst>
            <c:ext xmlns:c16="http://schemas.microsoft.com/office/drawing/2014/chart" uri="{C3380CC4-5D6E-409C-BE32-E72D297353CC}">
              <c16:uniqueId val="{00000002-68D1-466D-A0FF-B89D775A23D0}"/>
            </c:ext>
          </c:extLst>
        </c:ser>
        <c:ser>
          <c:idx val="3"/>
          <c:order val="3"/>
          <c:tx>
            <c:strRef>
              <c:f>Graphs!$G$18</c:f>
              <c:strCache>
                <c:ptCount val="1"/>
                <c:pt idx="0">
                  <c:v>Disagree</c:v>
                </c:pt>
              </c:strCache>
            </c:strRef>
          </c:tx>
          <c:spPr>
            <a:solidFill>
              <a:schemeClr val="accent4"/>
            </a:solidFill>
            <a:ln>
              <a:noFill/>
            </a:ln>
            <a:effectLst/>
          </c:spPr>
          <c:invertIfNegative val="0"/>
          <c:cat>
            <c:strRef>
              <c:f>Graphs!$C$46:$C$51</c:f>
              <c:strCache>
                <c:ptCount val="6"/>
                <c:pt idx="0">
                  <c:v>18-24</c:v>
                </c:pt>
                <c:pt idx="1">
                  <c:v>25-34</c:v>
                </c:pt>
                <c:pt idx="2">
                  <c:v>35-44</c:v>
                </c:pt>
                <c:pt idx="3">
                  <c:v>45-54</c:v>
                </c:pt>
                <c:pt idx="4">
                  <c:v>55-64</c:v>
                </c:pt>
                <c:pt idx="5">
                  <c:v>65+</c:v>
                </c:pt>
              </c:strCache>
            </c:strRef>
          </c:cat>
          <c:val>
            <c:numRef>
              <c:f>Graphs!$G$46:$G$51</c:f>
              <c:numCache>
                <c:formatCode>General</c:formatCode>
                <c:ptCount val="6"/>
                <c:pt idx="0">
                  <c:v>2</c:v>
                </c:pt>
                <c:pt idx="1">
                  <c:v>5</c:v>
                </c:pt>
                <c:pt idx="2">
                  <c:v>3</c:v>
                </c:pt>
                <c:pt idx="3">
                  <c:v>2</c:v>
                </c:pt>
                <c:pt idx="4">
                  <c:v>0</c:v>
                </c:pt>
                <c:pt idx="5">
                  <c:v>0</c:v>
                </c:pt>
              </c:numCache>
            </c:numRef>
          </c:val>
          <c:extLst>
            <c:ext xmlns:c16="http://schemas.microsoft.com/office/drawing/2014/chart" uri="{C3380CC4-5D6E-409C-BE32-E72D297353CC}">
              <c16:uniqueId val="{00000003-68D1-466D-A0FF-B89D775A23D0}"/>
            </c:ext>
          </c:extLst>
        </c:ser>
        <c:ser>
          <c:idx val="4"/>
          <c:order val="4"/>
          <c:tx>
            <c:strRef>
              <c:f>Graphs!$H$18</c:f>
              <c:strCache>
                <c:ptCount val="1"/>
                <c:pt idx="0">
                  <c:v>Strongly Disagree</c:v>
                </c:pt>
              </c:strCache>
            </c:strRef>
          </c:tx>
          <c:spPr>
            <a:solidFill>
              <a:schemeClr val="accent5"/>
            </a:solidFill>
            <a:ln>
              <a:noFill/>
            </a:ln>
            <a:effectLst/>
          </c:spPr>
          <c:invertIfNegative val="0"/>
          <c:cat>
            <c:strRef>
              <c:f>Graphs!$C$46:$C$51</c:f>
              <c:strCache>
                <c:ptCount val="6"/>
                <c:pt idx="0">
                  <c:v>18-24</c:v>
                </c:pt>
                <c:pt idx="1">
                  <c:v>25-34</c:v>
                </c:pt>
                <c:pt idx="2">
                  <c:v>35-44</c:v>
                </c:pt>
                <c:pt idx="3">
                  <c:v>45-54</c:v>
                </c:pt>
                <c:pt idx="4">
                  <c:v>55-64</c:v>
                </c:pt>
                <c:pt idx="5">
                  <c:v>65+</c:v>
                </c:pt>
              </c:strCache>
            </c:strRef>
          </c:cat>
          <c:val>
            <c:numRef>
              <c:f>Graphs!$H$46:$H$51</c:f>
              <c:numCache>
                <c:formatCode>General</c:formatCode>
                <c:ptCount val="6"/>
                <c:pt idx="0">
                  <c:v>1</c:v>
                </c:pt>
                <c:pt idx="1">
                  <c:v>1</c:v>
                </c:pt>
                <c:pt idx="2">
                  <c:v>2</c:v>
                </c:pt>
                <c:pt idx="3">
                  <c:v>0</c:v>
                </c:pt>
                <c:pt idx="4">
                  <c:v>1</c:v>
                </c:pt>
                <c:pt idx="5">
                  <c:v>0</c:v>
                </c:pt>
              </c:numCache>
            </c:numRef>
          </c:val>
          <c:extLst>
            <c:ext xmlns:c16="http://schemas.microsoft.com/office/drawing/2014/chart" uri="{C3380CC4-5D6E-409C-BE32-E72D297353CC}">
              <c16:uniqueId val="{00000004-68D1-466D-A0FF-B89D775A23D0}"/>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How strongly do you agree with this statement? “I believe that everyone is able to succeed at ABL, regardless of their background of characteristics”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Graphs!$D$18</c:f>
              <c:strCache>
                <c:ptCount val="1"/>
                <c:pt idx="0">
                  <c:v>Strongly Agree</c:v>
                </c:pt>
              </c:strCache>
            </c:strRef>
          </c:tx>
          <c:spPr>
            <a:solidFill>
              <a:schemeClr val="accent1"/>
            </a:solidFill>
            <a:ln>
              <a:noFill/>
            </a:ln>
            <a:effectLst/>
          </c:spPr>
          <c:invertIfNegative val="0"/>
          <c:cat>
            <c:strRef>
              <c:f>Graphs!$C$52:$C$57</c:f>
              <c:strCache>
                <c:ptCount val="6"/>
                <c:pt idx="0">
                  <c:v>18-24</c:v>
                </c:pt>
                <c:pt idx="1">
                  <c:v>25-34</c:v>
                </c:pt>
                <c:pt idx="2">
                  <c:v>35-44</c:v>
                </c:pt>
                <c:pt idx="3">
                  <c:v>45-54</c:v>
                </c:pt>
                <c:pt idx="4">
                  <c:v>55-64</c:v>
                </c:pt>
                <c:pt idx="5">
                  <c:v>65+</c:v>
                </c:pt>
              </c:strCache>
            </c:strRef>
          </c:cat>
          <c:val>
            <c:numRef>
              <c:f>Graphs!$D$52:$D$57</c:f>
              <c:numCache>
                <c:formatCode>General</c:formatCode>
                <c:ptCount val="6"/>
                <c:pt idx="0">
                  <c:v>4</c:v>
                </c:pt>
                <c:pt idx="1">
                  <c:v>12</c:v>
                </c:pt>
                <c:pt idx="2">
                  <c:v>9</c:v>
                </c:pt>
                <c:pt idx="3">
                  <c:v>9</c:v>
                </c:pt>
                <c:pt idx="4">
                  <c:v>5</c:v>
                </c:pt>
                <c:pt idx="5">
                  <c:v>0</c:v>
                </c:pt>
              </c:numCache>
            </c:numRef>
          </c:val>
          <c:extLst>
            <c:ext xmlns:c16="http://schemas.microsoft.com/office/drawing/2014/chart" uri="{C3380CC4-5D6E-409C-BE32-E72D297353CC}">
              <c16:uniqueId val="{00000000-B16B-44E1-AA86-9A7003C2D944}"/>
            </c:ext>
          </c:extLst>
        </c:ser>
        <c:ser>
          <c:idx val="1"/>
          <c:order val="1"/>
          <c:tx>
            <c:strRef>
              <c:f>Graphs!$E$18</c:f>
              <c:strCache>
                <c:ptCount val="1"/>
                <c:pt idx="0">
                  <c:v>Agree</c:v>
                </c:pt>
              </c:strCache>
            </c:strRef>
          </c:tx>
          <c:spPr>
            <a:solidFill>
              <a:schemeClr val="accent2"/>
            </a:solidFill>
            <a:ln>
              <a:noFill/>
            </a:ln>
            <a:effectLst/>
          </c:spPr>
          <c:invertIfNegative val="0"/>
          <c:cat>
            <c:strRef>
              <c:f>Graphs!$C$52:$C$57</c:f>
              <c:strCache>
                <c:ptCount val="6"/>
                <c:pt idx="0">
                  <c:v>18-24</c:v>
                </c:pt>
                <c:pt idx="1">
                  <c:v>25-34</c:v>
                </c:pt>
                <c:pt idx="2">
                  <c:v>35-44</c:v>
                </c:pt>
                <c:pt idx="3">
                  <c:v>45-54</c:v>
                </c:pt>
                <c:pt idx="4">
                  <c:v>55-64</c:v>
                </c:pt>
                <c:pt idx="5">
                  <c:v>65+</c:v>
                </c:pt>
              </c:strCache>
            </c:strRef>
          </c:cat>
          <c:val>
            <c:numRef>
              <c:f>Graphs!$E$52:$E$57</c:f>
              <c:numCache>
                <c:formatCode>General</c:formatCode>
                <c:ptCount val="6"/>
                <c:pt idx="0">
                  <c:v>3</c:v>
                </c:pt>
                <c:pt idx="1">
                  <c:v>20</c:v>
                </c:pt>
                <c:pt idx="2">
                  <c:v>20</c:v>
                </c:pt>
                <c:pt idx="3">
                  <c:v>25</c:v>
                </c:pt>
                <c:pt idx="4">
                  <c:v>15</c:v>
                </c:pt>
                <c:pt idx="5">
                  <c:v>1</c:v>
                </c:pt>
              </c:numCache>
            </c:numRef>
          </c:val>
          <c:extLst>
            <c:ext xmlns:c16="http://schemas.microsoft.com/office/drawing/2014/chart" uri="{C3380CC4-5D6E-409C-BE32-E72D297353CC}">
              <c16:uniqueId val="{00000001-B16B-44E1-AA86-9A7003C2D944}"/>
            </c:ext>
          </c:extLst>
        </c:ser>
        <c:ser>
          <c:idx val="2"/>
          <c:order val="2"/>
          <c:tx>
            <c:strRef>
              <c:f>Graphs!$F$18</c:f>
              <c:strCache>
                <c:ptCount val="1"/>
                <c:pt idx="0">
                  <c:v>Neither agree nor disagree</c:v>
                </c:pt>
              </c:strCache>
            </c:strRef>
          </c:tx>
          <c:spPr>
            <a:solidFill>
              <a:schemeClr val="accent3"/>
            </a:solidFill>
            <a:ln>
              <a:noFill/>
            </a:ln>
            <a:effectLst/>
          </c:spPr>
          <c:invertIfNegative val="0"/>
          <c:cat>
            <c:strRef>
              <c:f>Graphs!$C$52:$C$57</c:f>
              <c:strCache>
                <c:ptCount val="6"/>
                <c:pt idx="0">
                  <c:v>18-24</c:v>
                </c:pt>
                <c:pt idx="1">
                  <c:v>25-34</c:v>
                </c:pt>
                <c:pt idx="2">
                  <c:v>35-44</c:v>
                </c:pt>
                <c:pt idx="3">
                  <c:v>45-54</c:v>
                </c:pt>
                <c:pt idx="4">
                  <c:v>55-64</c:v>
                </c:pt>
                <c:pt idx="5">
                  <c:v>65+</c:v>
                </c:pt>
              </c:strCache>
            </c:strRef>
          </c:cat>
          <c:val>
            <c:numRef>
              <c:f>Graphs!$F$52:$F$57</c:f>
              <c:numCache>
                <c:formatCode>General</c:formatCode>
                <c:ptCount val="6"/>
                <c:pt idx="0">
                  <c:v>7</c:v>
                </c:pt>
                <c:pt idx="1">
                  <c:v>18</c:v>
                </c:pt>
                <c:pt idx="2">
                  <c:v>15</c:v>
                </c:pt>
                <c:pt idx="3">
                  <c:v>13</c:v>
                </c:pt>
                <c:pt idx="4">
                  <c:v>9</c:v>
                </c:pt>
                <c:pt idx="5">
                  <c:v>1</c:v>
                </c:pt>
              </c:numCache>
            </c:numRef>
          </c:val>
          <c:extLst>
            <c:ext xmlns:c16="http://schemas.microsoft.com/office/drawing/2014/chart" uri="{C3380CC4-5D6E-409C-BE32-E72D297353CC}">
              <c16:uniqueId val="{00000002-B16B-44E1-AA86-9A7003C2D944}"/>
            </c:ext>
          </c:extLst>
        </c:ser>
        <c:ser>
          <c:idx val="3"/>
          <c:order val="3"/>
          <c:tx>
            <c:strRef>
              <c:f>Graphs!$G$18</c:f>
              <c:strCache>
                <c:ptCount val="1"/>
                <c:pt idx="0">
                  <c:v>Disagree</c:v>
                </c:pt>
              </c:strCache>
            </c:strRef>
          </c:tx>
          <c:spPr>
            <a:solidFill>
              <a:schemeClr val="accent4"/>
            </a:solidFill>
            <a:ln>
              <a:noFill/>
            </a:ln>
            <a:effectLst/>
          </c:spPr>
          <c:invertIfNegative val="0"/>
          <c:cat>
            <c:strRef>
              <c:f>Graphs!$C$52:$C$57</c:f>
              <c:strCache>
                <c:ptCount val="6"/>
                <c:pt idx="0">
                  <c:v>18-24</c:v>
                </c:pt>
                <c:pt idx="1">
                  <c:v>25-34</c:v>
                </c:pt>
                <c:pt idx="2">
                  <c:v>35-44</c:v>
                </c:pt>
                <c:pt idx="3">
                  <c:v>45-54</c:v>
                </c:pt>
                <c:pt idx="4">
                  <c:v>55-64</c:v>
                </c:pt>
                <c:pt idx="5">
                  <c:v>65+</c:v>
                </c:pt>
              </c:strCache>
            </c:strRef>
          </c:cat>
          <c:val>
            <c:numRef>
              <c:f>Graphs!$G$52:$G$57</c:f>
              <c:numCache>
                <c:formatCode>General</c:formatCode>
                <c:ptCount val="6"/>
                <c:pt idx="0">
                  <c:v>1</c:v>
                </c:pt>
                <c:pt idx="1">
                  <c:v>10</c:v>
                </c:pt>
                <c:pt idx="2">
                  <c:v>4</c:v>
                </c:pt>
                <c:pt idx="3">
                  <c:v>0</c:v>
                </c:pt>
                <c:pt idx="4">
                  <c:v>0</c:v>
                </c:pt>
                <c:pt idx="5">
                  <c:v>0</c:v>
                </c:pt>
              </c:numCache>
            </c:numRef>
          </c:val>
          <c:extLst>
            <c:ext xmlns:c16="http://schemas.microsoft.com/office/drawing/2014/chart" uri="{C3380CC4-5D6E-409C-BE32-E72D297353CC}">
              <c16:uniqueId val="{00000003-B16B-44E1-AA86-9A7003C2D944}"/>
            </c:ext>
          </c:extLst>
        </c:ser>
        <c:ser>
          <c:idx val="4"/>
          <c:order val="4"/>
          <c:tx>
            <c:strRef>
              <c:f>Graphs!$H$18</c:f>
              <c:strCache>
                <c:ptCount val="1"/>
                <c:pt idx="0">
                  <c:v>Strongly Disagree</c:v>
                </c:pt>
              </c:strCache>
            </c:strRef>
          </c:tx>
          <c:spPr>
            <a:solidFill>
              <a:schemeClr val="accent5"/>
            </a:solidFill>
            <a:ln>
              <a:noFill/>
            </a:ln>
            <a:effectLst/>
          </c:spPr>
          <c:invertIfNegative val="0"/>
          <c:cat>
            <c:strRef>
              <c:f>Graphs!$C$52:$C$57</c:f>
              <c:strCache>
                <c:ptCount val="6"/>
                <c:pt idx="0">
                  <c:v>18-24</c:v>
                </c:pt>
                <c:pt idx="1">
                  <c:v>25-34</c:v>
                </c:pt>
                <c:pt idx="2">
                  <c:v>35-44</c:v>
                </c:pt>
                <c:pt idx="3">
                  <c:v>45-54</c:v>
                </c:pt>
                <c:pt idx="4">
                  <c:v>55-64</c:v>
                </c:pt>
                <c:pt idx="5">
                  <c:v>65+</c:v>
                </c:pt>
              </c:strCache>
            </c:strRef>
          </c:cat>
          <c:val>
            <c:numRef>
              <c:f>Graphs!$H$52:$H$57</c:f>
              <c:numCache>
                <c:formatCode>General</c:formatCode>
                <c:ptCount val="6"/>
                <c:pt idx="0">
                  <c:v>0</c:v>
                </c:pt>
                <c:pt idx="1">
                  <c:v>1</c:v>
                </c:pt>
                <c:pt idx="2">
                  <c:v>1</c:v>
                </c:pt>
                <c:pt idx="3">
                  <c:v>2</c:v>
                </c:pt>
                <c:pt idx="4">
                  <c:v>1</c:v>
                </c:pt>
                <c:pt idx="5">
                  <c:v>0</c:v>
                </c:pt>
              </c:numCache>
            </c:numRef>
          </c:val>
          <c:extLst>
            <c:ext xmlns:c16="http://schemas.microsoft.com/office/drawing/2014/chart" uri="{C3380CC4-5D6E-409C-BE32-E72D297353CC}">
              <c16:uniqueId val="{00000004-B16B-44E1-AA86-9A7003C2D944}"/>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How strongly do you agree with this statement? "I feel able to raise equality, diversity or inclusion issues with my line manager or other management at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Graphs!$D$18</c:f>
              <c:strCache>
                <c:ptCount val="1"/>
                <c:pt idx="0">
                  <c:v>Strongly Agree</c:v>
                </c:pt>
              </c:strCache>
            </c:strRef>
          </c:tx>
          <c:spPr>
            <a:solidFill>
              <a:schemeClr val="accent1"/>
            </a:solidFill>
            <a:ln>
              <a:noFill/>
            </a:ln>
            <a:effectLst/>
          </c:spPr>
          <c:invertIfNegative val="0"/>
          <c:cat>
            <c:strRef>
              <c:f>Graphs!$C$58:$C$63</c:f>
              <c:strCache>
                <c:ptCount val="6"/>
                <c:pt idx="0">
                  <c:v>18-24</c:v>
                </c:pt>
                <c:pt idx="1">
                  <c:v>25-34</c:v>
                </c:pt>
                <c:pt idx="2">
                  <c:v>35-44</c:v>
                </c:pt>
                <c:pt idx="3">
                  <c:v>45-54</c:v>
                </c:pt>
                <c:pt idx="4">
                  <c:v>55-64</c:v>
                </c:pt>
                <c:pt idx="5">
                  <c:v>65+</c:v>
                </c:pt>
              </c:strCache>
            </c:strRef>
          </c:cat>
          <c:val>
            <c:numRef>
              <c:f>Graphs!$D$58:$D$63</c:f>
              <c:numCache>
                <c:formatCode>General</c:formatCode>
                <c:ptCount val="6"/>
                <c:pt idx="0">
                  <c:v>4</c:v>
                </c:pt>
                <c:pt idx="1">
                  <c:v>16</c:v>
                </c:pt>
                <c:pt idx="2">
                  <c:v>8</c:v>
                </c:pt>
                <c:pt idx="3">
                  <c:v>11</c:v>
                </c:pt>
                <c:pt idx="4">
                  <c:v>6</c:v>
                </c:pt>
                <c:pt idx="5">
                  <c:v>0</c:v>
                </c:pt>
              </c:numCache>
            </c:numRef>
          </c:val>
          <c:extLst>
            <c:ext xmlns:c16="http://schemas.microsoft.com/office/drawing/2014/chart" uri="{C3380CC4-5D6E-409C-BE32-E72D297353CC}">
              <c16:uniqueId val="{00000000-3D5E-4806-91DC-DAE75AFA34FC}"/>
            </c:ext>
          </c:extLst>
        </c:ser>
        <c:ser>
          <c:idx val="1"/>
          <c:order val="1"/>
          <c:tx>
            <c:strRef>
              <c:f>Graphs!$E$18</c:f>
              <c:strCache>
                <c:ptCount val="1"/>
                <c:pt idx="0">
                  <c:v>Agree</c:v>
                </c:pt>
              </c:strCache>
            </c:strRef>
          </c:tx>
          <c:spPr>
            <a:solidFill>
              <a:schemeClr val="accent2"/>
            </a:solidFill>
            <a:ln>
              <a:noFill/>
            </a:ln>
            <a:effectLst/>
          </c:spPr>
          <c:invertIfNegative val="0"/>
          <c:cat>
            <c:strRef>
              <c:f>Graphs!$C$58:$C$63</c:f>
              <c:strCache>
                <c:ptCount val="6"/>
                <c:pt idx="0">
                  <c:v>18-24</c:v>
                </c:pt>
                <c:pt idx="1">
                  <c:v>25-34</c:v>
                </c:pt>
                <c:pt idx="2">
                  <c:v>35-44</c:v>
                </c:pt>
                <c:pt idx="3">
                  <c:v>45-54</c:v>
                </c:pt>
                <c:pt idx="4">
                  <c:v>55-64</c:v>
                </c:pt>
                <c:pt idx="5">
                  <c:v>65+</c:v>
                </c:pt>
              </c:strCache>
            </c:strRef>
          </c:cat>
          <c:val>
            <c:numRef>
              <c:f>Graphs!$E$58:$E$63</c:f>
              <c:numCache>
                <c:formatCode>General</c:formatCode>
                <c:ptCount val="6"/>
                <c:pt idx="0">
                  <c:v>9</c:v>
                </c:pt>
                <c:pt idx="1">
                  <c:v>26</c:v>
                </c:pt>
                <c:pt idx="2">
                  <c:v>31</c:v>
                </c:pt>
                <c:pt idx="3">
                  <c:v>29</c:v>
                </c:pt>
                <c:pt idx="4">
                  <c:v>16</c:v>
                </c:pt>
                <c:pt idx="5">
                  <c:v>1</c:v>
                </c:pt>
              </c:numCache>
            </c:numRef>
          </c:val>
          <c:extLst>
            <c:ext xmlns:c16="http://schemas.microsoft.com/office/drawing/2014/chart" uri="{C3380CC4-5D6E-409C-BE32-E72D297353CC}">
              <c16:uniqueId val="{00000001-3D5E-4806-91DC-DAE75AFA34FC}"/>
            </c:ext>
          </c:extLst>
        </c:ser>
        <c:ser>
          <c:idx val="2"/>
          <c:order val="2"/>
          <c:tx>
            <c:strRef>
              <c:f>Graphs!$F$18</c:f>
              <c:strCache>
                <c:ptCount val="1"/>
                <c:pt idx="0">
                  <c:v>Neither agree nor disagree</c:v>
                </c:pt>
              </c:strCache>
            </c:strRef>
          </c:tx>
          <c:spPr>
            <a:solidFill>
              <a:schemeClr val="accent3"/>
            </a:solidFill>
            <a:ln>
              <a:noFill/>
            </a:ln>
            <a:effectLst/>
          </c:spPr>
          <c:invertIfNegative val="0"/>
          <c:cat>
            <c:strRef>
              <c:f>Graphs!$C$58:$C$63</c:f>
              <c:strCache>
                <c:ptCount val="6"/>
                <c:pt idx="0">
                  <c:v>18-24</c:v>
                </c:pt>
                <c:pt idx="1">
                  <c:v>25-34</c:v>
                </c:pt>
                <c:pt idx="2">
                  <c:v>35-44</c:v>
                </c:pt>
                <c:pt idx="3">
                  <c:v>45-54</c:v>
                </c:pt>
                <c:pt idx="4">
                  <c:v>55-64</c:v>
                </c:pt>
                <c:pt idx="5">
                  <c:v>65+</c:v>
                </c:pt>
              </c:strCache>
            </c:strRef>
          </c:cat>
          <c:val>
            <c:numRef>
              <c:f>Graphs!$F$58:$F$63</c:f>
              <c:numCache>
                <c:formatCode>General</c:formatCode>
                <c:ptCount val="6"/>
                <c:pt idx="0">
                  <c:v>2</c:v>
                </c:pt>
                <c:pt idx="1">
                  <c:v>11</c:v>
                </c:pt>
                <c:pt idx="2">
                  <c:v>7</c:v>
                </c:pt>
                <c:pt idx="3">
                  <c:v>6</c:v>
                </c:pt>
                <c:pt idx="4">
                  <c:v>8</c:v>
                </c:pt>
                <c:pt idx="5">
                  <c:v>1</c:v>
                </c:pt>
              </c:numCache>
            </c:numRef>
          </c:val>
          <c:extLst>
            <c:ext xmlns:c16="http://schemas.microsoft.com/office/drawing/2014/chart" uri="{C3380CC4-5D6E-409C-BE32-E72D297353CC}">
              <c16:uniqueId val="{00000002-3D5E-4806-91DC-DAE75AFA34FC}"/>
            </c:ext>
          </c:extLst>
        </c:ser>
        <c:ser>
          <c:idx val="3"/>
          <c:order val="3"/>
          <c:tx>
            <c:strRef>
              <c:f>Graphs!$G$18</c:f>
              <c:strCache>
                <c:ptCount val="1"/>
                <c:pt idx="0">
                  <c:v>Disagree</c:v>
                </c:pt>
              </c:strCache>
            </c:strRef>
          </c:tx>
          <c:spPr>
            <a:solidFill>
              <a:schemeClr val="accent4"/>
            </a:solidFill>
            <a:ln>
              <a:noFill/>
            </a:ln>
            <a:effectLst/>
          </c:spPr>
          <c:invertIfNegative val="0"/>
          <c:cat>
            <c:strRef>
              <c:f>Graphs!$C$58:$C$63</c:f>
              <c:strCache>
                <c:ptCount val="6"/>
                <c:pt idx="0">
                  <c:v>18-24</c:v>
                </c:pt>
                <c:pt idx="1">
                  <c:v>25-34</c:v>
                </c:pt>
                <c:pt idx="2">
                  <c:v>35-44</c:v>
                </c:pt>
                <c:pt idx="3">
                  <c:v>45-54</c:v>
                </c:pt>
                <c:pt idx="4">
                  <c:v>55-64</c:v>
                </c:pt>
                <c:pt idx="5">
                  <c:v>65+</c:v>
                </c:pt>
              </c:strCache>
            </c:strRef>
          </c:cat>
          <c:val>
            <c:numRef>
              <c:f>Graphs!$G$58:$G$63</c:f>
              <c:numCache>
                <c:formatCode>General</c:formatCode>
                <c:ptCount val="6"/>
                <c:pt idx="0">
                  <c:v>0</c:v>
                </c:pt>
                <c:pt idx="1">
                  <c:v>7</c:v>
                </c:pt>
                <c:pt idx="2">
                  <c:v>2</c:v>
                </c:pt>
                <c:pt idx="3">
                  <c:v>2</c:v>
                </c:pt>
                <c:pt idx="4">
                  <c:v>0</c:v>
                </c:pt>
                <c:pt idx="5">
                  <c:v>0</c:v>
                </c:pt>
              </c:numCache>
            </c:numRef>
          </c:val>
          <c:extLst>
            <c:ext xmlns:c16="http://schemas.microsoft.com/office/drawing/2014/chart" uri="{C3380CC4-5D6E-409C-BE32-E72D297353CC}">
              <c16:uniqueId val="{00000003-3D5E-4806-91DC-DAE75AFA34FC}"/>
            </c:ext>
          </c:extLst>
        </c:ser>
        <c:ser>
          <c:idx val="4"/>
          <c:order val="4"/>
          <c:tx>
            <c:strRef>
              <c:f>Graphs!$H$18</c:f>
              <c:strCache>
                <c:ptCount val="1"/>
                <c:pt idx="0">
                  <c:v>Strongly Disagree</c:v>
                </c:pt>
              </c:strCache>
            </c:strRef>
          </c:tx>
          <c:spPr>
            <a:solidFill>
              <a:schemeClr val="accent5"/>
            </a:solidFill>
            <a:ln>
              <a:noFill/>
            </a:ln>
            <a:effectLst/>
          </c:spPr>
          <c:invertIfNegative val="0"/>
          <c:cat>
            <c:strRef>
              <c:f>Graphs!$C$58:$C$63</c:f>
              <c:strCache>
                <c:ptCount val="6"/>
                <c:pt idx="0">
                  <c:v>18-24</c:v>
                </c:pt>
                <c:pt idx="1">
                  <c:v>25-34</c:v>
                </c:pt>
                <c:pt idx="2">
                  <c:v>35-44</c:v>
                </c:pt>
                <c:pt idx="3">
                  <c:v>45-54</c:v>
                </c:pt>
                <c:pt idx="4">
                  <c:v>55-64</c:v>
                </c:pt>
                <c:pt idx="5">
                  <c:v>65+</c:v>
                </c:pt>
              </c:strCache>
            </c:strRef>
          </c:cat>
          <c:val>
            <c:numRef>
              <c:f>Graphs!$H$58:$H$63</c:f>
              <c:numCache>
                <c:formatCode>General</c:formatCode>
                <c:ptCount val="6"/>
                <c:pt idx="0">
                  <c:v>0</c:v>
                </c:pt>
                <c:pt idx="1">
                  <c:v>1</c:v>
                </c:pt>
                <c:pt idx="2">
                  <c:v>1</c:v>
                </c:pt>
                <c:pt idx="3">
                  <c:v>1</c:v>
                </c:pt>
                <c:pt idx="4">
                  <c:v>0</c:v>
                </c:pt>
                <c:pt idx="5">
                  <c:v>0</c:v>
                </c:pt>
              </c:numCache>
            </c:numRef>
          </c:val>
          <c:extLst>
            <c:ext xmlns:c16="http://schemas.microsoft.com/office/drawing/2014/chart" uri="{C3380CC4-5D6E-409C-BE32-E72D297353CC}">
              <c16:uniqueId val="{00000004-3D5E-4806-91DC-DAE75AFA34FC}"/>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Have you encountered any perceived bias within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3"/>
          <c:order val="0"/>
          <c:tx>
            <c:strRef>
              <c:f>Graphs!$I$18</c:f>
              <c:strCache>
                <c:ptCount val="1"/>
                <c:pt idx="0">
                  <c:v>Yes</c:v>
                </c:pt>
              </c:strCache>
            </c:strRef>
          </c:tx>
          <c:spPr>
            <a:solidFill>
              <a:schemeClr val="accent4"/>
            </a:solidFill>
            <a:ln>
              <a:noFill/>
            </a:ln>
            <a:effectLst/>
          </c:spPr>
          <c:invertIfNegative val="0"/>
          <c:cat>
            <c:strRef>
              <c:f>Graphs!$C$64:$C$69</c:f>
              <c:strCache>
                <c:ptCount val="6"/>
                <c:pt idx="0">
                  <c:v>18-24</c:v>
                </c:pt>
                <c:pt idx="1">
                  <c:v>25-34</c:v>
                </c:pt>
                <c:pt idx="2">
                  <c:v>35-44</c:v>
                </c:pt>
                <c:pt idx="3">
                  <c:v>45-54</c:v>
                </c:pt>
                <c:pt idx="4">
                  <c:v>55-64</c:v>
                </c:pt>
                <c:pt idx="5">
                  <c:v>65+</c:v>
                </c:pt>
              </c:strCache>
            </c:strRef>
          </c:cat>
          <c:val>
            <c:numRef>
              <c:f>Graphs!$I$64:$I$69</c:f>
              <c:numCache>
                <c:formatCode>General</c:formatCode>
                <c:ptCount val="6"/>
                <c:pt idx="0">
                  <c:v>5</c:v>
                </c:pt>
                <c:pt idx="1">
                  <c:v>18</c:v>
                </c:pt>
                <c:pt idx="2">
                  <c:v>11</c:v>
                </c:pt>
                <c:pt idx="3">
                  <c:v>8</c:v>
                </c:pt>
                <c:pt idx="4">
                  <c:v>5</c:v>
                </c:pt>
                <c:pt idx="5">
                  <c:v>0</c:v>
                </c:pt>
              </c:numCache>
            </c:numRef>
          </c:val>
          <c:extLst>
            <c:ext xmlns:c16="http://schemas.microsoft.com/office/drawing/2014/chart" uri="{C3380CC4-5D6E-409C-BE32-E72D297353CC}">
              <c16:uniqueId val="{00000003-F075-4687-8861-4B3A44EB8EA3}"/>
            </c:ext>
          </c:extLst>
        </c:ser>
        <c:ser>
          <c:idx val="4"/>
          <c:order val="1"/>
          <c:tx>
            <c:strRef>
              <c:f>Graphs!$J$18</c:f>
              <c:strCache>
                <c:ptCount val="1"/>
                <c:pt idx="0">
                  <c:v>No</c:v>
                </c:pt>
              </c:strCache>
            </c:strRef>
          </c:tx>
          <c:spPr>
            <a:solidFill>
              <a:schemeClr val="accent5"/>
            </a:solidFill>
            <a:ln>
              <a:noFill/>
            </a:ln>
            <a:effectLst/>
          </c:spPr>
          <c:invertIfNegative val="0"/>
          <c:cat>
            <c:strRef>
              <c:f>Graphs!$C$64:$C$69</c:f>
              <c:strCache>
                <c:ptCount val="6"/>
                <c:pt idx="0">
                  <c:v>18-24</c:v>
                </c:pt>
                <c:pt idx="1">
                  <c:v>25-34</c:v>
                </c:pt>
                <c:pt idx="2">
                  <c:v>35-44</c:v>
                </c:pt>
                <c:pt idx="3">
                  <c:v>45-54</c:v>
                </c:pt>
                <c:pt idx="4">
                  <c:v>55-64</c:v>
                </c:pt>
                <c:pt idx="5">
                  <c:v>65+</c:v>
                </c:pt>
              </c:strCache>
            </c:strRef>
          </c:cat>
          <c:val>
            <c:numRef>
              <c:f>Graphs!$J$64:$J$69</c:f>
              <c:numCache>
                <c:formatCode>General</c:formatCode>
                <c:ptCount val="6"/>
                <c:pt idx="0">
                  <c:v>10</c:v>
                </c:pt>
                <c:pt idx="1">
                  <c:v>43</c:v>
                </c:pt>
                <c:pt idx="2">
                  <c:v>38</c:v>
                </c:pt>
                <c:pt idx="3">
                  <c:v>41</c:v>
                </c:pt>
                <c:pt idx="4">
                  <c:v>25</c:v>
                </c:pt>
                <c:pt idx="5">
                  <c:v>2</c:v>
                </c:pt>
              </c:numCache>
            </c:numRef>
          </c:val>
          <c:extLst>
            <c:ext xmlns:c16="http://schemas.microsoft.com/office/drawing/2014/chart" uri="{C3380CC4-5D6E-409C-BE32-E72D297353CC}">
              <c16:uniqueId val="{00000004-F075-4687-8861-4B3A44EB8EA3}"/>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Do you consider that the language employed in ABL is inclusive?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3"/>
          <c:order val="0"/>
          <c:tx>
            <c:strRef>
              <c:f>Graphs!$I$18</c:f>
              <c:strCache>
                <c:ptCount val="1"/>
                <c:pt idx="0">
                  <c:v>Yes</c:v>
                </c:pt>
              </c:strCache>
            </c:strRef>
          </c:tx>
          <c:spPr>
            <a:solidFill>
              <a:schemeClr val="accent4"/>
            </a:solidFill>
            <a:ln>
              <a:noFill/>
            </a:ln>
            <a:effectLst/>
          </c:spPr>
          <c:invertIfNegative val="0"/>
          <c:cat>
            <c:strRef>
              <c:f>Graphs!$C$70:$C$75</c:f>
              <c:strCache>
                <c:ptCount val="6"/>
                <c:pt idx="0">
                  <c:v>18-24</c:v>
                </c:pt>
                <c:pt idx="1">
                  <c:v>25-34</c:v>
                </c:pt>
                <c:pt idx="2">
                  <c:v>35-44</c:v>
                </c:pt>
                <c:pt idx="3">
                  <c:v>45-54</c:v>
                </c:pt>
                <c:pt idx="4">
                  <c:v>55-64</c:v>
                </c:pt>
                <c:pt idx="5">
                  <c:v>65+</c:v>
                </c:pt>
              </c:strCache>
            </c:strRef>
          </c:cat>
          <c:val>
            <c:numRef>
              <c:f>Graphs!$I$70:$I$75</c:f>
              <c:numCache>
                <c:formatCode>General</c:formatCode>
                <c:ptCount val="6"/>
                <c:pt idx="0">
                  <c:v>14</c:v>
                </c:pt>
                <c:pt idx="1">
                  <c:v>46</c:v>
                </c:pt>
                <c:pt idx="2">
                  <c:v>42</c:v>
                </c:pt>
                <c:pt idx="3">
                  <c:v>42</c:v>
                </c:pt>
                <c:pt idx="4">
                  <c:v>27</c:v>
                </c:pt>
                <c:pt idx="5">
                  <c:v>2</c:v>
                </c:pt>
              </c:numCache>
            </c:numRef>
          </c:val>
          <c:extLst>
            <c:ext xmlns:c16="http://schemas.microsoft.com/office/drawing/2014/chart" uri="{C3380CC4-5D6E-409C-BE32-E72D297353CC}">
              <c16:uniqueId val="{00000000-2C92-4338-8DB0-DBCA85D6AADD}"/>
            </c:ext>
          </c:extLst>
        </c:ser>
        <c:ser>
          <c:idx val="4"/>
          <c:order val="1"/>
          <c:tx>
            <c:strRef>
              <c:f>Graphs!$J$18</c:f>
              <c:strCache>
                <c:ptCount val="1"/>
                <c:pt idx="0">
                  <c:v>No</c:v>
                </c:pt>
              </c:strCache>
            </c:strRef>
          </c:tx>
          <c:spPr>
            <a:solidFill>
              <a:schemeClr val="accent5"/>
            </a:solidFill>
            <a:ln>
              <a:noFill/>
            </a:ln>
            <a:effectLst/>
          </c:spPr>
          <c:invertIfNegative val="0"/>
          <c:cat>
            <c:strRef>
              <c:f>Graphs!$C$70:$C$75</c:f>
              <c:strCache>
                <c:ptCount val="6"/>
                <c:pt idx="0">
                  <c:v>18-24</c:v>
                </c:pt>
                <c:pt idx="1">
                  <c:v>25-34</c:v>
                </c:pt>
                <c:pt idx="2">
                  <c:v>35-44</c:v>
                </c:pt>
                <c:pt idx="3">
                  <c:v>45-54</c:v>
                </c:pt>
                <c:pt idx="4">
                  <c:v>55-64</c:v>
                </c:pt>
                <c:pt idx="5">
                  <c:v>65+</c:v>
                </c:pt>
              </c:strCache>
            </c:strRef>
          </c:cat>
          <c:val>
            <c:numRef>
              <c:f>Graphs!$J$70:$J$75</c:f>
              <c:numCache>
                <c:formatCode>General</c:formatCode>
                <c:ptCount val="6"/>
                <c:pt idx="0">
                  <c:v>1</c:v>
                </c:pt>
                <c:pt idx="1">
                  <c:v>15</c:v>
                </c:pt>
                <c:pt idx="2">
                  <c:v>7</c:v>
                </c:pt>
                <c:pt idx="3">
                  <c:v>7</c:v>
                </c:pt>
                <c:pt idx="4">
                  <c:v>3</c:v>
                </c:pt>
                <c:pt idx="5">
                  <c:v>0</c:v>
                </c:pt>
              </c:numCache>
            </c:numRef>
          </c:val>
          <c:extLst>
            <c:ext xmlns:c16="http://schemas.microsoft.com/office/drawing/2014/chart" uri="{C3380CC4-5D6E-409C-BE32-E72D297353CC}">
              <c16:uniqueId val="{00000001-2C92-4338-8DB0-DBCA85D6AADD}"/>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Have you encountered any perceived bias within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3"/>
          <c:order val="0"/>
          <c:tx>
            <c:strRef>
              <c:f>Graphs!$I$18</c:f>
              <c:strCache>
                <c:ptCount val="1"/>
                <c:pt idx="0">
                  <c:v>Yes</c:v>
                </c:pt>
              </c:strCache>
            </c:strRef>
          </c:tx>
          <c:spPr>
            <a:solidFill>
              <a:schemeClr val="accent4"/>
            </a:solidFill>
            <a:ln>
              <a:noFill/>
            </a:ln>
            <a:effectLst/>
          </c:spPr>
          <c:invertIfNegative val="0"/>
          <c:cat>
            <c:strRef>
              <c:f>Graphs!$C$80</c:f>
              <c:strCache>
                <c:ptCount val="1"/>
                <c:pt idx="0">
                  <c:v>All</c:v>
                </c:pt>
              </c:strCache>
            </c:strRef>
          </c:cat>
          <c:val>
            <c:numRef>
              <c:f>Graphs!$I$80</c:f>
              <c:numCache>
                <c:formatCode>General</c:formatCode>
                <c:ptCount val="1"/>
                <c:pt idx="0">
                  <c:v>49</c:v>
                </c:pt>
              </c:numCache>
            </c:numRef>
          </c:val>
          <c:extLst>
            <c:ext xmlns:c16="http://schemas.microsoft.com/office/drawing/2014/chart" uri="{C3380CC4-5D6E-409C-BE32-E72D297353CC}">
              <c16:uniqueId val="{00000000-D958-4C28-B64C-63FFAB47F15D}"/>
            </c:ext>
          </c:extLst>
        </c:ser>
        <c:ser>
          <c:idx val="4"/>
          <c:order val="1"/>
          <c:tx>
            <c:strRef>
              <c:f>Graphs!$J$18</c:f>
              <c:strCache>
                <c:ptCount val="1"/>
                <c:pt idx="0">
                  <c:v>No</c:v>
                </c:pt>
              </c:strCache>
            </c:strRef>
          </c:tx>
          <c:spPr>
            <a:solidFill>
              <a:schemeClr val="accent5"/>
            </a:solidFill>
            <a:ln>
              <a:noFill/>
            </a:ln>
            <a:effectLst/>
          </c:spPr>
          <c:invertIfNegative val="0"/>
          <c:cat>
            <c:strRef>
              <c:f>Graphs!$C$80</c:f>
              <c:strCache>
                <c:ptCount val="1"/>
                <c:pt idx="0">
                  <c:v>All</c:v>
                </c:pt>
              </c:strCache>
            </c:strRef>
          </c:cat>
          <c:val>
            <c:numRef>
              <c:f>Graphs!$J$80</c:f>
              <c:numCache>
                <c:formatCode>General</c:formatCode>
                <c:ptCount val="1"/>
                <c:pt idx="0">
                  <c:v>164</c:v>
                </c:pt>
              </c:numCache>
            </c:numRef>
          </c:val>
          <c:extLst>
            <c:ext xmlns:c16="http://schemas.microsoft.com/office/drawing/2014/chart" uri="{C3380CC4-5D6E-409C-BE32-E72D297353CC}">
              <c16:uniqueId val="{00000001-D958-4C28-B64C-63FFAB47F15D}"/>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How strongly do you agree with this statement? “I feel like I truly belong at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 by company'!$D$3</c:f>
              <c:strCache>
                <c:ptCount val="1"/>
                <c:pt idx="0">
                  <c:v>Strongly Agree</c:v>
                </c:pt>
              </c:strCache>
            </c:strRef>
          </c:tx>
          <c:spPr>
            <a:solidFill>
              <a:schemeClr val="accent1"/>
            </a:solidFill>
            <a:ln>
              <a:noFill/>
            </a:ln>
            <a:effectLst/>
          </c:spPr>
          <c:invertIfNegative val="0"/>
          <c:cat>
            <c:strRef>
              <c:f>'Graphs by company'!$C$4:$C$5</c:f>
              <c:strCache>
                <c:ptCount val="2"/>
                <c:pt idx="0">
                  <c:v>Woman</c:v>
                </c:pt>
                <c:pt idx="1">
                  <c:v>Man</c:v>
                </c:pt>
              </c:strCache>
            </c:strRef>
          </c:cat>
          <c:val>
            <c:numRef>
              <c:f>'Graphs by company'!$D$4:$D$5</c:f>
              <c:numCache>
                <c:formatCode>General</c:formatCode>
                <c:ptCount val="2"/>
                <c:pt idx="0">
                  <c:v>2</c:v>
                </c:pt>
                <c:pt idx="1">
                  <c:v>1</c:v>
                </c:pt>
              </c:numCache>
            </c:numRef>
          </c:val>
          <c:extLst>
            <c:ext xmlns:c16="http://schemas.microsoft.com/office/drawing/2014/chart" uri="{C3380CC4-5D6E-409C-BE32-E72D297353CC}">
              <c16:uniqueId val="{00000000-46BC-47FA-A3D6-A1A498EDDA1C}"/>
            </c:ext>
          </c:extLst>
        </c:ser>
        <c:ser>
          <c:idx val="1"/>
          <c:order val="1"/>
          <c:tx>
            <c:strRef>
              <c:f>'Graphs by company'!$E$3</c:f>
              <c:strCache>
                <c:ptCount val="1"/>
                <c:pt idx="0">
                  <c:v>Agree</c:v>
                </c:pt>
              </c:strCache>
            </c:strRef>
          </c:tx>
          <c:spPr>
            <a:solidFill>
              <a:schemeClr val="accent2"/>
            </a:solidFill>
            <a:ln>
              <a:noFill/>
            </a:ln>
            <a:effectLst/>
          </c:spPr>
          <c:invertIfNegative val="0"/>
          <c:cat>
            <c:strRef>
              <c:f>'Graphs by company'!$C$4:$C$5</c:f>
              <c:strCache>
                <c:ptCount val="2"/>
                <c:pt idx="0">
                  <c:v>Woman</c:v>
                </c:pt>
                <c:pt idx="1">
                  <c:v>Man</c:v>
                </c:pt>
              </c:strCache>
            </c:strRef>
          </c:cat>
          <c:val>
            <c:numRef>
              <c:f>'Graphs by company'!$E$4:$E$5</c:f>
              <c:numCache>
                <c:formatCode>General</c:formatCode>
                <c:ptCount val="2"/>
                <c:pt idx="0">
                  <c:v>8</c:v>
                </c:pt>
                <c:pt idx="1">
                  <c:v>12</c:v>
                </c:pt>
              </c:numCache>
            </c:numRef>
          </c:val>
          <c:extLst>
            <c:ext xmlns:c16="http://schemas.microsoft.com/office/drawing/2014/chart" uri="{C3380CC4-5D6E-409C-BE32-E72D297353CC}">
              <c16:uniqueId val="{00000001-46BC-47FA-A3D6-A1A498EDDA1C}"/>
            </c:ext>
          </c:extLst>
        </c:ser>
        <c:ser>
          <c:idx val="2"/>
          <c:order val="2"/>
          <c:tx>
            <c:strRef>
              <c:f>'Graphs by company'!$F$3</c:f>
              <c:strCache>
                <c:ptCount val="1"/>
                <c:pt idx="0">
                  <c:v>Neither agree nor disagree</c:v>
                </c:pt>
              </c:strCache>
            </c:strRef>
          </c:tx>
          <c:spPr>
            <a:solidFill>
              <a:schemeClr val="accent3"/>
            </a:solidFill>
            <a:ln>
              <a:noFill/>
            </a:ln>
            <a:effectLst/>
          </c:spPr>
          <c:invertIfNegative val="0"/>
          <c:cat>
            <c:strRef>
              <c:f>'Graphs by company'!$C$4:$C$5</c:f>
              <c:strCache>
                <c:ptCount val="2"/>
                <c:pt idx="0">
                  <c:v>Woman</c:v>
                </c:pt>
                <c:pt idx="1">
                  <c:v>Man</c:v>
                </c:pt>
              </c:strCache>
            </c:strRef>
          </c:cat>
          <c:val>
            <c:numRef>
              <c:f>'Graphs by company'!$F$4:$F$5</c:f>
              <c:numCache>
                <c:formatCode>General</c:formatCode>
                <c:ptCount val="2"/>
                <c:pt idx="0">
                  <c:v>11</c:v>
                </c:pt>
                <c:pt idx="1">
                  <c:v>13</c:v>
                </c:pt>
              </c:numCache>
            </c:numRef>
          </c:val>
          <c:extLst>
            <c:ext xmlns:c16="http://schemas.microsoft.com/office/drawing/2014/chart" uri="{C3380CC4-5D6E-409C-BE32-E72D297353CC}">
              <c16:uniqueId val="{00000002-46BC-47FA-A3D6-A1A498EDDA1C}"/>
            </c:ext>
          </c:extLst>
        </c:ser>
        <c:ser>
          <c:idx val="3"/>
          <c:order val="3"/>
          <c:tx>
            <c:strRef>
              <c:f>'Graphs by company'!$G$3</c:f>
              <c:strCache>
                <c:ptCount val="1"/>
                <c:pt idx="0">
                  <c:v>Disagree</c:v>
                </c:pt>
              </c:strCache>
            </c:strRef>
          </c:tx>
          <c:spPr>
            <a:solidFill>
              <a:schemeClr val="accent4"/>
            </a:solidFill>
            <a:ln>
              <a:noFill/>
            </a:ln>
            <a:effectLst/>
          </c:spPr>
          <c:invertIfNegative val="0"/>
          <c:cat>
            <c:strRef>
              <c:f>'Graphs by company'!$C$4:$C$5</c:f>
              <c:strCache>
                <c:ptCount val="2"/>
                <c:pt idx="0">
                  <c:v>Woman</c:v>
                </c:pt>
                <c:pt idx="1">
                  <c:v>Man</c:v>
                </c:pt>
              </c:strCache>
            </c:strRef>
          </c:cat>
          <c:val>
            <c:numRef>
              <c:f>'Graphs by company'!$G$4:$G$5</c:f>
              <c:numCache>
                <c:formatCode>General</c:formatCode>
                <c:ptCount val="2"/>
                <c:pt idx="0">
                  <c:v>4</c:v>
                </c:pt>
                <c:pt idx="1">
                  <c:v>4</c:v>
                </c:pt>
              </c:numCache>
            </c:numRef>
          </c:val>
          <c:extLst>
            <c:ext xmlns:c16="http://schemas.microsoft.com/office/drawing/2014/chart" uri="{C3380CC4-5D6E-409C-BE32-E72D297353CC}">
              <c16:uniqueId val="{00000003-46BC-47FA-A3D6-A1A498EDDA1C}"/>
            </c:ext>
          </c:extLst>
        </c:ser>
        <c:ser>
          <c:idx val="4"/>
          <c:order val="4"/>
          <c:tx>
            <c:strRef>
              <c:f>'Graphs by company'!$H$3</c:f>
              <c:strCache>
                <c:ptCount val="1"/>
                <c:pt idx="0">
                  <c:v>Strongly Disagree</c:v>
                </c:pt>
              </c:strCache>
            </c:strRef>
          </c:tx>
          <c:spPr>
            <a:solidFill>
              <a:schemeClr val="accent5"/>
            </a:solidFill>
            <a:ln>
              <a:noFill/>
            </a:ln>
            <a:effectLst/>
          </c:spPr>
          <c:invertIfNegative val="0"/>
          <c:cat>
            <c:strRef>
              <c:f>'Graphs by company'!$C$4:$C$5</c:f>
              <c:strCache>
                <c:ptCount val="2"/>
                <c:pt idx="0">
                  <c:v>Woman</c:v>
                </c:pt>
                <c:pt idx="1">
                  <c:v>Man</c:v>
                </c:pt>
              </c:strCache>
            </c:strRef>
          </c:cat>
          <c:val>
            <c:numRef>
              <c:f>'Graphs by company'!$H$4:$H$5</c:f>
              <c:numCache>
                <c:formatCode>General</c:formatCode>
                <c:ptCount val="2"/>
                <c:pt idx="0">
                  <c:v>2</c:v>
                </c:pt>
                <c:pt idx="1">
                  <c:v>0</c:v>
                </c:pt>
              </c:numCache>
            </c:numRef>
          </c:val>
          <c:extLst>
            <c:ext xmlns:c16="http://schemas.microsoft.com/office/drawing/2014/chart" uri="{C3380CC4-5D6E-409C-BE32-E72D297353CC}">
              <c16:uniqueId val="{00000004-46BC-47FA-A3D6-A1A498EDDA1C}"/>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layout>
        <c:manualLayout>
          <c:xMode val="edge"/>
          <c:yMode val="edge"/>
          <c:x val="6.5761977827223485E-3"/>
          <c:y val="0.67113905748626368"/>
          <c:w val="0.94429419907428402"/>
          <c:h val="0.16182153746713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How strongly do you agree with this statement? “I don’t feel like I need to mask or downplay aspects of my physical, cultural, spiritual or emotional self at work”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 by company'!$D$3</c:f>
              <c:strCache>
                <c:ptCount val="1"/>
                <c:pt idx="0">
                  <c:v>Strongly Agree</c:v>
                </c:pt>
              </c:strCache>
            </c:strRef>
          </c:tx>
          <c:spPr>
            <a:solidFill>
              <a:schemeClr val="accent1"/>
            </a:solidFill>
            <a:ln>
              <a:noFill/>
            </a:ln>
            <a:effectLst/>
          </c:spPr>
          <c:invertIfNegative val="0"/>
          <c:cat>
            <c:strRef>
              <c:f>'Graphs by company'!$C$4:$C$5</c:f>
              <c:strCache>
                <c:ptCount val="2"/>
                <c:pt idx="0">
                  <c:v>Woman</c:v>
                </c:pt>
                <c:pt idx="1">
                  <c:v>Man</c:v>
                </c:pt>
              </c:strCache>
            </c:strRef>
          </c:cat>
          <c:val>
            <c:numRef>
              <c:f>'Graphs by company'!$D$6:$D$7</c:f>
              <c:numCache>
                <c:formatCode>General</c:formatCode>
                <c:ptCount val="2"/>
                <c:pt idx="0">
                  <c:v>14</c:v>
                </c:pt>
                <c:pt idx="1">
                  <c:v>34</c:v>
                </c:pt>
              </c:numCache>
            </c:numRef>
          </c:val>
          <c:extLst>
            <c:ext xmlns:c16="http://schemas.microsoft.com/office/drawing/2014/chart" uri="{C3380CC4-5D6E-409C-BE32-E72D297353CC}">
              <c16:uniqueId val="{00000000-A645-4B9B-8EB5-49AFC224A569}"/>
            </c:ext>
          </c:extLst>
        </c:ser>
        <c:ser>
          <c:idx val="1"/>
          <c:order val="1"/>
          <c:tx>
            <c:strRef>
              <c:f>'Graphs by company'!$E$3</c:f>
              <c:strCache>
                <c:ptCount val="1"/>
                <c:pt idx="0">
                  <c:v>Agree</c:v>
                </c:pt>
              </c:strCache>
            </c:strRef>
          </c:tx>
          <c:spPr>
            <a:solidFill>
              <a:schemeClr val="accent2"/>
            </a:solidFill>
            <a:ln>
              <a:noFill/>
            </a:ln>
            <a:effectLst/>
          </c:spPr>
          <c:invertIfNegative val="0"/>
          <c:cat>
            <c:strRef>
              <c:f>'Graphs by company'!$C$4:$C$5</c:f>
              <c:strCache>
                <c:ptCount val="2"/>
                <c:pt idx="0">
                  <c:v>Woman</c:v>
                </c:pt>
                <c:pt idx="1">
                  <c:v>Man</c:v>
                </c:pt>
              </c:strCache>
            </c:strRef>
          </c:cat>
          <c:val>
            <c:numRef>
              <c:f>'Graphs by company'!$E$6:$E$7</c:f>
              <c:numCache>
                <c:formatCode>General</c:formatCode>
                <c:ptCount val="2"/>
                <c:pt idx="0">
                  <c:v>24</c:v>
                </c:pt>
                <c:pt idx="1">
                  <c:v>66</c:v>
                </c:pt>
              </c:numCache>
            </c:numRef>
          </c:val>
          <c:extLst>
            <c:ext xmlns:c16="http://schemas.microsoft.com/office/drawing/2014/chart" uri="{C3380CC4-5D6E-409C-BE32-E72D297353CC}">
              <c16:uniqueId val="{00000001-A645-4B9B-8EB5-49AFC224A569}"/>
            </c:ext>
          </c:extLst>
        </c:ser>
        <c:ser>
          <c:idx val="2"/>
          <c:order val="2"/>
          <c:tx>
            <c:strRef>
              <c:f>'Graphs by company'!$F$3</c:f>
              <c:strCache>
                <c:ptCount val="1"/>
                <c:pt idx="0">
                  <c:v>Neither agree nor disagree</c:v>
                </c:pt>
              </c:strCache>
            </c:strRef>
          </c:tx>
          <c:spPr>
            <a:solidFill>
              <a:schemeClr val="accent3"/>
            </a:solidFill>
            <a:ln>
              <a:noFill/>
            </a:ln>
            <a:effectLst/>
          </c:spPr>
          <c:invertIfNegative val="0"/>
          <c:cat>
            <c:strRef>
              <c:f>'Graphs by company'!$C$4:$C$5</c:f>
              <c:strCache>
                <c:ptCount val="2"/>
                <c:pt idx="0">
                  <c:v>Woman</c:v>
                </c:pt>
                <c:pt idx="1">
                  <c:v>Man</c:v>
                </c:pt>
              </c:strCache>
            </c:strRef>
          </c:cat>
          <c:val>
            <c:numRef>
              <c:f>'Graphs by company'!$F$6:$F$7</c:f>
              <c:numCache>
                <c:formatCode>General</c:formatCode>
                <c:ptCount val="2"/>
                <c:pt idx="0">
                  <c:v>14</c:v>
                </c:pt>
                <c:pt idx="1">
                  <c:v>35</c:v>
                </c:pt>
              </c:numCache>
            </c:numRef>
          </c:val>
          <c:extLst>
            <c:ext xmlns:c16="http://schemas.microsoft.com/office/drawing/2014/chart" uri="{C3380CC4-5D6E-409C-BE32-E72D297353CC}">
              <c16:uniqueId val="{00000002-A645-4B9B-8EB5-49AFC224A569}"/>
            </c:ext>
          </c:extLst>
        </c:ser>
        <c:ser>
          <c:idx val="3"/>
          <c:order val="3"/>
          <c:tx>
            <c:strRef>
              <c:f>'Graphs by company'!$G$3</c:f>
              <c:strCache>
                <c:ptCount val="1"/>
                <c:pt idx="0">
                  <c:v>Disagree</c:v>
                </c:pt>
              </c:strCache>
            </c:strRef>
          </c:tx>
          <c:spPr>
            <a:solidFill>
              <a:schemeClr val="accent4"/>
            </a:solidFill>
            <a:ln>
              <a:noFill/>
            </a:ln>
            <a:effectLst/>
          </c:spPr>
          <c:invertIfNegative val="0"/>
          <c:cat>
            <c:strRef>
              <c:f>'Graphs by company'!$C$4:$C$5</c:f>
              <c:strCache>
                <c:ptCount val="2"/>
                <c:pt idx="0">
                  <c:v>Woman</c:v>
                </c:pt>
                <c:pt idx="1">
                  <c:v>Man</c:v>
                </c:pt>
              </c:strCache>
            </c:strRef>
          </c:cat>
          <c:val>
            <c:numRef>
              <c:f>'Graphs by company'!$G$6:$G$7</c:f>
              <c:numCache>
                <c:formatCode>General</c:formatCode>
                <c:ptCount val="2"/>
                <c:pt idx="0">
                  <c:v>10</c:v>
                </c:pt>
                <c:pt idx="1">
                  <c:v>9</c:v>
                </c:pt>
              </c:numCache>
            </c:numRef>
          </c:val>
          <c:extLst>
            <c:ext xmlns:c16="http://schemas.microsoft.com/office/drawing/2014/chart" uri="{C3380CC4-5D6E-409C-BE32-E72D297353CC}">
              <c16:uniqueId val="{00000003-A645-4B9B-8EB5-49AFC224A569}"/>
            </c:ext>
          </c:extLst>
        </c:ser>
        <c:ser>
          <c:idx val="4"/>
          <c:order val="4"/>
          <c:tx>
            <c:strRef>
              <c:f>'Graphs by company'!$H$3</c:f>
              <c:strCache>
                <c:ptCount val="1"/>
                <c:pt idx="0">
                  <c:v>Strongly Disagree</c:v>
                </c:pt>
              </c:strCache>
            </c:strRef>
          </c:tx>
          <c:spPr>
            <a:solidFill>
              <a:schemeClr val="accent5"/>
            </a:solidFill>
            <a:ln>
              <a:noFill/>
            </a:ln>
            <a:effectLst/>
          </c:spPr>
          <c:invertIfNegative val="0"/>
          <c:cat>
            <c:strRef>
              <c:f>'Graphs by company'!$C$4:$C$5</c:f>
              <c:strCache>
                <c:ptCount val="2"/>
                <c:pt idx="0">
                  <c:v>Woman</c:v>
                </c:pt>
                <c:pt idx="1">
                  <c:v>Man</c:v>
                </c:pt>
              </c:strCache>
            </c:strRef>
          </c:cat>
          <c:val>
            <c:numRef>
              <c:f>'Graphs by company'!$H$6:$H$7</c:f>
              <c:numCache>
                <c:formatCode>General</c:formatCode>
                <c:ptCount val="2"/>
                <c:pt idx="0">
                  <c:v>1</c:v>
                </c:pt>
                <c:pt idx="1">
                  <c:v>0</c:v>
                </c:pt>
              </c:numCache>
            </c:numRef>
          </c:val>
          <c:extLst>
            <c:ext xmlns:c16="http://schemas.microsoft.com/office/drawing/2014/chart" uri="{C3380CC4-5D6E-409C-BE32-E72D297353CC}">
              <c16:uniqueId val="{00000004-A645-4B9B-8EB5-49AFC224A569}"/>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How strongly do you agree with this statement? “I believe that ABL is an inclusive employer”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 by company'!$D$3</c:f>
              <c:strCache>
                <c:ptCount val="1"/>
                <c:pt idx="0">
                  <c:v>Strongly Agree</c:v>
                </c:pt>
              </c:strCache>
            </c:strRef>
          </c:tx>
          <c:spPr>
            <a:solidFill>
              <a:schemeClr val="accent1"/>
            </a:solidFill>
            <a:ln>
              <a:noFill/>
            </a:ln>
            <a:effectLst/>
          </c:spPr>
          <c:invertIfNegative val="0"/>
          <c:cat>
            <c:strRef>
              <c:f>'Graphs by company'!$C$4:$C$5</c:f>
              <c:strCache>
                <c:ptCount val="2"/>
                <c:pt idx="0">
                  <c:v>Woman</c:v>
                </c:pt>
                <c:pt idx="1">
                  <c:v>Man</c:v>
                </c:pt>
              </c:strCache>
            </c:strRef>
          </c:cat>
          <c:val>
            <c:numRef>
              <c:f>'Graphs by company'!$D$8:$D$9</c:f>
              <c:numCache>
                <c:formatCode>General</c:formatCode>
                <c:ptCount val="2"/>
                <c:pt idx="0">
                  <c:v>8</c:v>
                </c:pt>
                <c:pt idx="1">
                  <c:v>24</c:v>
                </c:pt>
              </c:numCache>
            </c:numRef>
          </c:val>
          <c:extLst>
            <c:ext xmlns:c16="http://schemas.microsoft.com/office/drawing/2014/chart" uri="{C3380CC4-5D6E-409C-BE32-E72D297353CC}">
              <c16:uniqueId val="{00000000-3263-4CB3-B400-C5D79704DA4F}"/>
            </c:ext>
          </c:extLst>
        </c:ser>
        <c:ser>
          <c:idx val="1"/>
          <c:order val="1"/>
          <c:tx>
            <c:strRef>
              <c:f>'Graphs by company'!$E$3</c:f>
              <c:strCache>
                <c:ptCount val="1"/>
                <c:pt idx="0">
                  <c:v>Agree</c:v>
                </c:pt>
              </c:strCache>
            </c:strRef>
          </c:tx>
          <c:spPr>
            <a:solidFill>
              <a:schemeClr val="accent2"/>
            </a:solidFill>
            <a:ln>
              <a:noFill/>
            </a:ln>
            <a:effectLst/>
          </c:spPr>
          <c:invertIfNegative val="0"/>
          <c:cat>
            <c:strRef>
              <c:f>'Graphs by company'!$C$4:$C$5</c:f>
              <c:strCache>
                <c:ptCount val="2"/>
                <c:pt idx="0">
                  <c:v>Woman</c:v>
                </c:pt>
                <c:pt idx="1">
                  <c:v>Man</c:v>
                </c:pt>
              </c:strCache>
            </c:strRef>
          </c:cat>
          <c:val>
            <c:numRef>
              <c:f>'Graphs by company'!$E$8:$E$9</c:f>
              <c:numCache>
                <c:formatCode>General</c:formatCode>
                <c:ptCount val="2"/>
                <c:pt idx="0">
                  <c:v>24</c:v>
                </c:pt>
                <c:pt idx="1">
                  <c:v>70</c:v>
                </c:pt>
              </c:numCache>
            </c:numRef>
          </c:val>
          <c:extLst>
            <c:ext xmlns:c16="http://schemas.microsoft.com/office/drawing/2014/chart" uri="{C3380CC4-5D6E-409C-BE32-E72D297353CC}">
              <c16:uniqueId val="{00000001-3263-4CB3-B400-C5D79704DA4F}"/>
            </c:ext>
          </c:extLst>
        </c:ser>
        <c:ser>
          <c:idx val="2"/>
          <c:order val="2"/>
          <c:tx>
            <c:strRef>
              <c:f>'Graphs by company'!$F$3</c:f>
              <c:strCache>
                <c:ptCount val="1"/>
                <c:pt idx="0">
                  <c:v>Neither agree nor disagree</c:v>
                </c:pt>
              </c:strCache>
            </c:strRef>
          </c:tx>
          <c:spPr>
            <a:solidFill>
              <a:schemeClr val="accent3"/>
            </a:solidFill>
            <a:ln>
              <a:noFill/>
            </a:ln>
            <a:effectLst/>
          </c:spPr>
          <c:invertIfNegative val="0"/>
          <c:cat>
            <c:strRef>
              <c:f>'Graphs by company'!$C$4:$C$5</c:f>
              <c:strCache>
                <c:ptCount val="2"/>
                <c:pt idx="0">
                  <c:v>Woman</c:v>
                </c:pt>
                <c:pt idx="1">
                  <c:v>Man</c:v>
                </c:pt>
              </c:strCache>
            </c:strRef>
          </c:cat>
          <c:val>
            <c:numRef>
              <c:f>'Graphs by company'!$F$8:$F$9</c:f>
              <c:numCache>
                <c:formatCode>General</c:formatCode>
                <c:ptCount val="2"/>
                <c:pt idx="0">
                  <c:v>21</c:v>
                </c:pt>
                <c:pt idx="1">
                  <c:v>43</c:v>
                </c:pt>
              </c:numCache>
            </c:numRef>
          </c:val>
          <c:extLst>
            <c:ext xmlns:c16="http://schemas.microsoft.com/office/drawing/2014/chart" uri="{C3380CC4-5D6E-409C-BE32-E72D297353CC}">
              <c16:uniqueId val="{00000002-3263-4CB3-B400-C5D79704DA4F}"/>
            </c:ext>
          </c:extLst>
        </c:ser>
        <c:ser>
          <c:idx val="3"/>
          <c:order val="3"/>
          <c:tx>
            <c:strRef>
              <c:f>'Graphs by company'!$G$3</c:f>
              <c:strCache>
                <c:ptCount val="1"/>
                <c:pt idx="0">
                  <c:v>Disagree</c:v>
                </c:pt>
              </c:strCache>
            </c:strRef>
          </c:tx>
          <c:spPr>
            <a:solidFill>
              <a:schemeClr val="accent4"/>
            </a:solidFill>
            <a:ln>
              <a:noFill/>
            </a:ln>
            <a:effectLst/>
          </c:spPr>
          <c:invertIfNegative val="0"/>
          <c:cat>
            <c:strRef>
              <c:f>'Graphs by company'!$C$4:$C$5</c:f>
              <c:strCache>
                <c:ptCount val="2"/>
                <c:pt idx="0">
                  <c:v>Woman</c:v>
                </c:pt>
                <c:pt idx="1">
                  <c:v>Man</c:v>
                </c:pt>
              </c:strCache>
            </c:strRef>
          </c:cat>
          <c:val>
            <c:numRef>
              <c:f>'Graphs by company'!$G$8:$G$9</c:f>
              <c:numCache>
                <c:formatCode>General</c:formatCode>
                <c:ptCount val="2"/>
                <c:pt idx="0">
                  <c:v>7</c:v>
                </c:pt>
                <c:pt idx="1">
                  <c:v>5</c:v>
                </c:pt>
              </c:numCache>
            </c:numRef>
          </c:val>
          <c:extLst>
            <c:ext xmlns:c16="http://schemas.microsoft.com/office/drawing/2014/chart" uri="{C3380CC4-5D6E-409C-BE32-E72D297353CC}">
              <c16:uniqueId val="{00000003-3263-4CB3-B400-C5D79704DA4F}"/>
            </c:ext>
          </c:extLst>
        </c:ser>
        <c:ser>
          <c:idx val="4"/>
          <c:order val="4"/>
          <c:tx>
            <c:strRef>
              <c:f>'Graphs by company'!$H$3</c:f>
              <c:strCache>
                <c:ptCount val="1"/>
                <c:pt idx="0">
                  <c:v>Strongly Disagree</c:v>
                </c:pt>
              </c:strCache>
            </c:strRef>
          </c:tx>
          <c:spPr>
            <a:solidFill>
              <a:schemeClr val="accent5"/>
            </a:solidFill>
            <a:ln>
              <a:noFill/>
            </a:ln>
            <a:effectLst/>
          </c:spPr>
          <c:invertIfNegative val="0"/>
          <c:cat>
            <c:strRef>
              <c:f>'Graphs by company'!$C$4:$C$5</c:f>
              <c:strCache>
                <c:ptCount val="2"/>
                <c:pt idx="0">
                  <c:v>Woman</c:v>
                </c:pt>
                <c:pt idx="1">
                  <c:v>Man</c:v>
                </c:pt>
              </c:strCache>
            </c:strRef>
          </c:cat>
          <c:val>
            <c:numRef>
              <c:f>'Graphs by company'!$H$8:$H$9</c:f>
              <c:numCache>
                <c:formatCode>General</c:formatCode>
                <c:ptCount val="2"/>
                <c:pt idx="0">
                  <c:v>3</c:v>
                </c:pt>
                <c:pt idx="1">
                  <c:v>2</c:v>
                </c:pt>
              </c:numCache>
            </c:numRef>
          </c:val>
          <c:extLst>
            <c:ext xmlns:c16="http://schemas.microsoft.com/office/drawing/2014/chart" uri="{C3380CC4-5D6E-409C-BE32-E72D297353CC}">
              <c16:uniqueId val="{00000004-3263-4CB3-B400-C5D79704DA4F}"/>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layout>
        <c:manualLayout>
          <c:xMode val="edge"/>
          <c:yMode val="edge"/>
          <c:x val="6.263450645311641E-4"/>
          <c:y val="0.76779900772807175"/>
          <c:w val="0.96630585410400327"/>
          <c:h val="0.182665404657645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 feel able to raise equality, diversity or inclusion issues with my line manager or other management at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4"/>
          <c:order val="0"/>
          <c:tx>
            <c:strRef>
              <c:f>'Gender split'!$Z$9</c:f>
              <c:strCache>
                <c:ptCount val="1"/>
                <c:pt idx="0">
                  <c:v>Strongly agree</c:v>
                </c:pt>
              </c:strCache>
            </c:strRef>
          </c:tx>
          <c:spPr>
            <a:solidFill>
              <a:schemeClr val="accent5"/>
            </a:solidFill>
            <a:ln>
              <a:noFill/>
            </a:ln>
            <a:effectLst/>
          </c:spPr>
          <c:invertIfNegative val="0"/>
          <c:cat>
            <c:strLit>
              <c:ptCount val="2"/>
              <c:pt idx="0">
                <c:v>Man</c:v>
              </c:pt>
              <c:pt idx="1">
                <c:v> Woman</c:v>
              </c:pt>
            </c:strLit>
          </c:cat>
          <c:val>
            <c:numRef>
              <c:f>('Gender split'!$AA$9,'Gender split'!$AC$9)</c:f>
              <c:numCache>
                <c:formatCode>0.00%</c:formatCode>
                <c:ptCount val="2"/>
                <c:pt idx="0">
                  <c:v>0.21527777777777779</c:v>
                </c:pt>
                <c:pt idx="1">
                  <c:v>0.22222222222222221</c:v>
                </c:pt>
              </c:numCache>
            </c:numRef>
          </c:val>
          <c:extLst>
            <c:ext xmlns:c16="http://schemas.microsoft.com/office/drawing/2014/chart" uri="{C3380CC4-5D6E-409C-BE32-E72D297353CC}">
              <c16:uniqueId val="{00000000-6CBE-4086-8A60-54461051190B}"/>
            </c:ext>
          </c:extLst>
        </c:ser>
        <c:ser>
          <c:idx val="1"/>
          <c:order val="1"/>
          <c:tx>
            <c:strRef>
              <c:f>'Gender split'!$Z$6</c:f>
              <c:strCache>
                <c:ptCount val="1"/>
                <c:pt idx="0">
                  <c:v>Agree</c:v>
                </c:pt>
              </c:strCache>
            </c:strRef>
          </c:tx>
          <c:spPr>
            <a:solidFill>
              <a:schemeClr val="accent2"/>
            </a:solidFill>
            <a:ln>
              <a:noFill/>
            </a:ln>
            <a:effectLst/>
          </c:spPr>
          <c:invertIfNegative val="0"/>
          <c:cat>
            <c:strLit>
              <c:ptCount val="2"/>
              <c:pt idx="0">
                <c:v>Man</c:v>
              </c:pt>
              <c:pt idx="1">
                <c:v> Woman</c:v>
              </c:pt>
            </c:strLit>
          </c:cat>
          <c:val>
            <c:numRef>
              <c:f>('Gender split'!$AA$6,'Gender split'!$AC$6)</c:f>
              <c:numCache>
                <c:formatCode>0.00%</c:formatCode>
                <c:ptCount val="2"/>
                <c:pt idx="0">
                  <c:v>0.55555555555555558</c:v>
                </c:pt>
                <c:pt idx="1">
                  <c:v>0.50793650793650791</c:v>
                </c:pt>
              </c:numCache>
            </c:numRef>
          </c:val>
          <c:extLst>
            <c:ext xmlns:c16="http://schemas.microsoft.com/office/drawing/2014/chart" uri="{C3380CC4-5D6E-409C-BE32-E72D297353CC}">
              <c16:uniqueId val="{00000001-6CBE-4086-8A60-54461051190B}"/>
            </c:ext>
          </c:extLst>
        </c:ser>
        <c:ser>
          <c:idx val="3"/>
          <c:order val="2"/>
          <c:tx>
            <c:strRef>
              <c:f>'Gender split'!$Z$8</c:f>
              <c:strCache>
                <c:ptCount val="1"/>
                <c:pt idx="0">
                  <c:v>Neither agree nor disagree</c:v>
                </c:pt>
              </c:strCache>
            </c:strRef>
          </c:tx>
          <c:spPr>
            <a:solidFill>
              <a:schemeClr val="accent4"/>
            </a:solidFill>
            <a:ln>
              <a:noFill/>
            </a:ln>
            <a:effectLst/>
          </c:spPr>
          <c:invertIfNegative val="0"/>
          <c:cat>
            <c:strLit>
              <c:ptCount val="2"/>
              <c:pt idx="0">
                <c:v>Man</c:v>
              </c:pt>
              <c:pt idx="1">
                <c:v> Woman</c:v>
              </c:pt>
            </c:strLit>
          </c:cat>
          <c:val>
            <c:numRef>
              <c:f>('Gender split'!$AA$8,'Gender split'!$AC$8)</c:f>
              <c:numCache>
                <c:formatCode>0.00%</c:formatCode>
                <c:ptCount val="2"/>
                <c:pt idx="0">
                  <c:v>0.19444444444444445</c:v>
                </c:pt>
                <c:pt idx="1">
                  <c:v>0.12698412698412698</c:v>
                </c:pt>
              </c:numCache>
            </c:numRef>
          </c:val>
          <c:extLst>
            <c:ext xmlns:c16="http://schemas.microsoft.com/office/drawing/2014/chart" uri="{C3380CC4-5D6E-409C-BE32-E72D297353CC}">
              <c16:uniqueId val="{00000002-6CBE-4086-8A60-54461051190B}"/>
            </c:ext>
          </c:extLst>
        </c:ser>
        <c:ser>
          <c:idx val="2"/>
          <c:order val="3"/>
          <c:tx>
            <c:strRef>
              <c:f>'Gender split'!$Z$7</c:f>
              <c:strCache>
                <c:ptCount val="1"/>
                <c:pt idx="0">
                  <c:v>Disagree</c:v>
                </c:pt>
              </c:strCache>
            </c:strRef>
          </c:tx>
          <c:spPr>
            <a:solidFill>
              <a:schemeClr val="accent3"/>
            </a:solidFill>
            <a:ln>
              <a:noFill/>
            </a:ln>
            <a:effectLst/>
          </c:spPr>
          <c:invertIfNegative val="0"/>
          <c:cat>
            <c:strLit>
              <c:ptCount val="2"/>
              <c:pt idx="0">
                <c:v>Man</c:v>
              </c:pt>
              <c:pt idx="1">
                <c:v> Woman</c:v>
              </c:pt>
            </c:strLit>
          </c:cat>
          <c:val>
            <c:numRef>
              <c:f>('Gender split'!$AA$7,'Gender split'!$AC$7)</c:f>
              <c:numCache>
                <c:formatCode>0.00%</c:formatCode>
                <c:ptCount val="2"/>
                <c:pt idx="0">
                  <c:v>2.0833333333333332E-2</c:v>
                </c:pt>
                <c:pt idx="1">
                  <c:v>0.12698412698412698</c:v>
                </c:pt>
              </c:numCache>
            </c:numRef>
          </c:val>
          <c:extLst>
            <c:ext xmlns:c16="http://schemas.microsoft.com/office/drawing/2014/chart" uri="{C3380CC4-5D6E-409C-BE32-E72D297353CC}">
              <c16:uniqueId val="{00000003-6CBE-4086-8A60-54461051190B}"/>
            </c:ext>
          </c:extLst>
        </c:ser>
        <c:ser>
          <c:idx val="0"/>
          <c:order val="4"/>
          <c:tx>
            <c:strRef>
              <c:f>'Gender split'!$Z$10</c:f>
              <c:strCache>
                <c:ptCount val="1"/>
                <c:pt idx="0">
                  <c:v>Strongly disagree</c:v>
                </c:pt>
              </c:strCache>
            </c:strRef>
          </c:tx>
          <c:spPr>
            <a:solidFill>
              <a:schemeClr val="accent1"/>
            </a:solidFill>
            <a:ln>
              <a:noFill/>
            </a:ln>
            <a:effectLst/>
          </c:spPr>
          <c:invertIfNegative val="0"/>
          <c:cat>
            <c:strLit>
              <c:ptCount val="2"/>
              <c:pt idx="0">
                <c:v>Man</c:v>
              </c:pt>
              <c:pt idx="1">
                <c:v> Woman</c:v>
              </c:pt>
            </c:strLit>
          </c:cat>
          <c:val>
            <c:numRef>
              <c:f>('Gender split'!$AA$10,'Gender split'!$AC$10)</c:f>
              <c:numCache>
                <c:formatCode>0.00%</c:formatCode>
                <c:ptCount val="2"/>
                <c:pt idx="0">
                  <c:v>1.3888888888888888E-2</c:v>
                </c:pt>
                <c:pt idx="1">
                  <c:v>1.5873015873015872E-2</c:v>
                </c:pt>
              </c:numCache>
            </c:numRef>
          </c:val>
          <c:extLst>
            <c:ext xmlns:c16="http://schemas.microsoft.com/office/drawing/2014/chart" uri="{C3380CC4-5D6E-409C-BE32-E72D297353CC}">
              <c16:uniqueId val="{00000004-6CBE-4086-8A60-54461051190B}"/>
            </c:ext>
          </c:extLst>
        </c:ser>
        <c:dLbls>
          <c:showLegendKey val="0"/>
          <c:showVal val="0"/>
          <c:showCatName val="0"/>
          <c:showSerName val="0"/>
          <c:showPercent val="0"/>
          <c:showBubbleSize val="0"/>
        </c:dLbls>
        <c:gapWidth val="150"/>
        <c:overlap val="100"/>
        <c:axId val="1289941072"/>
        <c:axId val="823151664"/>
      </c:barChart>
      <c:catAx>
        <c:axId val="128994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51664"/>
        <c:crosses val="autoZero"/>
        <c:auto val="1"/>
        <c:lblAlgn val="ctr"/>
        <c:lblOffset val="100"/>
        <c:noMultiLvlLbl val="0"/>
      </c:catAx>
      <c:valAx>
        <c:axId val="82315166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94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How strongly do you agree with this statement? “I believe that everyone is able to succeed at ABL, regardless of their background of characteristics”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 by company'!$D$3</c:f>
              <c:strCache>
                <c:ptCount val="1"/>
                <c:pt idx="0">
                  <c:v>Strongly Agree</c:v>
                </c:pt>
              </c:strCache>
            </c:strRef>
          </c:tx>
          <c:spPr>
            <a:solidFill>
              <a:schemeClr val="accent1"/>
            </a:solidFill>
            <a:ln>
              <a:noFill/>
            </a:ln>
            <a:effectLst/>
          </c:spPr>
          <c:invertIfNegative val="0"/>
          <c:cat>
            <c:strRef>
              <c:f>'Graphs by company'!$C$4:$C$5</c:f>
              <c:strCache>
                <c:ptCount val="2"/>
                <c:pt idx="0">
                  <c:v>Woman</c:v>
                </c:pt>
                <c:pt idx="1">
                  <c:v>Man</c:v>
                </c:pt>
              </c:strCache>
            </c:strRef>
          </c:cat>
          <c:val>
            <c:numRef>
              <c:f>'Graphs by company'!$D$10:$D$11</c:f>
              <c:numCache>
                <c:formatCode>General</c:formatCode>
                <c:ptCount val="2"/>
                <c:pt idx="0">
                  <c:v>9</c:v>
                </c:pt>
                <c:pt idx="1">
                  <c:v>30</c:v>
                </c:pt>
              </c:numCache>
            </c:numRef>
          </c:val>
          <c:extLst>
            <c:ext xmlns:c16="http://schemas.microsoft.com/office/drawing/2014/chart" uri="{C3380CC4-5D6E-409C-BE32-E72D297353CC}">
              <c16:uniqueId val="{00000000-FA00-4F63-842A-A16CE5CC7C81}"/>
            </c:ext>
          </c:extLst>
        </c:ser>
        <c:ser>
          <c:idx val="1"/>
          <c:order val="1"/>
          <c:tx>
            <c:strRef>
              <c:f>'Graphs by company'!$E$3</c:f>
              <c:strCache>
                <c:ptCount val="1"/>
                <c:pt idx="0">
                  <c:v>Agree</c:v>
                </c:pt>
              </c:strCache>
            </c:strRef>
          </c:tx>
          <c:spPr>
            <a:solidFill>
              <a:schemeClr val="accent2"/>
            </a:solidFill>
            <a:ln>
              <a:noFill/>
            </a:ln>
            <a:effectLst/>
          </c:spPr>
          <c:invertIfNegative val="0"/>
          <c:cat>
            <c:strRef>
              <c:f>'Graphs by company'!$C$4:$C$5</c:f>
              <c:strCache>
                <c:ptCount val="2"/>
                <c:pt idx="0">
                  <c:v>Woman</c:v>
                </c:pt>
                <c:pt idx="1">
                  <c:v>Man</c:v>
                </c:pt>
              </c:strCache>
            </c:strRef>
          </c:cat>
          <c:val>
            <c:numRef>
              <c:f>'Graphs by company'!$E$10:$E$11</c:f>
              <c:numCache>
                <c:formatCode>General</c:formatCode>
                <c:ptCount val="2"/>
                <c:pt idx="0">
                  <c:v>21</c:v>
                </c:pt>
                <c:pt idx="1">
                  <c:v>65</c:v>
                </c:pt>
              </c:numCache>
            </c:numRef>
          </c:val>
          <c:extLst>
            <c:ext xmlns:c16="http://schemas.microsoft.com/office/drawing/2014/chart" uri="{C3380CC4-5D6E-409C-BE32-E72D297353CC}">
              <c16:uniqueId val="{00000001-FA00-4F63-842A-A16CE5CC7C81}"/>
            </c:ext>
          </c:extLst>
        </c:ser>
        <c:ser>
          <c:idx val="2"/>
          <c:order val="2"/>
          <c:tx>
            <c:strRef>
              <c:f>'Graphs by company'!$F$3</c:f>
              <c:strCache>
                <c:ptCount val="1"/>
                <c:pt idx="0">
                  <c:v>Neither agree nor disagree</c:v>
                </c:pt>
              </c:strCache>
            </c:strRef>
          </c:tx>
          <c:spPr>
            <a:solidFill>
              <a:schemeClr val="accent3"/>
            </a:solidFill>
            <a:ln>
              <a:noFill/>
            </a:ln>
            <a:effectLst/>
          </c:spPr>
          <c:invertIfNegative val="0"/>
          <c:cat>
            <c:strRef>
              <c:f>'Graphs by company'!$C$4:$C$5</c:f>
              <c:strCache>
                <c:ptCount val="2"/>
                <c:pt idx="0">
                  <c:v>Woman</c:v>
                </c:pt>
                <c:pt idx="1">
                  <c:v>Man</c:v>
                </c:pt>
              </c:strCache>
            </c:strRef>
          </c:cat>
          <c:val>
            <c:numRef>
              <c:f>'Graphs by company'!$F$10:$F$11</c:f>
              <c:numCache>
                <c:formatCode>General</c:formatCode>
                <c:ptCount val="2"/>
                <c:pt idx="0">
                  <c:v>22</c:v>
                </c:pt>
                <c:pt idx="1">
                  <c:v>40</c:v>
                </c:pt>
              </c:numCache>
            </c:numRef>
          </c:val>
          <c:extLst>
            <c:ext xmlns:c16="http://schemas.microsoft.com/office/drawing/2014/chart" uri="{C3380CC4-5D6E-409C-BE32-E72D297353CC}">
              <c16:uniqueId val="{00000002-FA00-4F63-842A-A16CE5CC7C81}"/>
            </c:ext>
          </c:extLst>
        </c:ser>
        <c:ser>
          <c:idx val="3"/>
          <c:order val="3"/>
          <c:tx>
            <c:strRef>
              <c:f>'Graphs by company'!$G$3</c:f>
              <c:strCache>
                <c:ptCount val="1"/>
                <c:pt idx="0">
                  <c:v>Disagree</c:v>
                </c:pt>
              </c:strCache>
            </c:strRef>
          </c:tx>
          <c:spPr>
            <a:solidFill>
              <a:schemeClr val="accent4"/>
            </a:solidFill>
            <a:ln>
              <a:noFill/>
            </a:ln>
            <a:effectLst/>
          </c:spPr>
          <c:invertIfNegative val="0"/>
          <c:cat>
            <c:strRef>
              <c:f>'Graphs by company'!$C$4:$C$5</c:f>
              <c:strCache>
                <c:ptCount val="2"/>
                <c:pt idx="0">
                  <c:v>Woman</c:v>
                </c:pt>
                <c:pt idx="1">
                  <c:v>Man</c:v>
                </c:pt>
              </c:strCache>
            </c:strRef>
          </c:cat>
          <c:val>
            <c:numRef>
              <c:f>'Graphs by company'!$G$10:$G$11</c:f>
              <c:numCache>
                <c:formatCode>General</c:formatCode>
                <c:ptCount val="2"/>
                <c:pt idx="0">
                  <c:v>10</c:v>
                </c:pt>
                <c:pt idx="1">
                  <c:v>5</c:v>
                </c:pt>
              </c:numCache>
            </c:numRef>
          </c:val>
          <c:extLst>
            <c:ext xmlns:c16="http://schemas.microsoft.com/office/drawing/2014/chart" uri="{C3380CC4-5D6E-409C-BE32-E72D297353CC}">
              <c16:uniqueId val="{00000003-FA00-4F63-842A-A16CE5CC7C81}"/>
            </c:ext>
          </c:extLst>
        </c:ser>
        <c:ser>
          <c:idx val="4"/>
          <c:order val="4"/>
          <c:tx>
            <c:strRef>
              <c:f>'Graphs by company'!$H$3</c:f>
              <c:strCache>
                <c:ptCount val="1"/>
                <c:pt idx="0">
                  <c:v>Strongly Disagree</c:v>
                </c:pt>
              </c:strCache>
            </c:strRef>
          </c:tx>
          <c:spPr>
            <a:solidFill>
              <a:schemeClr val="accent5"/>
            </a:solidFill>
            <a:ln>
              <a:noFill/>
            </a:ln>
            <a:effectLst/>
          </c:spPr>
          <c:invertIfNegative val="0"/>
          <c:cat>
            <c:strRef>
              <c:f>'Graphs by company'!$C$4:$C$5</c:f>
              <c:strCache>
                <c:ptCount val="2"/>
                <c:pt idx="0">
                  <c:v>Woman</c:v>
                </c:pt>
                <c:pt idx="1">
                  <c:v>Man</c:v>
                </c:pt>
              </c:strCache>
            </c:strRef>
          </c:cat>
          <c:val>
            <c:numRef>
              <c:f>'Graphs by company'!$H$10:$H$11</c:f>
              <c:numCache>
                <c:formatCode>General</c:formatCode>
                <c:ptCount val="2"/>
                <c:pt idx="0">
                  <c:v>1</c:v>
                </c:pt>
                <c:pt idx="1">
                  <c:v>4</c:v>
                </c:pt>
              </c:numCache>
            </c:numRef>
          </c:val>
          <c:extLst>
            <c:ext xmlns:c16="http://schemas.microsoft.com/office/drawing/2014/chart" uri="{C3380CC4-5D6E-409C-BE32-E72D297353CC}">
              <c16:uniqueId val="{00000004-FA00-4F63-842A-A16CE5CC7C81}"/>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How strongly do you agree with this statement? "I feel able to raise equality, diversity or inclusion issues with my line manager or other management at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 by company'!$D$3</c:f>
              <c:strCache>
                <c:ptCount val="1"/>
                <c:pt idx="0">
                  <c:v>Strongly Agree</c:v>
                </c:pt>
              </c:strCache>
            </c:strRef>
          </c:tx>
          <c:spPr>
            <a:solidFill>
              <a:schemeClr val="accent1"/>
            </a:solidFill>
            <a:ln>
              <a:noFill/>
            </a:ln>
            <a:effectLst/>
          </c:spPr>
          <c:invertIfNegative val="0"/>
          <c:cat>
            <c:strRef>
              <c:f>'Graphs by company'!$C$4:$C$5</c:f>
              <c:strCache>
                <c:ptCount val="2"/>
                <c:pt idx="0">
                  <c:v>Woman</c:v>
                </c:pt>
                <c:pt idx="1">
                  <c:v>Man</c:v>
                </c:pt>
              </c:strCache>
            </c:strRef>
          </c:cat>
          <c:val>
            <c:numRef>
              <c:f>'Graphs by company'!$D$12:$D$13</c:f>
              <c:numCache>
                <c:formatCode>General</c:formatCode>
                <c:ptCount val="2"/>
                <c:pt idx="0">
                  <c:v>14</c:v>
                </c:pt>
                <c:pt idx="1">
                  <c:v>31</c:v>
                </c:pt>
              </c:numCache>
            </c:numRef>
          </c:val>
          <c:extLst>
            <c:ext xmlns:c16="http://schemas.microsoft.com/office/drawing/2014/chart" uri="{C3380CC4-5D6E-409C-BE32-E72D297353CC}">
              <c16:uniqueId val="{00000000-7748-40A5-A203-1E7E6D79AAE7}"/>
            </c:ext>
          </c:extLst>
        </c:ser>
        <c:ser>
          <c:idx val="1"/>
          <c:order val="1"/>
          <c:tx>
            <c:strRef>
              <c:f>'Graphs by company'!$E$3</c:f>
              <c:strCache>
                <c:ptCount val="1"/>
                <c:pt idx="0">
                  <c:v>Agree</c:v>
                </c:pt>
              </c:strCache>
            </c:strRef>
          </c:tx>
          <c:spPr>
            <a:solidFill>
              <a:schemeClr val="accent2"/>
            </a:solidFill>
            <a:ln>
              <a:noFill/>
            </a:ln>
            <a:effectLst/>
          </c:spPr>
          <c:invertIfNegative val="0"/>
          <c:cat>
            <c:strRef>
              <c:f>'Graphs by company'!$C$4:$C$5</c:f>
              <c:strCache>
                <c:ptCount val="2"/>
                <c:pt idx="0">
                  <c:v>Woman</c:v>
                </c:pt>
                <c:pt idx="1">
                  <c:v>Man</c:v>
                </c:pt>
              </c:strCache>
            </c:strRef>
          </c:cat>
          <c:val>
            <c:numRef>
              <c:f>'Graphs by company'!$E$12:$E$13</c:f>
              <c:numCache>
                <c:formatCode>General</c:formatCode>
                <c:ptCount val="2"/>
                <c:pt idx="0">
                  <c:v>32</c:v>
                </c:pt>
                <c:pt idx="1">
                  <c:v>80</c:v>
                </c:pt>
              </c:numCache>
            </c:numRef>
          </c:val>
          <c:extLst>
            <c:ext xmlns:c16="http://schemas.microsoft.com/office/drawing/2014/chart" uri="{C3380CC4-5D6E-409C-BE32-E72D297353CC}">
              <c16:uniqueId val="{00000001-7748-40A5-A203-1E7E6D79AAE7}"/>
            </c:ext>
          </c:extLst>
        </c:ser>
        <c:ser>
          <c:idx val="2"/>
          <c:order val="2"/>
          <c:tx>
            <c:strRef>
              <c:f>'Graphs by company'!$F$3</c:f>
              <c:strCache>
                <c:ptCount val="1"/>
                <c:pt idx="0">
                  <c:v>Neither agree nor disagree</c:v>
                </c:pt>
              </c:strCache>
            </c:strRef>
          </c:tx>
          <c:spPr>
            <a:solidFill>
              <a:schemeClr val="accent3"/>
            </a:solidFill>
            <a:ln>
              <a:noFill/>
            </a:ln>
            <a:effectLst/>
          </c:spPr>
          <c:invertIfNegative val="0"/>
          <c:cat>
            <c:strRef>
              <c:f>'Graphs by company'!$C$4:$C$5</c:f>
              <c:strCache>
                <c:ptCount val="2"/>
                <c:pt idx="0">
                  <c:v>Woman</c:v>
                </c:pt>
                <c:pt idx="1">
                  <c:v>Man</c:v>
                </c:pt>
              </c:strCache>
            </c:strRef>
          </c:cat>
          <c:val>
            <c:numRef>
              <c:f>'Graphs by company'!$F$12:$F$13</c:f>
              <c:numCache>
                <c:formatCode>General</c:formatCode>
                <c:ptCount val="2"/>
                <c:pt idx="0">
                  <c:v>8</c:v>
                </c:pt>
                <c:pt idx="1">
                  <c:v>28</c:v>
                </c:pt>
              </c:numCache>
            </c:numRef>
          </c:val>
          <c:extLst>
            <c:ext xmlns:c16="http://schemas.microsoft.com/office/drawing/2014/chart" uri="{C3380CC4-5D6E-409C-BE32-E72D297353CC}">
              <c16:uniqueId val="{00000002-7748-40A5-A203-1E7E6D79AAE7}"/>
            </c:ext>
          </c:extLst>
        </c:ser>
        <c:ser>
          <c:idx val="3"/>
          <c:order val="3"/>
          <c:tx>
            <c:strRef>
              <c:f>'Graphs by company'!$G$3</c:f>
              <c:strCache>
                <c:ptCount val="1"/>
                <c:pt idx="0">
                  <c:v>Disagree</c:v>
                </c:pt>
              </c:strCache>
            </c:strRef>
          </c:tx>
          <c:spPr>
            <a:solidFill>
              <a:schemeClr val="accent4"/>
            </a:solidFill>
            <a:ln>
              <a:noFill/>
            </a:ln>
            <a:effectLst/>
          </c:spPr>
          <c:invertIfNegative val="0"/>
          <c:cat>
            <c:strRef>
              <c:f>'Graphs by company'!$C$4:$C$5</c:f>
              <c:strCache>
                <c:ptCount val="2"/>
                <c:pt idx="0">
                  <c:v>Woman</c:v>
                </c:pt>
                <c:pt idx="1">
                  <c:v>Man</c:v>
                </c:pt>
              </c:strCache>
            </c:strRef>
          </c:cat>
          <c:val>
            <c:numRef>
              <c:f>'Graphs by company'!$G$12:$G$13</c:f>
              <c:numCache>
                <c:formatCode>General</c:formatCode>
                <c:ptCount val="2"/>
                <c:pt idx="0">
                  <c:v>8</c:v>
                </c:pt>
                <c:pt idx="1">
                  <c:v>3</c:v>
                </c:pt>
              </c:numCache>
            </c:numRef>
          </c:val>
          <c:extLst>
            <c:ext xmlns:c16="http://schemas.microsoft.com/office/drawing/2014/chart" uri="{C3380CC4-5D6E-409C-BE32-E72D297353CC}">
              <c16:uniqueId val="{00000003-7748-40A5-A203-1E7E6D79AAE7}"/>
            </c:ext>
          </c:extLst>
        </c:ser>
        <c:ser>
          <c:idx val="4"/>
          <c:order val="4"/>
          <c:tx>
            <c:strRef>
              <c:f>'Graphs by company'!$H$3</c:f>
              <c:strCache>
                <c:ptCount val="1"/>
                <c:pt idx="0">
                  <c:v>Strongly Disagree</c:v>
                </c:pt>
              </c:strCache>
            </c:strRef>
          </c:tx>
          <c:spPr>
            <a:solidFill>
              <a:schemeClr val="accent5"/>
            </a:solidFill>
            <a:ln>
              <a:noFill/>
            </a:ln>
            <a:effectLst/>
          </c:spPr>
          <c:invertIfNegative val="0"/>
          <c:cat>
            <c:strRef>
              <c:f>'Graphs by company'!$C$4:$C$5</c:f>
              <c:strCache>
                <c:ptCount val="2"/>
                <c:pt idx="0">
                  <c:v>Woman</c:v>
                </c:pt>
                <c:pt idx="1">
                  <c:v>Man</c:v>
                </c:pt>
              </c:strCache>
            </c:strRef>
          </c:cat>
          <c:val>
            <c:numRef>
              <c:f>'Graphs by company'!$H$12:$H$13</c:f>
              <c:numCache>
                <c:formatCode>General</c:formatCode>
                <c:ptCount val="2"/>
                <c:pt idx="0">
                  <c:v>1</c:v>
                </c:pt>
                <c:pt idx="1">
                  <c:v>2</c:v>
                </c:pt>
              </c:numCache>
            </c:numRef>
          </c:val>
          <c:extLst>
            <c:ext xmlns:c16="http://schemas.microsoft.com/office/drawing/2014/chart" uri="{C3380CC4-5D6E-409C-BE32-E72D297353CC}">
              <c16:uniqueId val="{00000004-7748-40A5-A203-1E7E6D79AAE7}"/>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Have you encountered any perceived bias within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 by company'!$I$3</c:f>
              <c:strCache>
                <c:ptCount val="1"/>
                <c:pt idx="0">
                  <c:v>Yes</c:v>
                </c:pt>
              </c:strCache>
            </c:strRef>
          </c:tx>
          <c:spPr>
            <a:solidFill>
              <a:schemeClr val="accent1"/>
            </a:solidFill>
            <a:ln>
              <a:noFill/>
            </a:ln>
            <a:effectLst/>
          </c:spPr>
          <c:invertIfNegative val="0"/>
          <c:cat>
            <c:strRef>
              <c:f>'Graphs by company'!$C$4:$C$5</c:f>
              <c:strCache>
                <c:ptCount val="2"/>
                <c:pt idx="0">
                  <c:v>Woman</c:v>
                </c:pt>
                <c:pt idx="1">
                  <c:v>Man</c:v>
                </c:pt>
              </c:strCache>
            </c:strRef>
          </c:cat>
          <c:val>
            <c:numRef>
              <c:f>'Graphs by company'!$I$14:$I$15</c:f>
              <c:numCache>
                <c:formatCode>General</c:formatCode>
                <c:ptCount val="2"/>
                <c:pt idx="0">
                  <c:v>11</c:v>
                </c:pt>
                <c:pt idx="1">
                  <c:v>6</c:v>
                </c:pt>
              </c:numCache>
            </c:numRef>
          </c:val>
          <c:extLst>
            <c:ext xmlns:c16="http://schemas.microsoft.com/office/drawing/2014/chart" uri="{C3380CC4-5D6E-409C-BE32-E72D297353CC}">
              <c16:uniqueId val="{00000000-531B-459F-9BF8-5CB6596D26F5}"/>
            </c:ext>
          </c:extLst>
        </c:ser>
        <c:ser>
          <c:idx val="1"/>
          <c:order val="1"/>
          <c:tx>
            <c:strRef>
              <c:f>'Graphs by company'!$J$3</c:f>
              <c:strCache>
                <c:ptCount val="1"/>
                <c:pt idx="0">
                  <c:v>No</c:v>
                </c:pt>
              </c:strCache>
            </c:strRef>
          </c:tx>
          <c:spPr>
            <a:solidFill>
              <a:schemeClr val="accent2"/>
            </a:solidFill>
            <a:ln>
              <a:noFill/>
            </a:ln>
            <a:effectLst/>
          </c:spPr>
          <c:invertIfNegative val="0"/>
          <c:cat>
            <c:strRef>
              <c:f>'Graphs by company'!$C$4:$C$5</c:f>
              <c:strCache>
                <c:ptCount val="2"/>
                <c:pt idx="0">
                  <c:v>Woman</c:v>
                </c:pt>
                <c:pt idx="1">
                  <c:v>Man</c:v>
                </c:pt>
              </c:strCache>
            </c:strRef>
          </c:cat>
          <c:val>
            <c:numRef>
              <c:f>'Graphs by company'!$J$14:$J$15</c:f>
              <c:numCache>
                <c:formatCode>General</c:formatCode>
                <c:ptCount val="2"/>
                <c:pt idx="0">
                  <c:v>16</c:v>
                </c:pt>
                <c:pt idx="1">
                  <c:v>24</c:v>
                </c:pt>
              </c:numCache>
            </c:numRef>
          </c:val>
          <c:extLst>
            <c:ext xmlns:c16="http://schemas.microsoft.com/office/drawing/2014/chart" uri="{C3380CC4-5D6E-409C-BE32-E72D297353CC}">
              <c16:uniqueId val="{00000001-531B-459F-9BF8-5CB6596D26F5}"/>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Do you consider that the language employed in ABL is inclusive?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 by company'!$I$3</c:f>
              <c:strCache>
                <c:ptCount val="1"/>
                <c:pt idx="0">
                  <c:v>Yes</c:v>
                </c:pt>
              </c:strCache>
            </c:strRef>
          </c:tx>
          <c:spPr>
            <a:solidFill>
              <a:schemeClr val="accent1"/>
            </a:solidFill>
            <a:ln>
              <a:noFill/>
            </a:ln>
            <a:effectLst/>
          </c:spPr>
          <c:invertIfNegative val="0"/>
          <c:cat>
            <c:strRef>
              <c:f>'Graphs by company'!$C$4:$C$5</c:f>
              <c:strCache>
                <c:ptCount val="2"/>
                <c:pt idx="0">
                  <c:v>Woman</c:v>
                </c:pt>
                <c:pt idx="1">
                  <c:v>Man</c:v>
                </c:pt>
              </c:strCache>
            </c:strRef>
          </c:cat>
          <c:val>
            <c:numRef>
              <c:f>'Graphs by company'!$I$16:$I$17</c:f>
              <c:numCache>
                <c:formatCode>General</c:formatCode>
                <c:ptCount val="2"/>
                <c:pt idx="0">
                  <c:v>47</c:v>
                </c:pt>
                <c:pt idx="1">
                  <c:v>127</c:v>
                </c:pt>
              </c:numCache>
            </c:numRef>
          </c:val>
          <c:extLst>
            <c:ext xmlns:c16="http://schemas.microsoft.com/office/drawing/2014/chart" uri="{C3380CC4-5D6E-409C-BE32-E72D297353CC}">
              <c16:uniqueId val="{00000000-4302-458A-BC5F-7A421B2A9BC0}"/>
            </c:ext>
          </c:extLst>
        </c:ser>
        <c:ser>
          <c:idx val="1"/>
          <c:order val="1"/>
          <c:tx>
            <c:strRef>
              <c:f>'Graphs by company'!$J$3</c:f>
              <c:strCache>
                <c:ptCount val="1"/>
                <c:pt idx="0">
                  <c:v>No</c:v>
                </c:pt>
              </c:strCache>
            </c:strRef>
          </c:tx>
          <c:spPr>
            <a:solidFill>
              <a:schemeClr val="accent2"/>
            </a:solidFill>
            <a:ln>
              <a:noFill/>
            </a:ln>
            <a:effectLst/>
          </c:spPr>
          <c:invertIfNegative val="0"/>
          <c:cat>
            <c:strRef>
              <c:f>'Graphs by company'!$C$4:$C$5</c:f>
              <c:strCache>
                <c:ptCount val="2"/>
                <c:pt idx="0">
                  <c:v>Woman</c:v>
                </c:pt>
                <c:pt idx="1">
                  <c:v>Man</c:v>
                </c:pt>
              </c:strCache>
            </c:strRef>
          </c:cat>
          <c:val>
            <c:numRef>
              <c:f>'Graphs by company'!$J$16:$J$17</c:f>
              <c:numCache>
                <c:formatCode>General</c:formatCode>
                <c:ptCount val="2"/>
                <c:pt idx="0">
                  <c:v>16</c:v>
                </c:pt>
                <c:pt idx="1">
                  <c:v>17</c:v>
                </c:pt>
              </c:numCache>
            </c:numRef>
          </c:val>
          <c:extLst>
            <c:ext xmlns:c16="http://schemas.microsoft.com/office/drawing/2014/chart" uri="{C3380CC4-5D6E-409C-BE32-E72D297353CC}">
              <c16:uniqueId val="{00000001-4302-458A-BC5F-7A421B2A9BC0}"/>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How strongly do you agree with this statement? “I feel like I truly belong at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 by company'!$D$19</c:f>
              <c:strCache>
                <c:ptCount val="1"/>
                <c:pt idx="0">
                  <c:v>Strongly Agree</c:v>
                </c:pt>
              </c:strCache>
            </c:strRef>
          </c:tx>
          <c:spPr>
            <a:solidFill>
              <a:schemeClr val="accent1"/>
            </a:solidFill>
            <a:ln>
              <a:noFill/>
            </a:ln>
            <a:effectLst/>
          </c:spPr>
          <c:invertIfNegative val="0"/>
          <c:cat>
            <c:strRef>
              <c:f>'Graphs by company'!$C$20:$C$21</c:f>
              <c:strCache>
                <c:ptCount val="2"/>
                <c:pt idx="0">
                  <c:v>White</c:v>
                </c:pt>
                <c:pt idx="1">
                  <c:v>Not White</c:v>
                </c:pt>
              </c:strCache>
            </c:strRef>
          </c:cat>
          <c:val>
            <c:numRef>
              <c:f>'Graphs by company'!$D$4:$D$5</c:f>
              <c:numCache>
                <c:formatCode>General</c:formatCode>
                <c:ptCount val="2"/>
                <c:pt idx="0">
                  <c:v>2</c:v>
                </c:pt>
                <c:pt idx="1">
                  <c:v>1</c:v>
                </c:pt>
              </c:numCache>
            </c:numRef>
          </c:val>
          <c:extLst>
            <c:ext xmlns:c16="http://schemas.microsoft.com/office/drawing/2014/chart" uri="{C3380CC4-5D6E-409C-BE32-E72D297353CC}">
              <c16:uniqueId val="{00000000-E3BD-4744-8D70-A59F4B502FFA}"/>
            </c:ext>
          </c:extLst>
        </c:ser>
        <c:ser>
          <c:idx val="1"/>
          <c:order val="1"/>
          <c:tx>
            <c:strRef>
              <c:f>'Graphs by company'!$E$19</c:f>
              <c:strCache>
                <c:ptCount val="1"/>
                <c:pt idx="0">
                  <c:v>Agree</c:v>
                </c:pt>
              </c:strCache>
            </c:strRef>
          </c:tx>
          <c:spPr>
            <a:solidFill>
              <a:schemeClr val="accent2"/>
            </a:solidFill>
            <a:ln>
              <a:noFill/>
            </a:ln>
            <a:effectLst/>
          </c:spPr>
          <c:invertIfNegative val="0"/>
          <c:cat>
            <c:strRef>
              <c:f>'Graphs by company'!$C$20:$C$21</c:f>
              <c:strCache>
                <c:ptCount val="2"/>
                <c:pt idx="0">
                  <c:v>White</c:v>
                </c:pt>
                <c:pt idx="1">
                  <c:v>Not White</c:v>
                </c:pt>
              </c:strCache>
            </c:strRef>
          </c:cat>
          <c:val>
            <c:numRef>
              <c:f>'Graphs by company'!$E$20:$E$21</c:f>
              <c:numCache>
                <c:formatCode>General</c:formatCode>
                <c:ptCount val="2"/>
                <c:pt idx="0">
                  <c:v>14</c:v>
                </c:pt>
                <c:pt idx="1">
                  <c:v>6</c:v>
                </c:pt>
              </c:numCache>
            </c:numRef>
          </c:val>
          <c:extLst>
            <c:ext xmlns:c16="http://schemas.microsoft.com/office/drawing/2014/chart" uri="{C3380CC4-5D6E-409C-BE32-E72D297353CC}">
              <c16:uniqueId val="{00000001-E3BD-4744-8D70-A59F4B502FFA}"/>
            </c:ext>
          </c:extLst>
        </c:ser>
        <c:ser>
          <c:idx val="2"/>
          <c:order val="2"/>
          <c:tx>
            <c:strRef>
              <c:f>'Graphs by company'!$F$19</c:f>
              <c:strCache>
                <c:ptCount val="1"/>
                <c:pt idx="0">
                  <c:v>Neither agree nor disagree</c:v>
                </c:pt>
              </c:strCache>
            </c:strRef>
          </c:tx>
          <c:spPr>
            <a:solidFill>
              <a:schemeClr val="accent3"/>
            </a:solidFill>
            <a:ln>
              <a:noFill/>
            </a:ln>
            <a:effectLst/>
          </c:spPr>
          <c:invertIfNegative val="0"/>
          <c:cat>
            <c:strRef>
              <c:f>'Graphs by company'!$C$20:$C$21</c:f>
              <c:strCache>
                <c:ptCount val="2"/>
                <c:pt idx="0">
                  <c:v>White</c:v>
                </c:pt>
                <c:pt idx="1">
                  <c:v>Not White</c:v>
                </c:pt>
              </c:strCache>
            </c:strRef>
          </c:cat>
          <c:val>
            <c:numRef>
              <c:f>'Graphs by company'!$F$20:$F$21</c:f>
              <c:numCache>
                <c:formatCode>General</c:formatCode>
                <c:ptCount val="2"/>
                <c:pt idx="0">
                  <c:v>18</c:v>
                </c:pt>
                <c:pt idx="1">
                  <c:v>7</c:v>
                </c:pt>
              </c:numCache>
            </c:numRef>
          </c:val>
          <c:extLst>
            <c:ext xmlns:c16="http://schemas.microsoft.com/office/drawing/2014/chart" uri="{C3380CC4-5D6E-409C-BE32-E72D297353CC}">
              <c16:uniqueId val="{00000002-E3BD-4744-8D70-A59F4B502FFA}"/>
            </c:ext>
          </c:extLst>
        </c:ser>
        <c:ser>
          <c:idx val="3"/>
          <c:order val="3"/>
          <c:tx>
            <c:strRef>
              <c:f>'Graphs by company'!$G$19</c:f>
              <c:strCache>
                <c:ptCount val="1"/>
                <c:pt idx="0">
                  <c:v>Disagree</c:v>
                </c:pt>
              </c:strCache>
            </c:strRef>
          </c:tx>
          <c:spPr>
            <a:solidFill>
              <a:schemeClr val="accent4"/>
            </a:solidFill>
            <a:ln>
              <a:noFill/>
            </a:ln>
            <a:effectLst/>
          </c:spPr>
          <c:invertIfNegative val="0"/>
          <c:cat>
            <c:strRef>
              <c:f>'Graphs by company'!$C$20:$C$21</c:f>
              <c:strCache>
                <c:ptCount val="2"/>
                <c:pt idx="0">
                  <c:v>White</c:v>
                </c:pt>
                <c:pt idx="1">
                  <c:v>Not White</c:v>
                </c:pt>
              </c:strCache>
            </c:strRef>
          </c:cat>
          <c:val>
            <c:numRef>
              <c:f>'Graphs by company'!$G$20:$G$21</c:f>
              <c:numCache>
                <c:formatCode>General</c:formatCode>
                <c:ptCount val="2"/>
                <c:pt idx="0">
                  <c:v>7</c:v>
                </c:pt>
                <c:pt idx="1">
                  <c:v>1</c:v>
                </c:pt>
              </c:numCache>
            </c:numRef>
          </c:val>
          <c:extLst>
            <c:ext xmlns:c16="http://schemas.microsoft.com/office/drawing/2014/chart" uri="{C3380CC4-5D6E-409C-BE32-E72D297353CC}">
              <c16:uniqueId val="{00000003-E3BD-4744-8D70-A59F4B502FFA}"/>
            </c:ext>
          </c:extLst>
        </c:ser>
        <c:ser>
          <c:idx val="4"/>
          <c:order val="4"/>
          <c:tx>
            <c:strRef>
              <c:f>'Graphs by company'!$H$19</c:f>
              <c:strCache>
                <c:ptCount val="1"/>
                <c:pt idx="0">
                  <c:v>Strongly Disagree</c:v>
                </c:pt>
              </c:strCache>
            </c:strRef>
          </c:tx>
          <c:spPr>
            <a:solidFill>
              <a:schemeClr val="accent5"/>
            </a:solidFill>
            <a:ln>
              <a:noFill/>
            </a:ln>
            <a:effectLst/>
          </c:spPr>
          <c:invertIfNegative val="0"/>
          <c:cat>
            <c:strRef>
              <c:f>'Graphs by company'!$C$20:$C$21</c:f>
              <c:strCache>
                <c:ptCount val="2"/>
                <c:pt idx="0">
                  <c:v>White</c:v>
                </c:pt>
                <c:pt idx="1">
                  <c:v>Not White</c:v>
                </c:pt>
              </c:strCache>
            </c:strRef>
          </c:cat>
          <c:val>
            <c:numRef>
              <c:f>'Graphs by company'!$H$20:$H$21</c:f>
              <c:numCache>
                <c:formatCode>General</c:formatCode>
                <c:ptCount val="2"/>
                <c:pt idx="0">
                  <c:v>2</c:v>
                </c:pt>
                <c:pt idx="1">
                  <c:v>0</c:v>
                </c:pt>
              </c:numCache>
            </c:numRef>
          </c:val>
          <c:extLst>
            <c:ext xmlns:c16="http://schemas.microsoft.com/office/drawing/2014/chart" uri="{C3380CC4-5D6E-409C-BE32-E72D297353CC}">
              <c16:uniqueId val="{00000004-E3BD-4744-8D70-A59F4B502FFA}"/>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How strongly do you agree with this statement? “I don’t feel like I need to mask or downplay aspects of my physical, cultural, spiritual or emotional self at work”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 by company'!$D$19</c:f>
              <c:strCache>
                <c:ptCount val="1"/>
                <c:pt idx="0">
                  <c:v>Strongly Agree</c:v>
                </c:pt>
              </c:strCache>
            </c:strRef>
          </c:tx>
          <c:spPr>
            <a:solidFill>
              <a:schemeClr val="accent1"/>
            </a:solidFill>
            <a:ln>
              <a:noFill/>
            </a:ln>
            <a:effectLst/>
          </c:spPr>
          <c:invertIfNegative val="0"/>
          <c:cat>
            <c:strRef>
              <c:f>'Graphs by company'!$C$20:$C$21</c:f>
              <c:strCache>
                <c:ptCount val="2"/>
                <c:pt idx="0">
                  <c:v>White</c:v>
                </c:pt>
                <c:pt idx="1">
                  <c:v>Not White</c:v>
                </c:pt>
              </c:strCache>
            </c:strRef>
          </c:cat>
          <c:val>
            <c:numRef>
              <c:f>'Graphs by company'!$D$22:$D$23</c:f>
              <c:numCache>
                <c:formatCode>General</c:formatCode>
                <c:ptCount val="2"/>
                <c:pt idx="0">
                  <c:v>36</c:v>
                </c:pt>
                <c:pt idx="1">
                  <c:v>13</c:v>
                </c:pt>
              </c:numCache>
            </c:numRef>
          </c:val>
          <c:extLst>
            <c:ext xmlns:c16="http://schemas.microsoft.com/office/drawing/2014/chart" uri="{C3380CC4-5D6E-409C-BE32-E72D297353CC}">
              <c16:uniqueId val="{00000000-DB48-4DCE-8129-B8EC3A334D44}"/>
            </c:ext>
          </c:extLst>
        </c:ser>
        <c:ser>
          <c:idx val="1"/>
          <c:order val="1"/>
          <c:tx>
            <c:strRef>
              <c:f>'Graphs by company'!$E$19</c:f>
              <c:strCache>
                <c:ptCount val="1"/>
                <c:pt idx="0">
                  <c:v>Agree</c:v>
                </c:pt>
              </c:strCache>
            </c:strRef>
          </c:tx>
          <c:spPr>
            <a:solidFill>
              <a:schemeClr val="accent2"/>
            </a:solidFill>
            <a:ln>
              <a:noFill/>
            </a:ln>
            <a:effectLst/>
          </c:spPr>
          <c:invertIfNegative val="0"/>
          <c:cat>
            <c:strRef>
              <c:f>'Graphs by company'!$C$20:$C$21</c:f>
              <c:strCache>
                <c:ptCount val="2"/>
                <c:pt idx="0">
                  <c:v>White</c:v>
                </c:pt>
                <c:pt idx="1">
                  <c:v>Not White</c:v>
                </c:pt>
              </c:strCache>
            </c:strRef>
          </c:cat>
          <c:val>
            <c:numRef>
              <c:f>'Graphs by company'!$E$22:$E$23</c:f>
              <c:numCache>
                <c:formatCode>General</c:formatCode>
                <c:ptCount val="2"/>
                <c:pt idx="0">
                  <c:v>67</c:v>
                </c:pt>
                <c:pt idx="1">
                  <c:v>25</c:v>
                </c:pt>
              </c:numCache>
            </c:numRef>
          </c:val>
          <c:extLst>
            <c:ext xmlns:c16="http://schemas.microsoft.com/office/drawing/2014/chart" uri="{C3380CC4-5D6E-409C-BE32-E72D297353CC}">
              <c16:uniqueId val="{00000001-DB48-4DCE-8129-B8EC3A334D44}"/>
            </c:ext>
          </c:extLst>
        </c:ser>
        <c:ser>
          <c:idx val="2"/>
          <c:order val="2"/>
          <c:tx>
            <c:strRef>
              <c:f>'Graphs by company'!$F$19</c:f>
              <c:strCache>
                <c:ptCount val="1"/>
                <c:pt idx="0">
                  <c:v>Neither agree nor disagree</c:v>
                </c:pt>
              </c:strCache>
            </c:strRef>
          </c:tx>
          <c:spPr>
            <a:solidFill>
              <a:schemeClr val="accent3"/>
            </a:solidFill>
            <a:ln>
              <a:noFill/>
            </a:ln>
            <a:effectLst/>
          </c:spPr>
          <c:invertIfNegative val="0"/>
          <c:cat>
            <c:strRef>
              <c:f>'Graphs by company'!$C$20:$C$21</c:f>
              <c:strCache>
                <c:ptCount val="2"/>
                <c:pt idx="0">
                  <c:v>White</c:v>
                </c:pt>
                <c:pt idx="1">
                  <c:v>Not White</c:v>
                </c:pt>
              </c:strCache>
            </c:strRef>
          </c:cat>
          <c:val>
            <c:numRef>
              <c:f>'Graphs by company'!$F$22:$F$23</c:f>
              <c:numCache>
                <c:formatCode>General</c:formatCode>
                <c:ptCount val="2"/>
                <c:pt idx="0">
                  <c:v>40</c:v>
                </c:pt>
                <c:pt idx="1">
                  <c:v>9</c:v>
                </c:pt>
              </c:numCache>
            </c:numRef>
          </c:val>
          <c:extLst>
            <c:ext xmlns:c16="http://schemas.microsoft.com/office/drawing/2014/chart" uri="{C3380CC4-5D6E-409C-BE32-E72D297353CC}">
              <c16:uniqueId val="{00000002-DB48-4DCE-8129-B8EC3A334D44}"/>
            </c:ext>
          </c:extLst>
        </c:ser>
        <c:ser>
          <c:idx val="3"/>
          <c:order val="3"/>
          <c:tx>
            <c:strRef>
              <c:f>'Graphs by company'!$G$19</c:f>
              <c:strCache>
                <c:ptCount val="1"/>
                <c:pt idx="0">
                  <c:v>Disagree</c:v>
                </c:pt>
              </c:strCache>
            </c:strRef>
          </c:tx>
          <c:spPr>
            <a:solidFill>
              <a:schemeClr val="accent4"/>
            </a:solidFill>
            <a:ln>
              <a:noFill/>
            </a:ln>
            <a:effectLst/>
          </c:spPr>
          <c:invertIfNegative val="0"/>
          <c:cat>
            <c:strRef>
              <c:f>'Graphs by company'!$C$20:$C$21</c:f>
              <c:strCache>
                <c:ptCount val="2"/>
                <c:pt idx="0">
                  <c:v>White</c:v>
                </c:pt>
                <c:pt idx="1">
                  <c:v>Not White</c:v>
                </c:pt>
              </c:strCache>
            </c:strRef>
          </c:cat>
          <c:val>
            <c:numRef>
              <c:f>'Graphs by company'!$G$22:$G$23</c:f>
              <c:numCache>
                <c:formatCode>General</c:formatCode>
                <c:ptCount val="2"/>
                <c:pt idx="0">
                  <c:v>16</c:v>
                </c:pt>
                <c:pt idx="1">
                  <c:v>5</c:v>
                </c:pt>
              </c:numCache>
            </c:numRef>
          </c:val>
          <c:extLst>
            <c:ext xmlns:c16="http://schemas.microsoft.com/office/drawing/2014/chart" uri="{C3380CC4-5D6E-409C-BE32-E72D297353CC}">
              <c16:uniqueId val="{00000003-DB48-4DCE-8129-B8EC3A334D44}"/>
            </c:ext>
          </c:extLst>
        </c:ser>
        <c:ser>
          <c:idx val="4"/>
          <c:order val="4"/>
          <c:tx>
            <c:strRef>
              <c:f>'Graphs by company'!$H$19</c:f>
              <c:strCache>
                <c:ptCount val="1"/>
                <c:pt idx="0">
                  <c:v>Strongly Disagree</c:v>
                </c:pt>
              </c:strCache>
            </c:strRef>
          </c:tx>
          <c:spPr>
            <a:solidFill>
              <a:schemeClr val="accent5"/>
            </a:solidFill>
            <a:ln>
              <a:noFill/>
            </a:ln>
            <a:effectLst/>
          </c:spPr>
          <c:invertIfNegative val="0"/>
          <c:cat>
            <c:strRef>
              <c:f>'Graphs by company'!$C$20:$C$21</c:f>
              <c:strCache>
                <c:ptCount val="2"/>
                <c:pt idx="0">
                  <c:v>White</c:v>
                </c:pt>
                <c:pt idx="1">
                  <c:v>Not White</c:v>
                </c:pt>
              </c:strCache>
            </c:strRef>
          </c:cat>
          <c:val>
            <c:numRef>
              <c:f>'Graphs by company'!$H$22:$H$23</c:f>
              <c:numCache>
                <c:formatCode>General</c:formatCode>
                <c:ptCount val="2"/>
                <c:pt idx="0">
                  <c:v>1</c:v>
                </c:pt>
                <c:pt idx="1">
                  <c:v>1</c:v>
                </c:pt>
              </c:numCache>
            </c:numRef>
          </c:val>
          <c:extLst>
            <c:ext xmlns:c16="http://schemas.microsoft.com/office/drawing/2014/chart" uri="{C3380CC4-5D6E-409C-BE32-E72D297353CC}">
              <c16:uniqueId val="{00000004-DB48-4DCE-8129-B8EC3A334D44}"/>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How strongly do you agree with this statement? “I believe that ABL is an inclusive employer”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 by company'!$D$19</c:f>
              <c:strCache>
                <c:ptCount val="1"/>
                <c:pt idx="0">
                  <c:v>Strongly Agree</c:v>
                </c:pt>
              </c:strCache>
            </c:strRef>
          </c:tx>
          <c:spPr>
            <a:solidFill>
              <a:schemeClr val="accent1"/>
            </a:solidFill>
            <a:ln>
              <a:noFill/>
            </a:ln>
            <a:effectLst/>
          </c:spPr>
          <c:invertIfNegative val="0"/>
          <c:cat>
            <c:strRef>
              <c:f>'Graphs by company'!$C$20:$C$21</c:f>
              <c:strCache>
                <c:ptCount val="2"/>
                <c:pt idx="0">
                  <c:v>White</c:v>
                </c:pt>
                <c:pt idx="1">
                  <c:v>Not White</c:v>
                </c:pt>
              </c:strCache>
            </c:strRef>
          </c:cat>
          <c:val>
            <c:numRef>
              <c:f>'Graphs by company'!$D$24:$D$25</c:f>
              <c:numCache>
                <c:formatCode>General</c:formatCode>
                <c:ptCount val="2"/>
                <c:pt idx="0">
                  <c:v>26</c:v>
                </c:pt>
                <c:pt idx="1">
                  <c:v>6</c:v>
                </c:pt>
              </c:numCache>
            </c:numRef>
          </c:val>
          <c:extLst>
            <c:ext xmlns:c16="http://schemas.microsoft.com/office/drawing/2014/chart" uri="{C3380CC4-5D6E-409C-BE32-E72D297353CC}">
              <c16:uniqueId val="{00000000-AED7-4860-B524-30CA1687F104}"/>
            </c:ext>
          </c:extLst>
        </c:ser>
        <c:ser>
          <c:idx val="1"/>
          <c:order val="1"/>
          <c:tx>
            <c:strRef>
              <c:f>'Graphs by company'!$E$19</c:f>
              <c:strCache>
                <c:ptCount val="1"/>
                <c:pt idx="0">
                  <c:v>Agree</c:v>
                </c:pt>
              </c:strCache>
            </c:strRef>
          </c:tx>
          <c:spPr>
            <a:solidFill>
              <a:schemeClr val="accent2"/>
            </a:solidFill>
            <a:ln>
              <a:noFill/>
            </a:ln>
            <a:effectLst/>
          </c:spPr>
          <c:invertIfNegative val="0"/>
          <c:cat>
            <c:strRef>
              <c:f>'Graphs by company'!$C$20:$C$21</c:f>
              <c:strCache>
                <c:ptCount val="2"/>
                <c:pt idx="0">
                  <c:v>White</c:v>
                </c:pt>
                <c:pt idx="1">
                  <c:v>Not White</c:v>
                </c:pt>
              </c:strCache>
            </c:strRef>
          </c:cat>
          <c:val>
            <c:numRef>
              <c:f>'Graphs by company'!$E$24:$E$25</c:f>
              <c:numCache>
                <c:formatCode>General</c:formatCode>
                <c:ptCount val="2"/>
                <c:pt idx="0">
                  <c:v>71</c:v>
                </c:pt>
                <c:pt idx="1">
                  <c:v>26</c:v>
                </c:pt>
              </c:numCache>
            </c:numRef>
          </c:val>
          <c:extLst>
            <c:ext xmlns:c16="http://schemas.microsoft.com/office/drawing/2014/chart" uri="{C3380CC4-5D6E-409C-BE32-E72D297353CC}">
              <c16:uniqueId val="{00000001-AED7-4860-B524-30CA1687F104}"/>
            </c:ext>
          </c:extLst>
        </c:ser>
        <c:ser>
          <c:idx val="2"/>
          <c:order val="2"/>
          <c:tx>
            <c:strRef>
              <c:f>'Graphs by company'!$F$19</c:f>
              <c:strCache>
                <c:ptCount val="1"/>
                <c:pt idx="0">
                  <c:v>Neither agree nor disagree</c:v>
                </c:pt>
              </c:strCache>
            </c:strRef>
          </c:tx>
          <c:spPr>
            <a:solidFill>
              <a:schemeClr val="accent3"/>
            </a:solidFill>
            <a:ln>
              <a:noFill/>
            </a:ln>
            <a:effectLst/>
          </c:spPr>
          <c:invertIfNegative val="0"/>
          <c:cat>
            <c:strRef>
              <c:f>'Graphs by company'!$C$20:$C$21</c:f>
              <c:strCache>
                <c:ptCount val="2"/>
                <c:pt idx="0">
                  <c:v>White</c:v>
                </c:pt>
                <c:pt idx="1">
                  <c:v>Not White</c:v>
                </c:pt>
              </c:strCache>
            </c:strRef>
          </c:cat>
          <c:val>
            <c:numRef>
              <c:f>'Graphs by company'!$F$24:$F$25</c:f>
              <c:numCache>
                <c:formatCode>General</c:formatCode>
                <c:ptCount val="2"/>
                <c:pt idx="0">
                  <c:v>51</c:v>
                </c:pt>
                <c:pt idx="1">
                  <c:v>15</c:v>
                </c:pt>
              </c:numCache>
            </c:numRef>
          </c:val>
          <c:extLst>
            <c:ext xmlns:c16="http://schemas.microsoft.com/office/drawing/2014/chart" uri="{C3380CC4-5D6E-409C-BE32-E72D297353CC}">
              <c16:uniqueId val="{00000002-AED7-4860-B524-30CA1687F104}"/>
            </c:ext>
          </c:extLst>
        </c:ser>
        <c:ser>
          <c:idx val="3"/>
          <c:order val="3"/>
          <c:tx>
            <c:strRef>
              <c:f>'Graphs by company'!$G$19</c:f>
              <c:strCache>
                <c:ptCount val="1"/>
                <c:pt idx="0">
                  <c:v>Disagree</c:v>
                </c:pt>
              </c:strCache>
            </c:strRef>
          </c:tx>
          <c:spPr>
            <a:solidFill>
              <a:schemeClr val="accent4"/>
            </a:solidFill>
            <a:ln>
              <a:noFill/>
            </a:ln>
            <a:effectLst/>
          </c:spPr>
          <c:invertIfNegative val="0"/>
          <c:cat>
            <c:strRef>
              <c:f>'Graphs by company'!$C$20:$C$21</c:f>
              <c:strCache>
                <c:ptCount val="2"/>
                <c:pt idx="0">
                  <c:v>White</c:v>
                </c:pt>
                <c:pt idx="1">
                  <c:v>Not White</c:v>
                </c:pt>
              </c:strCache>
            </c:strRef>
          </c:cat>
          <c:val>
            <c:numRef>
              <c:f>'Graphs by company'!$G$24:$G$25</c:f>
              <c:numCache>
                <c:formatCode>General</c:formatCode>
                <c:ptCount val="2"/>
                <c:pt idx="0">
                  <c:v>7</c:v>
                </c:pt>
                <c:pt idx="1">
                  <c:v>5</c:v>
                </c:pt>
              </c:numCache>
            </c:numRef>
          </c:val>
          <c:extLst>
            <c:ext xmlns:c16="http://schemas.microsoft.com/office/drawing/2014/chart" uri="{C3380CC4-5D6E-409C-BE32-E72D297353CC}">
              <c16:uniqueId val="{00000003-AED7-4860-B524-30CA1687F104}"/>
            </c:ext>
          </c:extLst>
        </c:ser>
        <c:ser>
          <c:idx val="4"/>
          <c:order val="4"/>
          <c:tx>
            <c:strRef>
              <c:f>'Graphs by company'!$H$19</c:f>
              <c:strCache>
                <c:ptCount val="1"/>
                <c:pt idx="0">
                  <c:v>Strongly Disagree</c:v>
                </c:pt>
              </c:strCache>
            </c:strRef>
          </c:tx>
          <c:spPr>
            <a:solidFill>
              <a:schemeClr val="accent5"/>
            </a:solidFill>
            <a:ln>
              <a:noFill/>
            </a:ln>
            <a:effectLst/>
          </c:spPr>
          <c:invertIfNegative val="0"/>
          <c:cat>
            <c:strRef>
              <c:f>'Graphs by company'!$C$20:$C$21</c:f>
              <c:strCache>
                <c:ptCount val="2"/>
                <c:pt idx="0">
                  <c:v>White</c:v>
                </c:pt>
                <c:pt idx="1">
                  <c:v>Not White</c:v>
                </c:pt>
              </c:strCache>
            </c:strRef>
          </c:cat>
          <c:val>
            <c:numRef>
              <c:f>'Graphs by company'!$H$24:$H$25</c:f>
              <c:numCache>
                <c:formatCode>General</c:formatCode>
                <c:ptCount val="2"/>
                <c:pt idx="0">
                  <c:v>5</c:v>
                </c:pt>
                <c:pt idx="1">
                  <c:v>1</c:v>
                </c:pt>
              </c:numCache>
            </c:numRef>
          </c:val>
          <c:extLst>
            <c:ext xmlns:c16="http://schemas.microsoft.com/office/drawing/2014/chart" uri="{C3380CC4-5D6E-409C-BE32-E72D297353CC}">
              <c16:uniqueId val="{00000004-AED7-4860-B524-30CA1687F104}"/>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How strongly do you agree with this statement? “I believe that everyone is able to succeed at ABL, regardless of their background of characteristics”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 by company'!$D$19</c:f>
              <c:strCache>
                <c:ptCount val="1"/>
                <c:pt idx="0">
                  <c:v>Strongly Agree</c:v>
                </c:pt>
              </c:strCache>
            </c:strRef>
          </c:tx>
          <c:spPr>
            <a:solidFill>
              <a:schemeClr val="accent1"/>
            </a:solidFill>
            <a:ln>
              <a:noFill/>
            </a:ln>
            <a:effectLst/>
          </c:spPr>
          <c:invertIfNegative val="0"/>
          <c:cat>
            <c:strRef>
              <c:f>'Graphs by company'!$C$20:$C$21</c:f>
              <c:strCache>
                <c:ptCount val="2"/>
                <c:pt idx="0">
                  <c:v>White</c:v>
                </c:pt>
                <c:pt idx="1">
                  <c:v>Not White</c:v>
                </c:pt>
              </c:strCache>
            </c:strRef>
          </c:cat>
          <c:val>
            <c:numRef>
              <c:f>'Graphs by company'!$D$26:$D$27</c:f>
              <c:numCache>
                <c:formatCode>General</c:formatCode>
                <c:ptCount val="2"/>
                <c:pt idx="0">
                  <c:v>29</c:v>
                </c:pt>
                <c:pt idx="1">
                  <c:v>10</c:v>
                </c:pt>
              </c:numCache>
            </c:numRef>
          </c:val>
          <c:extLst>
            <c:ext xmlns:c16="http://schemas.microsoft.com/office/drawing/2014/chart" uri="{C3380CC4-5D6E-409C-BE32-E72D297353CC}">
              <c16:uniqueId val="{00000000-C5D1-45A1-AA07-5B69FC8B1ECD}"/>
            </c:ext>
          </c:extLst>
        </c:ser>
        <c:ser>
          <c:idx val="1"/>
          <c:order val="1"/>
          <c:tx>
            <c:strRef>
              <c:f>'Graphs by company'!$E$19</c:f>
              <c:strCache>
                <c:ptCount val="1"/>
                <c:pt idx="0">
                  <c:v>Agree</c:v>
                </c:pt>
              </c:strCache>
            </c:strRef>
          </c:tx>
          <c:spPr>
            <a:solidFill>
              <a:schemeClr val="accent2"/>
            </a:solidFill>
            <a:ln>
              <a:noFill/>
            </a:ln>
            <a:effectLst/>
          </c:spPr>
          <c:invertIfNegative val="0"/>
          <c:cat>
            <c:strRef>
              <c:f>'Graphs by company'!$C$20:$C$21</c:f>
              <c:strCache>
                <c:ptCount val="2"/>
                <c:pt idx="0">
                  <c:v>White</c:v>
                </c:pt>
                <c:pt idx="1">
                  <c:v>Not White</c:v>
                </c:pt>
              </c:strCache>
            </c:strRef>
          </c:cat>
          <c:val>
            <c:numRef>
              <c:f>'Graphs by company'!$E$26:$E$27</c:f>
              <c:numCache>
                <c:formatCode>General</c:formatCode>
                <c:ptCount val="2"/>
                <c:pt idx="0">
                  <c:v>64</c:v>
                </c:pt>
                <c:pt idx="1">
                  <c:v>24</c:v>
                </c:pt>
              </c:numCache>
            </c:numRef>
          </c:val>
          <c:extLst>
            <c:ext xmlns:c16="http://schemas.microsoft.com/office/drawing/2014/chart" uri="{C3380CC4-5D6E-409C-BE32-E72D297353CC}">
              <c16:uniqueId val="{00000001-C5D1-45A1-AA07-5B69FC8B1ECD}"/>
            </c:ext>
          </c:extLst>
        </c:ser>
        <c:ser>
          <c:idx val="2"/>
          <c:order val="2"/>
          <c:tx>
            <c:strRef>
              <c:f>'Graphs by company'!$F$19</c:f>
              <c:strCache>
                <c:ptCount val="1"/>
                <c:pt idx="0">
                  <c:v>Neither agree nor disagree</c:v>
                </c:pt>
              </c:strCache>
            </c:strRef>
          </c:tx>
          <c:spPr>
            <a:solidFill>
              <a:schemeClr val="accent3"/>
            </a:solidFill>
            <a:ln>
              <a:noFill/>
            </a:ln>
            <a:effectLst/>
          </c:spPr>
          <c:invertIfNegative val="0"/>
          <c:cat>
            <c:strRef>
              <c:f>'Graphs by company'!$C$20:$C$21</c:f>
              <c:strCache>
                <c:ptCount val="2"/>
                <c:pt idx="0">
                  <c:v>White</c:v>
                </c:pt>
                <c:pt idx="1">
                  <c:v>Not White</c:v>
                </c:pt>
              </c:strCache>
            </c:strRef>
          </c:cat>
          <c:val>
            <c:numRef>
              <c:f>'Graphs by company'!$F$26:$F$27</c:f>
              <c:numCache>
                <c:formatCode>General</c:formatCode>
                <c:ptCount val="2"/>
                <c:pt idx="0">
                  <c:v>51</c:v>
                </c:pt>
                <c:pt idx="1">
                  <c:v>14</c:v>
                </c:pt>
              </c:numCache>
            </c:numRef>
          </c:val>
          <c:extLst>
            <c:ext xmlns:c16="http://schemas.microsoft.com/office/drawing/2014/chart" uri="{C3380CC4-5D6E-409C-BE32-E72D297353CC}">
              <c16:uniqueId val="{00000002-C5D1-45A1-AA07-5B69FC8B1ECD}"/>
            </c:ext>
          </c:extLst>
        </c:ser>
        <c:ser>
          <c:idx val="3"/>
          <c:order val="3"/>
          <c:tx>
            <c:strRef>
              <c:f>'Graphs by company'!$G$19</c:f>
              <c:strCache>
                <c:ptCount val="1"/>
                <c:pt idx="0">
                  <c:v>Disagree</c:v>
                </c:pt>
              </c:strCache>
            </c:strRef>
          </c:tx>
          <c:spPr>
            <a:solidFill>
              <a:schemeClr val="accent4"/>
            </a:solidFill>
            <a:ln>
              <a:noFill/>
            </a:ln>
            <a:effectLst/>
          </c:spPr>
          <c:invertIfNegative val="0"/>
          <c:cat>
            <c:strRef>
              <c:f>'Graphs by company'!$C$20:$C$21</c:f>
              <c:strCache>
                <c:ptCount val="2"/>
                <c:pt idx="0">
                  <c:v>White</c:v>
                </c:pt>
                <c:pt idx="1">
                  <c:v>Not White</c:v>
                </c:pt>
              </c:strCache>
            </c:strRef>
          </c:cat>
          <c:val>
            <c:numRef>
              <c:f>'Graphs by company'!$G$26:$G$27</c:f>
              <c:numCache>
                <c:formatCode>General</c:formatCode>
                <c:ptCount val="2"/>
                <c:pt idx="0">
                  <c:v>13</c:v>
                </c:pt>
                <c:pt idx="1">
                  <c:v>2</c:v>
                </c:pt>
              </c:numCache>
            </c:numRef>
          </c:val>
          <c:extLst>
            <c:ext xmlns:c16="http://schemas.microsoft.com/office/drawing/2014/chart" uri="{C3380CC4-5D6E-409C-BE32-E72D297353CC}">
              <c16:uniqueId val="{00000003-C5D1-45A1-AA07-5B69FC8B1ECD}"/>
            </c:ext>
          </c:extLst>
        </c:ser>
        <c:ser>
          <c:idx val="4"/>
          <c:order val="4"/>
          <c:tx>
            <c:strRef>
              <c:f>'Graphs by company'!$H$19</c:f>
              <c:strCache>
                <c:ptCount val="1"/>
                <c:pt idx="0">
                  <c:v>Strongly Disagree</c:v>
                </c:pt>
              </c:strCache>
            </c:strRef>
          </c:tx>
          <c:spPr>
            <a:solidFill>
              <a:schemeClr val="accent5"/>
            </a:solidFill>
            <a:ln>
              <a:noFill/>
            </a:ln>
            <a:effectLst/>
          </c:spPr>
          <c:invertIfNegative val="0"/>
          <c:cat>
            <c:strRef>
              <c:f>'Graphs by company'!$C$20:$C$21</c:f>
              <c:strCache>
                <c:ptCount val="2"/>
                <c:pt idx="0">
                  <c:v>White</c:v>
                </c:pt>
                <c:pt idx="1">
                  <c:v>Not White</c:v>
                </c:pt>
              </c:strCache>
            </c:strRef>
          </c:cat>
          <c:val>
            <c:numRef>
              <c:f>'Graphs by company'!$H$26:$H$27</c:f>
              <c:numCache>
                <c:formatCode>General</c:formatCode>
                <c:ptCount val="2"/>
                <c:pt idx="0">
                  <c:v>3</c:v>
                </c:pt>
                <c:pt idx="1">
                  <c:v>3</c:v>
                </c:pt>
              </c:numCache>
            </c:numRef>
          </c:val>
          <c:extLst>
            <c:ext xmlns:c16="http://schemas.microsoft.com/office/drawing/2014/chart" uri="{C3380CC4-5D6E-409C-BE32-E72D297353CC}">
              <c16:uniqueId val="{00000004-C5D1-45A1-AA07-5B69FC8B1ECD}"/>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How strongly do you agree with this statement? "I feel able to raise equality, diversity or inclusion issues with my line manager or other management at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 by company'!$D$19</c:f>
              <c:strCache>
                <c:ptCount val="1"/>
                <c:pt idx="0">
                  <c:v>Strongly Agree</c:v>
                </c:pt>
              </c:strCache>
            </c:strRef>
          </c:tx>
          <c:spPr>
            <a:solidFill>
              <a:schemeClr val="accent1"/>
            </a:solidFill>
            <a:ln>
              <a:noFill/>
            </a:ln>
            <a:effectLst/>
          </c:spPr>
          <c:invertIfNegative val="0"/>
          <c:cat>
            <c:strRef>
              <c:f>'Graphs by company'!$C$20:$C$21</c:f>
              <c:strCache>
                <c:ptCount val="2"/>
                <c:pt idx="0">
                  <c:v>White</c:v>
                </c:pt>
                <c:pt idx="1">
                  <c:v>Not White</c:v>
                </c:pt>
              </c:strCache>
            </c:strRef>
          </c:cat>
          <c:val>
            <c:numRef>
              <c:f>'Graphs by company'!$D$28:$D$29</c:f>
              <c:numCache>
                <c:formatCode>General</c:formatCode>
                <c:ptCount val="2"/>
                <c:pt idx="0">
                  <c:v>36</c:v>
                </c:pt>
                <c:pt idx="1">
                  <c:v>10</c:v>
                </c:pt>
              </c:numCache>
            </c:numRef>
          </c:val>
          <c:extLst>
            <c:ext xmlns:c16="http://schemas.microsoft.com/office/drawing/2014/chart" uri="{C3380CC4-5D6E-409C-BE32-E72D297353CC}">
              <c16:uniqueId val="{00000000-9DA9-4863-A804-7D1FFE416F89}"/>
            </c:ext>
          </c:extLst>
        </c:ser>
        <c:ser>
          <c:idx val="1"/>
          <c:order val="1"/>
          <c:tx>
            <c:strRef>
              <c:f>'Graphs by company'!$E$19</c:f>
              <c:strCache>
                <c:ptCount val="1"/>
                <c:pt idx="0">
                  <c:v>Agree</c:v>
                </c:pt>
              </c:strCache>
            </c:strRef>
          </c:tx>
          <c:spPr>
            <a:solidFill>
              <a:schemeClr val="accent2"/>
            </a:solidFill>
            <a:ln>
              <a:noFill/>
            </a:ln>
            <a:effectLst/>
          </c:spPr>
          <c:invertIfNegative val="0"/>
          <c:cat>
            <c:strRef>
              <c:f>'Graphs by company'!$C$20:$C$21</c:f>
              <c:strCache>
                <c:ptCount val="2"/>
                <c:pt idx="0">
                  <c:v>White</c:v>
                </c:pt>
                <c:pt idx="1">
                  <c:v>Not White</c:v>
                </c:pt>
              </c:strCache>
            </c:strRef>
          </c:cat>
          <c:val>
            <c:numRef>
              <c:f>'Graphs by company'!$E$28:$E$29</c:f>
              <c:numCache>
                <c:formatCode>General</c:formatCode>
                <c:ptCount val="2"/>
                <c:pt idx="0">
                  <c:v>83</c:v>
                </c:pt>
                <c:pt idx="1">
                  <c:v>32</c:v>
                </c:pt>
              </c:numCache>
            </c:numRef>
          </c:val>
          <c:extLst>
            <c:ext xmlns:c16="http://schemas.microsoft.com/office/drawing/2014/chart" uri="{C3380CC4-5D6E-409C-BE32-E72D297353CC}">
              <c16:uniqueId val="{00000001-9DA9-4863-A804-7D1FFE416F89}"/>
            </c:ext>
          </c:extLst>
        </c:ser>
        <c:ser>
          <c:idx val="2"/>
          <c:order val="2"/>
          <c:tx>
            <c:strRef>
              <c:f>'Graphs by company'!$F$19</c:f>
              <c:strCache>
                <c:ptCount val="1"/>
                <c:pt idx="0">
                  <c:v>Neither agree nor disagree</c:v>
                </c:pt>
              </c:strCache>
            </c:strRef>
          </c:tx>
          <c:spPr>
            <a:solidFill>
              <a:schemeClr val="accent3"/>
            </a:solidFill>
            <a:ln>
              <a:noFill/>
            </a:ln>
            <a:effectLst/>
          </c:spPr>
          <c:invertIfNegative val="0"/>
          <c:cat>
            <c:strRef>
              <c:f>'Graphs by company'!$C$20:$C$21</c:f>
              <c:strCache>
                <c:ptCount val="2"/>
                <c:pt idx="0">
                  <c:v>White</c:v>
                </c:pt>
                <c:pt idx="1">
                  <c:v>Not White</c:v>
                </c:pt>
              </c:strCache>
            </c:strRef>
          </c:cat>
          <c:val>
            <c:numRef>
              <c:f>'Graphs by company'!$F$28:$F$29</c:f>
              <c:numCache>
                <c:formatCode>General</c:formatCode>
                <c:ptCount val="2"/>
                <c:pt idx="0">
                  <c:v>29</c:v>
                </c:pt>
                <c:pt idx="1">
                  <c:v>7</c:v>
                </c:pt>
              </c:numCache>
            </c:numRef>
          </c:val>
          <c:extLst>
            <c:ext xmlns:c16="http://schemas.microsoft.com/office/drawing/2014/chart" uri="{C3380CC4-5D6E-409C-BE32-E72D297353CC}">
              <c16:uniqueId val="{00000002-9DA9-4863-A804-7D1FFE416F89}"/>
            </c:ext>
          </c:extLst>
        </c:ser>
        <c:ser>
          <c:idx val="3"/>
          <c:order val="3"/>
          <c:tx>
            <c:strRef>
              <c:f>'Graphs by company'!$G$19</c:f>
              <c:strCache>
                <c:ptCount val="1"/>
                <c:pt idx="0">
                  <c:v>Disagree</c:v>
                </c:pt>
              </c:strCache>
            </c:strRef>
          </c:tx>
          <c:spPr>
            <a:solidFill>
              <a:schemeClr val="accent4"/>
            </a:solidFill>
            <a:ln>
              <a:noFill/>
            </a:ln>
            <a:effectLst/>
          </c:spPr>
          <c:invertIfNegative val="0"/>
          <c:cat>
            <c:strRef>
              <c:f>'Graphs by company'!$C$20:$C$21</c:f>
              <c:strCache>
                <c:ptCount val="2"/>
                <c:pt idx="0">
                  <c:v>White</c:v>
                </c:pt>
                <c:pt idx="1">
                  <c:v>Not White</c:v>
                </c:pt>
              </c:strCache>
            </c:strRef>
          </c:cat>
          <c:val>
            <c:numRef>
              <c:f>'Graphs by company'!$G$28:$G$29</c:f>
              <c:numCache>
                <c:formatCode>General</c:formatCode>
                <c:ptCount val="2"/>
                <c:pt idx="0">
                  <c:v>11</c:v>
                </c:pt>
                <c:pt idx="1">
                  <c:v>1</c:v>
                </c:pt>
              </c:numCache>
            </c:numRef>
          </c:val>
          <c:extLst>
            <c:ext xmlns:c16="http://schemas.microsoft.com/office/drawing/2014/chart" uri="{C3380CC4-5D6E-409C-BE32-E72D297353CC}">
              <c16:uniqueId val="{00000003-9DA9-4863-A804-7D1FFE416F89}"/>
            </c:ext>
          </c:extLst>
        </c:ser>
        <c:ser>
          <c:idx val="4"/>
          <c:order val="4"/>
          <c:tx>
            <c:strRef>
              <c:f>'Graphs by company'!$H$19</c:f>
              <c:strCache>
                <c:ptCount val="1"/>
                <c:pt idx="0">
                  <c:v>Strongly Disagree</c:v>
                </c:pt>
              </c:strCache>
            </c:strRef>
          </c:tx>
          <c:spPr>
            <a:solidFill>
              <a:schemeClr val="accent5"/>
            </a:solidFill>
            <a:ln>
              <a:noFill/>
            </a:ln>
            <a:effectLst/>
          </c:spPr>
          <c:invertIfNegative val="0"/>
          <c:cat>
            <c:strRef>
              <c:f>'Graphs by company'!$C$20:$C$21</c:f>
              <c:strCache>
                <c:ptCount val="2"/>
                <c:pt idx="0">
                  <c:v>White</c:v>
                </c:pt>
                <c:pt idx="1">
                  <c:v>Not White</c:v>
                </c:pt>
              </c:strCache>
            </c:strRef>
          </c:cat>
          <c:val>
            <c:numRef>
              <c:f>'Graphs by company'!$H$28:$H$29</c:f>
              <c:numCache>
                <c:formatCode>General</c:formatCode>
                <c:ptCount val="2"/>
                <c:pt idx="0">
                  <c:v>1</c:v>
                </c:pt>
                <c:pt idx="1">
                  <c:v>3</c:v>
                </c:pt>
              </c:numCache>
            </c:numRef>
          </c:val>
          <c:extLst>
            <c:ext xmlns:c16="http://schemas.microsoft.com/office/drawing/2014/chart" uri="{C3380CC4-5D6E-409C-BE32-E72D297353CC}">
              <c16:uniqueId val="{00000004-9DA9-4863-A804-7D1FFE416F89}"/>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Have you encountered any perceived bias within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 by company'!$I$3</c:f>
              <c:strCache>
                <c:ptCount val="1"/>
                <c:pt idx="0">
                  <c:v>Yes</c:v>
                </c:pt>
              </c:strCache>
            </c:strRef>
          </c:tx>
          <c:spPr>
            <a:solidFill>
              <a:schemeClr val="accent1"/>
            </a:solidFill>
            <a:ln>
              <a:noFill/>
            </a:ln>
            <a:effectLst/>
          </c:spPr>
          <c:invertIfNegative val="0"/>
          <c:cat>
            <c:strRef>
              <c:f>'Graphs by company'!$C$20:$C$21</c:f>
              <c:strCache>
                <c:ptCount val="2"/>
                <c:pt idx="0">
                  <c:v>White</c:v>
                </c:pt>
                <c:pt idx="1">
                  <c:v>Not White</c:v>
                </c:pt>
              </c:strCache>
            </c:strRef>
          </c:cat>
          <c:val>
            <c:numRef>
              <c:f>'Graphs by company'!$I$30:$I$31</c:f>
              <c:numCache>
                <c:formatCode>General</c:formatCode>
                <c:ptCount val="2"/>
                <c:pt idx="0">
                  <c:v>13</c:v>
                </c:pt>
                <c:pt idx="1">
                  <c:v>4</c:v>
                </c:pt>
              </c:numCache>
            </c:numRef>
          </c:val>
          <c:extLst>
            <c:ext xmlns:c16="http://schemas.microsoft.com/office/drawing/2014/chart" uri="{C3380CC4-5D6E-409C-BE32-E72D297353CC}">
              <c16:uniqueId val="{00000000-4646-41BE-9B09-43382C62D1A0}"/>
            </c:ext>
          </c:extLst>
        </c:ser>
        <c:ser>
          <c:idx val="1"/>
          <c:order val="1"/>
          <c:tx>
            <c:strRef>
              <c:f>'Graphs by company'!$J$3</c:f>
              <c:strCache>
                <c:ptCount val="1"/>
                <c:pt idx="0">
                  <c:v>No</c:v>
                </c:pt>
              </c:strCache>
            </c:strRef>
          </c:tx>
          <c:spPr>
            <a:solidFill>
              <a:schemeClr val="accent2"/>
            </a:solidFill>
            <a:ln>
              <a:noFill/>
            </a:ln>
            <a:effectLst/>
          </c:spPr>
          <c:invertIfNegative val="0"/>
          <c:cat>
            <c:strRef>
              <c:f>'Graphs by company'!$C$20:$C$21</c:f>
              <c:strCache>
                <c:ptCount val="2"/>
                <c:pt idx="0">
                  <c:v>White</c:v>
                </c:pt>
                <c:pt idx="1">
                  <c:v>Not White</c:v>
                </c:pt>
              </c:strCache>
            </c:strRef>
          </c:cat>
          <c:val>
            <c:numRef>
              <c:f>'Graphs by company'!$J$30:$J$31</c:f>
              <c:numCache>
                <c:formatCode>General</c:formatCode>
                <c:ptCount val="2"/>
                <c:pt idx="0">
                  <c:v>30</c:v>
                </c:pt>
                <c:pt idx="1">
                  <c:v>11</c:v>
                </c:pt>
              </c:numCache>
            </c:numRef>
          </c:val>
          <c:extLst>
            <c:ext xmlns:c16="http://schemas.microsoft.com/office/drawing/2014/chart" uri="{C3380CC4-5D6E-409C-BE32-E72D297353CC}">
              <c16:uniqueId val="{00000001-4646-41BE-9B09-43382C62D1A0}"/>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Have you encountered any perceived bias within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4"/>
          <c:order val="0"/>
          <c:tx>
            <c:strRef>
              <c:f>'Gender split'!$AF$6</c:f>
              <c:strCache>
                <c:ptCount val="1"/>
                <c:pt idx="0">
                  <c:v>No</c:v>
                </c:pt>
              </c:strCache>
            </c:strRef>
          </c:tx>
          <c:spPr>
            <a:solidFill>
              <a:schemeClr val="accent5"/>
            </a:solidFill>
            <a:ln>
              <a:noFill/>
            </a:ln>
            <a:effectLst/>
          </c:spPr>
          <c:invertIfNegative val="0"/>
          <c:cat>
            <c:strLit>
              <c:ptCount val="2"/>
              <c:pt idx="0">
                <c:v>Man</c:v>
              </c:pt>
              <c:pt idx="1">
                <c:v> Woman</c:v>
              </c:pt>
            </c:strLit>
          </c:cat>
          <c:val>
            <c:numRef>
              <c:f>('Gender split'!$AG$6,'Gender split'!$AI$6)</c:f>
              <c:numCache>
                <c:formatCode>0.00%</c:formatCode>
                <c:ptCount val="2"/>
                <c:pt idx="0">
                  <c:v>0.83333333333333337</c:v>
                </c:pt>
                <c:pt idx="1">
                  <c:v>0.63492063492063489</c:v>
                </c:pt>
              </c:numCache>
            </c:numRef>
          </c:val>
          <c:extLst>
            <c:ext xmlns:c16="http://schemas.microsoft.com/office/drawing/2014/chart" uri="{C3380CC4-5D6E-409C-BE32-E72D297353CC}">
              <c16:uniqueId val="{00000000-AA6F-4FE0-8C2E-05582EA66817}"/>
            </c:ext>
          </c:extLst>
        </c:ser>
        <c:ser>
          <c:idx val="2"/>
          <c:order val="1"/>
          <c:tx>
            <c:strRef>
              <c:f>'Gender split'!$AF$7</c:f>
              <c:strCache>
                <c:ptCount val="1"/>
                <c:pt idx="0">
                  <c:v>Yes</c:v>
                </c:pt>
              </c:strCache>
            </c:strRef>
          </c:tx>
          <c:spPr>
            <a:solidFill>
              <a:schemeClr val="accent3"/>
            </a:solidFill>
            <a:ln>
              <a:noFill/>
            </a:ln>
            <a:effectLst/>
          </c:spPr>
          <c:invertIfNegative val="0"/>
          <c:cat>
            <c:strLit>
              <c:ptCount val="2"/>
              <c:pt idx="0">
                <c:v>Man</c:v>
              </c:pt>
              <c:pt idx="1">
                <c:v> Woman</c:v>
              </c:pt>
            </c:strLit>
          </c:cat>
          <c:val>
            <c:numRef>
              <c:f>('Gender split'!$AG$7,'Gender split'!$AI$7)</c:f>
              <c:numCache>
                <c:formatCode>0.00%</c:formatCode>
                <c:ptCount val="2"/>
                <c:pt idx="0">
                  <c:v>0.16666666666666666</c:v>
                </c:pt>
                <c:pt idx="1">
                  <c:v>0.36507936507936506</c:v>
                </c:pt>
              </c:numCache>
            </c:numRef>
          </c:val>
          <c:extLst>
            <c:ext xmlns:c16="http://schemas.microsoft.com/office/drawing/2014/chart" uri="{C3380CC4-5D6E-409C-BE32-E72D297353CC}">
              <c16:uniqueId val="{00000003-AA6F-4FE0-8C2E-05582EA66817}"/>
            </c:ext>
          </c:extLst>
        </c:ser>
        <c:dLbls>
          <c:showLegendKey val="0"/>
          <c:showVal val="0"/>
          <c:showCatName val="0"/>
          <c:showSerName val="0"/>
          <c:showPercent val="0"/>
          <c:showBubbleSize val="0"/>
        </c:dLbls>
        <c:gapWidth val="150"/>
        <c:overlap val="100"/>
        <c:axId val="1289941072"/>
        <c:axId val="823151664"/>
      </c:barChart>
      <c:catAx>
        <c:axId val="128994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51664"/>
        <c:crosses val="autoZero"/>
        <c:auto val="1"/>
        <c:lblAlgn val="ctr"/>
        <c:lblOffset val="100"/>
        <c:noMultiLvlLbl val="0"/>
      </c:catAx>
      <c:valAx>
        <c:axId val="82315166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94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Do you consider that the language employed in ABL is inclusive?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 by company'!$I$3</c:f>
              <c:strCache>
                <c:ptCount val="1"/>
                <c:pt idx="0">
                  <c:v>Yes</c:v>
                </c:pt>
              </c:strCache>
            </c:strRef>
          </c:tx>
          <c:spPr>
            <a:solidFill>
              <a:schemeClr val="accent1"/>
            </a:solidFill>
            <a:ln>
              <a:noFill/>
            </a:ln>
            <a:effectLst/>
          </c:spPr>
          <c:invertIfNegative val="0"/>
          <c:cat>
            <c:strRef>
              <c:f>'Graphs by company'!$C$20:$C$21</c:f>
              <c:strCache>
                <c:ptCount val="2"/>
                <c:pt idx="0">
                  <c:v>White</c:v>
                </c:pt>
                <c:pt idx="1">
                  <c:v>Not White</c:v>
                </c:pt>
              </c:strCache>
            </c:strRef>
          </c:cat>
          <c:val>
            <c:numRef>
              <c:f>'Graphs by company'!$I$32:$I$33</c:f>
              <c:numCache>
                <c:formatCode>General</c:formatCode>
                <c:ptCount val="2"/>
                <c:pt idx="0">
                  <c:v>133</c:v>
                </c:pt>
                <c:pt idx="1">
                  <c:v>45</c:v>
                </c:pt>
              </c:numCache>
            </c:numRef>
          </c:val>
          <c:extLst>
            <c:ext xmlns:c16="http://schemas.microsoft.com/office/drawing/2014/chart" uri="{C3380CC4-5D6E-409C-BE32-E72D297353CC}">
              <c16:uniqueId val="{00000000-6342-4825-886D-53B9F58DF998}"/>
            </c:ext>
          </c:extLst>
        </c:ser>
        <c:ser>
          <c:idx val="1"/>
          <c:order val="1"/>
          <c:tx>
            <c:strRef>
              <c:f>'Graphs by company'!$J$3</c:f>
              <c:strCache>
                <c:ptCount val="1"/>
                <c:pt idx="0">
                  <c:v>No</c:v>
                </c:pt>
              </c:strCache>
            </c:strRef>
          </c:tx>
          <c:spPr>
            <a:solidFill>
              <a:schemeClr val="accent2"/>
            </a:solidFill>
            <a:ln>
              <a:noFill/>
            </a:ln>
            <a:effectLst/>
          </c:spPr>
          <c:invertIfNegative val="0"/>
          <c:cat>
            <c:strRef>
              <c:f>'Graphs by company'!$C$20:$C$21</c:f>
              <c:strCache>
                <c:ptCount val="2"/>
                <c:pt idx="0">
                  <c:v>White</c:v>
                </c:pt>
                <c:pt idx="1">
                  <c:v>Not White</c:v>
                </c:pt>
              </c:strCache>
            </c:strRef>
          </c:cat>
          <c:val>
            <c:numRef>
              <c:f>'Graphs by company'!$J$32:$J$33</c:f>
              <c:numCache>
                <c:formatCode>General</c:formatCode>
                <c:ptCount val="2"/>
                <c:pt idx="0">
                  <c:v>0</c:v>
                </c:pt>
                <c:pt idx="1">
                  <c:v>35</c:v>
                </c:pt>
              </c:numCache>
            </c:numRef>
          </c:val>
          <c:extLst>
            <c:ext xmlns:c16="http://schemas.microsoft.com/office/drawing/2014/chart" uri="{C3380CC4-5D6E-409C-BE32-E72D297353CC}">
              <c16:uniqueId val="{00000001-6342-4825-886D-53B9F58DF998}"/>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How strongly do you agree with this statement? “I feel like I truly belong at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 by company'!$D$19</c:f>
              <c:strCache>
                <c:ptCount val="1"/>
                <c:pt idx="0">
                  <c:v>Strongly Agree</c:v>
                </c:pt>
              </c:strCache>
            </c:strRef>
          </c:tx>
          <c:spPr>
            <a:solidFill>
              <a:schemeClr val="accent1"/>
            </a:solidFill>
            <a:ln>
              <a:noFill/>
            </a:ln>
            <a:effectLst/>
          </c:spPr>
          <c:invertIfNegative val="0"/>
          <c:cat>
            <c:strRef>
              <c:f>'Graphs by company'!$C$35:$C$40</c:f>
              <c:strCache>
                <c:ptCount val="6"/>
                <c:pt idx="0">
                  <c:v>18-24</c:v>
                </c:pt>
                <c:pt idx="1">
                  <c:v>25-34</c:v>
                </c:pt>
                <c:pt idx="2">
                  <c:v>35-44</c:v>
                </c:pt>
                <c:pt idx="3">
                  <c:v>45-54</c:v>
                </c:pt>
                <c:pt idx="4">
                  <c:v>55-64</c:v>
                </c:pt>
                <c:pt idx="5">
                  <c:v>65+</c:v>
                </c:pt>
              </c:strCache>
            </c:strRef>
          </c:cat>
          <c:val>
            <c:numRef>
              <c:f>'Graphs by company'!$D$35:$D$40</c:f>
              <c:numCache>
                <c:formatCode>General</c:formatCode>
                <c:ptCount val="6"/>
                <c:pt idx="0">
                  <c:v>0</c:v>
                </c:pt>
                <c:pt idx="1">
                  <c:v>1</c:v>
                </c:pt>
                <c:pt idx="2">
                  <c:v>1</c:v>
                </c:pt>
                <c:pt idx="3">
                  <c:v>1</c:v>
                </c:pt>
                <c:pt idx="4">
                  <c:v>0</c:v>
                </c:pt>
                <c:pt idx="5">
                  <c:v>0</c:v>
                </c:pt>
              </c:numCache>
            </c:numRef>
          </c:val>
          <c:extLst>
            <c:ext xmlns:c16="http://schemas.microsoft.com/office/drawing/2014/chart" uri="{C3380CC4-5D6E-409C-BE32-E72D297353CC}">
              <c16:uniqueId val="{00000000-07C5-47C9-8ADC-9F4B7FA29B5F}"/>
            </c:ext>
          </c:extLst>
        </c:ser>
        <c:ser>
          <c:idx val="1"/>
          <c:order val="1"/>
          <c:tx>
            <c:strRef>
              <c:f>'Graphs by company'!$E$19</c:f>
              <c:strCache>
                <c:ptCount val="1"/>
                <c:pt idx="0">
                  <c:v>Agree</c:v>
                </c:pt>
              </c:strCache>
            </c:strRef>
          </c:tx>
          <c:spPr>
            <a:solidFill>
              <a:schemeClr val="accent2"/>
            </a:solidFill>
            <a:ln>
              <a:noFill/>
            </a:ln>
            <a:effectLst/>
          </c:spPr>
          <c:invertIfNegative val="0"/>
          <c:cat>
            <c:strRef>
              <c:f>'Graphs by company'!$C$35:$C$40</c:f>
              <c:strCache>
                <c:ptCount val="6"/>
                <c:pt idx="0">
                  <c:v>18-24</c:v>
                </c:pt>
                <c:pt idx="1">
                  <c:v>25-34</c:v>
                </c:pt>
                <c:pt idx="2">
                  <c:v>35-44</c:v>
                </c:pt>
                <c:pt idx="3">
                  <c:v>45-54</c:v>
                </c:pt>
                <c:pt idx="4">
                  <c:v>55-64</c:v>
                </c:pt>
                <c:pt idx="5">
                  <c:v>65+</c:v>
                </c:pt>
              </c:strCache>
            </c:strRef>
          </c:cat>
          <c:val>
            <c:numRef>
              <c:f>'Graphs by company'!$E$35:$E$40</c:f>
              <c:numCache>
                <c:formatCode>General</c:formatCode>
                <c:ptCount val="6"/>
                <c:pt idx="0">
                  <c:v>4</c:v>
                </c:pt>
                <c:pt idx="1">
                  <c:v>10</c:v>
                </c:pt>
                <c:pt idx="2">
                  <c:v>6</c:v>
                </c:pt>
                <c:pt idx="3">
                  <c:v>0</c:v>
                </c:pt>
                <c:pt idx="4">
                  <c:v>0</c:v>
                </c:pt>
                <c:pt idx="5">
                  <c:v>0</c:v>
                </c:pt>
              </c:numCache>
            </c:numRef>
          </c:val>
          <c:extLst>
            <c:ext xmlns:c16="http://schemas.microsoft.com/office/drawing/2014/chart" uri="{C3380CC4-5D6E-409C-BE32-E72D297353CC}">
              <c16:uniqueId val="{00000001-07C5-47C9-8ADC-9F4B7FA29B5F}"/>
            </c:ext>
          </c:extLst>
        </c:ser>
        <c:ser>
          <c:idx val="2"/>
          <c:order val="2"/>
          <c:tx>
            <c:strRef>
              <c:f>'Graphs by company'!$F$19</c:f>
              <c:strCache>
                <c:ptCount val="1"/>
                <c:pt idx="0">
                  <c:v>Neither agree nor disagree</c:v>
                </c:pt>
              </c:strCache>
            </c:strRef>
          </c:tx>
          <c:spPr>
            <a:solidFill>
              <a:schemeClr val="accent3"/>
            </a:solidFill>
            <a:ln>
              <a:noFill/>
            </a:ln>
            <a:effectLst/>
          </c:spPr>
          <c:invertIfNegative val="0"/>
          <c:cat>
            <c:strRef>
              <c:f>'Graphs by company'!$C$35:$C$40</c:f>
              <c:strCache>
                <c:ptCount val="6"/>
                <c:pt idx="0">
                  <c:v>18-24</c:v>
                </c:pt>
                <c:pt idx="1">
                  <c:v>25-34</c:v>
                </c:pt>
                <c:pt idx="2">
                  <c:v>35-44</c:v>
                </c:pt>
                <c:pt idx="3">
                  <c:v>45-54</c:v>
                </c:pt>
                <c:pt idx="4">
                  <c:v>55-64</c:v>
                </c:pt>
                <c:pt idx="5">
                  <c:v>65+</c:v>
                </c:pt>
              </c:strCache>
            </c:strRef>
          </c:cat>
          <c:val>
            <c:numRef>
              <c:f>'Graphs by company'!$F$35:$F$40</c:f>
              <c:numCache>
                <c:formatCode>General</c:formatCode>
                <c:ptCount val="6"/>
                <c:pt idx="0">
                  <c:v>2</c:v>
                </c:pt>
                <c:pt idx="1">
                  <c:v>14</c:v>
                </c:pt>
                <c:pt idx="2">
                  <c:v>7</c:v>
                </c:pt>
                <c:pt idx="3">
                  <c:v>2</c:v>
                </c:pt>
                <c:pt idx="4">
                  <c:v>0</c:v>
                </c:pt>
                <c:pt idx="5">
                  <c:v>0</c:v>
                </c:pt>
              </c:numCache>
            </c:numRef>
          </c:val>
          <c:extLst>
            <c:ext xmlns:c16="http://schemas.microsoft.com/office/drawing/2014/chart" uri="{C3380CC4-5D6E-409C-BE32-E72D297353CC}">
              <c16:uniqueId val="{00000002-07C5-47C9-8ADC-9F4B7FA29B5F}"/>
            </c:ext>
          </c:extLst>
        </c:ser>
        <c:ser>
          <c:idx val="3"/>
          <c:order val="3"/>
          <c:tx>
            <c:strRef>
              <c:f>'Graphs by company'!$G$19</c:f>
              <c:strCache>
                <c:ptCount val="1"/>
                <c:pt idx="0">
                  <c:v>Disagree</c:v>
                </c:pt>
              </c:strCache>
            </c:strRef>
          </c:tx>
          <c:spPr>
            <a:solidFill>
              <a:schemeClr val="accent4"/>
            </a:solidFill>
            <a:ln>
              <a:noFill/>
            </a:ln>
            <a:effectLst/>
          </c:spPr>
          <c:invertIfNegative val="0"/>
          <c:cat>
            <c:strRef>
              <c:f>'Graphs by company'!$C$35:$C$40</c:f>
              <c:strCache>
                <c:ptCount val="6"/>
                <c:pt idx="0">
                  <c:v>18-24</c:v>
                </c:pt>
                <c:pt idx="1">
                  <c:v>25-34</c:v>
                </c:pt>
                <c:pt idx="2">
                  <c:v>35-44</c:v>
                </c:pt>
                <c:pt idx="3">
                  <c:v>45-54</c:v>
                </c:pt>
                <c:pt idx="4">
                  <c:v>55-64</c:v>
                </c:pt>
                <c:pt idx="5">
                  <c:v>65+</c:v>
                </c:pt>
              </c:strCache>
            </c:strRef>
          </c:cat>
          <c:val>
            <c:numRef>
              <c:f>'Graphs by company'!$G$35:$G$40</c:f>
              <c:numCache>
                <c:formatCode>General</c:formatCode>
                <c:ptCount val="6"/>
                <c:pt idx="0">
                  <c:v>2</c:v>
                </c:pt>
                <c:pt idx="1">
                  <c:v>4</c:v>
                </c:pt>
                <c:pt idx="2">
                  <c:v>2</c:v>
                </c:pt>
                <c:pt idx="3">
                  <c:v>0</c:v>
                </c:pt>
                <c:pt idx="4">
                  <c:v>0</c:v>
                </c:pt>
                <c:pt idx="5">
                  <c:v>0</c:v>
                </c:pt>
              </c:numCache>
            </c:numRef>
          </c:val>
          <c:extLst>
            <c:ext xmlns:c16="http://schemas.microsoft.com/office/drawing/2014/chart" uri="{C3380CC4-5D6E-409C-BE32-E72D297353CC}">
              <c16:uniqueId val="{00000003-07C5-47C9-8ADC-9F4B7FA29B5F}"/>
            </c:ext>
          </c:extLst>
        </c:ser>
        <c:ser>
          <c:idx val="4"/>
          <c:order val="4"/>
          <c:tx>
            <c:strRef>
              <c:f>'Graphs by company'!$H$19</c:f>
              <c:strCache>
                <c:ptCount val="1"/>
                <c:pt idx="0">
                  <c:v>Strongly Disagree</c:v>
                </c:pt>
              </c:strCache>
            </c:strRef>
          </c:tx>
          <c:spPr>
            <a:solidFill>
              <a:schemeClr val="accent5"/>
            </a:solidFill>
            <a:ln>
              <a:noFill/>
            </a:ln>
            <a:effectLst/>
          </c:spPr>
          <c:invertIfNegative val="0"/>
          <c:cat>
            <c:strRef>
              <c:f>'Graphs by company'!$C$35:$C$40</c:f>
              <c:strCache>
                <c:ptCount val="6"/>
                <c:pt idx="0">
                  <c:v>18-24</c:v>
                </c:pt>
                <c:pt idx="1">
                  <c:v>25-34</c:v>
                </c:pt>
                <c:pt idx="2">
                  <c:v>35-44</c:v>
                </c:pt>
                <c:pt idx="3">
                  <c:v>45-54</c:v>
                </c:pt>
                <c:pt idx="4">
                  <c:v>55-64</c:v>
                </c:pt>
                <c:pt idx="5">
                  <c:v>65+</c:v>
                </c:pt>
              </c:strCache>
            </c:strRef>
          </c:cat>
          <c:val>
            <c:numRef>
              <c:f>'Graphs by company'!$H$35:$H$40</c:f>
              <c:numCache>
                <c:formatCode>General</c:formatCode>
                <c:ptCount val="6"/>
                <c:pt idx="0">
                  <c:v>0</c:v>
                </c:pt>
                <c:pt idx="1">
                  <c:v>2</c:v>
                </c:pt>
                <c:pt idx="2">
                  <c:v>0</c:v>
                </c:pt>
                <c:pt idx="3">
                  <c:v>0</c:v>
                </c:pt>
                <c:pt idx="4">
                  <c:v>0</c:v>
                </c:pt>
                <c:pt idx="5">
                  <c:v>0</c:v>
                </c:pt>
              </c:numCache>
            </c:numRef>
          </c:val>
          <c:extLst>
            <c:ext xmlns:c16="http://schemas.microsoft.com/office/drawing/2014/chart" uri="{C3380CC4-5D6E-409C-BE32-E72D297353CC}">
              <c16:uniqueId val="{00000004-07C5-47C9-8ADC-9F4B7FA29B5F}"/>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How strongly do you agree with this statement? “I don’t feel like I need to mask or downplay aspects of my physical, cultural, spiritual or emotional self at work”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 by company'!$D$19</c:f>
              <c:strCache>
                <c:ptCount val="1"/>
                <c:pt idx="0">
                  <c:v>Strongly Agree</c:v>
                </c:pt>
              </c:strCache>
            </c:strRef>
          </c:tx>
          <c:spPr>
            <a:solidFill>
              <a:schemeClr val="accent1"/>
            </a:solidFill>
            <a:ln>
              <a:noFill/>
            </a:ln>
            <a:effectLst/>
          </c:spPr>
          <c:invertIfNegative val="0"/>
          <c:cat>
            <c:strRef>
              <c:f>'Graphs by company'!$C$41:$C$46</c:f>
              <c:strCache>
                <c:ptCount val="6"/>
                <c:pt idx="0">
                  <c:v>18-24</c:v>
                </c:pt>
                <c:pt idx="1">
                  <c:v>25-34</c:v>
                </c:pt>
                <c:pt idx="2">
                  <c:v>35-44</c:v>
                </c:pt>
                <c:pt idx="3">
                  <c:v>45-54</c:v>
                </c:pt>
                <c:pt idx="4">
                  <c:v>55-64</c:v>
                </c:pt>
                <c:pt idx="5">
                  <c:v>65+</c:v>
                </c:pt>
              </c:strCache>
            </c:strRef>
          </c:cat>
          <c:val>
            <c:numRef>
              <c:f>'Graphs by company'!$D$41:$D$46</c:f>
              <c:numCache>
                <c:formatCode>General</c:formatCode>
                <c:ptCount val="6"/>
                <c:pt idx="0">
                  <c:v>4</c:v>
                </c:pt>
                <c:pt idx="1">
                  <c:v>18</c:v>
                </c:pt>
                <c:pt idx="2">
                  <c:v>8</c:v>
                </c:pt>
                <c:pt idx="3">
                  <c:v>7</c:v>
                </c:pt>
                <c:pt idx="4">
                  <c:v>10</c:v>
                </c:pt>
                <c:pt idx="5">
                  <c:v>0</c:v>
                </c:pt>
              </c:numCache>
            </c:numRef>
          </c:val>
          <c:extLst>
            <c:ext xmlns:c16="http://schemas.microsoft.com/office/drawing/2014/chart" uri="{C3380CC4-5D6E-409C-BE32-E72D297353CC}">
              <c16:uniqueId val="{00000000-9382-4E81-8B5B-0B4EE6E23DCB}"/>
            </c:ext>
          </c:extLst>
        </c:ser>
        <c:ser>
          <c:idx val="1"/>
          <c:order val="1"/>
          <c:tx>
            <c:strRef>
              <c:f>'Graphs by company'!$E$19</c:f>
              <c:strCache>
                <c:ptCount val="1"/>
                <c:pt idx="0">
                  <c:v>Agree</c:v>
                </c:pt>
              </c:strCache>
            </c:strRef>
          </c:tx>
          <c:spPr>
            <a:solidFill>
              <a:schemeClr val="accent2"/>
            </a:solidFill>
            <a:ln>
              <a:noFill/>
            </a:ln>
            <a:effectLst/>
          </c:spPr>
          <c:invertIfNegative val="0"/>
          <c:cat>
            <c:strRef>
              <c:f>'Graphs by company'!$C$41:$C$46</c:f>
              <c:strCache>
                <c:ptCount val="6"/>
                <c:pt idx="0">
                  <c:v>18-24</c:v>
                </c:pt>
                <c:pt idx="1">
                  <c:v>25-34</c:v>
                </c:pt>
                <c:pt idx="2">
                  <c:v>35-44</c:v>
                </c:pt>
                <c:pt idx="3">
                  <c:v>45-54</c:v>
                </c:pt>
                <c:pt idx="4">
                  <c:v>55-64</c:v>
                </c:pt>
                <c:pt idx="5">
                  <c:v>65+</c:v>
                </c:pt>
              </c:strCache>
            </c:strRef>
          </c:cat>
          <c:val>
            <c:numRef>
              <c:f>'Graphs by company'!$E$41:$E$46</c:f>
              <c:numCache>
                <c:formatCode>General</c:formatCode>
                <c:ptCount val="6"/>
                <c:pt idx="0">
                  <c:v>6</c:v>
                </c:pt>
                <c:pt idx="1">
                  <c:v>24</c:v>
                </c:pt>
                <c:pt idx="2">
                  <c:v>25</c:v>
                </c:pt>
                <c:pt idx="3">
                  <c:v>24</c:v>
                </c:pt>
                <c:pt idx="4">
                  <c:v>10</c:v>
                </c:pt>
                <c:pt idx="5">
                  <c:v>1</c:v>
                </c:pt>
              </c:numCache>
            </c:numRef>
          </c:val>
          <c:extLst>
            <c:ext xmlns:c16="http://schemas.microsoft.com/office/drawing/2014/chart" uri="{C3380CC4-5D6E-409C-BE32-E72D297353CC}">
              <c16:uniqueId val="{00000001-9382-4E81-8B5B-0B4EE6E23DCB}"/>
            </c:ext>
          </c:extLst>
        </c:ser>
        <c:ser>
          <c:idx val="2"/>
          <c:order val="2"/>
          <c:tx>
            <c:strRef>
              <c:f>'Graphs by company'!$F$19</c:f>
              <c:strCache>
                <c:ptCount val="1"/>
                <c:pt idx="0">
                  <c:v>Neither agree nor disagree</c:v>
                </c:pt>
              </c:strCache>
            </c:strRef>
          </c:tx>
          <c:spPr>
            <a:solidFill>
              <a:schemeClr val="accent3"/>
            </a:solidFill>
            <a:ln>
              <a:noFill/>
            </a:ln>
            <a:effectLst/>
          </c:spPr>
          <c:invertIfNegative val="0"/>
          <c:cat>
            <c:strRef>
              <c:f>'Graphs by company'!$C$41:$C$46</c:f>
              <c:strCache>
                <c:ptCount val="6"/>
                <c:pt idx="0">
                  <c:v>18-24</c:v>
                </c:pt>
                <c:pt idx="1">
                  <c:v>25-34</c:v>
                </c:pt>
                <c:pt idx="2">
                  <c:v>35-44</c:v>
                </c:pt>
                <c:pt idx="3">
                  <c:v>45-54</c:v>
                </c:pt>
                <c:pt idx="4">
                  <c:v>55-64</c:v>
                </c:pt>
                <c:pt idx="5">
                  <c:v>65+</c:v>
                </c:pt>
              </c:strCache>
            </c:strRef>
          </c:cat>
          <c:val>
            <c:numRef>
              <c:f>'Graphs by company'!$F$41:$F$46</c:f>
              <c:numCache>
                <c:formatCode>General</c:formatCode>
                <c:ptCount val="6"/>
                <c:pt idx="0">
                  <c:v>3</c:v>
                </c:pt>
                <c:pt idx="1">
                  <c:v>12</c:v>
                </c:pt>
                <c:pt idx="2">
                  <c:v>10</c:v>
                </c:pt>
                <c:pt idx="3">
                  <c:v>14</c:v>
                </c:pt>
                <c:pt idx="4">
                  <c:v>8</c:v>
                </c:pt>
                <c:pt idx="5">
                  <c:v>1</c:v>
                </c:pt>
              </c:numCache>
            </c:numRef>
          </c:val>
          <c:extLst>
            <c:ext xmlns:c16="http://schemas.microsoft.com/office/drawing/2014/chart" uri="{C3380CC4-5D6E-409C-BE32-E72D297353CC}">
              <c16:uniqueId val="{00000002-9382-4E81-8B5B-0B4EE6E23DCB}"/>
            </c:ext>
          </c:extLst>
        </c:ser>
        <c:ser>
          <c:idx val="3"/>
          <c:order val="3"/>
          <c:tx>
            <c:strRef>
              <c:f>'Graphs by company'!$G$19</c:f>
              <c:strCache>
                <c:ptCount val="1"/>
                <c:pt idx="0">
                  <c:v>Disagree</c:v>
                </c:pt>
              </c:strCache>
            </c:strRef>
          </c:tx>
          <c:spPr>
            <a:solidFill>
              <a:schemeClr val="accent4"/>
            </a:solidFill>
            <a:ln>
              <a:noFill/>
            </a:ln>
            <a:effectLst/>
          </c:spPr>
          <c:invertIfNegative val="0"/>
          <c:cat>
            <c:strRef>
              <c:f>'Graphs by company'!$C$41:$C$46</c:f>
              <c:strCache>
                <c:ptCount val="6"/>
                <c:pt idx="0">
                  <c:v>18-24</c:v>
                </c:pt>
                <c:pt idx="1">
                  <c:v>25-34</c:v>
                </c:pt>
                <c:pt idx="2">
                  <c:v>35-44</c:v>
                </c:pt>
                <c:pt idx="3">
                  <c:v>45-54</c:v>
                </c:pt>
                <c:pt idx="4">
                  <c:v>55-64</c:v>
                </c:pt>
                <c:pt idx="5">
                  <c:v>65+</c:v>
                </c:pt>
              </c:strCache>
            </c:strRef>
          </c:cat>
          <c:val>
            <c:numRef>
              <c:f>'Graphs by company'!$G$41:$G$46</c:f>
              <c:numCache>
                <c:formatCode>General</c:formatCode>
                <c:ptCount val="6"/>
                <c:pt idx="0">
                  <c:v>2</c:v>
                </c:pt>
                <c:pt idx="1">
                  <c:v>7</c:v>
                </c:pt>
                <c:pt idx="2">
                  <c:v>5</c:v>
                </c:pt>
                <c:pt idx="3">
                  <c:v>4</c:v>
                </c:pt>
                <c:pt idx="4">
                  <c:v>2</c:v>
                </c:pt>
                <c:pt idx="5">
                  <c:v>0</c:v>
                </c:pt>
              </c:numCache>
            </c:numRef>
          </c:val>
          <c:extLst>
            <c:ext xmlns:c16="http://schemas.microsoft.com/office/drawing/2014/chart" uri="{C3380CC4-5D6E-409C-BE32-E72D297353CC}">
              <c16:uniqueId val="{00000003-9382-4E81-8B5B-0B4EE6E23DCB}"/>
            </c:ext>
          </c:extLst>
        </c:ser>
        <c:ser>
          <c:idx val="4"/>
          <c:order val="4"/>
          <c:tx>
            <c:strRef>
              <c:f>'Graphs by company'!$H$19</c:f>
              <c:strCache>
                <c:ptCount val="1"/>
                <c:pt idx="0">
                  <c:v>Strongly Disagree</c:v>
                </c:pt>
              </c:strCache>
            </c:strRef>
          </c:tx>
          <c:spPr>
            <a:solidFill>
              <a:schemeClr val="accent5"/>
            </a:solidFill>
            <a:ln>
              <a:noFill/>
            </a:ln>
            <a:effectLst/>
          </c:spPr>
          <c:invertIfNegative val="0"/>
          <c:cat>
            <c:strRef>
              <c:f>'Graphs by company'!$C$41:$C$46</c:f>
              <c:strCache>
                <c:ptCount val="6"/>
                <c:pt idx="0">
                  <c:v>18-24</c:v>
                </c:pt>
                <c:pt idx="1">
                  <c:v>25-34</c:v>
                </c:pt>
                <c:pt idx="2">
                  <c:v>35-44</c:v>
                </c:pt>
                <c:pt idx="3">
                  <c:v>45-54</c:v>
                </c:pt>
                <c:pt idx="4">
                  <c:v>55-64</c:v>
                </c:pt>
                <c:pt idx="5">
                  <c:v>65+</c:v>
                </c:pt>
              </c:strCache>
            </c:strRef>
          </c:cat>
          <c:val>
            <c:numRef>
              <c:f>'Graphs by company'!$H$41:$H$46</c:f>
              <c:numCache>
                <c:formatCode>General</c:formatCode>
                <c:ptCount val="6"/>
                <c:pt idx="0">
                  <c:v>0</c:v>
                </c:pt>
                <c:pt idx="1">
                  <c:v>0</c:v>
                </c:pt>
                <c:pt idx="2">
                  <c:v>1</c:v>
                </c:pt>
                <c:pt idx="3">
                  <c:v>0</c:v>
                </c:pt>
                <c:pt idx="4">
                  <c:v>0</c:v>
                </c:pt>
                <c:pt idx="5">
                  <c:v>0</c:v>
                </c:pt>
              </c:numCache>
            </c:numRef>
          </c:val>
          <c:extLst>
            <c:ext xmlns:c16="http://schemas.microsoft.com/office/drawing/2014/chart" uri="{C3380CC4-5D6E-409C-BE32-E72D297353CC}">
              <c16:uniqueId val="{00000004-9382-4E81-8B5B-0B4EE6E23DCB}"/>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How strongly do you agree with this statement? “I believe that ABL is an inclusive employer”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 by company'!$D$19</c:f>
              <c:strCache>
                <c:ptCount val="1"/>
                <c:pt idx="0">
                  <c:v>Strongly Agree</c:v>
                </c:pt>
              </c:strCache>
            </c:strRef>
          </c:tx>
          <c:spPr>
            <a:solidFill>
              <a:schemeClr val="accent1"/>
            </a:solidFill>
            <a:ln>
              <a:noFill/>
            </a:ln>
            <a:effectLst/>
          </c:spPr>
          <c:invertIfNegative val="0"/>
          <c:cat>
            <c:strRef>
              <c:f>'Graphs by company'!$C$47:$C$52</c:f>
              <c:strCache>
                <c:ptCount val="6"/>
                <c:pt idx="0">
                  <c:v>18-24</c:v>
                </c:pt>
                <c:pt idx="1">
                  <c:v>25-34</c:v>
                </c:pt>
                <c:pt idx="2">
                  <c:v>35-44</c:v>
                </c:pt>
                <c:pt idx="3">
                  <c:v>45-54</c:v>
                </c:pt>
                <c:pt idx="4">
                  <c:v>55-64</c:v>
                </c:pt>
                <c:pt idx="5">
                  <c:v>65+</c:v>
                </c:pt>
              </c:strCache>
            </c:strRef>
          </c:cat>
          <c:val>
            <c:numRef>
              <c:f>'Graphs by company'!$D$47:$D$52</c:f>
              <c:numCache>
                <c:formatCode>General</c:formatCode>
                <c:ptCount val="6"/>
                <c:pt idx="0">
                  <c:v>2</c:v>
                </c:pt>
                <c:pt idx="1">
                  <c:v>10</c:v>
                </c:pt>
                <c:pt idx="2">
                  <c:v>7</c:v>
                </c:pt>
                <c:pt idx="3">
                  <c:v>7</c:v>
                </c:pt>
                <c:pt idx="4">
                  <c:v>6</c:v>
                </c:pt>
                <c:pt idx="5">
                  <c:v>0</c:v>
                </c:pt>
              </c:numCache>
            </c:numRef>
          </c:val>
          <c:extLst>
            <c:ext xmlns:c16="http://schemas.microsoft.com/office/drawing/2014/chart" uri="{C3380CC4-5D6E-409C-BE32-E72D297353CC}">
              <c16:uniqueId val="{00000000-5916-4DEE-9FF9-D5F5E4B9294F}"/>
            </c:ext>
          </c:extLst>
        </c:ser>
        <c:ser>
          <c:idx val="1"/>
          <c:order val="1"/>
          <c:tx>
            <c:strRef>
              <c:f>'Graphs by company'!$E$19</c:f>
              <c:strCache>
                <c:ptCount val="1"/>
                <c:pt idx="0">
                  <c:v>Agree</c:v>
                </c:pt>
              </c:strCache>
            </c:strRef>
          </c:tx>
          <c:spPr>
            <a:solidFill>
              <a:schemeClr val="accent2"/>
            </a:solidFill>
            <a:ln>
              <a:noFill/>
            </a:ln>
            <a:effectLst/>
          </c:spPr>
          <c:invertIfNegative val="0"/>
          <c:cat>
            <c:strRef>
              <c:f>'Graphs by company'!$C$47:$C$52</c:f>
              <c:strCache>
                <c:ptCount val="6"/>
                <c:pt idx="0">
                  <c:v>18-24</c:v>
                </c:pt>
                <c:pt idx="1">
                  <c:v>25-34</c:v>
                </c:pt>
                <c:pt idx="2">
                  <c:v>35-44</c:v>
                </c:pt>
                <c:pt idx="3">
                  <c:v>45-54</c:v>
                </c:pt>
                <c:pt idx="4">
                  <c:v>55-64</c:v>
                </c:pt>
                <c:pt idx="5">
                  <c:v>65+</c:v>
                </c:pt>
              </c:strCache>
            </c:strRef>
          </c:cat>
          <c:val>
            <c:numRef>
              <c:f>'Graphs by company'!$E$47:$E$52</c:f>
              <c:numCache>
                <c:formatCode>General</c:formatCode>
                <c:ptCount val="6"/>
                <c:pt idx="0">
                  <c:v>8</c:v>
                </c:pt>
                <c:pt idx="1">
                  <c:v>23</c:v>
                </c:pt>
                <c:pt idx="2">
                  <c:v>23</c:v>
                </c:pt>
                <c:pt idx="3">
                  <c:v>24</c:v>
                </c:pt>
                <c:pt idx="4">
                  <c:v>15</c:v>
                </c:pt>
                <c:pt idx="5">
                  <c:v>1</c:v>
                </c:pt>
              </c:numCache>
            </c:numRef>
          </c:val>
          <c:extLst>
            <c:ext xmlns:c16="http://schemas.microsoft.com/office/drawing/2014/chart" uri="{C3380CC4-5D6E-409C-BE32-E72D297353CC}">
              <c16:uniqueId val="{00000001-5916-4DEE-9FF9-D5F5E4B9294F}"/>
            </c:ext>
          </c:extLst>
        </c:ser>
        <c:ser>
          <c:idx val="2"/>
          <c:order val="2"/>
          <c:tx>
            <c:strRef>
              <c:f>'Graphs by company'!$F$19</c:f>
              <c:strCache>
                <c:ptCount val="1"/>
                <c:pt idx="0">
                  <c:v>Neither agree nor disagree</c:v>
                </c:pt>
              </c:strCache>
            </c:strRef>
          </c:tx>
          <c:spPr>
            <a:solidFill>
              <a:schemeClr val="accent3"/>
            </a:solidFill>
            <a:ln>
              <a:noFill/>
            </a:ln>
            <a:effectLst/>
          </c:spPr>
          <c:invertIfNegative val="0"/>
          <c:cat>
            <c:strRef>
              <c:f>'Graphs by company'!$C$47:$C$52</c:f>
              <c:strCache>
                <c:ptCount val="6"/>
                <c:pt idx="0">
                  <c:v>18-24</c:v>
                </c:pt>
                <c:pt idx="1">
                  <c:v>25-34</c:v>
                </c:pt>
                <c:pt idx="2">
                  <c:v>35-44</c:v>
                </c:pt>
                <c:pt idx="3">
                  <c:v>45-54</c:v>
                </c:pt>
                <c:pt idx="4">
                  <c:v>55-64</c:v>
                </c:pt>
                <c:pt idx="5">
                  <c:v>65+</c:v>
                </c:pt>
              </c:strCache>
            </c:strRef>
          </c:cat>
          <c:val>
            <c:numRef>
              <c:f>'Graphs by company'!$F$47:$F$52</c:f>
              <c:numCache>
                <c:formatCode>General</c:formatCode>
                <c:ptCount val="6"/>
                <c:pt idx="0">
                  <c:v>2</c:v>
                </c:pt>
                <c:pt idx="1">
                  <c:v>22</c:v>
                </c:pt>
                <c:pt idx="2">
                  <c:v>14</c:v>
                </c:pt>
                <c:pt idx="3">
                  <c:v>16</c:v>
                </c:pt>
                <c:pt idx="4">
                  <c:v>8</c:v>
                </c:pt>
                <c:pt idx="5">
                  <c:v>1</c:v>
                </c:pt>
              </c:numCache>
            </c:numRef>
          </c:val>
          <c:extLst>
            <c:ext xmlns:c16="http://schemas.microsoft.com/office/drawing/2014/chart" uri="{C3380CC4-5D6E-409C-BE32-E72D297353CC}">
              <c16:uniqueId val="{00000002-5916-4DEE-9FF9-D5F5E4B9294F}"/>
            </c:ext>
          </c:extLst>
        </c:ser>
        <c:ser>
          <c:idx val="3"/>
          <c:order val="3"/>
          <c:tx>
            <c:strRef>
              <c:f>'Graphs by company'!$G$19</c:f>
              <c:strCache>
                <c:ptCount val="1"/>
                <c:pt idx="0">
                  <c:v>Disagree</c:v>
                </c:pt>
              </c:strCache>
            </c:strRef>
          </c:tx>
          <c:spPr>
            <a:solidFill>
              <a:schemeClr val="accent4"/>
            </a:solidFill>
            <a:ln>
              <a:noFill/>
            </a:ln>
            <a:effectLst/>
          </c:spPr>
          <c:invertIfNegative val="0"/>
          <c:cat>
            <c:strRef>
              <c:f>'Graphs by company'!$C$47:$C$52</c:f>
              <c:strCache>
                <c:ptCount val="6"/>
                <c:pt idx="0">
                  <c:v>18-24</c:v>
                </c:pt>
                <c:pt idx="1">
                  <c:v>25-34</c:v>
                </c:pt>
                <c:pt idx="2">
                  <c:v>35-44</c:v>
                </c:pt>
                <c:pt idx="3">
                  <c:v>45-54</c:v>
                </c:pt>
                <c:pt idx="4">
                  <c:v>55-64</c:v>
                </c:pt>
                <c:pt idx="5">
                  <c:v>65+</c:v>
                </c:pt>
              </c:strCache>
            </c:strRef>
          </c:cat>
          <c:val>
            <c:numRef>
              <c:f>'Graphs by company'!$G$47:$G$52</c:f>
              <c:numCache>
                <c:formatCode>General</c:formatCode>
                <c:ptCount val="6"/>
                <c:pt idx="0">
                  <c:v>2</c:v>
                </c:pt>
                <c:pt idx="1">
                  <c:v>5</c:v>
                </c:pt>
                <c:pt idx="2">
                  <c:v>3</c:v>
                </c:pt>
                <c:pt idx="3">
                  <c:v>2</c:v>
                </c:pt>
                <c:pt idx="4">
                  <c:v>0</c:v>
                </c:pt>
                <c:pt idx="5">
                  <c:v>0</c:v>
                </c:pt>
              </c:numCache>
            </c:numRef>
          </c:val>
          <c:extLst>
            <c:ext xmlns:c16="http://schemas.microsoft.com/office/drawing/2014/chart" uri="{C3380CC4-5D6E-409C-BE32-E72D297353CC}">
              <c16:uniqueId val="{00000003-5916-4DEE-9FF9-D5F5E4B9294F}"/>
            </c:ext>
          </c:extLst>
        </c:ser>
        <c:ser>
          <c:idx val="4"/>
          <c:order val="4"/>
          <c:tx>
            <c:strRef>
              <c:f>'Graphs by company'!$H$19</c:f>
              <c:strCache>
                <c:ptCount val="1"/>
                <c:pt idx="0">
                  <c:v>Strongly Disagree</c:v>
                </c:pt>
              </c:strCache>
            </c:strRef>
          </c:tx>
          <c:spPr>
            <a:solidFill>
              <a:schemeClr val="accent5"/>
            </a:solidFill>
            <a:ln>
              <a:noFill/>
            </a:ln>
            <a:effectLst/>
          </c:spPr>
          <c:invertIfNegative val="0"/>
          <c:cat>
            <c:strRef>
              <c:f>'Graphs by company'!$C$47:$C$52</c:f>
              <c:strCache>
                <c:ptCount val="6"/>
                <c:pt idx="0">
                  <c:v>18-24</c:v>
                </c:pt>
                <c:pt idx="1">
                  <c:v>25-34</c:v>
                </c:pt>
                <c:pt idx="2">
                  <c:v>35-44</c:v>
                </c:pt>
                <c:pt idx="3">
                  <c:v>45-54</c:v>
                </c:pt>
                <c:pt idx="4">
                  <c:v>55-64</c:v>
                </c:pt>
                <c:pt idx="5">
                  <c:v>65+</c:v>
                </c:pt>
              </c:strCache>
            </c:strRef>
          </c:cat>
          <c:val>
            <c:numRef>
              <c:f>'Graphs by company'!$H$47:$H$52</c:f>
              <c:numCache>
                <c:formatCode>General</c:formatCode>
                <c:ptCount val="6"/>
                <c:pt idx="0">
                  <c:v>1</c:v>
                </c:pt>
                <c:pt idx="1">
                  <c:v>1</c:v>
                </c:pt>
                <c:pt idx="2">
                  <c:v>2</c:v>
                </c:pt>
                <c:pt idx="3">
                  <c:v>0</c:v>
                </c:pt>
                <c:pt idx="4">
                  <c:v>1</c:v>
                </c:pt>
                <c:pt idx="5">
                  <c:v>0</c:v>
                </c:pt>
              </c:numCache>
            </c:numRef>
          </c:val>
          <c:extLst>
            <c:ext xmlns:c16="http://schemas.microsoft.com/office/drawing/2014/chart" uri="{C3380CC4-5D6E-409C-BE32-E72D297353CC}">
              <c16:uniqueId val="{00000004-5916-4DEE-9FF9-D5F5E4B9294F}"/>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How strongly do you agree with this statement? “I believe that everyone is able to succeed at ABL, regardless of their background of characteristics”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 by company'!$D$19</c:f>
              <c:strCache>
                <c:ptCount val="1"/>
                <c:pt idx="0">
                  <c:v>Strongly Agree</c:v>
                </c:pt>
              </c:strCache>
            </c:strRef>
          </c:tx>
          <c:spPr>
            <a:solidFill>
              <a:schemeClr val="accent1"/>
            </a:solidFill>
            <a:ln>
              <a:noFill/>
            </a:ln>
            <a:effectLst/>
          </c:spPr>
          <c:invertIfNegative val="0"/>
          <c:cat>
            <c:strRef>
              <c:f>'Graphs by company'!$C$53:$C$58</c:f>
              <c:strCache>
                <c:ptCount val="6"/>
                <c:pt idx="0">
                  <c:v>18-24</c:v>
                </c:pt>
                <c:pt idx="1">
                  <c:v>25-34</c:v>
                </c:pt>
                <c:pt idx="2">
                  <c:v>35-44</c:v>
                </c:pt>
                <c:pt idx="3">
                  <c:v>45-54</c:v>
                </c:pt>
                <c:pt idx="4">
                  <c:v>55-64</c:v>
                </c:pt>
                <c:pt idx="5">
                  <c:v>65+</c:v>
                </c:pt>
              </c:strCache>
            </c:strRef>
          </c:cat>
          <c:val>
            <c:numRef>
              <c:f>'Graphs by company'!$D$53:$D$58</c:f>
              <c:numCache>
                <c:formatCode>General</c:formatCode>
                <c:ptCount val="6"/>
                <c:pt idx="0">
                  <c:v>4</c:v>
                </c:pt>
                <c:pt idx="1">
                  <c:v>12</c:v>
                </c:pt>
                <c:pt idx="2">
                  <c:v>9</c:v>
                </c:pt>
                <c:pt idx="3">
                  <c:v>9</c:v>
                </c:pt>
                <c:pt idx="4">
                  <c:v>5</c:v>
                </c:pt>
                <c:pt idx="5">
                  <c:v>0</c:v>
                </c:pt>
              </c:numCache>
            </c:numRef>
          </c:val>
          <c:extLst>
            <c:ext xmlns:c16="http://schemas.microsoft.com/office/drawing/2014/chart" uri="{C3380CC4-5D6E-409C-BE32-E72D297353CC}">
              <c16:uniqueId val="{00000000-6985-4A7D-9B5D-A1F1898D5D61}"/>
            </c:ext>
          </c:extLst>
        </c:ser>
        <c:ser>
          <c:idx val="1"/>
          <c:order val="1"/>
          <c:tx>
            <c:strRef>
              <c:f>'Graphs by company'!$E$19</c:f>
              <c:strCache>
                <c:ptCount val="1"/>
                <c:pt idx="0">
                  <c:v>Agree</c:v>
                </c:pt>
              </c:strCache>
            </c:strRef>
          </c:tx>
          <c:spPr>
            <a:solidFill>
              <a:schemeClr val="accent2"/>
            </a:solidFill>
            <a:ln>
              <a:noFill/>
            </a:ln>
            <a:effectLst/>
          </c:spPr>
          <c:invertIfNegative val="0"/>
          <c:cat>
            <c:strRef>
              <c:f>'Graphs by company'!$C$53:$C$58</c:f>
              <c:strCache>
                <c:ptCount val="6"/>
                <c:pt idx="0">
                  <c:v>18-24</c:v>
                </c:pt>
                <c:pt idx="1">
                  <c:v>25-34</c:v>
                </c:pt>
                <c:pt idx="2">
                  <c:v>35-44</c:v>
                </c:pt>
                <c:pt idx="3">
                  <c:v>45-54</c:v>
                </c:pt>
                <c:pt idx="4">
                  <c:v>55-64</c:v>
                </c:pt>
                <c:pt idx="5">
                  <c:v>65+</c:v>
                </c:pt>
              </c:strCache>
            </c:strRef>
          </c:cat>
          <c:val>
            <c:numRef>
              <c:f>'Graphs by company'!$E$53:$E$58</c:f>
              <c:numCache>
                <c:formatCode>General</c:formatCode>
                <c:ptCount val="6"/>
                <c:pt idx="0">
                  <c:v>3</c:v>
                </c:pt>
                <c:pt idx="1">
                  <c:v>20</c:v>
                </c:pt>
                <c:pt idx="2">
                  <c:v>20</c:v>
                </c:pt>
                <c:pt idx="3">
                  <c:v>25</c:v>
                </c:pt>
                <c:pt idx="4">
                  <c:v>15</c:v>
                </c:pt>
                <c:pt idx="5">
                  <c:v>1</c:v>
                </c:pt>
              </c:numCache>
            </c:numRef>
          </c:val>
          <c:extLst>
            <c:ext xmlns:c16="http://schemas.microsoft.com/office/drawing/2014/chart" uri="{C3380CC4-5D6E-409C-BE32-E72D297353CC}">
              <c16:uniqueId val="{00000001-6985-4A7D-9B5D-A1F1898D5D61}"/>
            </c:ext>
          </c:extLst>
        </c:ser>
        <c:ser>
          <c:idx val="2"/>
          <c:order val="2"/>
          <c:tx>
            <c:strRef>
              <c:f>'Graphs by company'!$F$19</c:f>
              <c:strCache>
                <c:ptCount val="1"/>
                <c:pt idx="0">
                  <c:v>Neither agree nor disagree</c:v>
                </c:pt>
              </c:strCache>
            </c:strRef>
          </c:tx>
          <c:spPr>
            <a:solidFill>
              <a:schemeClr val="accent3"/>
            </a:solidFill>
            <a:ln>
              <a:noFill/>
            </a:ln>
            <a:effectLst/>
          </c:spPr>
          <c:invertIfNegative val="0"/>
          <c:cat>
            <c:strRef>
              <c:f>'Graphs by company'!$C$53:$C$58</c:f>
              <c:strCache>
                <c:ptCount val="6"/>
                <c:pt idx="0">
                  <c:v>18-24</c:v>
                </c:pt>
                <c:pt idx="1">
                  <c:v>25-34</c:v>
                </c:pt>
                <c:pt idx="2">
                  <c:v>35-44</c:v>
                </c:pt>
                <c:pt idx="3">
                  <c:v>45-54</c:v>
                </c:pt>
                <c:pt idx="4">
                  <c:v>55-64</c:v>
                </c:pt>
                <c:pt idx="5">
                  <c:v>65+</c:v>
                </c:pt>
              </c:strCache>
            </c:strRef>
          </c:cat>
          <c:val>
            <c:numRef>
              <c:f>'Graphs by company'!$F$53:$F$58</c:f>
              <c:numCache>
                <c:formatCode>General</c:formatCode>
                <c:ptCount val="6"/>
                <c:pt idx="0">
                  <c:v>7</c:v>
                </c:pt>
                <c:pt idx="1">
                  <c:v>18</c:v>
                </c:pt>
                <c:pt idx="2">
                  <c:v>15</c:v>
                </c:pt>
                <c:pt idx="3">
                  <c:v>13</c:v>
                </c:pt>
                <c:pt idx="4">
                  <c:v>9</c:v>
                </c:pt>
                <c:pt idx="5">
                  <c:v>1</c:v>
                </c:pt>
              </c:numCache>
            </c:numRef>
          </c:val>
          <c:extLst>
            <c:ext xmlns:c16="http://schemas.microsoft.com/office/drawing/2014/chart" uri="{C3380CC4-5D6E-409C-BE32-E72D297353CC}">
              <c16:uniqueId val="{00000002-6985-4A7D-9B5D-A1F1898D5D61}"/>
            </c:ext>
          </c:extLst>
        </c:ser>
        <c:ser>
          <c:idx val="3"/>
          <c:order val="3"/>
          <c:tx>
            <c:strRef>
              <c:f>'Graphs by company'!$G$19</c:f>
              <c:strCache>
                <c:ptCount val="1"/>
                <c:pt idx="0">
                  <c:v>Disagree</c:v>
                </c:pt>
              </c:strCache>
            </c:strRef>
          </c:tx>
          <c:spPr>
            <a:solidFill>
              <a:schemeClr val="accent4"/>
            </a:solidFill>
            <a:ln>
              <a:noFill/>
            </a:ln>
            <a:effectLst/>
          </c:spPr>
          <c:invertIfNegative val="0"/>
          <c:cat>
            <c:strRef>
              <c:f>'Graphs by company'!$C$53:$C$58</c:f>
              <c:strCache>
                <c:ptCount val="6"/>
                <c:pt idx="0">
                  <c:v>18-24</c:v>
                </c:pt>
                <c:pt idx="1">
                  <c:v>25-34</c:v>
                </c:pt>
                <c:pt idx="2">
                  <c:v>35-44</c:v>
                </c:pt>
                <c:pt idx="3">
                  <c:v>45-54</c:v>
                </c:pt>
                <c:pt idx="4">
                  <c:v>55-64</c:v>
                </c:pt>
                <c:pt idx="5">
                  <c:v>65+</c:v>
                </c:pt>
              </c:strCache>
            </c:strRef>
          </c:cat>
          <c:val>
            <c:numRef>
              <c:f>'Graphs by company'!$G$53:$G$58</c:f>
              <c:numCache>
                <c:formatCode>General</c:formatCode>
                <c:ptCount val="6"/>
                <c:pt idx="0">
                  <c:v>1</c:v>
                </c:pt>
                <c:pt idx="1">
                  <c:v>10</c:v>
                </c:pt>
                <c:pt idx="2">
                  <c:v>4</c:v>
                </c:pt>
                <c:pt idx="3">
                  <c:v>0</c:v>
                </c:pt>
                <c:pt idx="4">
                  <c:v>0</c:v>
                </c:pt>
                <c:pt idx="5">
                  <c:v>0</c:v>
                </c:pt>
              </c:numCache>
            </c:numRef>
          </c:val>
          <c:extLst>
            <c:ext xmlns:c16="http://schemas.microsoft.com/office/drawing/2014/chart" uri="{C3380CC4-5D6E-409C-BE32-E72D297353CC}">
              <c16:uniqueId val="{00000003-6985-4A7D-9B5D-A1F1898D5D61}"/>
            </c:ext>
          </c:extLst>
        </c:ser>
        <c:ser>
          <c:idx val="4"/>
          <c:order val="4"/>
          <c:tx>
            <c:strRef>
              <c:f>'Graphs by company'!$H$19</c:f>
              <c:strCache>
                <c:ptCount val="1"/>
                <c:pt idx="0">
                  <c:v>Strongly Disagree</c:v>
                </c:pt>
              </c:strCache>
            </c:strRef>
          </c:tx>
          <c:spPr>
            <a:solidFill>
              <a:schemeClr val="accent5"/>
            </a:solidFill>
            <a:ln>
              <a:noFill/>
            </a:ln>
            <a:effectLst/>
          </c:spPr>
          <c:invertIfNegative val="0"/>
          <c:cat>
            <c:strRef>
              <c:f>'Graphs by company'!$C$53:$C$58</c:f>
              <c:strCache>
                <c:ptCount val="6"/>
                <c:pt idx="0">
                  <c:v>18-24</c:v>
                </c:pt>
                <c:pt idx="1">
                  <c:v>25-34</c:v>
                </c:pt>
                <c:pt idx="2">
                  <c:v>35-44</c:v>
                </c:pt>
                <c:pt idx="3">
                  <c:v>45-54</c:v>
                </c:pt>
                <c:pt idx="4">
                  <c:v>55-64</c:v>
                </c:pt>
                <c:pt idx="5">
                  <c:v>65+</c:v>
                </c:pt>
              </c:strCache>
            </c:strRef>
          </c:cat>
          <c:val>
            <c:numRef>
              <c:f>'Graphs by company'!$H$53:$H$58</c:f>
              <c:numCache>
                <c:formatCode>General</c:formatCode>
                <c:ptCount val="6"/>
                <c:pt idx="0">
                  <c:v>0</c:v>
                </c:pt>
                <c:pt idx="1">
                  <c:v>1</c:v>
                </c:pt>
                <c:pt idx="2">
                  <c:v>1</c:v>
                </c:pt>
                <c:pt idx="3">
                  <c:v>2</c:v>
                </c:pt>
                <c:pt idx="4">
                  <c:v>1</c:v>
                </c:pt>
                <c:pt idx="5">
                  <c:v>0</c:v>
                </c:pt>
              </c:numCache>
            </c:numRef>
          </c:val>
          <c:extLst>
            <c:ext xmlns:c16="http://schemas.microsoft.com/office/drawing/2014/chart" uri="{C3380CC4-5D6E-409C-BE32-E72D297353CC}">
              <c16:uniqueId val="{00000004-6985-4A7D-9B5D-A1F1898D5D61}"/>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How strongly do you agree with this statement? "I feel able to raise equality, diversity or inclusion issues with my line manager or other management at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'Graphs by company'!$D$19</c:f>
              <c:strCache>
                <c:ptCount val="1"/>
                <c:pt idx="0">
                  <c:v>Strongly Agree</c:v>
                </c:pt>
              </c:strCache>
            </c:strRef>
          </c:tx>
          <c:spPr>
            <a:solidFill>
              <a:schemeClr val="accent1"/>
            </a:solidFill>
            <a:ln>
              <a:noFill/>
            </a:ln>
            <a:effectLst/>
          </c:spPr>
          <c:invertIfNegative val="0"/>
          <c:cat>
            <c:strRef>
              <c:f>'Graphs by company'!$C$59:$C$64</c:f>
              <c:strCache>
                <c:ptCount val="6"/>
                <c:pt idx="0">
                  <c:v>18-24</c:v>
                </c:pt>
                <c:pt idx="1">
                  <c:v>25-34</c:v>
                </c:pt>
                <c:pt idx="2">
                  <c:v>35-44</c:v>
                </c:pt>
                <c:pt idx="3">
                  <c:v>45-54</c:v>
                </c:pt>
                <c:pt idx="4">
                  <c:v>55-64</c:v>
                </c:pt>
                <c:pt idx="5">
                  <c:v>65+</c:v>
                </c:pt>
              </c:strCache>
            </c:strRef>
          </c:cat>
          <c:val>
            <c:numRef>
              <c:f>'Graphs by company'!$D$59:$D$64</c:f>
              <c:numCache>
                <c:formatCode>General</c:formatCode>
                <c:ptCount val="6"/>
                <c:pt idx="0">
                  <c:v>4</c:v>
                </c:pt>
                <c:pt idx="1">
                  <c:v>16</c:v>
                </c:pt>
                <c:pt idx="2">
                  <c:v>8</c:v>
                </c:pt>
                <c:pt idx="3">
                  <c:v>11</c:v>
                </c:pt>
                <c:pt idx="4">
                  <c:v>6</c:v>
                </c:pt>
                <c:pt idx="5">
                  <c:v>0</c:v>
                </c:pt>
              </c:numCache>
            </c:numRef>
          </c:val>
          <c:extLst>
            <c:ext xmlns:c16="http://schemas.microsoft.com/office/drawing/2014/chart" uri="{C3380CC4-5D6E-409C-BE32-E72D297353CC}">
              <c16:uniqueId val="{00000000-7B22-47ED-ABEA-58654FC68596}"/>
            </c:ext>
          </c:extLst>
        </c:ser>
        <c:ser>
          <c:idx val="1"/>
          <c:order val="1"/>
          <c:tx>
            <c:strRef>
              <c:f>'Graphs by company'!$E$19</c:f>
              <c:strCache>
                <c:ptCount val="1"/>
                <c:pt idx="0">
                  <c:v>Agree</c:v>
                </c:pt>
              </c:strCache>
            </c:strRef>
          </c:tx>
          <c:spPr>
            <a:solidFill>
              <a:schemeClr val="accent2"/>
            </a:solidFill>
            <a:ln>
              <a:noFill/>
            </a:ln>
            <a:effectLst/>
          </c:spPr>
          <c:invertIfNegative val="0"/>
          <c:cat>
            <c:strRef>
              <c:f>'Graphs by company'!$C$59:$C$64</c:f>
              <c:strCache>
                <c:ptCount val="6"/>
                <c:pt idx="0">
                  <c:v>18-24</c:v>
                </c:pt>
                <c:pt idx="1">
                  <c:v>25-34</c:v>
                </c:pt>
                <c:pt idx="2">
                  <c:v>35-44</c:v>
                </c:pt>
                <c:pt idx="3">
                  <c:v>45-54</c:v>
                </c:pt>
                <c:pt idx="4">
                  <c:v>55-64</c:v>
                </c:pt>
                <c:pt idx="5">
                  <c:v>65+</c:v>
                </c:pt>
              </c:strCache>
            </c:strRef>
          </c:cat>
          <c:val>
            <c:numRef>
              <c:f>'Graphs by company'!$E$59:$E$64</c:f>
              <c:numCache>
                <c:formatCode>General</c:formatCode>
                <c:ptCount val="6"/>
                <c:pt idx="0">
                  <c:v>9</c:v>
                </c:pt>
                <c:pt idx="1">
                  <c:v>26</c:v>
                </c:pt>
                <c:pt idx="2">
                  <c:v>31</c:v>
                </c:pt>
                <c:pt idx="3">
                  <c:v>29</c:v>
                </c:pt>
                <c:pt idx="4">
                  <c:v>16</c:v>
                </c:pt>
                <c:pt idx="5">
                  <c:v>1</c:v>
                </c:pt>
              </c:numCache>
            </c:numRef>
          </c:val>
          <c:extLst>
            <c:ext xmlns:c16="http://schemas.microsoft.com/office/drawing/2014/chart" uri="{C3380CC4-5D6E-409C-BE32-E72D297353CC}">
              <c16:uniqueId val="{00000001-7B22-47ED-ABEA-58654FC68596}"/>
            </c:ext>
          </c:extLst>
        </c:ser>
        <c:ser>
          <c:idx val="2"/>
          <c:order val="2"/>
          <c:tx>
            <c:strRef>
              <c:f>'Graphs by company'!$F$19</c:f>
              <c:strCache>
                <c:ptCount val="1"/>
                <c:pt idx="0">
                  <c:v>Neither agree nor disagree</c:v>
                </c:pt>
              </c:strCache>
            </c:strRef>
          </c:tx>
          <c:spPr>
            <a:solidFill>
              <a:schemeClr val="accent3"/>
            </a:solidFill>
            <a:ln>
              <a:noFill/>
            </a:ln>
            <a:effectLst/>
          </c:spPr>
          <c:invertIfNegative val="0"/>
          <c:cat>
            <c:strRef>
              <c:f>'Graphs by company'!$C$59:$C$64</c:f>
              <c:strCache>
                <c:ptCount val="6"/>
                <c:pt idx="0">
                  <c:v>18-24</c:v>
                </c:pt>
                <c:pt idx="1">
                  <c:v>25-34</c:v>
                </c:pt>
                <c:pt idx="2">
                  <c:v>35-44</c:v>
                </c:pt>
                <c:pt idx="3">
                  <c:v>45-54</c:v>
                </c:pt>
                <c:pt idx="4">
                  <c:v>55-64</c:v>
                </c:pt>
                <c:pt idx="5">
                  <c:v>65+</c:v>
                </c:pt>
              </c:strCache>
            </c:strRef>
          </c:cat>
          <c:val>
            <c:numRef>
              <c:f>'Graphs by company'!$F$59:$F$64</c:f>
              <c:numCache>
                <c:formatCode>General</c:formatCode>
                <c:ptCount val="6"/>
                <c:pt idx="0">
                  <c:v>2</c:v>
                </c:pt>
                <c:pt idx="1">
                  <c:v>11</c:v>
                </c:pt>
                <c:pt idx="2">
                  <c:v>7</c:v>
                </c:pt>
                <c:pt idx="3">
                  <c:v>6</c:v>
                </c:pt>
                <c:pt idx="4">
                  <c:v>8</c:v>
                </c:pt>
                <c:pt idx="5">
                  <c:v>1</c:v>
                </c:pt>
              </c:numCache>
            </c:numRef>
          </c:val>
          <c:extLst>
            <c:ext xmlns:c16="http://schemas.microsoft.com/office/drawing/2014/chart" uri="{C3380CC4-5D6E-409C-BE32-E72D297353CC}">
              <c16:uniqueId val="{00000002-7B22-47ED-ABEA-58654FC68596}"/>
            </c:ext>
          </c:extLst>
        </c:ser>
        <c:ser>
          <c:idx val="3"/>
          <c:order val="3"/>
          <c:tx>
            <c:strRef>
              <c:f>'Graphs by company'!$G$19</c:f>
              <c:strCache>
                <c:ptCount val="1"/>
                <c:pt idx="0">
                  <c:v>Disagree</c:v>
                </c:pt>
              </c:strCache>
            </c:strRef>
          </c:tx>
          <c:spPr>
            <a:solidFill>
              <a:schemeClr val="accent4"/>
            </a:solidFill>
            <a:ln>
              <a:noFill/>
            </a:ln>
            <a:effectLst/>
          </c:spPr>
          <c:invertIfNegative val="0"/>
          <c:cat>
            <c:strRef>
              <c:f>'Graphs by company'!$C$59:$C$64</c:f>
              <c:strCache>
                <c:ptCount val="6"/>
                <c:pt idx="0">
                  <c:v>18-24</c:v>
                </c:pt>
                <c:pt idx="1">
                  <c:v>25-34</c:v>
                </c:pt>
                <c:pt idx="2">
                  <c:v>35-44</c:v>
                </c:pt>
                <c:pt idx="3">
                  <c:v>45-54</c:v>
                </c:pt>
                <c:pt idx="4">
                  <c:v>55-64</c:v>
                </c:pt>
                <c:pt idx="5">
                  <c:v>65+</c:v>
                </c:pt>
              </c:strCache>
            </c:strRef>
          </c:cat>
          <c:val>
            <c:numRef>
              <c:f>'Graphs by company'!$G$59:$G$64</c:f>
              <c:numCache>
                <c:formatCode>General</c:formatCode>
                <c:ptCount val="6"/>
                <c:pt idx="0">
                  <c:v>0</c:v>
                </c:pt>
                <c:pt idx="1">
                  <c:v>7</c:v>
                </c:pt>
                <c:pt idx="2">
                  <c:v>2</c:v>
                </c:pt>
                <c:pt idx="3">
                  <c:v>2</c:v>
                </c:pt>
                <c:pt idx="4">
                  <c:v>0</c:v>
                </c:pt>
                <c:pt idx="5">
                  <c:v>0</c:v>
                </c:pt>
              </c:numCache>
            </c:numRef>
          </c:val>
          <c:extLst>
            <c:ext xmlns:c16="http://schemas.microsoft.com/office/drawing/2014/chart" uri="{C3380CC4-5D6E-409C-BE32-E72D297353CC}">
              <c16:uniqueId val="{00000003-7B22-47ED-ABEA-58654FC68596}"/>
            </c:ext>
          </c:extLst>
        </c:ser>
        <c:ser>
          <c:idx val="4"/>
          <c:order val="4"/>
          <c:tx>
            <c:strRef>
              <c:f>'Graphs by company'!$H$19</c:f>
              <c:strCache>
                <c:ptCount val="1"/>
                <c:pt idx="0">
                  <c:v>Strongly Disagree</c:v>
                </c:pt>
              </c:strCache>
            </c:strRef>
          </c:tx>
          <c:spPr>
            <a:solidFill>
              <a:schemeClr val="accent5"/>
            </a:solidFill>
            <a:ln>
              <a:noFill/>
            </a:ln>
            <a:effectLst/>
          </c:spPr>
          <c:invertIfNegative val="0"/>
          <c:cat>
            <c:strRef>
              <c:f>'Graphs by company'!$C$59:$C$64</c:f>
              <c:strCache>
                <c:ptCount val="6"/>
                <c:pt idx="0">
                  <c:v>18-24</c:v>
                </c:pt>
                <c:pt idx="1">
                  <c:v>25-34</c:v>
                </c:pt>
                <c:pt idx="2">
                  <c:v>35-44</c:v>
                </c:pt>
                <c:pt idx="3">
                  <c:v>45-54</c:v>
                </c:pt>
                <c:pt idx="4">
                  <c:v>55-64</c:v>
                </c:pt>
                <c:pt idx="5">
                  <c:v>65+</c:v>
                </c:pt>
              </c:strCache>
            </c:strRef>
          </c:cat>
          <c:val>
            <c:numRef>
              <c:f>'Graphs by company'!$H$59:$H$64</c:f>
              <c:numCache>
                <c:formatCode>General</c:formatCode>
                <c:ptCount val="6"/>
                <c:pt idx="0">
                  <c:v>0</c:v>
                </c:pt>
                <c:pt idx="1">
                  <c:v>1</c:v>
                </c:pt>
                <c:pt idx="2">
                  <c:v>1</c:v>
                </c:pt>
                <c:pt idx="3">
                  <c:v>1</c:v>
                </c:pt>
                <c:pt idx="4">
                  <c:v>0</c:v>
                </c:pt>
                <c:pt idx="5">
                  <c:v>0</c:v>
                </c:pt>
              </c:numCache>
            </c:numRef>
          </c:val>
          <c:extLst>
            <c:ext xmlns:c16="http://schemas.microsoft.com/office/drawing/2014/chart" uri="{C3380CC4-5D6E-409C-BE32-E72D297353CC}">
              <c16:uniqueId val="{00000004-7B22-47ED-ABEA-58654FC68596}"/>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Have you encountered any perceived bias within ABL?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3"/>
          <c:order val="0"/>
          <c:tx>
            <c:strRef>
              <c:f>'Graphs by company'!$I$19</c:f>
              <c:strCache>
                <c:ptCount val="1"/>
                <c:pt idx="0">
                  <c:v>Yes</c:v>
                </c:pt>
              </c:strCache>
            </c:strRef>
          </c:tx>
          <c:spPr>
            <a:solidFill>
              <a:schemeClr val="accent4"/>
            </a:solidFill>
            <a:ln>
              <a:noFill/>
            </a:ln>
            <a:effectLst/>
          </c:spPr>
          <c:invertIfNegative val="0"/>
          <c:cat>
            <c:strRef>
              <c:f>'Graphs by company'!$C$65:$C$70</c:f>
              <c:strCache>
                <c:ptCount val="6"/>
                <c:pt idx="0">
                  <c:v>18-24</c:v>
                </c:pt>
                <c:pt idx="1">
                  <c:v>25-34</c:v>
                </c:pt>
                <c:pt idx="2">
                  <c:v>35-44</c:v>
                </c:pt>
                <c:pt idx="3">
                  <c:v>45-54</c:v>
                </c:pt>
                <c:pt idx="4">
                  <c:v>55-64</c:v>
                </c:pt>
                <c:pt idx="5">
                  <c:v>65+</c:v>
                </c:pt>
              </c:strCache>
            </c:strRef>
          </c:cat>
          <c:val>
            <c:numRef>
              <c:f>'Graphs by company'!$I$65:$I$70</c:f>
              <c:numCache>
                <c:formatCode>General</c:formatCode>
                <c:ptCount val="6"/>
                <c:pt idx="0">
                  <c:v>3</c:v>
                </c:pt>
                <c:pt idx="1">
                  <c:v>8</c:v>
                </c:pt>
                <c:pt idx="2">
                  <c:v>5</c:v>
                </c:pt>
                <c:pt idx="3">
                  <c:v>1</c:v>
                </c:pt>
                <c:pt idx="4">
                  <c:v>0</c:v>
                </c:pt>
                <c:pt idx="5">
                  <c:v>0</c:v>
                </c:pt>
              </c:numCache>
            </c:numRef>
          </c:val>
          <c:extLst>
            <c:ext xmlns:c16="http://schemas.microsoft.com/office/drawing/2014/chart" uri="{C3380CC4-5D6E-409C-BE32-E72D297353CC}">
              <c16:uniqueId val="{00000000-61EF-4BCD-897B-753D0AD9D207}"/>
            </c:ext>
          </c:extLst>
        </c:ser>
        <c:ser>
          <c:idx val="4"/>
          <c:order val="1"/>
          <c:tx>
            <c:strRef>
              <c:f>'Graphs by company'!$J$19</c:f>
              <c:strCache>
                <c:ptCount val="1"/>
                <c:pt idx="0">
                  <c:v>No</c:v>
                </c:pt>
              </c:strCache>
            </c:strRef>
          </c:tx>
          <c:spPr>
            <a:solidFill>
              <a:schemeClr val="accent5"/>
            </a:solidFill>
            <a:ln>
              <a:noFill/>
            </a:ln>
            <a:effectLst/>
          </c:spPr>
          <c:invertIfNegative val="0"/>
          <c:cat>
            <c:strRef>
              <c:f>'Graphs by company'!$C$65:$C$70</c:f>
              <c:strCache>
                <c:ptCount val="6"/>
                <c:pt idx="0">
                  <c:v>18-24</c:v>
                </c:pt>
                <c:pt idx="1">
                  <c:v>25-34</c:v>
                </c:pt>
                <c:pt idx="2">
                  <c:v>35-44</c:v>
                </c:pt>
                <c:pt idx="3">
                  <c:v>45-54</c:v>
                </c:pt>
                <c:pt idx="4">
                  <c:v>55-64</c:v>
                </c:pt>
                <c:pt idx="5">
                  <c:v>65+</c:v>
                </c:pt>
              </c:strCache>
            </c:strRef>
          </c:cat>
          <c:val>
            <c:numRef>
              <c:f>'Graphs by company'!$J$65:$J$70</c:f>
              <c:numCache>
                <c:formatCode>General</c:formatCode>
                <c:ptCount val="6"/>
                <c:pt idx="0">
                  <c:v>5</c:v>
                </c:pt>
                <c:pt idx="1">
                  <c:v>23</c:v>
                </c:pt>
                <c:pt idx="2">
                  <c:v>11</c:v>
                </c:pt>
                <c:pt idx="3">
                  <c:v>2</c:v>
                </c:pt>
                <c:pt idx="4">
                  <c:v>0</c:v>
                </c:pt>
                <c:pt idx="5">
                  <c:v>0</c:v>
                </c:pt>
              </c:numCache>
            </c:numRef>
          </c:val>
          <c:extLst>
            <c:ext xmlns:c16="http://schemas.microsoft.com/office/drawing/2014/chart" uri="{C3380CC4-5D6E-409C-BE32-E72D297353CC}">
              <c16:uniqueId val="{00000001-61EF-4BCD-897B-753D0AD9D207}"/>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Do you consider that the language employed in ABL is inclusive?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3"/>
          <c:order val="0"/>
          <c:tx>
            <c:strRef>
              <c:f>'Graphs by company'!$I$19</c:f>
              <c:strCache>
                <c:ptCount val="1"/>
                <c:pt idx="0">
                  <c:v>Yes</c:v>
                </c:pt>
              </c:strCache>
            </c:strRef>
          </c:tx>
          <c:spPr>
            <a:solidFill>
              <a:schemeClr val="accent4"/>
            </a:solidFill>
            <a:ln>
              <a:noFill/>
            </a:ln>
            <a:effectLst/>
          </c:spPr>
          <c:invertIfNegative val="0"/>
          <c:cat>
            <c:strRef>
              <c:f>'Graphs by company'!$C$71:$C$76</c:f>
              <c:strCache>
                <c:ptCount val="6"/>
                <c:pt idx="0">
                  <c:v>18-24</c:v>
                </c:pt>
                <c:pt idx="1">
                  <c:v>25-34</c:v>
                </c:pt>
                <c:pt idx="2">
                  <c:v>35-44</c:v>
                </c:pt>
                <c:pt idx="3">
                  <c:v>45-54</c:v>
                </c:pt>
                <c:pt idx="4">
                  <c:v>55-64</c:v>
                </c:pt>
                <c:pt idx="5">
                  <c:v>65+</c:v>
                </c:pt>
              </c:strCache>
            </c:strRef>
          </c:cat>
          <c:val>
            <c:numRef>
              <c:f>'Graphs by company'!$I$71:$I$76</c:f>
              <c:numCache>
                <c:formatCode>General</c:formatCode>
                <c:ptCount val="6"/>
                <c:pt idx="0">
                  <c:v>14</c:v>
                </c:pt>
                <c:pt idx="1">
                  <c:v>46</c:v>
                </c:pt>
                <c:pt idx="2">
                  <c:v>42</c:v>
                </c:pt>
                <c:pt idx="3">
                  <c:v>42</c:v>
                </c:pt>
                <c:pt idx="4">
                  <c:v>27</c:v>
                </c:pt>
                <c:pt idx="5">
                  <c:v>2</c:v>
                </c:pt>
              </c:numCache>
            </c:numRef>
          </c:val>
          <c:extLst>
            <c:ext xmlns:c16="http://schemas.microsoft.com/office/drawing/2014/chart" uri="{C3380CC4-5D6E-409C-BE32-E72D297353CC}">
              <c16:uniqueId val="{00000000-D0B8-43A3-8619-C27CF4823EEF}"/>
            </c:ext>
          </c:extLst>
        </c:ser>
        <c:ser>
          <c:idx val="4"/>
          <c:order val="1"/>
          <c:tx>
            <c:strRef>
              <c:f>'Graphs by company'!$J$19</c:f>
              <c:strCache>
                <c:ptCount val="1"/>
                <c:pt idx="0">
                  <c:v>No</c:v>
                </c:pt>
              </c:strCache>
            </c:strRef>
          </c:tx>
          <c:spPr>
            <a:solidFill>
              <a:schemeClr val="accent5"/>
            </a:solidFill>
            <a:ln>
              <a:noFill/>
            </a:ln>
            <a:effectLst/>
          </c:spPr>
          <c:invertIfNegative val="0"/>
          <c:cat>
            <c:strRef>
              <c:f>'Graphs by company'!$C$71:$C$76</c:f>
              <c:strCache>
                <c:ptCount val="6"/>
                <c:pt idx="0">
                  <c:v>18-24</c:v>
                </c:pt>
                <c:pt idx="1">
                  <c:v>25-34</c:v>
                </c:pt>
                <c:pt idx="2">
                  <c:v>35-44</c:v>
                </c:pt>
                <c:pt idx="3">
                  <c:v>45-54</c:v>
                </c:pt>
                <c:pt idx="4">
                  <c:v>55-64</c:v>
                </c:pt>
                <c:pt idx="5">
                  <c:v>65+</c:v>
                </c:pt>
              </c:strCache>
            </c:strRef>
          </c:cat>
          <c:val>
            <c:numRef>
              <c:f>'Graphs by company'!$J$71:$J$76</c:f>
              <c:numCache>
                <c:formatCode>General</c:formatCode>
                <c:ptCount val="6"/>
                <c:pt idx="0">
                  <c:v>1</c:v>
                </c:pt>
                <c:pt idx="1">
                  <c:v>15</c:v>
                </c:pt>
                <c:pt idx="2">
                  <c:v>7</c:v>
                </c:pt>
                <c:pt idx="3">
                  <c:v>7</c:v>
                </c:pt>
                <c:pt idx="4">
                  <c:v>3</c:v>
                </c:pt>
                <c:pt idx="5">
                  <c:v>0</c:v>
                </c:pt>
              </c:numCache>
            </c:numRef>
          </c:val>
          <c:extLst>
            <c:ext xmlns:c16="http://schemas.microsoft.com/office/drawing/2014/chart" uri="{C3380CC4-5D6E-409C-BE32-E72D297353CC}">
              <c16:uniqueId val="{00000001-D0B8-43A3-8619-C27CF4823EEF}"/>
            </c:ext>
          </c:extLst>
        </c:ser>
        <c:dLbls>
          <c:showLegendKey val="0"/>
          <c:showVal val="0"/>
          <c:showCatName val="0"/>
          <c:showSerName val="0"/>
          <c:showPercent val="0"/>
          <c:showBubbleSize val="0"/>
        </c:dLbls>
        <c:gapWidth val="150"/>
        <c:overlap val="100"/>
        <c:axId val="824141904"/>
        <c:axId val="824142384"/>
      </c:barChart>
      <c:catAx>
        <c:axId val="8241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2384"/>
        <c:crosses val="autoZero"/>
        <c:auto val="1"/>
        <c:lblAlgn val="ctr"/>
        <c:lblOffset val="100"/>
        <c:noMultiLvlLbl val="0"/>
      </c:catAx>
      <c:valAx>
        <c:axId val="824142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4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 don’t feel like I need to mask or downplay aspects of my physical, cultural, spiritual or emotional self at work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4"/>
          <c:order val="0"/>
          <c:tx>
            <c:strRef>
              <c:f>'Gender split'!$G$9</c:f>
              <c:strCache>
                <c:ptCount val="1"/>
                <c:pt idx="0">
                  <c:v>Strongly disagree</c:v>
                </c:pt>
              </c:strCache>
            </c:strRef>
          </c:tx>
          <c:spPr>
            <a:solidFill>
              <a:schemeClr val="accent5"/>
            </a:solidFill>
            <a:ln>
              <a:noFill/>
            </a:ln>
            <a:effectLst/>
          </c:spPr>
          <c:invertIfNegative val="0"/>
          <c:cat>
            <c:strLit>
              <c:ptCount val="2"/>
              <c:pt idx="0">
                <c:v>Man</c:v>
              </c:pt>
              <c:pt idx="1">
                <c:v> Woman</c:v>
              </c:pt>
            </c:strLit>
          </c:cat>
          <c:val>
            <c:numRef>
              <c:f>('Gender split'!$H$9,'Gender split'!$J$9)</c:f>
              <c:numCache>
                <c:formatCode>0.00%</c:formatCode>
                <c:ptCount val="2"/>
                <c:pt idx="0">
                  <c:v>0</c:v>
                </c:pt>
                <c:pt idx="1">
                  <c:v>6.6666666666666666E-2</c:v>
                </c:pt>
              </c:numCache>
            </c:numRef>
          </c:val>
          <c:extLst>
            <c:ext xmlns:c16="http://schemas.microsoft.com/office/drawing/2014/chart" uri="{C3380CC4-5D6E-409C-BE32-E72D297353CC}">
              <c16:uniqueId val="{00000000-46FB-491F-A75F-14766AD3812E}"/>
            </c:ext>
          </c:extLst>
        </c:ser>
        <c:ser>
          <c:idx val="1"/>
          <c:order val="1"/>
          <c:tx>
            <c:strRef>
              <c:f>'Gender split'!$G$6</c:f>
              <c:strCache>
                <c:ptCount val="1"/>
                <c:pt idx="0">
                  <c:v>Agree</c:v>
                </c:pt>
              </c:strCache>
            </c:strRef>
          </c:tx>
          <c:spPr>
            <a:solidFill>
              <a:schemeClr val="accent2"/>
            </a:solidFill>
            <a:ln>
              <a:noFill/>
            </a:ln>
            <a:effectLst/>
          </c:spPr>
          <c:invertIfNegative val="0"/>
          <c:cat>
            <c:strLit>
              <c:ptCount val="2"/>
              <c:pt idx="0">
                <c:v>Man</c:v>
              </c:pt>
              <c:pt idx="1">
                <c:v> Woman</c:v>
              </c:pt>
            </c:strLit>
          </c:cat>
          <c:val>
            <c:numRef>
              <c:f>('Gender split'!$H$6,'Gender split'!$J$6)</c:f>
              <c:numCache>
                <c:formatCode>0.00%</c:formatCode>
                <c:ptCount val="2"/>
                <c:pt idx="0">
                  <c:v>0.53846153846153844</c:v>
                </c:pt>
                <c:pt idx="1">
                  <c:v>0.46666666666666667</c:v>
                </c:pt>
              </c:numCache>
            </c:numRef>
          </c:val>
          <c:extLst>
            <c:ext xmlns:c16="http://schemas.microsoft.com/office/drawing/2014/chart" uri="{C3380CC4-5D6E-409C-BE32-E72D297353CC}">
              <c16:uniqueId val="{00000001-46FB-491F-A75F-14766AD3812E}"/>
            </c:ext>
          </c:extLst>
        </c:ser>
        <c:ser>
          <c:idx val="3"/>
          <c:order val="2"/>
          <c:tx>
            <c:strRef>
              <c:f>'Gender split'!$G$8</c:f>
              <c:strCache>
                <c:ptCount val="1"/>
                <c:pt idx="0">
                  <c:v>Strongly agree</c:v>
                </c:pt>
              </c:strCache>
            </c:strRef>
          </c:tx>
          <c:spPr>
            <a:solidFill>
              <a:schemeClr val="accent4"/>
            </a:solidFill>
            <a:ln>
              <a:noFill/>
            </a:ln>
            <a:effectLst/>
          </c:spPr>
          <c:invertIfNegative val="0"/>
          <c:cat>
            <c:strLit>
              <c:ptCount val="2"/>
              <c:pt idx="0">
                <c:v>Man</c:v>
              </c:pt>
              <c:pt idx="1">
                <c:v> Woman</c:v>
              </c:pt>
            </c:strLit>
          </c:cat>
          <c:val>
            <c:numRef>
              <c:f>('Gender split'!$H$8,'Gender split'!$J$8)</c:f>
              <c:numCache>
                <c:formatCode>0.00%</c:formatCode>
                <c:ptCount val="2"/>
                <c:pt idx="0">
                  <c:v>0.30769230769230771</c:v>
                </c:pt>
                <c:pt idx="1">
                  <c:v>0.26666666666666666</c:v>
                </c:pt>
              </c:numCache>
            </c:numRef>
          </c:val>
          <c:extLst>
            <c:ext xmlns:c16="http://schemas.microsoft.com/office/drawing/2014/chart" uri="{C3380CC4-5D6E-409C-BE32-E72D297353CC}">
              <c16:uniqueId val="{00000002-46FB-491F-A75F-14766AD3812E}"/>
            </c:ext>
          </c:extLst>
        </c:ser>
        <c:ser>
          <c:idx val="2"/>
          <c:order val="3"/>
          <c:tx>
            <c:strRef>
              <c:f>'Gender split'!$G$7</c:f>
              <c:strCache>
                <c:ptCount val="1"/>
                <c:pt idx="0">
                  <c:v>Neither agree nor disagree</c:v>
                </c:pt>
              </c:strCache>
            </c:strRef>
          </c:tx>
          <c:spPr>
            <a:solidFill>
              <a:schemeClr val="accent3"/>
            </a:solidFill>
            <a:ln>
              <a:noFill/>
            </a:ln>
            <a:effectLst/>
          </c:spPr>
          <c:invertIfNegative val="0"/>
          <c:cat>
            <c:strLit>
              <c:ptCount val="2"/>
              <c:pt idx="0">
                <c:v>Man</c:v>
              </c:pt>
              <c:pt idx="1">
                <c:v> Woman</c:v>
              </c:pt>
            </c:strLit>
          </c:cat>
          <c:val>
            <c:numRef>
              <c:f>('Gender split'!$H$7,'Gender split'!$J$7)</c:f>
              <c:numCache>
                <c:formatCode>0.00%</c:formatCode>
                <c:ptCount val="2"/>
                <c:pt idx="0">
                  <c:v>0.15384615384615385</c:v>
                </c:pt>
                <c:pt idx="1">
                  <c:v>0.2</c:v>
                </c:pt>
              </c:numCache>
            </c:numRef>
          </c:val>
          <c:extLst>
            <c:ext xmlns:c16="http://schemas.microsoft.com/office/drawing/2014/chart" uri="{C3380CC4-5D6E-409C-BE32-E72D297353CC}">
              <c16:uniqueId val="{00000003-46FB-491F-A75F-14766AD3812E}"/>
            </c:ext>
          </c:extLst>
        </c:ser>
        <c:ser>
          <c:idx val="0"/>
          <c:order val="4"/>
          <c:tx>
            <c:strRef>
              <c:f>'Gender split'!$G$10</c:f>
              <c:strCache>
                <c:ptCount val="1"/>
                <c:pt idx="0">
                  <c:v>(blank)</c:v>
                </c:pt>
              </c:strCache>
            </c:strRef>
          </c:tx>
          <c:spPr>
            <a:solidFill>
              <a:schemeClr val="accent1"/>
            </a:solidFill>
            <a:ln>
              <a:noFill/>
            </a:ln>
            <a:effectLst/>
          </c:spPr>
          <c:invertIfNegative val="0"/>
          <c:cat>
            <c:strLit>
              <c:ptCount val="2"/>
              <c:pt idx="0">
                <c:v>Man</c:v>
              </c:pt>
              <c:pt idx="1">
                <c:v> Woman</c:v>
              </c:pt>
            </c:strLit>
          </c:cat>
          <c:val>
            <c:numRef>
              <c:f>('Gender split'!$H$10,'Gender split'!$J$10)</c:f>
              <c:numCache>
                <c:formatCode>0.00%</c:formatCode>
                <c:ptCount val="2"/>
                <c:pt idx="0">
                  <c:v>0</c:v>
                </c:pt>
                <c:pt idx="1">
                  <c:v>0</c:v>
                </c:pt>
              </c:numCache>
            </c:numRef>
          </c:val>
          <c:extLst>
            <c:ext xmlns:c16="http://schemas.microsoft.com/office/drawing/2014/chart" uri="{C3380CC4-5D6E-409C-BE32-E72D297353CC}">
              <c16:uniqueId val="{00000004-46FB-491F-A75F-14766AD3812E}"/>
            </c:ext>
          </c:extLst>
        </c:ser>
        <c:dLbls>
          <c:showLegendKey val="0"/>
          <c:showVal val="0"/>
          <c:showCatName val="0"/>
          <c:showSerName val="0"/>
          <c:showPercent val="0"/>
          <c:showBubbleSize val="0"/>
        </c:dLbls>
        <c:gapWidth val="150"/>
        <c:overlap val="100"/>
        <c:axId val="1289941072"/>
        <c:axId val="823151664"/>
      </c:barChart>
      <c:catAx>
        <c:axId val="128994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51664"/>
        <c:crosses val="autoZero"/>
        <c:auto val="1"/>
        <c:lblAlgn val="ctr"/>
        <c:lblOffset val="100"/>
        <c:noMultiLvlLbl val="0"/>
      </c:catAx>
      <c:valAx>
        <c:axId val="82315166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94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Do you consider that the language employed in ABL is inclusive?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tx>
            <c:strRef>
              <c:f>'Gender split'!$AL$7</c:f>
              <c:strCache>
                <c:ptCount val="1"/>
                <c:pt idx="0">
                  <c:v>Yes</c:v>
                </c:pt>
              </c:strCache>
            </c:strRef>
          </c:tx>
          <c:spPr>
            <a:solidFill>
              <a:schemeClr val="accent3"/>
            </a:solidFill>
            <a:ln>
              <a:noFill/>
            </a:ln>
            <a:effectLst/>
          </c:spPr>
          <c:invertIfNegative val="0"/>
          <c:cat>
            <c:strLit>
              <c:ptCount val="2"/>
              <c:pt idx="0">
                <c:v>Man</c:v>
              </c:pt>
              <c:pt idx="1">
                <c:v> Woman</c:v>
              </c:pt>
            </c:strLit>
          </c:cat>
          <c:val>
            <c:numRef>
              <c:f>('Gender split'!$AM$7,'Gender split'!$AO$7)</c:f>
              <c:numCache>
                <c:formatCode>0.00%</c:formatCode>
                <c:ptCount val="2"/>
                <c:pt idx="0">
                  <c:v>0.88194444444444442</c:v>
                </c:pt>
                <c:pt idx="1">
                  <c:v>0.74603174603174605</c:v>
                </c:pt>
              </c:numCache>
            </c:numRef>
          </c:val>
          <c:extLst>
            <c:ext xmlns:c16="http://schemas.microsoft.com/office/drawing/2014/chart" uri="{C3380CC4-5D6E-409C-BE32-E72D297353CC}">
              <c16:uniqueId val="{00000001-42D9-4876-B4BE-00DC3F8401E0}"/>
            </c:ext>
          </c:extLst>
        </c:ser>
        <c:ser>
          <c:idx val="4"/>
          <c:order val="1"/>
          <c:tx>
            <c:strRef>
              <c:f>'Gender split'!$AL$6</c:f>
              <c:strCache>
                <c:ptCount val="1"/>
                <c:pt idx="0">
                  <c:v>No</c:v>
                </c:pt>
              </c:strCache>
            </c:strRef>
          </c:tx>
          <c:spPr>
            <a:solidFill>
              <a:schemeClr val="accent5"/>
            </a:solidFill>
            <a:ln>
              <a:noFill/>
            </a:ln>
            <a:effectLst/>
          </c:spPr>
          <c:invertIfNegative val="0"/>
          <c:cat>
            <c:strLit>
              <c:ptCount val="2"/>
              <c:pt idx="0">
                <c:v>Man</c:v>
              </c:pt>
              <c:pt idx="1">
                <c:v> Woman</c:v>
              </c:pt>
            </c:strLit>
          </c:cat>
          <c:val>
            <c:numRef>
              <c:f>('Gender split'!$AM$6,'Gender split'!$AO$6)</c:f>
              <c:numCache>
                <c:formatCode>0.00%</c:formatCode>
                <c:ptCount val="2"/>
                <c:pt idx="0">
                  <c:v>0.11805555555555555</c:v>
                </c:pt>
                <c:pt idx="1">
                  <c:v>0.25396825396825395</c:v>
                </c:pt>
              </c:numCache>
            </c:numRef>
          </c:val>
          <c:extLst>
            <c:ext xmlns:c16="http://schemas.microsoft.com/office/drawing/2014/chart" uri="{C3380CC4-5D6E-409C-BE32-E72D297353CC}">
              <c16:uniqueId val="{00000000-42D9-4876-B4BE-00DC3F8401E0}"/>
            </c:ext>
          </c:extLst>
        </c:ser>
        <c:dLbls>
          <c:showLegendKey val="0"/>
          <c:showVal val="0"/>
          <c:showCatName val="0"/>
          <c:showSerName val="0"/>
          <c:showPercent val="0"/>
          <c:showBubbleSize val="0"/>
        </c:dLbls>
        <c:gapWidth val="150"/>
        <c:overlap val="100"/>
        <c:axId val="1289941072"/>
        <c:axId val="823151664"/>
      </c:barChart>
      <c:catAx>
        <c:axId val="128994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51664"/>
        <c:crosses val="autoZero"/>
        <c:auto val="1"/>
        <c:lblAlgn val="ctr"/>
        <c:lblOffset val="100"/>
        <c:noMultiLvlLbl val="0"/>
      </c:catAx>
      <c:valAx>
        <c:axId val="82315166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94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a:t>
            </a:r>
            <a:r>
              <a:rPr lang="en-GB" baseline="0"/>
              <a:t> feel like I truly belong at ABL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4"/>
          <c:order val="0"/>
          <c:tx>
            <c:strRef>
              <c:f>'Race split'!$A$9</c:f>
              <c:strCache>
                <c:ptCount val="1"/>
                <c:pt idx="0">
                  <c:v>Strongly agree</c:v>
                </c:pt>
              </c:strCache>
            </c:strRef>
          </c:tx>
          <c:spPr>
            <a:solidFill>
              <a:schemeClr val="accent5"/>
            </a:solidFill>
            <a:ln>
              <a:noFill/>
            </a:ln>
            <a:effectLst/>
          </c:spPr>
          <c:invertIfNegative val="0"/>
          <c:cat>
            <c:strLit>
              <c:ptCount val="2"/>
              <c:pt idx="0">
                <c:v>Man</c:v>
              </c:pt>
              <c:pt idx="1">
                <c:v> Woman</c:v>
              </c:pt>
            </c:strLit>
          </c:cat>
          <c:val>
            <c:numRef>
              <c:f>('Race split'!$B$9,'Race split'!$D$9)</c:f>
              <c:numCache>
                <c:formatCode>0.00%</c:formatCode>
                <c:ptCount val="2"/>
                <c:pt idx="0">
                  <c:v>0.1388888888888889</c:v>
                </c:pt>
                <c:pt idx="1">
                  <c:v>6.3492063492063489E-2</c:v>
                </c:pt>
              </c:numCache>
            </c:numRef>
          </c:val>
          <c:extLst>
            <c:ext xmlns:c16="http://schemas.microsoft.com/office/drawing/2014/chart" uri="{C3380CC4-5D6E-409C-BE32-E72D297353CC}">
              <c16:uniqueId val="{00000000-A99E-4141-85AF-934A5D39E7B3}"/>
            </c:ext>
          </c:extLst>
        </c:ser>
        <c:ser>
          <c:idx val="1"/>
          <c:order val="1"/>
          <c:tx>
            <c:strRef>
              <c:f>'Race split'!$A$6</c:f>
              <c:strCache>
                <c:ptCount val="1"/>
                <c:pt idx="0">
                  <c:v>Agree</c:v>
                </c:pt>
              </c:strCache>
            </c:strRef>
          </c:tx>
          <c:spPr>
            <a:solidFill>
              <a:schemeClr val="accent2"/>
            </a:solidFill>
            <a:ln>
              <a:noFill/>
            </a:ln>
            <a:effectLst/>
          </c:spPr>
          <c:invertIfNegative val="0"/>
          <c:cat>
            <c:strLit>
              <c:ptCount val="2"/>
              <c:pt idx="0">
                <c:v>Man</c:v>
              </c:pt>
              <c:pt idx="1">
                <c:v> Woman</c:v>
              </c:pt>
            </c:strLit>
          </c:cat>
          <c:val>
            <c:numRef>
              <c:f>('Race split'!$B$6,'Race split'!$D$6)</c:f>
              <c:numCache>
                <c:formatCode>0.00%</c:formatCode>
                <c:ptCount val="2"/>
                <c:pt idx="0">
                  <c:v>0.375</c:v>
                </c:pt>
                <c:pt idx="1">
                  <c:v>0.31746031746031744</c:v>
                </c:pt>
              </c:numCache>
            </c:numRef>
          </c:val>
          <c:extLst>
            <c:ext xmlns:c16="http://schemas.microsoft.com/office/drawing/2014/chart" uri="{C3380CC4-5D6E-409C-BE32-E72D297353CC}">
              <c16:uniqueId val="{00000001-A99E-4141-85AF-934A5D39E7B3}"/>
            </c:ext>
          </c:extLst>
        </c:ser>
        <c:ser>
          <c:idx val="3"/>
          <c:order val="2"/>
          <c:tx>
            <c:strRef>
              <c:f>'Race split'!$A$8</c:f>
              <c:strCache>
                <c:ptCount val="1"/>
                <c:pt idx="0">
                  <c:v>Neither agree nor disagree</c:v>
                </c:pt>
              </c:strCache>
            </c:strRef>
          </c:tx>
          <c:spPr>
            <a:solidFill>
              <a:schemeClr val="accent4"/>
            </a:solidFill>
            <a:ln>
              <a:noFill/>
            </a:ln>
            <a:effectLst/>
          </c:spPr>
          <c:invertIfNegative val="0"/>
          <c:cat>
            <c:strLit>
              <c:ptCount val="2"/>
              <c:pt idx="0">
                <c:v>Man</c:v>
              </c:pt>
              <c:pt idx="1">
                <c:v> Woman</c:v>
              </c:pt>
            </c:strLit>
          </c:cat>
          <c:val>
            <c:numRef>
              <c:f>('Race split'!$B$8,'Race split'!$D$8)</c:f>
              <c:numCache>
                <c:formatCode>0.00%</c:formatCode>
                <c:ptCount val="2"/>
                <c:pt idx="0">
                  <c:v>0.40277777777777779</c:v>
                </c:pt>
                <c:pt idx="1">
                  <c:v>0.49206349206349204</c:v>
                </c:pt>
              </c:numCache>
            </c:numRef>
          </c:val>
          <c:extLst>
            <c:ext xmlns:c16="http://schemas.microsoft.com/office/drawing/2014/chart" uri="{C3380CC4-5D6E-409C-BE32-E72D297353CC}">
              <c16:uniqueId val="{00000002-A99E-4141-85AF-934A5D39E7B3}"/>
            </c:ext>
          </c:extLst>
        </c:ser>
        <c:ser>
          <c:idx val="2"/>
          <c:order val="3"/>
          <c:tx>
            <c:strRef>
              <c:f>'Race split'!$A$7</c:f>
              <c:strCache>
                <c:ptCount val="1"/>
                <c:pt idx="0">
                  <c:v>Disagree</c:v>
                </c:pt>
              </c:strCache>
            </c:strRef>
          </c:tx>
          <c:spPr>
            <a:solidFill>
              <a:schemeClr val="accent3"/>
            </a:solidFill>
            <a:ln>
              <a:noFill/>
            </a:ln>
            <a:effectLst/>
          </c:spPr>
          <c:invertIfNegative val="0"/>
          <c:cat>
            <c:strLit>
              <c:ptCount val="2"/>
              <c:pt idx="0">
                <c:v>Man</c:v>
              </c:pt>
              <c:pt idx="1">
                <c:v> Woman</c:v>
              </c:pt>
            </c:strLit>
          </c:cat>
          <c:val>
            <c:numRef>
              <c:f>('Race split'!$B$7,'Race split'!$D$7)</c:f>
              <c:numCache>
                <c:formatCode>0.00%</c:formatCode>
                <c:ptCount val="2"/>
                <c:pt idx="0">
                  <c:v>6.9444444444444448E-2</c:v>
                </c:pt>
                <c:pt idx="1">
                  <c:v>7.9365079365079361E-2</c:v>
                </c:pt>
              </c:numCache>
            </c:numRef>
          </c:val>
          <c:extLst>
            <c:ext xmlns:c16="http://schemas.microsoft.com/office/drawing/2014/chart" uri="{C3380CC4-5D6E-409C-BE32-E72D297353CC}">
              <c16:uniqueId val="{00000003-A99E-4141-85AF-934A5D39E7B3}"/>
            </c:ext>
          </c:extLst>
        </c:ser>
        <c:ser>
          <c:idx val="0"/>
          <c:order val="4"/>
          <c:tx>
            <c:strRef>
              <c:f>'Race split'!$A$10</c:f>
              <c:strCache>
                <c:ptCount val="1"/>
                <c:pt idx="0">
                  <c:v>Strongly disagree</c:v>
                </c:pt>
              </c:strCache>
            </c:strRef>
          </c:tx>
          <c:spPr>
            <a:solidFill>
              <a:schemeClr val="accent1"/>
            </a:solidFill>
            <a:ln>
              <a:noFill/>
            </a:ln>
            <a:effectLst/>
          </c:spPr>
          <c:invertIfNegative val="0"/>
          <c:cat>
            <c:strLit>
              <c:ptCount val="2"/>
              <c:pt idx="0">
                <c:v>Man</c:v>
              </c:pt>
              <c:pt idx="1">
                <c:v> Woman</c:v>
              </c:pt>
            </c:strLit>
          </c:cat>
          <c:val>
            <c:numRef>
              <c:f>('Race split'!$B$10,'Race split'!$D$10)</c:f>
              <c:numCache>
                <c:formatCode>0.00%</c:formatCode>
                <c:ptCount val="2"/>
                <c:pt idx="0">
                  <c:v>1.3888888888888888E-2</c:v>
                </c:pt>
                <c:pt idx="1">
                  <c:v>4.7619047619047616E-2</c:v>
                </c:pt>
              </c:numCache>
            </c:numRef>
          </c:val>
          <c:extLst>
            <c:ext xmlns:c16="http://schemas.microsoft.com/office/drawing/2014/chart" uri="{C3380CC4-5D6E-409C-BE32-E72D297353CC}">
              <c16:uniqueId val="{00000004-A99E-4141-85AF-934A5D39E7B3}"/>
            </c:ext>
          </c:extLst>
        </c:ser>
        <c:dLbls>
          <c:showLegendKey val="0"/>
          <c:showVal val="0"/>
          <c:showCatName val="0"/>
          <c:showSerName val="0"/>
          <c:showPercent val="0"/>
          <c:showBubbleSize val="0"/>
        </c:dLbls>
        <c:gapWidth val="150"/>
        <c:overlap val="100"/>
        <c:axId val="1289941072"/>
        <c:axId val="823151664"/>
      </c:barChart>
      <c:catAx>
        <c:axId val="128994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51664"/>
        <c:crosses val="autoZero"/>
        <c:auto val="1"/>
        <c:lblAlgn val="ctr"/>
        <c:lblOffset val="100"/>
        <c:noMultiLvlLbl val="0"/>
      </c:catAx>
      <c:valAx>
        <c:axId val="82315166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94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 believe that ABL is an inclusive</a:t>
            </a:r>
            <a:r>
              <a:rPr lang="en-GB" baseline="0"/>
              <a:t> employer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4"/>
          <c:order val="0"/>
          <c:tx>
            <c:strRef>
              <c:f>'Race split'!$M$9</c:f>
              <c:strCache>
                <c:ptCount val="1"/>
                <c:pt idx="0">
                  <c:v>Strongly agree</c:v>
                </c:pt>
              </c:strCache>
            </c:strRef>
          </c:tx>
          <c:spPr>
            <a:solidFill>
              <a:schemeClr val="accent5"/>
            </a:solidFill>
            <a:ln>
              <a:noFill/>
            </a:ln>
            <a:effectLst/>
          </c:spPr>
          <c:invertIfNegative val="0"/>
          <c:cat>
            <c:strLit>
              <c:ptCount val="2"/>
              <c:pt idx="0">
                <c:v>Man</c:v>
              </c:pt>
              <c:pt idx="1">
                <c:v> Woman</c:v>
              </c:pt>
            </c:strLit>
          </c:cat>
          <c:val>
            <c:numRef>
              <c:f>('Race split'!$N$9,'Race split'!$P$9)</c:f>
              <c:numCache>
                <c:formatCode>0.00%</c:formatCode>
                <c:ptCount val="2"/>
                <c:pt idx="0">
                  <c:v>0.16666666666666666</c:v>
                </c:pt>
                <c:pt idx="1">
                  <c:v>0.12698412698412698</c:v>
                </c:pt>
              </c:numCache>
            </c:numRef>
          </c:val>
          <c:extLst>
            <c:ext xmlns:c16="http://schemas.microsoft.com/office/drawing/2014/chart" uri="{C3380CC4-5D6E-409C-BE32-E72D297353CC}">
              <c16:uniqueId val="{00000000-CDBF-46E7-9E5D-89F62266B4A1}"/>
            </c:ext>
          </c:extLst>
        </c:ser>
        <c:ser>
          <c:idx val="1"/>
          <c:order val="1"/>
          <c:tx>
            <c:strRef>
              <c:f>'Race split'!$M$6</c:f>
              <c:strCache>
                <c:ptCount val="1"/>
                <c:pt idx="0">
                  <c:v>Agree</c:v>
                </c:pt>
              </c:strCache>
            </c:strRef>
          </c:tx>
          <c:spPr>
            <a:solidFill>
              <a:schemeClr val="accent2"/>
            </a:solidFill>
            <a:ln>
              <a:noFill/>
            </a:ln>
            <a:effectLst/>
          </c:spPr>
          <c:invertIfNegative val="0"/>
          <c:cat>
            <c:strLit>
              <c:ptCount val="2"/>
              <c:pt idx="0">
                <c:v>Man</c:v>
              </c:pt>
              <c:pt idx="1">
                <c:v> Woman</c:v>
              </c:pt>
            </c:strLit>
          </c:cat>
          <c:val>
            <c:numRef>
              <c:f>('Race split'!$N$6,'Race split'!$N$6)</c:f>
              <c:numCache>
                <c:formatCode>0.00%</c:formatCode>
                <c:ptCount val="2"/>
                <c:pt idx="0">
                  <c:v>0.4861111111111111</c:v>
                </c:pt>
                <c:pt idx="1">
                  <c:v>0.4861111111111111</c:v>
                </c:pt>
              </c:numCache>
            </c:numRef>
          </c:val>
          <c:extLst>
            <c:ext xmlns:c16="http://schemas.microsoft.com/office/drawing/2014/chart" uri="{C3380CC4-5D6E-409C-BE32-E72D297353CC}">
              <c16:uniqueId val="{00000001-CDBF-46E7-9E5D-89F62266B4A1}"/>
            </c:ext>
          </c:extLst>
        </c:ser>
        <c:ser>
          <c:idx val="3"/>
          <c:order val="2"/>
          <c:tx>
            <c:strRef>
              <c:f>'Race split'!$M$8</c:f>
              <c:strCache>
                <c:ptCount val="1"/>
                <c:pt idx="0">
                  <c:v>Neither agree nor disagree</c:v>
                </c:pt>
              </c:strCache>
            </c:strRef>
          </c:tx>
          <c:spPr>
            <a:solidFill>
              <a:schemeClr val="accent4"/>
            </a:solidFill>
            <a:ln>
              <a:noFill/>
            </a:ln>
            <a:effectLst/>
          </c:spPr>
          <c:invertIfNegative val="0"/>
          <c:cat>
            <c:strLit>
              <c:ptCount val="2"/>
              <c:pt idx="0">
                <c:v>Man</c:v>
              </c:pt>
              <c:pt idx="1">
                <c:v> Woman</c:v>
              </c:pt>
            </c:strLit>
          </c:cat>
          <c:val>
            <c:numRef>
              <c:f>('Race split'!$N$8,'Race split'!$P$8)</c:f>
              <c:numCache>
                <c:formatCode>0.00%</c:formatCode>
                <c:ptCount val="2"/>
                <c:pt idx="0">
                  <c:v>0.2986111111111111</c:v>
                </c:pt>
                <c:pt idx="1">
                  <c:v>0.33333333333333331</c:v>
                </c:pt>
              </c:numCache>
            </c:numRef>
          </c:val>
          <c:extLst>
            <c:ext xmlns:c16="http://schemas.microsoft.com/office/drawing/2014/chart" uri="{C3380CC4-5D6E-409C-BE32-E72D297353CC}">
              <c16:uniqueId val="{00000002-CDBF-46E7-9E5D-89F62266B4A1}"/>
            </c:ext>
          </c:extLst>
        </c:ser>
        <c:ser>
          <c:idx val="2"/>
          <c:order val="3"/>
          <c:tx>
            <c:strRef>
              <c:f>'Race split'!$M$7</c:f>
              <c:strCache>
                <c:ptCount val="1"/>
                <c:pt idx="0">
                  <c:v>Disagree</c:v>
                </c:pt>
              </c:strCache>
            </c:strRef>
          </c:tx>
          <c:spPr>
            <a:solidFill>
              <a:schemeClr val="accent3"/>
            </a:solidFill>
            <a:ln>
              <a:noFill/>
            </a:ln>
            <a:effectLst/>
          </c:spPr>
          <c:invertIfNegative val="0"/>
          <c:cat>
            <c:strLit>
              <c:ptCount val="2"/>
              <c:pt idx="0">
                <c:v>Man</c:v>
              </c:pt>
              <c:pt idx="1">
                <c:v> Woman</c:v>
              </c:pt>
            </c:strLit>
          </c:cat>
          <c:val>
            <c:numRef>
              <c:f>('Race split'!$N$7,'Race split'!$P$7)</c:f>
              <c:numCache>
                <c:formatCode>0.00%</c:formatCode>
                <c:ptCount val="2"/>
                <c:pt idx="0">
                  <c:v>3.4722222222222224E-2</c:v>
                </c:pt>
                <c:pt idx="1">
                  <c:v>0.1111111111111111</c:v>
                </c:pt>
              </c:numCache>
            </c:numRef>
          </c:val>
          <c:extLst>
            <c:ext xmlns:c16="http://schemas.microsoft.com/office/drawing/2014/chart" uri="{C3380CC4-5D6E-409C-BE32-E72D297353CC}">
              <c16:uniqueId val="{00000003-CDBF-46E7-9E5D-89F62266B4A1}"/>
            </c:ext>
          </c:extLst>
        </c:ser>
        <c:ser>
          <c:idx val="0"/>
          <c:order val="4"/>
          <c:tx>
            <c:strRef>
              <c:f>'Race split'!$M$10</c:f>
              <c:strCache>
                <c:ptCount val="1"/>
                <c:pt idx="0">
                  <c:v>Strongly disagree</c:v>
                </c:pt>
              </c:strCache>
            </c:strRef>
          </c:tx>
          <c:spPr>
            <a:solidFill>
              <a:schemeClr val="accent1"/>
            </a:solidFill>
            <a:ln>
              <a:noFill/>
            </a:ln>
            <a:effectLst/>
          </c:spPr>
          <c:invertIfNegative val="0"/>
          <c:cat>
            <c:strLit>
              <c:ptCount val="2"/>
              <c:pt idx="0">
                <c:v>Man</c:v>
              </c:pt>
              <c:pt idx="1">
                <c:v> Woman</c:v>
              </c:pt>
            </c:strLit>
          </c:cat>
          <c:val>
            <c:numRef>
              <c:f>('Race split'!$N$10,'Race split'!$P$10)</c:f>
              <c:numCache>
                <c:formatCode>0.00%</c:formatCode>
                <c:ptCount val="2"/>
                <c:pt idx="0">
                  <c:v>1.3888888888888888E-2</c:v>
                </c:pt>
                <c:pt idx="1">
                  <c:v>4.7619047619047616E-2</c:v>
                </c:pt>
              </c:numCache>
            </c:numRef>
          </c:val>
          <c:extLst>
            <c:ext xmlns:c16="http://schemas.microsoft.com/office/drawing/2014/chart" uri="{C3380CC4-5D6E-409C-BE32-E72D297353CC}">
              <c16:uniqueId val="{00000004-CDBF-46E7-9E5D-89F62266B4A1}"/>
            </c:ext>
          </c:extLst>
        </c:ser>
        <c:dLbls>
          <c:showLegendKey val="0"/>
          <c:showVal val="0"/>
          <c:showCatName val="0"/>
          <c:showSerName val="0"/>
          <c:showPercent val="0"/>
          <c:showBubbleSize val="0"/>
        </c:dLbls>
        <c:gapWidth val="150"/>
        <c:overlap val="100"/>
        <c:axId val="1289941072"/>
        <c:axId val="823151664"/>
      </c:barChart>
      <c:catAx>
        <c:axId val="128994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51664"/>
        <c:crosses val="autoZero"/>
        <c:auto val="1"/>
        <c:lblAlgn val="ctr"/>
        <c:lblOffset val="100"/>
        <c:noMultiLvlLbl val="0"/>
      </c:catAx>
      <c:valAx>
        <c:axId val="82315166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94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18" Type="http://schemas.openxmlformats.org/officeDocument/2006/relationships/chart" Target="../charts/chart32.xml"/><Relationship Id="rId3" Type="http://schemas.openxmlformats.org/officeDocument/2006/relationships/chart" Target="../charts/chart17.xml"/><Relationship Id="rId21" Type="http://schemas.openxmlformats.org/officeDocument/2006/relationships/chart" Target="../charts/chart35.xml"/><Relationship Id="rId7" Type="http://schemas.openxmlformats.org/officeDocument/2006/relationships/chart" Target="../charts/chart21.xml"/><Relationship Id="rId12" Type="http://schemas.openxmlformats.org/officeDocument/2006/relationships/chart" Target="../charts/chart26.xml"/><Relationship Id="rId17" Type="http://schemas.openxmlformats.org/officeDocument/2006/relationships/chart" Target="../charts/chart31.xml"/><Relationship Id="rId2" Type="http://schemas.openxmlformats.org/officeDocument/2006/relationships/chart" Target="../charts/chart16.xml"/><Relationship Id="rId16" Type="http://schemas.openxmlformats.org/officeDocument/2006/relationships/chart" Target="../charts/chart30.xml"/><Relationship Id="rId20" Type="http://schemas.openxmlformats.org/officeDocument/2006/relationships/chart" Target="../charts/chart34.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5" Type="http://schemas.openxmlformats.org/officeDocument/2006/relationships/chart" Target="../charts/chart29.xml"/><Relationship Id="rId10" Type="http://schemas.openxmlformats.org/officeDocument/2006/relationships/chart" Target="../charts/chart24.xml"/><Relationship Id="rId19" Type="http://schemas.openxmlformats.org/officeDocument/2006/relationships/chart" Target="../charts/chart33.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 Id="rId22"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44.xml"/><Relationship Id="rId13" Type="http://schemas.openxmlformats.org/officeDocument/2006/relationships/chart" Target="../charts/chart49.xml"/><Relationship Id="rId18" Type="http://schemas.openxmlformats.org/officeDocument/2006/relationships/chart" Target="../charts/chart54.xml"/><Relationship Id="rId3" Type="http://schemas.openxmlformats.org/officeDocument/2006/relationships/chart" Target="../charts/chart39.xml"/><Relationship Id="rId21" Type="http://schemas.openxmlformats.org/officeDocument/2006/relationships/chart" Target="../charts/chart57.xml"/><Relationship Id="rId7" Type="http://schemas.openxmlformats.org/officeDocument/2006/relationships/chart" Target="../charts/chart43.xml"/><Relationship Id="rId12" Type="http://schemas.openxmlformats.org/officeDocument/2006/relationships/chart" Target="../charts/chart48.xml"/><Relationship Id="rId17" Type="http://schemas.openxmlformats.org/officeDocument/2006/relationships/chart" Target="../charts/chart53.xml"/><Relationship Id="rId2" Type="http://schemas.openxmlformats.org/officeDocument/2006/relationships/chart" Target="../charts/chart38.xml"/><Relationship Id="rId16" Type="http://schemas.openxmlformats.org/officeDocument/2006/relationships/chart" Target="../charts/chart52.xml"/><Relationship Id="rId20" Type="http://schemas.openxmlformats.org/officeDocument/2006/relationships/chart" Target="../charts/chart56.xml"/><Relationship Id="rId1" Type="http://schemas.openxmlformats.org/officeDocument/2006/relationships/chart" Target="../charts/chart37.xml"/><Relationship Id="rId6" Type="http://schemas.openxmlformats.org/officeDocument/2006/relationships/chart" Target="../charts/chart42.xml"/><Relationship Id="rId11" Type="http://schemas.openxmlformats.org/officeDocument/2006/relationships/chart" Target="../charts/chart47.xml"/><Relationship Id="rId5" Type="http://schemas.openxmlformats.org/officeDocument/2006/relationships/chart" Target="../charts/chart41.xml"/><Relationship Id="rId15" Type="http://schemas.openxmlformats.org/officeDocument/2006/relationships/chart" Target="../charts/chart51.xml"/><Relationship Id="rId10" Type="http://schemas.openxmlformats.org/officeDocument/2006/relationships/chart" Target="../charts/chart46.xml"/><Relationship Id="rId19" Type="http://schemas.openxmlformats.org/officeDocument/2006/relationships/chart" Target="../charts/chart55.xml"/><Relationship Id="rId4" Type="http://schemas.openxmlformats.org/officeDocument/2006/relationships/chart" Target="../charts/chart40.xml"/><Relationship Id="rId9" Type="http://schemas.openxmlformats.org/officeDocument/2006/relationships/chart" Target="../charts/chart45.xml"/><Relationship Id="rId14" Type="http://schemas.openxmlformats.org/officeDocument/2006/relationships/chart" Target="../charts/chart50.xml"/></Relationships>
</file>

<file path=xl/drawings/drawing1.xml><?xml version="1.0" encoding="utf-8"?>
<xdr:wsDr xmlns:xdr="http://schemas.openxmlformats.org/drawingml/2006/spreadsheetDrawing" xmlns:a="http://schemas.openxmlformats.org/drawingml/2006/main">
  <xdr:twoCellAnchor>
    <xdr:from>
      <xdr:col>0</xdr:col>
      <xdr:colOff>40004</xdr:colOff>
      <xdr:row>17</xdr:row>
      <xdr:rowOff>28575</xdr:rowOff>
    </xdr:from>
    <xdr:to>
      <xdr:col>4</xdr:col>
      <xdr:colOff>706754</xdr:colOff>
      <xdr:row>33</xdr:row>
      <xdr:rowOff>70485</xdr:rowOff>
    </xdr:to>
    <xdr:graphicFrame macro="">
      <xdr:nvGraphicFramePr>
        <xdr:cNvPr id="4" name="Chart 3">
          <a:extLst>
            <a:ext uri="{FF2B5EF4-FFF2-40B4-BE49-F238E27FC236}">
              <a16:creationId xmlns:a16="http://schemas.microsoft.com/office/drawing/2014/main" id="{AC25E32B-C150-4962-2E21-EAFC7AC42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3809</xdr:colOff>
      <xdr:row>12</xdr:row>
      <xdr:rowOff>89535</xdr:rowOff>
    </xdr:from>
    <xdr:to>
      <xdr:col>16</xdr:col>
      <xdr:colOff>678179</xdr:colOff>
      <xdr:row>28</xdr:row>
      <xdr:rowOff>131445</xdr:rowOff>
    </xdr:to>
    <xdr:graphicFrame macro="">
      <xdr:nvGraphicFramePr>
        <xdr:cNvPr id="5" name="Chart 4">
          <a:extLst>
            <a:ext uri="{FF2B5EF4-FFF2-40B4-BE49-F238E27FC236}">
              <a16:creationId xmlns:a16="http://schemas.microsoft.com/office/drawing/2014/main" id="{F5A2A9D1-04D2-435E-B68D-79A824D08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3809</xdr:colOff>
      <xdr:row>12</xdr:row>
      <xdr:rowOff>89535</xdr:rowOff>
    </xdr:from>
    <xdr:to>
      <xdr:col>23</xdr:col>
      <xdr:colOff>678179</xdr:colOff>
      <xdr:row>28</xdr:row>
      <xdr:rowOff>131445</xdr:rowOff>
    </xdr:to>
    <xdr:graphicFrame macro="">
      <xdr:nvGraphicFramePr>
        <xdr:cNvPr id="7" name="Chart 6">
          <a:extLst>
            <a:ext uri="{FF2B5EF4-FFF2-40B4-BE49-F238E27FC236}">
              <a16:creationId xmlns:a16="http://schemas.microsoft.com/office/drawing/2014/main" id="{188B7456-CE32-4458-B375-DE0CF9553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3809</xdr:colOff>
      <xdr:row>12</xdr:row>
      <xdr:rowOff>89535</xdr:rowOff>
    </xdr:from>
    <xdr:to>
      <xdr:col>29</xdr:col>
      <xdr:colOff>678179</xdr:colOff>
      <xdr:row>28</xdr:row>
      <xdr:rowOff>131445</xdr:rowOff>
    </xdr:to>
    <xdr:graphicFrame macro="">
      <xdr:nvGraphicFramePr>
        <xdr:cNvPr id="8" name="Chart 7">
          <a:extLst>
            <a:ext uri="{FF2B5EF4-FFF2-40B4-BE49-F238E27FC236}">
              <a16:creationId xmlns:a16="http://schemas.microsoft.com/office/drawing/2014/main" id="{D884A68A-335B-4911-B386-D47D20D23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3809</xdr:colOff>
      <xdr:row>12</xdr:row>
      <xdr:rowOff>89535</xdr:rowOff>
    </xdr:from>
    <xdr:to>
      <xdr:col>35</xdr:col>
      <xdr:colOff>678179</xdr:colOff>
      <xdr:row>28</xdr:row>
      <xdr:rowOff>131445</xdr:rowOff>
    </xdr:to>
    <xdr:graphicFrame macro="">
      <xdr:nvGraphicFramePr>
        <xdr:cNvPr id="9" name="Chart 8">
          <a:extLst>
            <a:ext uri="{FF2B5EF4-FFF2-40B4-BE49-F238E27FC236}">
              <a16:creationId xmlns:a16="http://schemas.microsoft.com/office/drawing/2014/main" id="{C990699C-7FF4-4E02-8E3D-4265CF8E2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59054</xdr:colOff>
      <xdr:row>12</xdr:row>
      <xdr:rowOff>102870</xdr:rowOff>
    </xdr:from>
    <xdr:to>
      <xdr:col>10</xdr:col>
      <xdr:colOff>731519</xdr:colOff>
      <xdr:row>28</xdr:row>
      <xdr:rowOff>144780</xdr:rowOff>
    </xdr:to>
    <xdr:graphicFrame macro="">
      <xdr:nvGraphicFramePr>
        <xdr:cNvPr id="10" name="Chart 9">
          <a:extLst>
            <a:ext uri="{FF2B5EF4-FFF2-40B4-BE49-F238E27FC236}">
              <a16:creationId xmlns:a16="http://schemas.microsoft.com/office/drawing/2014/main" id="{DFEE1F02-F978-4071-9218-4EA1CCFF8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3809</xdr:colOff>
      <xdr:row>12</xdr:row>
      <xdr:rowOff>89535</xdr:rowOff>
    </xdr:from>
    <xdr:to>
      <xdr:col>41</xdr:col>
      <xdr:colOff>678179</xdr:colOff>
      <xdr:row>28</xdr:row>
      <xdr:rowOff>131445</xdr:rowOff>
    </xdr:to>
    <xdr:graphicFrame macro="">
      <xdr:nvGraphicFramePr>
        <xdr:cNvPr id="11" name="Chart 10">
          <a:extLst>
            <a:ext uri="{FF2B5EF4-FFF2-40B4-BE49-F238E27FC236}">
              <a16:creationId xmlns:a16="http://schemas.microsoft.com/office/drawing/2014/main" id="{515B5A07-A841-4A57-B495-84B474FC0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59054</xdr:colOff>
      <xdr:row>12</xdr:row>
      <xdr:rowOff>102870</xdr:rowOff>
    </xdr:from>
    <xdr:to>
      <xdr:col>4</xdr:col>
      <xdr:colOff>731519</xdr:colOff>
      <xdr:row>28</xdr:row>
      <xdr:rowOff>144780</xdr:rowOff>
    </xdr:to>
    <xdr:graphicFrame macro="">
      <xdr:nvGraphicFramePr>
        <xdr:cNvPr id="2" name="Chart 1">
          <a:extLst>
            <a:ext uri="{FF2B5EF4-FFF2-40B4-BE49-F238E27FC236}">
              <a16:creationId xmlns:a16="http://schemas.microsoft.com/office/drawing/2014/main" id="{D7F381C6-116F-4B50-9E96-0F3221156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3809</xdr:colOff>
      <xdr:row>12</xdr:row>
      <xdr:rowOff>89535</xdr:rowOff>
    </xdr:from>
    <xdr:to>
      <xdr:col>16</xdr:col>
      <xdr:colOff>678179</xdr:colOff>
      <xdr:row>28</xdr:row>
      <xdr:rowOff>131445</xdr:rowOff>
    </xdr:to>
    <xdr:graphicFrame macro="">
      <xdr:nvGraphicFramePr>
        <xdr:cNvPr id="3" name="Chart 2">
          <a:extLst>
            <a:ext uri="{FF2B5EF4-FFF2-40B4-BE49-F238E27FC236}">
              <a16:creationId xmlns:a16="http://schemas.microsoft.com/office/drawing/2014/main" id="{FF82DB6E-A0E1-42A0-B8EE-8C34E5B9F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3809</xdr:colOff>
      <xdr:row>12</xdr:row>
      <xdr:rowOff>89535</xdr:rowOff>
    </xdr:from>
    <xdr:to>
      <xdr:col>23</xdr:col>
      <xdr:colOff>678179</xdr:colOff>
      <xdr:row>28</xdr:row>
      <xdr:rowOff>131445</xdr:rowOff>
    </xdr:to>
    <xdr:graphicFrame macro="">
      <xdr:nvGraphicFramePr>
        <xdr:cNvPr id="4" name="Chart 3">
          <a:extLst>
            <a:ext uri="{FF2B5EF4-FFF2-40B4-BE49-F238E27FC236}">
              <a16:creationId xmlns:a16="http://schemas.microsoft.com/office/drawing/2014/main" id="{DA22A5BC-7561-418F-99EA-C099B66DA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3809</xdr:colOff>
      <xdr:row>12</xdr:row>
      <xdr:rowOff>89535</xdr:rowOff>
    </xdr:from>
    <xdr:to>
      <xdr:col>29</xdr:col>
      <xdr:colOff>678179</xdr:colOff>
      <xdr:row>28</xdr:row>
      <xdr:rowOff>131445</xdr:rowOff>
    </xdr:to>
    <xdr:graphicFrame macro="">
      <xdr:nvGraphicFramePr>
        <xdr:cNvPr id="5" name="Chart 4">
          <a:extLst>
            <a:ext uri="{FF2B5EF4-FFF2-40B4-BE49-F238E27FC236}">
              <a16:creationId xmlns:a16="http://schemas.microsoft.com/office/drawing/2014/main" id="{6389B81E-CB4C-479A-9E70-3ECA1F983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3809</xdr:colOff>
      <xdr:row>12</xdr:row>
      <xdr:rowOff>89535</xdr:rowOff>
    </xdr:from>
    <xdr:to>
      <xdr:col>35</xdr:col>
      <xdr:colOff>678179</xdr:colOff>
      <xdr:row>28</xdr:row>
      <xdr:rowOff>131445</xdr:rowOff>
    </xdr:to>
    <xdr:graphicFrame macro="">
      <xdr:nvGraphicFramePr>
        <xdr:cNvPr id="6" name="Chart 5">
          <a:extLst>
            <a:ext uri="{FF2B5EF4-FFF2-40B4-BE49-F238E27FC236}">
              <a16:creationId xmlns:a16="http://schemas.microsoft.com/office/drawing/2014/main" id="{C3440865-C49C-4A9D-B87C-DD0A889B2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59054</xdr:colOff>
      <xdr:row>12</xdr:row>
      <xdr:rowOff>102870</xdr:rowOff>
    </xdr:from>
    <xdr:to>
      <xdr:col>10</xdr:col>
      <xdr:colOff>731519</xdr:colOff>
      <xdr:row>28</xdr:row>
      <xdr:rowOff>144780</xdr:rowOff>
    </xdr:to>
    <xdr:graphicFrame macro="">
      <xdr:nvGraphicFramePr>
        <xdr:cNvPr id="7" name="Chart 6">
          <a:extLst>
            <a:ext uri="{FF2B5EF4-FFF2-40B4-BE49-F238E27FC236}">
              <a16:creationId xmlns:a16="http://schemas.microsoft.com/office/drawing/2014/main" id="{9D24FA5A-B623-4B5B-B322-E7CAA5E06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438149</xdr:colOff>
      <xdr:row>16</xdr:row>
      <xdr:rowOff>179070</xdr:rowOff>
    </xdr:from>
    <xdr:to>
      <xdr:col>43</xdr:col>
      <xdr:colOff>34289</xdr:colOff>
      <xdr:row>33</xdr:row>
      <xdr:rowOff>34290</xdr:rowOff>
    </xdr:to>
    <xdr:graphicFrame macro="">
      <xdr:nvGraphicFramePr>
        <xdr:cNvPr id="8" name="Chart 7">
          <a:extLst>
            <a:ext uri="{FF2B5EF4-FFF2-40B4-BE49-F238E27FC236}">
              <a16:creationId xmlns:a16="http://schemas.microsoft.com/office/drawing/2014/main" id="{5C61EF67-4D5F-4658-A65E-FF2A79DE9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314324</xdr:colOff>
      <xdr:row>0</xdr:row>
      <xdr:rowOff>42861</xdr:rowOff>
    </xdr:from>
    <xdr:to>
      <xdr:col>17</xdr:col>
      <xdr:colOff>523875</xdr:colOff>
      <xdr:row>5</xdr:row>
      <xdr:rowOff>76200</xdr:rowOff>
    </xdr:to>
    <xdr:graphicFrame macro="">
      <xdr:nvGraphicFramePr>
        <xdr:cNvPr id="3" name="Chart 2">
          <a:extLst>
            <a:ext uri="{FF2B5EF4-FFF2-40B4-BE49-F238E27FC236}">
              <a16:creationId xmlns:a16="http://schemas.microsoft.com/office/drawing/2014/main" id="{7E57DD30-035F-7045-A60D-04DA211D16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314324</xdr:colOff>
      <xdr:row>4</xdr:row>
      <xdr:rowOff>76200</xdr:rowOff>
    </xdr:from>
    <xdr:to>
      <xdr:col>25</xdr:col>
      <xdr:colOff>114299</xdr:colOff>
      <xdr:row>8</xdr:row>
      <xdr:rowOff>400050</xdr:rowOff>
    </xdr:to>
    <xdr:graphicFrame macro="">
      <xdr:nvGraphicFramePr>
        <xdr:cNvPr id="4" name="Chart 3">
          <a:extLst>
            <a:ext uri="{FF2B5EF4-FFF2-40B4-BE49-F238E27FC236}">
              <a16:creationId xmlns:a16="http://schemas.microsoft.com/office/drawing/2014/main" id="{8C121853-628F-4201-933B-8F639B7E6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4</xdr:row>
      <xdr:rowOff>857249</xdr:rowOff>
    </xdr:from>
    <xdr:to>
      <xdr:col>17</xdr:col>
      <xdr:colOff>9525</xdr:colOff>
      <xdr:row>8</xdr:row>
      <xdr:rowOff>742950</xdr:rowOff>
    </xdr:to>
    <xdr:graphicFrame macro="">
      <xdr:nvGraphicFramePr>
        <xdr:cNvPr id="5" name="Chart 4">
          <a:extLst>
            <a:ext uri="{FF2B5EF4-FFF2-40B4-BE49-F238E27FC236}">
              <a16:creationId xmlns:a16="http://schemas.microsoft.com/office/drawing/2014/main" id="{FF477791-8DDC-4FE6-B82C-63BDFA67A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476250</xdr:colOff>
      <xdr:row>8</xdr:row>
      <xdr:rowOff>9524</xdr:rowOff>
    </xdr:from>
    <xdr:to>
      <xdr:col>24</xdr:col>
      <xdr:colOff>114300</xdr:colOff>
      <xdr:row>11</xdr:row>
      <xdr:rowOff>133349</xdr:rowOff>
    </xdr:to>
    <xdr:graphicFrame macro="">
      <xdr:nvGraphicFramePr>
        <xdr:cNvPr id="6" name="Chart 5">
          <a:extLst>
            <a:ext uri="{FF2B5EF4-FFF2-40B4-BE49-F238E27FC236}">
              <a16:creationId xmlns:a16="http://schemas.microsoft.com/office/drawing/2014/main" id="{E10F6C0D-D149-4510-8E76-8B82EB4C8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542925</xdr:colOff>
      <xdr:row>8</xdr:row>
      <xdr:rowOff>676274</xdr:rowOff>
    </xdr:from>
    <xdr:to>
      <xdr:col>16</xdr:col>
      <xdr:colOff>342900</xdr:colOff>
      <xdr:row>12</xdr:row>
      <xdr:rowOff>666749</xdr:rowOff>
    </xdr:to>
    <xdr:graphicFrame macro="">
      <xdr:nvGraphicFramePr>
        <xdr:cNvPr id="7" name="Chart 6">
          <a:extLst>
            <a:ext uri="{FF2B5EF4-FFF2-40B4-BE49-F238E27FC236}">
              <a16:creationId xmlns:a16="http://schemas.microsoft.com/office/drawing/2014/main" id="{4373ACE2-B403-481B-83E5-1297ADCD7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47625</xdr:colOff>
      <xdr:row>11</xdr:row>
      <xdr:rowOff>85724</xdr:rowOff>
    </xdr:from>
    <xdr:to>
      <xdr:col>22</xdr:col>
      <xdr:colOff>352425</xdr:colOff>
      <xdr:row>14</xdr:row>
      <xdr:rowOff>342899</xdr:rowOff>
    </xdr:to>
    <xdr:graphicFrame macro="">
      <xdr:nvGraphicFramePr>
        <xdr:cNvPr id="8" name="Chart 7">
          <a:extLst>
            <a:ext uri="{FF2B5EF4-FFF2-40B4-BE49-F238E27FC236}">
              <a16:creationId xmlns:a16="http://schemas.microsoft.com/office/drawing/2014/main" id="{EDB0943F-13F1-43CE-ABF2-F8592D99F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304800</xdr:colOff>
      <xdr:row>14</xdr:row>
      <xdr:rowOff>276225</xdr:rowOff>
    </xdr:from>
    <xdr:to>
      <xdr:col>16</xdr:col>
      <xdr:colOff>561975</xdr:colOff>
      <xdr:row>14</xdr:row>
      <xdr:rowOff>1814513</xdr:rowOff>
    </xdr:to>
    <xdr:graphicFrame macro="">
      <xdr:nvGraphicFramePr>
        <xdr:cNvPr id="9" name="Chart 8">
          <a:extLst>
            <a:ext uri="{FF2B5EF4-FFF2-40B4-BE49-F238E27FC236}">
              <a16:creationId xmlns:a16="http://schemas.microsoft.com/office/drawing/2014/main" id="{7D0E5841-0B1E-4A0F-B4E8-BB9479690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590549</xdr:colOff>
      <xdr:row>16</xdr:row>
      <xdr:rowOff>95250</xdr:rowOff>
    </xdr:from>
    <xdr:to>
      <xdr:col>17</xdr:col>
      <xdr:colOff>485774</xdr:colOff>
      <xdr:row>21</xdr:row>
      <xdr:rowOff>114300</xdr:rowOff>
    </xdr:to>
    <xdr:graphicFrame macro="">
      <xdr:nvGraphicFramePr>
        <xdr:cNvPr id="10" name="Chart 9">
          <a:extLst>
            <a:ext uri="{FF2B5EF4-FFF2-40B4-BE49-F238E27FC236}">
              <a16:creationId xmlns:a16="http://schemas.microsoft.com/office/drawing/2014/main" id="{CE02E1A0-3C5E-4B41-A94A-33DC28147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571500</xdr:colOff>
      <xdr:row>18</xdr:row>
      <xdr:rowOff>419100</xdr:rowOff>
    </xdr:from>
    <xdr:to>
      <xdr:col>25</xdr:col>
      <xdr:colOff>466725</xdr:colOff>
      <xdr:row>23</xdr:row>
      <xdr:rowOff>57150</xdr:rowOff>
    </xdr:to>
    <xdr:graphicFrame macro="">
      <xdr:nvGraphicFramePr>
        <xdr:cNvPr id="11" name="Chart 10">
          <a:extLst>
            <a:ext uri="{FF2B5EF4-FFF2-40B4-BE49-F238E27FC236}">
              <a16:creationId xmlns:a16="http://schemas.microsoft.com/office/drawing/2014/main" id="{674D7BFD-5C8B-45D4-A321-0E6D0A201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581025</xdr:colOff>
      <xdr:row>21</xdr:row>
      <xdr:rowOff>57150</xdr:rowOff>
    </xdr:from>
    <xdr:to>
      <xdr:col>17</xdr:col>
      <xdr:colOff>476250</xdr:colOff>
      <xdr:row>26</xdr:row>
      <xdr:rowOff>266700</xdr:rowOff>
    </xdr:to>
    <xdr:graphicFrame macro="">
      <xdr:nvGraphicFramePr>
        <xdr:cNvPr id="12" name="Chart 11">
          <a:extLst>
            <a:ext uri="{FF2B5EF4-FFF2-40B4-BE49-F238E27FC236}">
              <a16:creationId xmlns:a16="http://schemas.microsoft.com/office/drawing/2014/main" id="{9AB469CE-CCB3-4B27-BCF3-A5623392E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581025</xdr:colOff>
      <xdr:row>23</xdr:row>
      <xdr:rowOff>9525</xdr:rowOff>
    </xdr:from>
    <xdr:to>
      <xdr:col>25</xdr:col>
      <xdr:colOff>476250</xdr:colOff>
      <xdr:row>28</xdr:row>
      <xdr:rowOff>28575</xdr:rowOff>
    </xdr:to>
    <xdr:graphicFrame macro="">
      <xdr:nvGraphicFramePr>
        <xdr:cNvPr id="13" name="Chart 12">
          <a:extLst>
            <a:ext uri="{FF2B5EF4-FFF2-40B4-BE49-F238E27FC236}">
              <a16:creationId xmlns:a16="http://schemas.microsoft.com/office/drawing/2014/main" id="{98772AE9-619B-4877-987C-7592ED6AC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19050</xdr:colOff>
      <xdr:row>26</xdr:row>
      <xdr:rowOff>171450</xdr:rowOff>
    </xdr:from>
    <xdr:to>
      <xdr:col>17</xdr:col>
      <xdr:colOff>523875</xdr:colOff>
      <xdr:row>30</xdr:row>
      <xdr:rowOff>190500</xdr:rowOff>
    </xdr:to>
    <xdr:graphicFrame macro="">
      <xdr:nvGraphicFramePr>
        <xdr:cNvPr id="14" name="Chart 13">
          <a:extLst>
            <a:ext uri="{FF2B5EF4-FFF2-40B4-BE49-F238E27FC236}">
              <a16:creationId xmlns:a16="http://schemas.microsoft.com/office/drawing/2014/main" id="{87AF99A8-8191-4D06-9270-8D02AC770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0</xdr:colOff>
      <xdr:row>28</xdr:row>
      <xdr:rowOff>0</xdr:rowOff>
    </xdr:from>
    <xdr:to>
      <xdr:col>24</xdr:col>
      <xdr:colOff>304800</xdr:colOff>
      <xdr:row>30</xdr:row>
      <xdr:rowOff>447675</xdr:rowOff>
    </xdr:to>
    <xdr:graphicFrame macro="">
      <xdr:nvGraphicFramePr>
        <xdr:cNvPr id="16" name="Chart 15">
          <a:extLst>
            <a:ext uri="{FF2B5EF4-FFF2-40B4-BE49-F238E27FC236}">
              <a16:creationId xmlns:a16="http://schemas.microsoft.com/office/drawing/2014/main" id="{802F2169-FE09-4D6F-87AF-DB78DA50B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352425</xdr:colOff>
      <xdr:row>30</xdr:row>
      <xdr:rowOff>438150</xdr:rowOff>
    </xdr:from>
    <xdr:to>
      <xdr:col>17</xdr:col>
      <xdr:colOff>47625</xdr:colOff>
      <xdr:row>31</xdr:row>
      <xdr:rowOff>123825</xdr:rowOff>
    </xdr:to>
    <xdr:graphicFrame macro="">
      <xdr:nvGraphicFramePr>
        <xdr:cNvPr id="17" name="Chart 16">
          <a:extLst>
            <a:ext uri="{FF2B5EF4-FFF2-40B4-BE49-F238E27FC236}">
              <a16:creationId xmlns:a16="http://schemas.microsoft.com/office/drawing/2014/main" id="{DFB31B5F-380A-4C0F-8CEC-CB7AC21B8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542925</xdr:colOff>
      <xdr:row>31</xdr:row>
      <xdr:rowOff>152400</xdr:rowOff>
    </xdr:from>
    <xdr:to>
      <xdr:col>17</xdr:col>
      <xdr:colOff>438150</xdr:colOff>
      <xdr:row>39</xdr:row>
      <xdr:rowOff>361950</xdr:rowOff>
    </xdr:to>
    <xdr:graphicFrame macro="">
      <xdr:nvGraphicFramePr>
        <xdr:cNvPr id="18" name="Chart 17">
          <a:extLst>
            <a:ext uri="{FF2B5EF4-FFF2-40B4-BE49-F238E27FC236}">
              <a16:creationId xmlns:a16="http://schemas.microsoft.com/office/drawing/2014/main" id="{2F879788-2575-4F7F-839E-D3979EDE9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18</xdr:col>
      <xdr:colOff>0</xdr:colOff>
      <xdr:row>38</xdr:row>
      <xdr:rowOff>190499</xdr:rowOff>
    </xdr:from>
    <xdr:to>
      <xdr:col>25</xdr:col>
      <xdr:colOff>504825</xdr:colOff>
      <xdr:row>45</xdr:row>
      <xdr:rowOff>485774</xdr:rowOff>
    </xdr:to>
    <xdr:graphicFrame macro="">
      <xdr:nvGraphicFramePr>
        <xdr:cNvPr id="19" name="Chart 18">
          <a:extLst>
            <a:ext uri="{FF2B5EF4-FFF2-40B4-BE49-F238E27FC236}">
              <a16:creationId xmlns:a16="http://schemas.microsoft.com/office/drawing/2014/main" id="{5168417E-4EF3-4EB4-9EE9-EBD77B910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485775</xdr:colOff>
      <xdr:row>41</xdr:row>
      <xdr:rowOff>171450</xdr:rowOff>
    </xdr:from>
    <xdr:to>
      <xdr:col>17</xdr:col>
      <xdr:colOff>381000</xdr:colOff>
      <xdr:row>51</xdr:row>
      <xdr:rowOff>276225</xdr:rowOff>
    </xdr:to>
    <xdr:graphicFrame macro="">
      <xdr:nvGraphicFramePr>
        <xdr:cNvPr id="20" name="Chart 19">
          <a:extLst>
            <a:ext uri="{FF2B5EF4-FFF2-40B4-BE49-F238E27FC236}">
              <a16:creationId xmlns:a16="http://schemas.microsoft.com/office/drawing/2014/main" id="{42F77333-887B-4F37-857C-A7AF372A4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0</xdr:colOff>
      <xdr:row>51</xdr:row>
      <xdr:rowOff>0</xdr:rowOff>
    </xdr:from>
    <xdr:to>
      <xdr:col>24</xdr:col>
      <xdr:colOff>504825</xdr:colOff>
      <xdr:row>57</xdr:row>
      <xdr:rowOff>676275</xdr:rowOff>
    </xdr:to>
    <xdr:graphicFrame macro="">
      <xdr:nvGraphicFramePr>
        <xdr:cNvPr id="21" name="Chart 20">
          <a:extLst>
            <a:ext uri="{FF2B5EF4-FFF2-40B4-BE49-F238E27FC236}">
              <a16:creationId xmlns:a16="http://schemas.microsoft.com/office/drawing/2014/main" id="{FDE4AB93-FB10-4F3E-A9F7-A96853900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47625</xdr:colOff>
      <xdr:row>55</xdr:row>
      <xdr:rowOff>38100</xdr:rowOff>
    </xdr:from>
    <xdr:to>
      <xdr:col>16</xdr:col>
      <xdr:colOff>552450</xdr:colOff>
      <xdr:row>63</xdr:row>
      <xdr:rowOff>333375</xdr:rowOff>
    </xdr:to>
    <xdr:graphicFrame macro="">
      <xdr:nvGraphicFramePr>
        <xdr:cNvPr id="22" name="Chart 21">
          <a:extLst>
            <a:ext uri="{FF2B5EF4-FFF2-40B4-BE49-F238E27FC236}">
              <a16:creationId xmlns:a16="http://schemas.microsoft.com/office/drawing/2014/main" id="{19AAFC0C-B232-476E-BA3D-DABF5C81C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142875</xdr:colOff>
      <xdr:row>61</xdr:row>
      <xdr:rowOff>180975</xdr:rowOff>
    </xdr:from>
    <xdr:to>
      <xdr:col>25</xdr:col>
      <xdr:colOff>38100</xdr:colOff>
      <xdr:row>69</xdr:row>
      <xdr:rowOff>285750</xdr:rowOff>
    </xdr:to>
    <xdr:graphicFrame macro="">
      <xdr:nvGraphicFramePr>
        <xdr:cNvPr id="23" name="Chart 22">
          <a:extLst>
            <a:ext uri="{FF2B5EF4-FFF2-40B4-BE49-F238E27FC236}">
              <a16:creationId xmlns:a16="http://schemas.microsoft.com/office/drawing/2014/main" id="{94396946-1D61-4F71-8239-98104D2A9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11</xdr:col>
      <xdr:colOff>66675</xdr:colOff>
      <xdr:row>69</xdr:row>
      <xdr:rowOff>600075</xdr:rowOff>
    </xdr:from>
    <xdr:to>
      <xdr:col>18</xdr:col>
      <xdr:colOff>571500</xdr:colOff>
      <xdr:row>75</xdr:row>
      <xdr:rowOff>133350</xdr:rowOff>
    </xdr:to>
    <xdr:graphicFrame macro="">
      <xdr:nvGraphicFramePr>
        <xdr:cNvPr id="24" name="Chart 23">
          <a:extLst>
            <a:ext uri="{FF2B5EF4-FFF2-40B4-BE49-F238E27FC236}">
              <a16:creationId xmlns:a16="http://schemas.microsoft.com/office/drawing/2014/main" id="{7B6A922B-C8A3-4F88-B2A7-4B60CAE79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11</xdr:col>
      <xdr:colOff>0</xdr:colOff>
      <xdr:row>78</xdr:row>
      <xdr:rowOff>1</xdr:rowOff>
    </xdr:from>
    <xdr:to>
      <xdr:col>18</xdr:col>
      <xdr:colOff>501015</xdr:colOff>
      <xdr:row>86</xdr:row>
      <xdr:rowOff>114301</xdr:rowOff>
    </xdr:to>
    <xdr:graphicFrame macro="">
      <xdr:nvGraphicFramePr>
        <xdr:cNvPr id="25" name="Chart 24">
          <a:extLst>
            <a:ext uri="{FF2B5EF4-FFF2-40B4-BE49-F238E27FC236}">
              <a16:creationId xmlns:a16="http://schemas.microsoft.com/office/drawing/2014/main" id="{30B9C2C9-117C-47EE-8826-D23F233AE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314324</xdr:colOff>
      <xdr:row>1</xdr:row>
      <xdr:rowOff>42861</xdr:rowOff>
    </xdr:from>
    <xdr:to>
      <xdr:col>17</xdr:col>
      <xdr:colOff>523875</xdr:colOff>
      <xdr:row>6</xdr:row>
      <xdr:rowOff>76200</xdr:rowOff>
    </xdr:to>
    <xdr:graphicFrame macro="">
      <xdr:nvGraphicFramePr>
        <xdr:cNvPr id="2" name="Chart 1">
          <a:extLst>
            <a:ext uri="{FF2B5EF4-FFF2-40B4-BE49-F238E27FC236}">
              <a16:creationId xmlns:a16="http://schemas.microsoft.com/office/drawing/2014/main" id="{91B96517-1BA6-4526-A2B3-5FCECACD7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314324</xdr:colOff>
      <xdr:row>5</xdr:row>
      <xdr:rowOff>76200</xdr:rowOff>
    </xdr:from>
    <xdr:to>
      <xdr:col>25</xdr:col>
      <xdr:colOff>114299</xdr:colOff>
      <xdr:row>9</xdr:row>
      <xdr:rowOff>400050</xdr:rowOff>
    </xdr:to>
    <xdr:graphicFrame macro="">
      <xdr:nvGraphicFramePr>
        <xdr:cNvPr id="3" name="Chart 2">
          <a:extLst>
            <a:ext uri="{FF2B5EF4-FFF2-40B4-BE49-F238E27FC236}">
              <a16:creationId xmlns:a16="http://schemas.microsoft.com/office/drawing/2014/main" id="{FDE3D941-30E4-4D41-8B63-B4507D303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5</xdr:row>
      <xdr:rowOff>857249</xdr:rowOff>
    </xdr:from>
    <xdr:to>
      <xdr:col>17</xdr:col>
      <xdr:colOff>9525</xdr:colOff>
      <xdr:row>9</xdr:row>
      <xdr:rowOff>742950</xdr:rowOff>
    </xdr:to>
    <xdr:graphicFrame macro="">
      <xdr:nvGraphicFramePr>
        <xdr:cNvPr id="4" name="Chart 3">
          <a:extLst>
            <a:ext uri="{FF2B5EF4-FFF2-40B4-BE49-F238E27FC236}">
              <a16:creationId xmlns:a16="http://schemas.microsoft.com/office/drawing/2014/main" id="{6A4900E8-81E9-4E39-A56A-2A63598CA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476250</xdr:colOff>
      <xdr:row>9</xdr:row>
      <xdr:rowOff>9524</xdr:rowOff>
    </xdr:from>
    <xdr:to>
      <xdr:col>24</xdr:col>
      <xdr:colOff>114300</xdr:colOff>
      <xdr:row>12</xdr:row>
      <xdr:rowOff>133349</xdr:rowOff>
    </xdr:to>
    <xdr:graphicFrame macro="">
      <xdr:nvGraphicFramePr>
        <xdr:cNvPr id="5" name="Chart 4">
          <a:extLst>
            <a:ext uri="{FF2B5EF4-FFF2-40B4-BE49-F238E27FC236}">
              <a16:creationId xmlns:a16="http://schemas.microsoft.com/office/drawing/2014/main" id="{EA2AAD55-BC6A-497C-98EF-C96025EE0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542925</xdr:colOff>
      <xdr:row>9</xdr:row>
      <xdr:rowOff>676274</xdr:rowOff>
    </xdr:from>
    <xdr:to>
      <xdr:col>16</xdr:col>
      <xdr:colOff>342900</xdr:colOff>
      <xdr:row>13</xdr:row>
      <xdr:rowOff>666749</xdr:rowOff>
    </xdr:to>
    <xdr:graphicFrame macro="">
      <xdr:nvGraphicFramePr>
        <xdr:cNvPr id="6" name="Chart 5">
          <a:extLst>
            <a:ext uri="{FF2B5EF4-FFF2-40B4-BE49-F238E27FC236}">
              <a16:creationId xmlns:a16="http://schemas.microsoft.com/office/drawing/2014/main" id="{588FB742-557A-40CB-90EE-F1263529B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47625</xdr:colOff>
      <xdr:row>12</xdr:row>
      <xdr:rowOff>85724</xdr:rowOff>
    </xdr:from>
    <xdr:to>
      <xdr:col>22</xdr:col>
      <xdr:colOff>352425</xdr:colOff>
      <xdr:row>15</xdr:row>
      <xdr:rowOff>342899</xdr:rowOff>
    </xdr:to>
    <xdr:graphicFrame macro="">
      <xdr:nvGraphicFramePr>
        <xdr:cNvPr id="7" name="Chart 6">
          <a:extLst>
            <a:ext uri="{FF2B5EF4-FFF2-40B4-BE49-F238E27FC236}">
              <a16:creationId xmlns:a16="http://schemas.microsoft.com/office/drawing/2014/main" id="{0A216438-BCF1-460E-BF39-4FD662FFF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304800</xdr:colOff>
      <xdr:row>15</xdr:row>
      <xdr:rowOff>276225</xdr:rowOff>
    </xdr:from>
    <xdr:to>
      <xdr:col>16</xdr:col>
      <xdr:colOff>561975</xdr:colOff>
      <xdr:row>15</xdr:row>
      <xdr:rowOff>1814513</xdr:rowOff>
    </xdr:to>
    <xdr:graphicFrame macro="">
      <xdr:nvGraphicFramePr>
        <xdr:cNvPr id="8" name="Chart 7">
          <a:extLst>
            <a:ext uri="{FF2B5EF4-FFF2-40B4-BE49-F238E27FC236}">
              <a16:creationId xmlns:a16="http://schemas.microsoft.com/office/drawing/2014/main" id="{ED2EFC02-6771-443E-BEDB-26B404188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590549</xdr:colOff>
      <xdr:row>17</xdr:row>
      <xdr:rowOff>95250</xdr:rowOff>
    </xdr:from>
    <xdr:to>
      <xdr:col>17</xdr:col>
      <xdr:colOff>485774</xdr:colOff>
      <xdr:row>22</xdr:row>
      <xdr:rowOff>114300</xdr:rowOff>
    </xdr:to>
    <xdr:graphicFrame macro="">
      <xdr:nvGraphicFramePr>
        <xdr:cNvPr id="9" name="Chart 8">
          <a:extLst>
            <a:ext uri="{FF2B5EF4-FFF2-40B4-BE49-F238E27FC236}">
              <a16:creationId xmlns:a16="http://schemas.microsoft.com/office/drawing/2014/main" id="{A9E0D2ED-FA8A-4202-AED3-D3A84B307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571500</xdr:colOff>
      <xdr:row>19</xdr:row>
      <xdr:rowOff>419100</xdr:rowOff>
    </xdr:from>
    <xdr:to>
      <xdr:col>25</xdr:col>
      <xdr:colOff>466725</xdr:colOff>
      <xdr:row>24</xdr:row>
      <xdr:rowOff>57150</xdr:rowOff>
    </xdr:to>
    <xdr:graphicFrame macro="">
      <xdr:nvGraphicFramePr>
        <xdr:cNvPr id="10" name="Chart 9">
          <a:extLst>
            <a:ext uri="{FF2B5EF4-FFF2-40B4-BE49-F238E27FC236}">
              <a16:creationId xmlns:a16="http://schemas.microsoft.com/office/drawing/2014/main" id="{E82C02F7-AF97-4D10-881B-83AF37181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581025</xdr:colOff>
      <xdr:row>22</xdr:row>
      <xdr:rowOff>57150</xdr:rowOff>
    </xdr:from>
    <xdr:to>
      <xdr:col>17</xdr:col>
      <xdr:colOff>476250</xdr:colOff>
      <xdr:row>27</xdr:row>
      <xdr:rowOff>266700</xdr:rowOff>
    </xdr:to>
    <xdr:graphicFrame macro="">
      <xdr:nvGraphicFramePr>
        <xdr:cNvPr id="11" name="Chart 10">
          <a:extLst>
            <a:ext uri="{FF2B5EF4-FFF2-40B4-BE49-F238E27FC236}">
              <a16:creationId xmlns:a16="http://schemas.microsoft.com/office/drawing/2014/main" id="{776EA8ED-5D04-4076-B02D-08464F9D5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581025</xdr:colOff>
      <xdr:row>24</xdr:row>
      <xdr:rowOff>9525</xdr:rowOff>
    </xdr:from>
    <xdr:to>
      <xdr:col>25</xdr:col>
      <xdr:colOff>476250</xdr:colOff>
      <xdr:row>29</xdr:row>
      <xdr:rowOff>28575</xdr:rowOff>
    </xdr:to>
    <xdr:graphicFrame macro="">
      <xdr:nvGraphicFramePr>
        <xdr:cNvPr id="12" name="Chart 11">
          <a:extLst>
            <a:ext uri="{FF2B5EF4-FFF2-40B4-BE49-F238E27FC236}">
              <a16:creationId xmlns:a16="http://schemas.microsoft.com/office/drawing/2014/main" id="{6305F5D6-32F0-40CD-9C7B-6693A1170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19050</xdr:colOff>
      <xdr:row>27</xdr:row>
      <xdr:rowOff>171450</xdr:rowOff>
    </xdr:from>
    <xdr:to>
      <xdr:col>17</xdr:col>
      <xdr:colOff>523875</xdr:colOff>
      <xdr:row>31</xdr:row>
      <xdr:rowOff>190500</xdr:rowOff>
    </xdr:to>
    <xdr:graphicFrame macro="">
      <xdr:nvGraphicFramePr>
        <xdr:cNvPr id="13" name="Chart 12">
          <a:extLst>
            <a:ext uri="{FF2B5EF4-FFF2-40B4-BE49-F238E27FC236}">
              <a16:creationId xmlns:a16="http://schemas.microsoft.com/office/drawing/2014/main" id="{24B265EC-38E9-4446-A0AD-1D1749737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0</xdr:colOff>
      <xdr:row>29</xdr:row>
      <xdr:rowOff>0</xdr:rowOff>
    </xdr:from>
    <xdr:to>
      <xdr:col>24</xdr:col>
      <xdr:colOff>304800</xdr:colOff>
      <xdr:row>31</xdr:row>
      <xdr:rowOff>447675</xdr:rowOff>
    </xdr:to>
    <xdr:graphicFrame macro="">
      <xdr:nvGraphicFramePr>
        <xdr:cNvPr id="14" name="Chart 13">
          <a:extLst>
            <a:ext uri="{FF2B5EF4-FFF2-40B4-BE49-F238E27FC236}">
              <a16:creationId xmlns:a16="http://schemas.microsoft.com/office/drawing/2014/main" id="{0CB4692F-4061-4465-87B0-EA1CE7F1B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352425</xdr:colOff>
      <xdr:row>31</xdr:row>
      <xdr:rowOff>438150</xdr:rowOff>
    </xdr:from>
    <xdr:to>
      <xdr:col>17</xdr:col>
      <xdr:colOff>47625</xdr:colOff>
      <xdr:row>32</xdr:row>
      <xdr:rowOff>123825</xdr:rowOff>
    </xdr:to>
    <xdr:graphicFrame macro="">
      <xdr:nvGraphicFramePr>
        <xdr:cNvPr id="15" name="Chart 14">
          <a:extLst>
            <a:ext uri="{FF2B5EF4-FFF2-40B4-BE49-F238E27FC236}">
              <a16:creationId xmlns:a16="http://schemas.microsoft.com/office/drawing/2014/main" id="{56C6ECC9-FDDB-4664-97EF-483DEBC9C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542925</xdr:colOff>
      <xdr:row>32</xdr:row>
      <xdr:rowOff>152400</xdr:rowOff>
    </xdr:from>
    <xdr:to>
      <xdr:col>17</xdr:col>
      <xdr:colOff>438150</xdr:colOff>
      <xdr:row>40</xdr:row>
      <xdr:rowOff>361950</xdr:rowOff>
    </xdr:to>
    <xdr:graphicFrame macro="">
      <xdr:nvGraphicFramePr>
        <xdr:cNvPr id="16" name="Chart 15">
          <a:extLst>
            <a:ext uri="{FF2B5EF4-FFF2-40B4-BE49-F238E27FC236}">
              <a16:creationId xmlns:a16="http://schemas.microsoft.com/office/drawing/2014/main" id="{DA7C0F22-3BCD-4C58-8A4D-C4DDB1F22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18</xdr:col>
      <xdr:colOff>0</xdr:colOff>
      <xdr:row>39</xdr:row>
      <xdr:rowOff>190499</xdr:rowOff>
    </xdr:from>
    <xdr:to>
      <xdr:col>25</xdr:col>
      <xdr:colOff>504825</xdr:colOff>
      <xdr:row>46</xdr:row>
      <xdr:rowOff>485774</xdr:rowOff>
    </xdr:to>
    <xdr:graphicFrame macro="">
      <xdr:nvGraphicFramePr>
        <xdr:cNvPr id="17" name="Chart 16">
          <a:extLst>
            <a:ext uri="{FF2B5EF4-FFF2-40B4-BE49-F238E27FC236}">
              <a16:creationId xmlns:a16="http://schemas.microsoft.com/office/drawing/2014/main" id="{77AF9EBB-C19E-4F42-9001-489EE031C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485775</xdr:colOff>
      <xdr:row>42</xdr:row>
      <xdr:rowOff>171450</xdr:rowOff>
    </xdr:from>
    <xdr:to>
      <xdr:col>17</xdr:col>
      <xdr:colOff>381000</xdr:colOff>
      <xdr:row>52</xdr:row>
      <xdr:rowOff>276225</xdr:rowOff>
    </xdr:to>
    <xdr:graphicFrame macro="">
      <xdr:nvGraphicFramePr>
        <xdr:cNvPr id="18" name="Chart 17">
          <a:extLst>
            <a:ext uri="{FF2B5EF4-FFF2-40B4-BE49-F238E27FC236}">
              <a16:creationId xmlns:a16="http://schemas.microsoft.com/office/drawing/2014/main" id="{6D0ED5C8-14B0-45DE-A943-F5E884D47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0</xdr:colOff>
      <xdr:row>52</xdr:row>
      <xdr:rowOff>0</xdr:rowOff>
    </xdr:from>
    <xdr:to>
      <xdr:col>24</xdr:col>
      <xdr:colOff>504825</xdr:colOff>
      <xdr:row>58</xdr:row>
      <xdr:rowOff>676275</xdr:rowOff>
    </xdr:to>
    <xdr:graphicFrame macro="">
      <xdr:nvGraphicFramePr>
        <xdr:cNvPr id="19" name="Chart 18">
          <a:extLst>
            <a:ext uri="{FF2B5EF4-FFF2-40B4-BE49-F238E27FC236}">
              <a16:creationId xmlns:a16="http://schemas.microsoft.com/office/drawing/2014/main" id="{A6A0F59C-3873-47C1-BF4B-8AFA72ED2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47625</xdr:colOff>
      <xdr:row>56</xdr:row>
      <xdr:rowOff>38100</xdr:rowOff>
    </xdr:from>
    <xdr:to>
      <xdr:col>16</xdr:col>
      <xdr:colOff>552450</xdr:colOff>
      <xdr:row>64</xdr:row>
      <xdr:rowOff>333375</xdr:rowOff>
    </xdr:to>
    <xdr:graphicFrame macro="">
      <xdr:nvGraphicFramePr>
        <xdr:cNvPr id="20" name="Chart 19">
          <a:extLst>
            <a:ext uri="{FF2B5EF4-FFF2-40B4-BE49-F238E27FC236}">
              <a16:creationId xmlns:a16="http://schemas.microsoft.com/office/drawing/2014/main" id="{351BFDB2-FFB6-477B-9F2B-395EAF6AE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142875</xdr:colOff>
      <xdr:row>62</xdr:row>
      <xdr:rowOff>180975</xdr:rowOff>
    </xdr:from>
    <xdr:to>
      <xdr:col>25</xdr:col>
      <xdr:colOff>38100</xdr:colOff>
      <xdr:row>70</xdr:row>
      <xdr:rowOff>285750</xdr:rowOff>
    </xdr:to>
    <xdr:graphicFrame macro="">
      <xdr:nvGraphicFramePr>
        <xdr:cNvPr id="21" name="Chart 20">
          <a:extLst>
            <a:ext uri="{FF2B5EF4-FFF2-40B4-BE49-F238E27FC236}">
              <a16:creationId xmlns:a16="http://schemas.microsoft.com/office/drawing/2014/main" id="{83B97158-9DB0-47EC-A343-7DAC0E702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11</xdr:col>
      <xdr:colOff>66675</xdr:colOff>
      <xdr:row>70</xdr:row>
      <xdr:rowOff>600075</xdr:rowOff>
    </xdr:from>
    <xdr:to>
      <xdr:col>18</xdr:col>
      <xdr:colOff>571500</xdr:colOff>
      <xdr:row>76</xdr:row>
      <xdr:rowOff>133350</xdr:rowOff>
    </xdr:to>
    <xdr:graphicFrame macro="">
      <xdr:nvGraphicFramePr>
        <xdr:cNvPr id="22" name="Chart 21">
          <a:extLst>
            <a:ext uri="{FF2B5EF4-FFF2-40B4-BE49-F238E27FC236}">
              <a16:creationId xmlns:a16="http://schemas.microsoft.com/office/drawing/2014/main" id="{27D56DE9-27D1-4AE5-8943-82BEDF84B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herine Phillips" refreshedDate="45048.70278634259" createdVersion="8" refreshedVersion="8" minRefreshableVersion="3" recordCount="253" xr:uid="{A9341973-BA2C-4631-B7A0-B4FB3848B671}">
  <cacheSource type="worksheet">
    <worksheetSource ref="J2:BU343" sheet="Data"/>
  </cacheSource>
  <cacheFields count="64">
    <cacheField name="What part of the ABL Group do you work for?" numFmtId="0">
      <sharedItems count="5">
        <s v="OWC"/>
        <s v="ABL"/>
        <s v="AGR"/>
        <s v="Add Energy"/>
        <s v="Longitude"/>
      </sharedItems>
    </cacheField>
    <cacheField name="Which best describes your gender identity?" numFmtId="0">
      <sharedItems count="3">
        <s v="Man"/>
        <s v="Woman"/>
        <s v="Prefer not to say"/>
      </sharedItems>
    </cacheField>
    <cacheField name="Other (please specify)" numFmtId="0">
      <sharedItems containsNonDate="0" containsString="0" containsBlank="1"/>
    </cacheField>
    <cacheField name="Do you describe yourself as trans?" numFmtId="0">
      <sharedItems/>
    </cacheField>
    <cacheField name="Which of the following best describes your sexual orientation?" numFmtId="0">
      <sharedItems/>
    </cacheField>
    <cacheField name="Other (please specify)2" numFmtId="0">
      <sharedItems containsBlank="1"/>
    </cacheField>
    <cacheField name="What is your ethnicity?" numFmtId="0">
      <sharedItems count="10">
        <s v="White"/>
        <s v="East Asian (i.e. China, Japan, Korea)"/>
        <s v="South Asian (i.e. India, Pakistan, Sri Lanka)"/>
        <s v="Prefer not to say"/>
        <s v="Mixed or multiple ethnic groups"/>
        <s v="Hispanic"/>
        <s v="Southeast Asian (i.e. Cambodia, Vietnam, Philippines)"/>
        <s v="Black"/>
        <s v="Other (please specify)"/>
        <s v="Arab"/>
      </sharedItems>
    </cacheField>
    <cacheField name="Other (please specify)3" numFmtId="0">
      <sharedItems containsBlank="1"/>
    </cacheField>
    <cacheField name="What is your religion?" numFmtId="0">
      <sharedItems/>
    </cacheField>
    <cacheField name="Other (please specify)4" numFmtId="0">
      <sharedItems containsBlank="1"/>
    </cacheField>
    <cacheField name="How old are you?" numFmtId="0">
      <sharedItems/>
    </cacheField>
    <cacheField name="Response" numFmtId="0">
      <sharedItems/>
    </cacheField>
    <cacheField name="Do you experience barriers or limitations in your day-to-day activities related to any disability, health conditions or impairments?" numFmtId="0">
      <sharedItems/>
    </cacheField>
    <cacheField name="Response2" numFmtId="0">
      <sharedItems/>
    </cacheField>
    <cacheField name="What type of school did you attend for the majority of your time between the ages of 11 and 16?" numFmtId="0">
      <sharedItems/>
    </cacheField>
    <cacheField name="Other (please specify)5" numFmtId="0">
      <sharedItems containsBlank="1"/>
    </cacheField>
    <cacheField name="How strongly do you agree with this statement? “I feel like I truly belong at ABL”" numFmtId="0">
      <sharedItems containsBlank="1" count="6">
        <m/>
        <s v="Neither agree nor disagree"/>
        <s v="Agree"/>
        <s v="Strongly agree"/>
        <s v="Disagree"/>
        <s v="Strongly disagree"/>
      </sharedItems>
    </cacheField>
    <cacheField name="How strongly do you agree with this statement? “I don’t feel like I need to mask or downplay aspects of my physical, cultural, spiritual or emotional self at work”" numFmtId="0">
      <sharedItems containsBlank="1" count="6">
        <m/>
        <s v="Disagree"/>
        <s v="Agree"/>
        <s v="Strongly agree"/>
        <s v="Neither agree nor disagree"/>
        <s v="Strongly disagree"/>
      </sharedItems>
    </cacheField>
    <cacheField name="How strongly do you agree with this statement? “I believe that ABL is an inclusive employer”" numFmtId="0">
      <sharedItems containsBlank="1" count="6">
        <m/>
        <s v="Agree"/>
        <s v="Strongly agree"/>
        <s v="Neither agree nor disagree"/>
        <s v="Strongly disagree"/>
        <s v="Disagree"/>
      </sharedItems>
    </cacheField>
    <cacheField name="How strongly do you agree with this statement? “I believe that everyone is able to succeed at ABL, regardless of their background of characteristics”" numFmtId="0">
      <sharedItems containsBlank="1" count="6">
        <m/>
        <s v="Agree"/>
        <s v="Neither agree nor disagree"/>
        <s v="Strongly agree"/>
        <s v="Disagree"/>
        <s v="Strongly disagree"/>
      </sharedItems>
    </cacheField>
    <cacheField name="How strongly do you agree with this statement? &quot;I feel able to raise equality, diversity or inclusion issues with my line manager or other management at ABL&quot;" numFmtId="0">
      <sharedItems containsBlank="1" count="6">
        <m/>
        <s v="Agree"/>
        <s v="Strongly agree"/>
        <s v="Neither agree nor disagree"/>
        <s v="Strongly disagree"/>
        <s v="Disagree"/>
      </sharedItems>
    </cacheField>
    <cacheField name="Have you encountered any perceived bias within ABL?Bias being defined a inclination or prejudice for or against one person or group, especially in a way considered to be unfair (Oxford Languages, 2023)" numFmtId="0">
      <sharedItems containsBlank="1" count="3">
        <m/>
        <s v="No"/>
        <s v="Yes"/>
      </sharedItems>
    </cacheField>
    <cacheField name="Do you consider that the language employed in ABL is inclusive?Inclusive language is understood as a form of communication that avoids using words, expressions or assumptions that would stereotype, demean or exclude. For instance, gendered language is normally understood as language that is biased towards a particular sex or social gender (GSMA, 2020)." numFmtId="0">
      <sharedItems containsBlank="1" count="3">
        <m/>
        <s v="Yes"/>
        <s v="No"/>
      </sharedItems>
    </cacheField>
    <cacheField name="Please provide examples of non-inclusive language that you have heard in ABL (if applicable)" numFmtId="0">
      <sharedItems containsBlank="1" longText="1"/>
    </cacheField>
    <cacheField name="Theme" numFmtId="0">
      <sharedItems containsBlank="1"/>
    </cacheField>
    <cacheField name="Age" numFmtId="0">
      <sharedItems containsBlank="1"/>
    </cacheField>
    <cacheField name="Gender" numFmtId="0">
      <sharedItems containsBlank="1"/>
    </cacheField>
    <cacheField name="Nationality" numFmtId="0">
      <sharedItems containsBlank="1"/>
    </cacheField>
    <cacheField name="Race" numFmtId="0">
      <sharedItems containsBlank="1"/>
    </cacheField>
    <cacheField name="Non-inclusive" numFmtId="0">
      <sharedItems containsBlank="1"/>
    </cacheField>
    <cacheField name="Sub theme" numFmtId="0">
      <sharedItems containsBlank="1"/>
    </cacheField>
    <cacheField name="Collective noun" numFmtId="0">
      <sharedItems containsBlank="1"/>
    </cacheField>
    <cacheField name="Innaproriate comment/ Joke" numFmtId="0">
      <sharedItems containsBlank="1"/>
    </cacheField>
    <cacheField name="SOP" numFmtId="0">
      <sharedItems containsBlank="1"/>
    </cacheField>
    <cacheField name="Other language" numFmtId="0">
      <sharedItems containsBlank="1"/>
    </cacheField>
    <cacheField name="How do you feel about being part of the ABL group" numFmtId="0">
      <sharedItems containsBlank="1" longText="1"/>
    </cacheField>
    <cacheField name="Theme2" numFmtId="0">
      <sharedItems containsBlank="1"/>
    </cacheField>
    <cacheField name="None" numFmtId="0">
      <sharedItems containsBlank="1"/>
    </cacheField>
    <cacheField name="Environment" numFmtId="0">
      <sharedItems containsBlank="1"/>
    </cacheField>
    <cacheField name="Gender2" numFmtId="0">
      <sharedItems containsBlank="1"/>
    </cacheField>
    <cacheField name="Race2" numFmtId="0">
      <sharedItems containsBlank="1"/>
    </cacheField>
    <cacheField name="Age2" numFmtId="0">
      <sharedItems containsBlank="1"/>
    </cacheField>
    <cacheField name="Career" numFmtId="0">
      <sharedItems containsBlank="1"/>
    </cacheField>
    <cacheField name="Out of touch" numFmtId="0">
      <sharedItems containsBlank="1"/>
    </cacheField>
    <cacheField name="Separate" numFmtId="0">
      <sharedItems containsBlank="1"/>
    </cacheField>
    <cacheField name="Too big" numFmtId="0">
      <sharedItems containsBlank="1"/>
    </cacheField>
    <cacheField name="Other negative" numFmtId="0">
      <sharedItems containsBlank="1"/>
    </cacheField>
    <cacheField name="Neutral" numFmtId="0">
      <sharedItems containsBlank="1"/>
    </cacheField>
    <cacheField name="Positive" numFmtId="0">
      <sharedItems containsBlank="1"/>
    </cacheField>
    <cacheField name="What do you think it can be done to make of the ABL group a more diverse and inclusive organisation?" numFmtId="0">
      <sharedItems containsBlank="1" longText="1"/>
    </cacheField>
    <cacheField name="Theme3" numFmtId="0">
      <sharedItems containsBlank="1"/>
    </cacheField>
    <cacheField name="Senior leadership" numFmtId="0">
      <sharedItems containsBlank="1"/>
    </cacheField>
    <cacheField name="Training" numFmtId="0">
      <sharedItems containsBlank="1"/>
    </cacheField>
    <cacheField name="Integration" numFmtId="0">
      <sharedItems containsBlank="1"/>
    </cacheField>
    <cacheField name="Recruitment" numFmtId="0">
      <sharedItems containsBlank="1"/>
    </cacheField>
    <cacheField name="Outreach" numFmtId="0">
      <sharedItems containsBlank="1"/>
    </cacheField>
    <cacheField name="Data" numFmtId="0">
      <sharedItems containsBlank="1"/>
    </cacheField>
    <cacheField name="Communitcation" numFmtId="0">
      <sharedItems containsBlank="1"/>
    </cacheField>
    <cacheField name="Social networks" numFmtId="0">
      <sharedItems containsBlank="1"/>
    </cacheField>
    <cacheField name="Practical support" numFmtId="0">
      <sharedItems containsBlank="1"/>
    </cacheField>
    <cacheField name="Other" numFmtId="0">
      <sharedItems containsBlank="1"/>
    </cacheField>
    <cacheField name="No response" numFmtId="0">
      <sharedItems containsBlank="1"/>
    </cacheField>
    <cacheField name="Please include any further comments or experiences that you wish to add" numFmtId="0">
      <sharedItems containsBlank="1" longText="1"/>
    </cacheField>
    <cacheField name="Theme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herine Phillips" refreshedDate="45049.779496064817" createdVersion="8" refreshedVersion="8" minRefreshableVersion="3" recordCount="343" xr:uid="{E4A4B12B-A34C-41D5-A1B2-F44564B2F2D4}">
  <cacheSource type="worksheet">
    <worksheetSource ref="J2:AF345" sheet="Data"/>
  </cacheSource>
  <cacheFields count="23">
    <cacheField name="What part of the ABL Group do you work for?" numFmtId="0">
      <sharedItems count="5">
        <s v="OWC"/>
        <s v="Longitude"/>
        <s v="ABL"/>
        <s v="Add Energy"/>
        <s v="AGR"/>
      </sharedItems>
    </cacheField>
    <cacheField name="Which best describes your gender identity?" numFmtId="0">
      <sharedItems count="3">
        <s v="Woman"/>
        <s v="Man"/>
        <s v="Prefer not to say"/>
      </sharedItems>
    </cacheField>
    <cacheField name="Other (please specify)" numFmtId="0">
      <sharedItems containsNonDate="0" containsString="0" containsBlank="1"/>
    </cacheField>
    <cacheField name="Do you describe yourself as trans?" numFmtId="0">
      <sharedItems/>
    </cacheField>
    <cacheField name="Which of the following best describes your sexual orientation?" numFmtId="0">
      <sharedItems/>
    </cacheField>
    <cacheField name="Other (please specify)2" numFmtId="0">
      <sharedItems containsBlank="1"/>
    </cacheField>
    <cacheField name="What is your ethnicity?" numFmtId="0">
      <sharedItems/>
    </cacheField>
    <cacheField name="Other (please specify)3" numFmtId="0">
      <sharedItems containsBlank="1"/>
    </cacheField>
    <cacheField name="What is your religion?" numFmtId="0">
      <sharedItems/>
    </cacheField>
    <cacheField name="Other (please specify)4" numFmtId="0">
      <sharedItems containsBlank="1"/>
    </cacheField>
    <cacheField name="How old are you?" numFmtId="0">
      <sharedItems/>
    </cacheField>
    <cacheField name="Response" numFmtId="0">
      <sharedItems/>
    </cacheField>
    <cacheField name="Do you experience barriers or limitations in your day-to-day activities related to any disability, health conditions or impairments?" numFmtId="0">
      <sharedItems/>
    </cacheField>
    <cacheField name="Response2" numFmtId="0">
      <sharedItems/>
    </cacheField>
    <cacheField name="What type of school did you attend for the majority of your time between the ages of 11 and 16?" numFmtId="0">
      <sharedItems/>
    </cacheField>
    <cacheField name="Other (please specify)5" numFmtId="0">
      <sharedItems containsBlank="1"/>
    </cacheField>
    <cacheField name="How strongly do you agree with this statement? “I feel like I truly belong at ABL”" numFmtId="0">
      <sharedItems containsBlank="1" count="6">
        <s v="Strongly agree"/>
        <s v="Disagree"/>
        <s v="Agree"/>
        <m/>
        <s v="Neither agree nor disagree"/>
        <s v="Strongly disagree"/>
      </sharedItems>
    </cacheField>
    <cacheField name="How strongly do you agree with this statement? “I don’t feel like I need to mask or downplay aspects of my physical, cultural, spiritual or emotional self at work”" numFmtId="0">
      <sharedItems containsBlank="1" count="6">
        <s v="Agree"/>
        <s v="Disagree"/>
        <m/>
        <s v="Neither agree nor disagree"/>
        <s v="Strongly disagree"/>
        <s v="Strongly agree"/>
      </sharedItems>
    </cacheField>
    <cacheField name="How strongly do you agree with this statement? “I believe that ABL is an inclusive employer”" numFmtId="0">
      <sharedItems containsBlank="1"/>
    </cacheField>
    <cacheField name="How strongly do you agree with this statement? “I believe that everyone is able to succeed at ABL, regardless of their background of characteristics”" numFmtId="0">
      <sharedItems containsBlank="1"/>
    </cacheField>
    <cacheField name="How strongly do you agree with this statement? &quot;I feel able to raise equality, diversity or inclusion issues with my line manager or other management at ABL&quot;" numFmtId="0">
      <sharedItems containsBlank="1"/>
    </cacheField>
    <cacheField name="Have you encountered any perceived bias within ABL?Bias being defined a inclination or prejudice for or against one person or group, especially in a way considered to be unfair (Oxford Languages, 2023)" numFmtId="0">
      <sharedItems containsBlank="1"/>
    </cacheField>
    <cacheField name="Do you consider that the language employed in ABL is inclusive?Inclusive language is understood as a form of communication that avoids using words, expressions or assumptions that would stereotype, demean or exclude. For instance, gendered language is normally understood as language that is biased towards a particular sex or social gender (GSMA, 2020)."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3">
  <r>
    <x v="0"/>
    <x v="0"/>
    <m/>
    <s v="No"/>
    <s v="Straight / heterosexual"/>
    <m/>
    <x v="0"/>
    <m/>
    <s v="None"/>
    <m/>
    <s v="35-44"/>
    <s v="No"/>
    <s v="No"/>
    <s v="Yes"/>
    <s v="State / government funded"/>
    <m/>
    <x v="0"/>
    <x v="0"/>
    <x v="0"/>
    <x v="0"/>
    <x v="0"/>
    <x v="0"/>
    <x v="0"/>
    <m/>
    <m/>
    <m/>
    <m/>
    <m/>
    <m/>
    <m/>
    <m/>
    <m/>
    <m/>
    <m/>
    <m/>
    <m/>
    <m/>
    <s v="x"/>
    <m/>
    <m/>
    <m/>
    <m/>
    <m/>
    <m/>
    <m/>
    <m/>
    <m/>
    <m/>
    <m/>
    <m/>
    <m/>
    <m/>
    <m/>
    <m/>
    <m/>
    <m/>
    <m/>
    <m/>
    <m/>
    <m/>
    <m/>
    <s v="x"/>
    <m/>
    <m/>
  </r>
  <r>
    <x v="0"/>
    <x v="0"/>
    <m/>
    <s v="No"/>
    <s v="Asexual"/>
    <m/>
    <x v="0"/>
    <m/>
    <s v="None"/>
    <m/>
    <s v="35-44"/>
    <s v="No"/>
    <s v="No"/>
    <s v="No"/>
    <s v="State / government funded"/>
    <m/>
    <x v="1"/>
    <x v="1"/>
    <x v="1"/>
    <x v="1"/>
    <x v="1"/>
    <x v="1"/>
    <x v="1"/>
    <m/>
    <m/>
    <m/>
    <m/>
    <m/>
    <m/>
    <m/>
    <m/>
    <m/>
    <m/>
    <m/>
    <m/>
    <s v="No major feelings - happy to be part of the group, less happy about the expansion of O&amp;G services regardless of how it is spun when presenting to the group. Feel welcomed and included. "/>
    <s v="Environment"/>
    <m/>
    <s v="x"/>
    <m/>
    <m/>
    <m/>
    <m/>
    <m/>
    <m/>
    <m/>
    <m/>
    <m/>
    <m/>
    <s v="We need FAR more diversity in the top level management (see the ABL and AGR slides recently - very disappointing - completely 'white male' dominated). "/>
    <s v="Senior leadership"/>
    <s v="x"/>
    <m/>
    <m/>
    <m/>
    <m/>
    <m/>
    <m/>
    <m/>
    <m/>
    <m/>
    <m/>
    <m/>
    <m/>
  </r>
  <r>
    <x v="0"/>
    <x v="1"/>
    <m/>
    <s v="No"/>
    <s v="Straight / heterosexual"/>
    <m/>
    <x v="0"/>
    <m/>
    <s v="Christian (all denominations)"/>
    <m/>
    <s v="25-34"/>
    <s v="No"/>
    <s v="No"/>
    <s v="No"/>
    <s v="Other (please specify)"/>
    <s v="Charter school"/>
    <x v="1"/>
    <x v="2"/>
    <x v="1"/>
    <x v="2"/>
    <x v="1"/>
    <x v="1"/>
    <x v="1"/>
    <m/>
    <m/>
    <m/>
    <m/>
    <m/>
    <m/>
    <m/>
    <m/>
    <m/>
    <m/>
    <m/>
    <m/>
    <s v="Fine"/>
    <s v="Positive"/>
    <m/>
    <m/>
    <m/>
    <m/>
    <m/>
    <m/>
    <m/>
    <m/>
    <m/>
    <m/>
    <m/>
    <s v="x"/>
    <s v="Awareness sessions / workshops"/>
    <s v="Training"/>
    <m/>
    <s v="x"/>
    <m/>
    <m/>
    <m/>
    <m/>
    <m/>
    <m/>
    <m/>
    <m/>
    <m/>
    <s v="I consider that gender equality is not good in the group (i.e having a look at management profiles in the website)"/>
    <m/>
  </r>
  <r>
    <x v="1"/>
    <x v="1"/>
    <m/>
    <s v="No"/>
    <s v="Straight / heterosexual"/>
    <m/>
    <x v="0"/>
    <m/>
    <s v="Christian (all denominations)"/>
    <m/>
    <s v="55-64"/>
    <s v="No"/>
    <s v="No"/>
    <s v="Yes"/>
    <s v="State / government funded"/>
    <m/>
    <x v="2"/>
    <x v="3"/>
    <x v="1"/>
    <x v="1"/>
    <x v="1"/>
    <x v="1"/>
    <x v="1"/>
    <m/>
    <m/>
    <m/>
    <m/>
    <m/>
    <m/>
    <m/>
    <m/>
    <m/>
    <m/>
    <m/>
    <m/>
    <s v="Great"/>
    <s v="Positive"/>
    <m/>
    <m/>
    <m/>
    <m/>
    <m/>
    <m/>
    <m/>
    <m/>
    <m/>
    <m/>
    <m/>
    <s v="x"/>
    <s v="Break down barriers between the brands for a start. More social activities across the board. Lunch lotteries. Charity. Competitions cross boarders. Job swapping.  Story telling (can we all consider what our role is in making ABL D&amp;I)."/>
    <s v="Integration"/>
    <m/>
    <m/>
    <s v="x"/>
    <m/>
    <m/>
    <m/>
    <m/>
    <m/>
    <m/>
    <m/>
    <m/>
    <m/>
    <m/>
  </r>
  <r>
    <x v="1"/>
    <x v="0"/>
    <m/>
    <s v="No"/>
    <s v="Straight / heterosexual"/>
    <m/>
    <x v="0"/>
    <m/>
    <s v="None"/>
    <m/>
    <s v="45-54"/>
    <s v="No"/>
    <s v="No"/>
    <s v="No"/>
    <s v="State / government funded"/>
    <m/>
    <x v="2"/>
    <x v="4"/>
    <x v="2"/>
    <x v="3"/>
    <x v="1"/>
    <x v="1"/>
    <x v="1"/>
    <m/>
    <m/>
    <m/>
    <m/>
    <m/>
    <m/>
    <m/>
    <m/>
    <m/>
    <m/>
    <m/>
    <m/>
    <s v="Good to part of a growing profitable company"/>
    <s v="Positive"/>
    <m/>
    <m/>
    <m/>
    <m/>
    <m/>
    <m/>
    <m/>
    <m/>
    <m/>
    <m/>
    <m/>
    <s v="x"/>
    <s v="Integrate teams a bit more - e.g. younger renewables staff with older O&amp;G "/>
    <s v="Integration"/>
    <m/>
    <m/>
    <s v="x"/>
    <m/>
    <m/>
    <m/>
    <m/>
    <m/>
    <m/>
    <m/>
    <m/>
    <m/>
    <m/>
  </r>
  <r>
    <x v="0"/>
    <x v="0"/>
    <m/>
    <s v="No"/>
    <s v="Straight / heterosexual"/>
    <m/>
    <x v="0"/>
    <m/>
    <s v="None"/>
    <m/>
    <s v="25-34"/>
    <s v="No"/>
    <s v="No"/>
    <s v="Yes"/>
    <s v="State / government funded"/>
    <m/>
    <x v="3"/>
    <x v="2"/>
    <x v="3"/>
    <x v="1"/>
    <x v="2"/>
    <x v="1"/>
    <x v="1"/>
    <m/>
    <m/>
    <m/>
    <m/>
    <m/>
    <m/>
    <m/>
    <m/>
    <m/>
    <m/>
    <m/>
    <m/>
    <s v="Very great. I feel welcome everyday and I have the feeling that I can express needs and worries."/>
    <s v="Positive"/>
    <m/>
    <m/>
    <m/>
    <m/>
    <m/>
    <m/>
    <m/>
    <m/>
    <m/>
    <m/>
    <m/>
    <s v="x"/>
    <s v="Diversification across nationalities is well-achieved. Some offices lack gender diversity and I don't see ABL pushing for including handicaped personnel.  "/>
    <s v="Recruitment"/>
    <m/>
    <m/>
    <m/>
    <s v="x"/>
    <m/>
    <m/>
    <m/>
    <m/>
    <m/>
    <m/>
    <m/>
    <m/>
    <m/>
  </r>
  <r>
    <x v="0"/>
    <x v="0"/>
    <m/>
    <s v="No"/>
    <s v="Straight / heterosexual"/>
    <m/>
    <x v="0"/>
    <m/>
    <s v="None"/>
    <m/>
    <s v="35-44"/>
    <s v="No"/>
    <s v="No"/>
    <s v="Yes"/>
    <s v="Other (please specify)"/>
    <s v="Partly state funded, partly paid for"/>
    <x v="4"/>
    <x v="2"/>
    <x v="3"/>
    <x v="2"/>
    <x v="1"/>
    <x v="1"/>
    <x v="1"/>
    <m/>
    <m/>
    <m/>
    <m/>
    <m/>
    <m/>
    <m/>
    <m/>
    <m/>
    <m/>
    <m/>
    <m/>
    <s v="Being part of Innosea is great; I feel that being part of OWC is good, even though I didn't experience much in terms of integration; finally I feel like being part of ABL means taking part in the development of oil &amp; gas, which is exactly what I want to avoid. The goal of 50% renewables seemed good at first, but we realise more and more that it was mainly greenwashing, seeing that we keep buying oil &amp; gas companies, planning growth in that sector even though this is against the IPCC's recommendations, and that we'll just try to label &quot;sustainable&quot; as many questionable projects as we can to bridge the gap between the current 30% and the 50% target. We should keep having debates about this subject across the group because &quot;One Culture&quot; can only come from interaction - even though unfortunately, the global emergency to walk away from oil &amp; gas goes against the personal interests of many ABL employees and shareholders, and this will prevent most from accepting that necessity."/>
    <s v="Environment"/>
    <m/>
    <s v="x"/>
    <m/>
    <m/>
    <m/>
    <m/>
    <m/>
    <m/>
    <m/>
    <m/>
    <m/>
    <m/>
    <s v="I think that achieving more diversity in our company depends quite a lot on the presence of more diverse profiles in the pool of candidates, e.g. graduate engineers, which in turn depends a lot on children having the opportunity to relate to role models who belong to their gender or ethnic group, for example. So it would be a good thing if the group could send some of our diverse profiles (e.g. female engineers) to schools, to explain why they like their jobs and why diversity and inclusion are important.  Regarding equality, we should be able to measure the equality between people who are part of different groups (based on gender, ethnicity, etc.) and who hold similar positions, in terms of salary, responsibilities, etc."/>
    <s v="Outreach, data"/>
    <m/>
    <m/>
    <m/>
    <m/>
    <s v="x"/>
    <s v="x"/>
    <m/>
    <m/>
    <m/>
    <m/>
    <m/>
    <s v="I work at Innosea (not in the choices available in 1st question).  I think Innosea has a strong culture and that equality, diversity &amp; inclusion are part of our values; having to tick &quot;OWC&quot; is not an issue in itself, I just feel like I have to underline this: I can state this about Innosea's culture, but because I feel ABL's culture is quite different, I was unable to reply &quot;agree&quot; or &quot;disagree&quot; to some of the above questions: I just cannot know.  I don't want to look like I'm saying that Innosea is better than the rest, I'm just commenting only on the company I know. I think it would be great to actually have one shared culture, but it seems that many people will disagree on the subject which is non-negotiable: preserving the planet for the generations to come (being part of the solution, not part of the problem / perpetuating a &quot;business as usual&quot; scenario)."/>
    <m/>
  </r>
  <r>
    <x v="0"/>
    <x v="1"/>
    <m/>
    <s v="No"/>
    <s v="Bi / bisexual"/>
    <m/>
    <x v="0"/>
    <m/>
    <s v="None"/>
    <m/>
    <s v="25-34"/>
    <s v="No"/>
    <s v="No"/>
    <s v="Yes"/>
    <s v="State / government funded"/>
    <m/>
    <x v="5"/>
    <x v="3"/>
    <x v="3"/>
    <x v="2"/>
    <x v="1"/>
    <x v="1"/>
    <x v="1"/>
    <m/>
    <m/>
    <m/>
    <m/>
    <m/>
    <m/>
    <m/>
    <m/>
    <m/>
    <m/>
    <m/>
    <m/>
    <s v="I'm from Innosea, and I don't invest myself personally in the ABL company. Innosea is very inclusive and I think it's a very good place for everybody (from different walk of life) to work, and to enjoy time with coworkers. I didn't work for a lot of ABL project for the moment to have a constructive opinion on ABL group.    "/>
    <s v="Separate"/>
    <m/>
    <m/>
    <m/>
    <m/>
    <m/>
    <m/>
    <m/>
    <s v="x"/>
    <m/>
    <m/>
    <m/>
    <m/>
    <s v="Check that pay equity is respected.  Have more woman as team manager to be more attractive for woman (as other minority). Have a manager from a minority may encourage the respect and consideration of more people, and facilitate the inclusion of all. This does not necessarily mean that his/her minority must be highlighted, just that most minorities must be considered and as visible as everyone in the company"/>
    <s v="Data, Senior leadership"/>
    <s v="x"/>
    <m/>
    <m/>
    <m/>
    <m/>
    <s v="x"/>
    <m/>
    <m/>
    <m/>
    <m/>
    <m/>
    <m/>
    <m/>
  </r>
  <r>
    <x v="2"/>
    <x v="1"/>
    <m/>
    <s v="No"/>
    <s v="Straight / heterosexual"/>
    <m/>
    <x v="0"/>
    <m/>
    <s v="None"/>
    <m/>
    <s v="25-34"/>
    <s v="No"/>
    <s v="No"/>
    <s v="Yes"/>
    <s v="State / government funded"/>
    <m/>
    <x v="0"/>
    <x v="0"/>
    <x v="0"/>
    <x v="0"/>
    <x v="0"/>
    <x v="0"/>
    <x v="0"/>
    <m/>
    <m/>
    <m/>
    <m/>
    <m/>
    <m/>
    <m/>
    <m/>
    <m/>
    <m/>
    <m/>
    <m/>
    <m/>
    <m/>
    <s v="x"/>
    <m/>
    <m/>
    <m/>
    <m/>
    <m/>
    <m/>
    <m/>
    <m/>
    <m/>
    <m/>
    <m/>
    <m/>
    <m/>
    <m/>
    <m/>
    <m/>
    <m/>
    <m/>
    <m/>
    <m/>
    <m/>
    <m/>
    <m/>
    <s v="x"/>
    <m/>
    <m/>
  </r>
  <r>
    <x v="2"/>
    <x v="2"/>
    <m/>
    <s v="No"/>
    <s v="Straight / heterosexual"/>
    <m/>
    <x v="0"/>
    <m/>
    <s v="Christian (all denominations)"/>
    <m/>
    <s v="Prefer not to say"/>
    <s v="No"/>
    <s v="No"/>
    <s v="Prefer not to say"/>
    <s v="State / government funded"/>
    <m/>
    <x v="1"/>
    <x v="3"/>
    <x v="1"/>
    <x v="1"/>
    <x v="2"/>
    <x v="1"/>
    <x v="1"/>
    <s v="-"/>
    <m/>
    <m/>
    <m/>
    <m/>
    <m/>
    <m/>
    <m/>
    <m/>
    <m/>
    <m/>
    <m/>
    <s v="Good so far"/>
    <s v="Positive"/>
    <m/>
    <m/>
    <m/>
    <m/>
    <m/>
    <m/>
    <m/>
    <m/>
    <m/>
    <m/>
    <m/>
    <s v="x"/>
    <s v="-"/>
    <m/>
    <m/>
    <m/>
    <m/>
    <m/>
    <m/>
    <m/>
    <m/>
    <m/>
    <m/>
    <m/>
    <s v="x"/>
    <s v="-"/>
    <m/>
  </r>
  <r>
    <x v="2"/>
    <x v="1"/>
    <m/>
    <s v="No"/>
    <s v="Straight / heterosexual"/>
    <m/>
    <x v="0"/>
    <m/>
    <s v="None"/>
    <m/>
    <s v="25-34"/>
    <s v="No"/>
    <s v="No"/>
    <s v="Yes"/>
    <s v="State / government funded"/>
    <m/>
    <x v="1"/>
    <x v="2"/>
    <x v="1"/>
    <x v="1"/>
    <x v="1"/>
    <x v="1"/>
    <x v="1"/>
    <m/>
    <m/>
    <m/>
    <m/>
    <m/>
    <m/>
    <m/>
    <m/>
    <m/>
    <m/>
    <m/>
    <m/>
    <s v="Feels nice"/>
    <s v="Positive"/>
    <m/>
    <m/>
    <m/>
    <m/>
    <m/>
    <m/>
    <m/>
    <m/>
    <m/>
    <m/>
    <m/>
    <s v="x"/>
    <s v="I haven't been part of ABL long enough to say"/>
    <m/>
    <m/>
    <m/>
    <m/>
    <m/>
    <m/>
    <m/>
    <m/>
    <m/>
    <m/>
    <m/>
    <s v="x"/>
    <m/>
    <m/>
  </r>
  <r>
    <x v="0"/>
    <x v="0"/>
    <m/>
    <s v="No"/>
    <s v="Straight / heterosexual"/>
    <m/>
    <x v="1"/>
    <m/>
    <s v="Buddhist"/>
    <m/>
    <s v="25-34"/>
    <s v="No"/>
    <s v="Yes"/>
    <s v="No"/>
    <s v="State / government funded"/>
    <m/>
    <x v="2"/>
    <x v="3"/>
    <x v="1"/>
    <x v="1"/>
    <x v="3"/>
    <x v="1"/>
    <x v="1"/>
    <m/>
    <m/>
    <m/>
    <m/>
    <m/>
    <m/>
    <m/>
    <m/>
    <m/>
    <m/>
    <m/>
    <m/>
    <s v="Nice company to work for"/>
    <s v="Positive"/>
    <m/>
    <m/>
    <m/>
    <m/>
    <m/>
    <m/>
    <m/>
    <m/>
    <m/>
    <m/>
    <m/>
    <s v="x"/>
    <s v="HR - being available in all offices and not just in UK/headquaters etc. There is no clear number to call for assistance that clearly states is annoymous.   There should be campaigns as part of QHSE on welfare which includes how to behave, inclusions, equity/equality,   There is no female PPE or lack of female PPE. Females should have same level of choice in terms of PPE. Also shirts that are provided on OWC/ABL events should have both male and female options.   We should not hire people based on appearance, age, relationship status and as such should make an effort to discourage CV with pictures which is common in some regions. If seen by HR, this should be blurred/removed before it reaches the hiring team.   All employees should have regular training on this subject. It should not just be a one-off training done when joined but continously done via campaigns, L&amp;L, webinars,   Make ABL Policy clear to all. Should be posted in all offices and currently not seen in OWC Taiwan at all. If policy not followed, there should be clear instructions/guidelines on how to raise in safe manner. "/>
    <s v="Training, practical support, blind hiring"/>
    <m/>
    <s v="x"/>
    <m/>
    <m/>
    <m/>
    <m/>
    <m/>
    <m/>
    <s v="x"/>
    <m/>
    <m/>
    <m/>
    <m/>
  </r>
  <r>
    <x v="0"/>
    <x v="0"/>
    <m/>
    <s v="No"/>
    <s v="Straight / heterosexual"/>
    <m/>
    <x v="0"/>
    <m/>
    <s v="None"/>
    <m/>
    <s v="35-44"/>
    <s v="No"/>
    <s v="No"/>
    <s v="Yes"/>
    <s v="Private (paid for) school"/>
    <m/>
    <x v="1"/>
    <x v="2"/>
    <x v="3"/>
    <x v="4"/>
    <x v="3"/>
    <x v="1"/>
    <x v="1"/>
    <m/>
    <m/>
    <m/>
    <m/>
    <m/>
    <m/>
    <m/>
    <m/>
    <m/>
    <m/>
    <m/>
    <m/>
    <s v="It is a good company."/>
    <s v="Positive"/>
    <m/>
    <m/>
    <m/>
    <m/>
    <m/>
    <m/>
    <m/>
    <m/>
    <m/>
    <m/>
    <m/>
    <s v="x"/>
    <s v="Don't have any particular idea about it."/>
    <m/>
    <m/>
    <m/>
    <m/>
    <m/>
    <m/>
    <m/>
    <m/>
    <m/>
    <m/>
    <m/>
    <s v="x"/>
    <m/>
    <m/>
  </r>
  <r>
    <x v="0"/>
    <x v="0"/>
    <m/>
    <s v="No"/>
    <s v="Straight / heterosexual"/>
    <m/>
    <x v="1"/>
    <m/>
    <s v="Christian (all denominations)"/>
    <m/>
    <s v="18-24"/>
    <s v="No"/>
    <s v="No"/>
    <s v="Yes"/>
    <s v="Private (paid for) school"/>
    <m/>
    <x v="1"/>
    <x v="1"/>
    <x v="1"/>
    <x v="3"/>
    <x v="1"/>
    <x v="2"/>
    <x v="1"/>
    <m/>
    <m/>
    <m/>
    <m/>
    <m/>
    <m/>
    <m/>
    <m/>
    <m/>
    <m/>
    <m/>
    <m/>
    <s v="Good"/>
    <s v="Positive"/>
    <m/>
    <m/>
    <m/>
    <m/>
    <m/>
    <m/>
    <m/>
    <m/>
    <m/>
    <m/>
    <m/>
    <s v="x"/>
    <s v="-"/>
    <m/>
    <m/>
    <m/>
    <m/>
    <m/>
    <m/>
    <m/>
    <m/>
    <m/>
    <m/>
    <m/>
    <s v="x"/>
    <m/>
    <m/>
  </r>
  <r>
    <x v="2"/>
    <x v="0"/>
    <m/>
    <s v="No"/>
    <s v="Straight / heterosexual"/>
    <m/>
    <x v="0"/>
    <m/>
    <s v="None"/>
    <m/>
    <s v="45-54"/>
    <s v="No"/>
    <s v="No"/>
    <s v="Yes"/>
    <s v="State / government funded"/>
    <m/>
    <x v="2"/>
    <x v="2"/>
    <x v="1"/>
    <x v="1"/>
    <x v="1"/>
    <x v="1"/>
    <x v="1"/>
    <m/>
    <m/>
    <m/>
    <m/>
    <m/>
    <m/>
    <m/>
    <m/>
    <m/>
    <m/>
    <m/>
    <m/>
    <s v="Ok"/>
    <s v="Neutral"/>
    <m/>
    <m/>
    <m/>
    <m/>
    <m/>
    <m/>
    <m/>
    <m/>
    <m/>
    <m/>
    <s v="x"/>
    <m/>
    <s v="Don't think you should care so much....get the right people for the right jobs regardless of their diversity. Black, white, brown, gay, straight - it's unimportant. "/>
    <m/>
    <m/>
    <m/>
    <m/>
    <m/>
    <m/>
    <m/>
    <m/>
    <m/>
    <m/>
    <s v="x"/>
    <m/>
    <m/>
    <m/>
  </r>
  <r>
    <x v="1"/>
    <x v="0"/>
    <m/>
    <s v="No"/>
    <s v="Straight / heterosexual"/>
    <m/>
    <x v="2"/>
    <m/>
    <s v="Muslim"/>
    <m/>
    <s v="18-24"/>
    <s v="No"/>
    <s v="No"/>
    <s v="Yes"/>
    <s v="Private (paid for) school"/>
    <m/>
    <x v="0"/>
    <x v="0"/>
    <x v="0"/>
    <x v="0"/>
    <x v="0"/>
    <x v="0"/>
    <x v="0"/>
    <m/>
    <m/>
    <m/>
    <m/>
    <m/>
    <m/>
    <m/>
    <m/>
    <m/>
    <m/>
    <m/>
    <m/>
    <m/>
    <m/>
    <s v="x"/>
    <m/>
    <m/>
    <m/>
    <m/>
    <m/>
    <m/>
    <m/>
    <m/>
    <m/>
    <m/>
    <m/>
    <m/>
    <m/>
    <m/>
    <m/>
    <m/>
    <m/>
    <m/>
    <m/>
    <m/>
    <m/>
    <m/>
    <m/>
    <s v="x"/>
    <m/>
    <m/>
  </r>
  <r>
    <x v="0"/>
    <x v="1"/>
    <m/>
    <s v="No"/>
    <s v="Straight / heterosexual"/>
    <m/>
    <x v="2"/>
    <m/>
    <s v="Other (please specify)"/>
    <s v="Hindu"/>
    <s v="35-44"/>
    <s v="No"/>
    <s v="No"/>
    <s v="No"/>
    <s v="Private (paid for) school"/>
    <m/>
    <x v="0"/>
    <x v="0"/>
    <x v="0"/>
    <x v="0"/>
    <x v="0"/>
    <x v="0"/>
    <x v="0"/>
    <m/>
    <m/>
    <m/>
    <m/>
    <m/>
    <m/>
    <m/>
    <m/>
    <m/>
    <m/>
    <m/>
    <m/>
    <m/>
    <m/>
    <s v="x"/>
    <m/>
    <m/>
    <m/>
    <m/>
    <m/>
    <m/>
    <m/>
    <m/>
    <m/>
    <m/>
    <m/>
    <m/>
    <m/>
    <m/>
    <m/>
    <m/>
    <m/>
    <m/>
    <m/>
    <m/>
    <m/>
    <m/>
    <m/>
    <s v="x"/>
    <m/>
    <m/>
  </r>
  <r>
    <x v="1"/>
    <x v="0"/>
    <m/>
    <s v="No"/>
    <s v="Straight / heterosexual"/>
    <m/>
    <x v="0"/>
    <m/>
    <s v="Christian (all denominations)"/>
    <m/>
    <s v="35-44"/>
    <s v="No"/>
    <s v="No"/>
    <s v="Yes"/>
    <s v="State / government funded"/>
    <m/>
    <x v="3"/>
    <x v="3"/>
    <x v="1"/>
    <x v="3"/>
    <x v="1"/>
    <x v="1"/>
    <x v="1"/>
    <m/>
    <m/>
    <m/>
    <m/>
    <m/>
    <m/>
    <m/>
    <m/>
    <m/>
    <m/>
    <m/>
    <m/>
    <s v="Feel good despite we are growing fast and it is hard to know each of us"/>
    <s v="Positive"/>
    <m/>
    <m/>
    <m/>
    <m/>
    <m/>
    <m/>
    <m/>
    <m/>
    <m/>
    <m/>
    <m/>
    <s v="x"/>
    <s v="We have different people of different cultures working across the globe and it would be good to meet and mix at least once a year, building a stronger company culture"/>
    <s v="Integration"/>
    <m/>
    <m/>
    <s v="x"/>
    <m/>
    <m/>
    <m/>
    <m/>
    <m/>
    <m/>
    <m/>
    <m/>
    <m/>
    <m/>
  </r>
  <r>
    <x v="1"/>
    <x v="2"/>
    <m/>
    <s v="Prefer not to say"/>
    <s v="Prefer not to say"/>
    <m/>
    <x v="3"/>
    <m/>
    <s v="Prefer not to say"/>
    <m/>
    <s v="Prefer not to say"/>
    <s v="Yes"/>
    <s v="Yes"/>
    <s v="Prefer not to say"/>
    <s v="Prefer not to say"/>
    <m/>
    <x v="5"/>
    <x v="5"/>
    <x v="4"/>
    <x v="5"/>
    <x v="4"/>
    <x v="2"/>
    <x v="2"/>
    <s v="Sexist and misogynist jokes"/>
    <s v="Gender"/>
    <m/>
    <s v="x"/>
    <m/>
    <m/>
    <m/>
    <s v="Jokes"/>
    <m/>
    <s v="x"/>
    <m/>
    <m/>
    <s v="Indifferent "/>
    <s v="Neutral"/>
    <m/>
    <m/>
    <m/>
    <m/>
    <m/>
    <m/>
    <m/>
    <m/>
    <m/>
    <m/>
    <s v="x"/>
    <m/>
    <s v="Dont make such a song and dance about these matters. Pushing the company perceived needs and beliefs of others only reinforces prejudice and separation."/>
    <m/>
    <m/>
    <m/>
    <m/>
    <m/>
    <m/>
    <m/>
    <m/>
    <m/>
    <m/>
    <s v="x"/>
    <m/>
    <s v="We have never been asked about our own mental health, whether good or bad.   I am managing my mental health through medication and professional contact, but we were instructed by our regional Director to minimise Doctors attendances to save money, otherwise the level of health insurance may be decreased. This makes you feel so much better about yourself. I have to say that this particular Director rarely has anything nice to say to anyone at any time, so both myself and most of my colleagues pay no attention to this particular &quot;manager&quot; (inverted commas are on purpose!!!) anyway. "/>
    <m/>
  </r>
  <r>
    <x v="1"/>
    <x v="0"/>
    <m/>
    <s v="No"/>
    <s v="Asexual"/>
    <m/>
    <x v="1"/>
    <m/>
    <s v="Christian (all denominations)"/>
    <m/>
    <s v="45-54"/>
    <s v="No"/>
    <s v="No"/>
    <s v="No"/>
    <s v="State / government funded"/>
    <m/>
    <x v="1"/>
    <x v="1"/>
    <x v="5"/>
    <x v="5"/>
    <x v="4"/>
    <x v="2"/>
    <x v="1"/>
    <m/>
    <m/>
    <m/>
    <m/>
    <m/>
    <m/>
    <m/>
    <m/>
    <m/>
    <m/>
    <m/>
    <m/>
    <s v="Proud"/>
    <s v="Positive"/>
    <m/>
    <m/>
    <m/>
    <m/>
    <m/>
    <m/>
    <m/>
    <m/>
    <m/>
    <m/>
    <m/>
    <s v="x"/>
    <s v="Make effort to educate. Colonial mentality should be a thing of the past."/>
    <s v="Training"/>
    <m/>
    <s v="x"/>
    <m/>
    <m/>
    <m/>
    <m/>
    <m/>
    <m/>
    <m/>
    <m/>
    <m/>
    <m/>
    <m/>
  </r>
  <r>
    <x v="0"/>
    <x v="1"/>
    <m/>
    <s v="No"/>
    <s v="Straight / heterosexual"/>
    <m/>
    <x v="0"/>
    <m/>
    <s v="Christian (all denominations)"/>
    <m/>
    <s v="45-54"/>
    <s v="No"/>
    <s v="No"/>
    <s v="Yes"/>
    <s v="State / government funded"/>
    <m/>
    <x v="1"/>
    <x v="1"/>
    <x v="1"/>
    <x v="1"/>
    <x v="5"/>
    <x v="2"/>
    <x v="2"/>
    <s v="Opportunities for select groups."/>
    <s v="Non-inclusive"/>
    <m/>
    <m/>
    <m/>
    <m/>
    <s v="x"/>
    <m/>
    <m/>
    <m/>
    <m/>
    <m/>
    <s v="Generally good."/>
    <s v="Positive"/>
    <m/>
    <m/>
    <m/>
    <m/>
    <m/>
    <m/>
    <m/>
    <m/>
    <m/>
    <m/>
    <m/>
    <s v="x"/>
    <s v="Shadow board should be open to all, regardless of age."/>
    <m/>
    <m/>
    <m/>
    <m/>
    <m/>
    <m/>
    <m/>
    <m/>
    <m/>
    <m/>
    <s v="x"/>
    <m/>
    <m/>
    <m/>
  </r>
  <r>
    <x v="1"/>
    <x v="1"/>
    <m/>
    <s v="No"/>
    <s v="Gay woman / lesbian"/>
    <m/>
    <x v="0"/>
    <m/>
    <s v="Other (please specify)"/>
    <s v="Jewish Atheist"/>
    <s v="35-44"/>
    <s v="No"/>
    <s v="No"/>
    <s v="Yes"/>
    <s v="Other (please specify)"/>
    <s v="Private regional socialist boarding school "/>
    <x v="2"/>
    <x v="3"/>
    <x v="3"/>
    <x v="2"/>
    <x v="1"/>
    <x v="2"/>
    <x v="1"/>
    <s v="starting emails with &quot;Gents&quot; to all technical staff. "/>
    <s v="Gender"/>
    <m/>
    <s v="x"/>
    <m/>
    <m/>
    <m/>
    <s v="Collective noun"/>
    <s v="x"/>
    <m/>
    <m/>
    <m/>
    <s v="I'm tired of receiving emails of promotions and new recruits that are all men, but I also believe that we are making efforts to include and promote more women. I am also aware that marine world is unfortunately still dominated by men so I hope this will improve with the younger generation."/>
    <s v="Gender"/>
    <m/>
    <m/>
    <s v="x"/>
    <m/>
    <m/>
    <m/>
    <m/>
    <m/>
    <m/>
    <m/>
    <m/>
    <m/>
    <s v="raise awareness of women specific issues in the field, such as suitable PPE, awareness of added discomfort in certain days of the month while on board a vessel etc. Also promote more respect for essential roles that are typically more female occupations (such as project admin, who are underpaid and overworked and we cant do without them)"/>
    <s v="Practical support"/>
    <m/>
    <m/>
    <m/>
    <m/>
    <m/>
    <m/>
    <m/>
    <m/>
    <s v="x"/>
    <m/>
    <m/>
    <s v="I think actually we are not in a bad place. Maybe ABL can offer vouchers for Modibody or similar to demonstrate that we encourage and support women on site (they are expensive and ship laundry destroys them...)"/>
    <m/>
  </r>
  <r>
    <x v="1"/>
    <x v="0"/>
    <m/>
    <s v="No"/>
    <s v="Straight / heterosexual"/>
    <m/>
    <x v="0"/>
    <m/>
    <s v="Christian (all denominations)"/>
    <m/>
    <s v="35-44"/>
    <s v="No"/>
    <s v="No"/>
    <s v="Yes"/>
    <s v="State / government funded"/>
    <m/>
    <x v="0"/>
    <x v="0"/>
    <x v="0"/>
    <x v="0"/>
    <x v="0"/>
    <x v="0"/>
    <x v="0"/>
    <m/>
    <m/>
    <m/>
    <m/>
    <m/>
    <m/>
    <m/>
    <m/>
    <m/>
    <m/>
    <m/>
    <m/>
    <m/>
    <m/>
    <s v="x"/>
    <m/>
    <m/>
    <m/>
    <m/>
    <m/>
    <m/>
    <m/>
    <m/>
    <m/>
    <m/>
    <m/>
    <m/>
    <m/>
    <m/>
    <m/>
    <m/>
    <m/>
    <m/>
    <m/>
    <m/>
    <m/>
    <m/>
    <m/>
    <s v="x"/>
    <m/>
    <m/>
  </r>
  <r>
    <x v="0"/>
    <x v="0"/>
    <m/>
    <s v="No"/>
    <s v="Straight / heterosexual"/>
    <m/>
    <x v="2"/>
    <m/>
    <s v="None"/>
    <m/>
    <s v="25-34"/>
    <s v="No"/>
    <s v="No"/>
    <s v="Yes"/>
    <s v="Private (paid for) school"/>
    <m/>
    <x v="2"/>
    <x v="2"/>
    <x v="2"/>
    <x v="3"/>
    <x v="1"/>
    <x v="1"/>
    <x v="1"/>
    <m/>
    <m/>
    <m/>
    <m/>
    <m/>
    <m/>
    <m/>
    <m/>
    <m/>
    <m/>
    <m/>
    <m/>
    <s v="In terms of inclusivity and diversity of the employees, the ABL group is a great employer to work for."/>
    <s v="Positive"/>
    <m/>
    <m/>
    <m/>
    <m/>
    <m/>
    <m/>
    <m/>
    <m/>
    <m/>
    <m/>
    <m/>
    <s v="x"/>
    <s v="I think the group is already diverse as it is, with English being the common language. It can be enhanced perhaps by opening more branches in the future in new markets of high potential"/>
    <m/>
    <m/>
    <m/>
    <m/>
    <m/>
    <m/>
    <m/>
    <m/>
    <m/>
    <m/>
    <s v="x"/>
    <m/>
    <m/>
    <m/>
  </r>
  <r>
    <x v="1"/>
    <x v="1"/>
    <m/>
    <s v="No"/>
    <s v="Straight / heterosexual"/>
    <m/>
    <x v="0"/>
    <m/>
    <s v="Christian (all denominations)"/>
    <m/>
    <s v="25-34"/>
    <s v="No"/>
    <s v="No"/>
    <s v="Yes"/>
    <s v="Private (paid for) school"/>
    <m/>
    <x v="2"/>
    <x v="2"/>
    <x v="3"/>
    <x v="2"/>
    <x v="1"/>
    <x v="2"/>
    <x v="2"/>
    <m/>
    <m/>
    <m/>
    <m/>
    <m/>
    <m/>
    <m/>
    <m/>
    <m/>
    <m/>
    <m/>
    <m/>
    <s v="It is positive to see that things are starting to be looked at as there is lots that could be done. "/>
    <s v="Neutral"/>
    <m/>
    <m/>
    <m/>
    <m/>
    <m/>
    <m/>
    <m/>
    <m/>
    <m/>
    <m/>
    <s v="x"/>
    <m/>
    <s v="Training would be good around some topics - general understanding of diversity and inclusion, also things like unconscious bias - although courses are available on Leasdership Live, I don't think many people would necessarily do these ones, so other training would be better - in person if possible. There could be short lunch and learn style sessions throughout the year on certain topics to raise awareness. Ensure our hiring process is inclusive (blind screening of resumes, avoiding biases). Celebrations of diverse holidays in offices (not just Christian ones like Christmas), and also days such as International Women's Day etc. Get employee feedback regularly. "/>
    <s v="Training, holidays"/>
    <m/>
    <s v="x"/>
    <m/>
    <m/>
    <m/>
    <m/>
    <m/>
    <m/>
    <m/>
    <m/>
    <m/>
    <m/>
    <m/>
  </r>
  <r>
    <x v="1"/>
    <x v="0"/>
    <m/>
    <s v="No"/>
    <s v="Straight / heterosexual"/>
    <m/>
    <x v="2"/>
    <m/>
    <s v="Christian (all denominations)"/>
    <m/>
    <s v="45-54"/>
    <s v="No"/>
    <s v="No"/>
    <s v="No"/>
    <s v="Private (paid for) school"/>
    <m/>
    <x v="2"/>
    <x v="2"/>
    <x v="3"/>
    <x v="2"/>
    <x v="1"/>
    <x v="2"/>
    <x v="1"/>
    <m/>
    <m/>
    <m/>
    <m/>
    <m/>
    <m/>
    <m/>
    <m/>
    <m/>
    <m/>
    <m/>
    <m/>
    <s v="Proud to be part of ABL Group"/>
    <s v="Positive"/>
    <m/>
    <m/>
    <m/>
    <m/>
    <m/>
    <m/>
    <m/>
    <m/>
    <m/>
    <m/>
    <m/>
    <s v="x"/>
    <s v="Nothing much"/>
    <m/>
    <m/>
    <m/>
    <m/>
    <m/>
    <m/>
    <m/>
    <m/>
    <m/>
    <m/>
    <m/>
    <s v="x"/>
    <s v="Yes, some tech staff can be abusive verbally"/>
    <m/>
  </r>
  <r>
    <x v="3"/>
    <x v="0"/>
    <m/>
    <s v="No"/>
    <s v="Straight / heterosexual"/>
    <m/>
    <x v="0"/>
    <m/>
    <s v="None"/>
    <m/>
    <s v="25-34"/>
    <s v="No"/>
    <s v="No"/>
    <s v="No"/>
    <s v="Private (paid for) school"/>
    <m/>
    <x v="1"/>
    <x v="4"/>
    <x v="3"/>
    <x v="2"/>
    <x v="1"/>
    <x v="1"/>
    <x v="1"/>
    <m/>
    <m/>
    <m/>
    <m/>
    <m/>
    <m/>
    <m/>
    <m/>
    <m/>
    <m/>
    <m/>
    <m/>
    <s v="Indifferent "/>
    <s v="Neutral"/>
    <m/>
    <m/>
    <m/>
    <m/>
    <m/>
    <m/>
    <m/>
    <m/>
    <m/>
    <m/>
    <s v="x"/>
    <m/>
    <s v=". "/>
    <m/>
    <m/>
    <m/>
    <m/>
    <m/>
    <m/>
    <m/>
    <m/>
    <m/>
    <m/>
    <m/>
    <s v="x"/>
    <m/>
    <m/>
  </r>
  <r>
    <x v="2"/>
    <x v="0"/>
    <m/>
    <s v="No"/>
    <s v="Straight / heterosexual"/>
    <m/>
    <x v="0"/>
    <m/>
    <s v="Christian (all denominations)"/>
    <m/>
    <s v="45-54"/>
    <s v="No"/>
    <s v="No"/>
    <s v="Yes"/>
    <s v="State / government funded"/>
    <m/>
    <x v="1"/>
    <x v="4"/>
    <x v="3"/>
    <x v="2"/>
    <x v="3"/>
    <x v="1"/>
    <x v="2"/>
    <s v="I can't comment as I'm a contractor through AGR"/>
    <m/>
    <m/>
    <m/>
    <m/>
    <m/>
    <m/>
    <m/>
    <m/>
    <m/>
    <m/>
    <m/>
    <s v="I can't comment as I'm a contractor through AGR"/>
    <s v="Neutral"/>
    <m/>
    <m/>
    <m/>
    <m/>
    <m/>
    <m/>
    <m/>
    <m/>
    <m/>
    <m/>
    <s v="x"/>
    <m/>
    <s v="I can't comment as I'm a contractor through AGR"/>
    <m/>
    <m/>
    <m/>
    <m/>
    <m/>
    <m/>
    <m/>
    <m/>
    <m/>
    <m/>
    <s v="x"/>
    <m/>
    <s v="I can't comment as I'm a contractor through AGR"/>
    <m/>
  </r>
  <r>
    <x v="1"/>
    <x v="0"/>
    <m/>
    <s v="No"/>
    <s v="Straight / heterosexual"/>
    <m/>
    <x v="2"/>
    <m/>
    <s v="Buddhist"/>
    <m/>
    <s v="25-34"/>
    <s v="No"/>
    <s v="No"/>
    <s v="Yes"/>
    <s v="State / government funded"/>
    <m/>
    <x v="0"/>
    <x v="0"/>
    <x v="0"/>
    <x v="0"/>
    <x v="0"/>
    <x v="0"/>
    <x v="0"/>
    <m/>
    <m/>
    <m/>
    <m/>
    <m/>
    <m/>
    <m/>
    <m/>
    <m/>
    <m/>
    <m/>
    <m/>
    <m/>
    <m/>
    <s v="x"/>
    <m/>
    <m/>
    <m/>
    <m/>
    <m/>
    <m/>
    <m/>
    <m/>
    <m/>
    <m/>
    <m/>
    <m/>
    <m/>
    <m/>
    <m/>
    <m/>
    <m/>
    <m/>
    <m/>
    <m/>
    <m/>
    <m/>
    <m/>
    <s v="x"/>
    <m/>
    <m/>
  </r>
  <r>
    <x v="1"/>
    <x v="2"/>
    <m/>
    <s v="Prefer not to say"/>
    <s v="Prefer not to say"/>
    <m/>
    <x v="3"/>
    <m/>
    <s v="Prefer not to say"/>
    <m/>
    <s v="Prefer not to say"/>
    <s v="Prefer not to say"/>
    <s v="Prefer not to say"/>
    <s v="Prefer not to say"/>
    <s v="Prefer not to say"/>
    <m/>
    <x v="1"/>
    <x v="2"/>
    <x v="3"/>
    <x v="1"/>
    <x v="1"/>
    <x v="1"/>
    <x v="1"/>
    <m/>
    <m/>
    <m/>
    <m/>
    <m/>
    <m/>
    <m/>
    <m/>
    <m/>
    <m/>
    <m/>
    <m/>
    <s v="Reasonably included."/>
    <s v="Neutral"/>
    <m/>
    <m/>
    <m/>
    <m/>
    <m/>
    <m/>
    <m/>
    <m/>
    <m/>
    <m/>
    <s v="x"/>
    <m/>
    <s v="Continue changing with the rest of the world to maintain inclusion and not just tick boxes rather provide positive action."/>
    <m/>
    <m/>
    <m/>
    <m/>
    <m/>
    <m/>
    <m/>
    <m/>
    <m/>
    <m/>
    <s v="x"/>
    <m/>
    <m/>
    <m/>
  </r>
  <r>
    <x v="0"/>
    <x v="1"/>
    <m/>
    <s v="No"/>
    <s v="Straight / heterosexual"/>
    <m/>
    <x v="1"/>
    <m/>
    <s v="None"/>
    <m/>
    <s v="25-34"/>
    <s v="Prefer not to say"/>
    <s v="Yes"/>
    <s v="Yes"/>
    <s v="State / government funded"/>
    <m/>
    <x v="1"/>
    <x v="1"/>
    <x v="3"/>
    <x v="1"/>
    <x v="4"/>
    <x v="2"/>
    <x v="1"/>
    <m/>
    <m/>
    <m/>
    <m/>
    <m/>
    <m/>
    <m/>
    <m/>
    <m/>
    <m/>
    <m/>
    <m/>
    <s v="I didn't feel anything special of being part of ABL"/>
    <s v="Neutral"/>
    <m/>
    <m/>
    <m/>
    <m/>
    <m/>
    <m/>
    <m/>
    <m/>
    <m/>
    <m/>
    <s v="x"/>
    <m/>
    <s v="As it's mainly a man industry, the percentage of female staff can be higher"/>
    <s v="Recruitment"/>
    <m/>
    <m/>
    <m/>
    <s v="x"/>
    <m/>
    <m/>
    <m/>
    <m/>
    <m/>
    <m/>
    <m/>
    <s v="All of the Line Managers should be reviewed by both Management team and Team members quarterly. Management Team review them on the business perspective, while normal staff see them from different point of view and can see what managers can't see , e.g. how they treat their staff, what their attitude to the client/suppliers/staff, how they act when making mistakes...etc.  For the long-term operation, a manager who truly cares and listens to staff can make them stay longer and work harder, and this is when they start feeling they belong to the company. "/>
    <m/>
  </r>
  <r>
    <x v="1"/>
    <x v="0"/>
    <m/>
    <s v="No"/>
    <s v="Asexual"/>
    <m/>
    <x v="3"/>
    <m/>
    <s v="Prefer not to say"/>
    <m/>
    <s v="Prefer not to say"/>
    <s v="No"/>
    <s v="No"/>
    <s v="No"/>
    <s v="State / government funded"/>
    <m/>
    <x v="1"/>
    <x v="4"/>
    <x v="3"/>
    <x v="2"/>
    <x v="3"/>
    <x v="1"/>
    <x v="2"/>
    <m/>
    <m/>
    <m/>
    <m/>
    <m/>
    <m/>
    <m/>
    <m/>
    <m/>
    <m/>
    <m/>
    <m/>
    <s v="Just another employer for me. "/>
    <s v="Neutral"/>
    <m/>
    <m/>
    <m/>
    <m/>
    <m/>
    <m/>
    <m/>
    <m/>
    <m/>
    <m/>
    <s v="x"/>
    <m/>
    <s v="ABL seems doing OK as an organization"/>
    <m/>
    <m/>
    <m/>
    <m/>
    <m/>
    <m/>
    <m/>
    <m/>
    <m/>
    <m/>
    <m/>
    <s v="x"/>
    <s v="Nothing"/>
    <m/>
  </r>
  <r>
    <x v="1"/>
    <x v="1"/>
    <m/>
    <s v="No"/>
    <s v="Straight / heterosexual"/>
    <m/>
    <x v="0"/>
    <m/>
    <s v="None"/>
    <m/>
    <s v="18-24"/>
    <s v="No"/>
    <s v="No"/>
    <s v="Yes"/>
    <s v="Private (paid for) school"/>
    <m/>
    <x v="2"/>
    <x v="2"/>
    <x v="1"/>
    <x v="3"/>
    <x v="2"/>
    <x v="2"/>
    <x v="1"/>
    <m/>
    <m/>
    <m/>
    <m/>
    <m/>
    <m/>
    <m/>
    <m/>
    <m/>
    <m/>
    <m/>
    <m/>
    <s v="So far so good "/>
    <s v="Positive"/>
    <m/>
    <m/>
    <m/>
    <m/>
    <m/>
    <m/>
    <m/>
    <m/>
    <m/>
    <m/>
    <m/>
    <s v="x"/>
    <s v="More inclusivity for the LGBTQI community and more recognition for the indigenous owners of our land "/>
    <s v="LGBTQI"/>
    <m/>
    <m/>
    <m/>
    <m/>
    <m/>
    <m/>
    <m/>
    <m/>
    <m/>
    <s v="x"/>
    <m/>
    <m/>
    <m/>
  </r>
  <r>
    <x v="2"/>
    <x v="1"/>
    <m/>
    <s v="No"/>
    <s v="Straight / heterosexual"/>
    <m/>
    <x v="4"/>
    <m/>
    <s v="Christian (all denominations)"/>
    <m/>
    <s v="35-44"/>
    <s v="Yes"/>
    <s v="No"/>
    <s v="No"/>
    <s v="Private (paid for) school"/>
    <m/>
    <x v="1"/>
    <x v="3"/>
    <x v="3"/>
    <x v="2"/>
    <x v="3"/>
    <x v="1"/>
    <x v="1"/>
    <s v="n/a"/>
    <m/>
    <m/>
    <m/>
    <m/>
    <m/>
    <m/>
    <m/>
    <m/>
    <m/>
    <m/>
    <m/>
    <s v="Great "/>
    <s v="Positive"/>
    <m/>
    <m/>
    <m/>
    <m/>
    <m/>
    <m/>
    <m/>
    <m/>
    <m/>
    <m/>
    <m/>
    <s v="x"/>
    <s v="Not sure at present."/>
    <m/>
    <m/>
    <m/>
    <m/>
    <m/>
    <m/>
    <m/>
    <m/>
    <m/>
    <m/>
    <m/>
    <s v="x"/>
    <s v="n/a"/>
    <m/>
  </r>
  <r>
    <x v="1"/>
    <x v="0"/>
    <m/>
    <s v="No"/>
    <s v="Straight / heterosexual"/>
    <m/>
    <x v="5"/>
    <m/>
    <s v="Christian (all denominations)"/>
    <m/>
    <s v="55-64"/>
    <s v="No"/>
    <s v="No"/>
    <s v="No"/>
    <s v="State / government funded"/>
    <m/>
    <x v="3"/>
    <x v="3"/>
    <x v="1"/>
    <x v="1"/>
    <x v="1"/>
    <x v="1"/>
    <x v="1"/>
    <m/>
    <m/>
    <m/>
    <m/>
    <m/>
    <m/>
    <m/>
    <m/>
    <m/>
    <m/>
    <m/>
    <m/>
    <s v="I feel very good by the integrity of the company's people"/>
    <s v="Positive"/>
    <m/>
    <m/>
    <m/>
    <m/>
    <m/>
    <m/>
    <m/>
    <m/>
    <m/>
    <m/>
    <m/>
    <s v="x"/>
    <s v="Continue giving opportunity to integrate young people"/>
    <m/>
    <m/>
    <m/>
    <m/>
    <m/>
    <m/>
    <m/>
    <m/>
    <m/>
    <m/>
    <s v="x"/>
    <m/>
    <m/>
    <m/>
  </r>
  <r>
    <x v="2"/>
    <x v="0"/>
    <m/>
    <s v="No"/>
    <s v="Straight / heterosexual"/>
    <m/>
    <x v="0"/>
    <m/>
    <s v="None"/>
    <m/>
    <s v="35-44"/>
    <s v="No"/>
    <s v="No"/>
    <s v="Yes"/>
    <s v="Private (paid for) school"/>
    <m/>
    <x v="1"/>
    <x v="4"/>
    <x v="3"/>
    <x v="2"/>
    <x v="3"/>
    <x v="1"/>
    <x v="1"/>
    <s v="."/>
    <m/>
    <m/>
    <m/>
    <m/>
    <m/>
    <m/>
    <m/>
    <m/>
    <m/>
    <m/>
    <m/>
    <s v="."/>
    <m/>
    <s v="x"/>
    <m/>
    <m/>
    <m/>
    <m/>
    <m/>
    <m/>
    <m/>
    <m/>
    <m/>
    <m/>
    <m/>
    <s v="."/>
    <m/>
    <m/>
    <m/>
    <m/>
    <m/>
    <m/>
    <m/>
    <m/>
    <m/>
    <m/>
    <m/>
    <s v="x"/>
    <s v="."/>
    <m/>
  </r>
  <r>
    <x v="1"/>
    <x v="0"/>
    <m/>
    <s v="No"/>
    <s v="Straight / heterosexual"/>
    <m/>
    <x v="0"/>
    <m/>
    <s v="Christian (all denominations)"/>
    <m/>
    <s v="25-34"/>
    <s v="No"/>
    <s v="No"/>
    <s v="Yes"/>
    <s v="Private (paid for) school"/>
    <m/>
    <x v="3"/>
    <x v="4"/>
    <x v="2"/>
    <x v="3"/>
    <x v="2"/>
    <x v="1"/>
    <x v="1"/>
    <s v="None. "/>
    <m/>
    <m/>
    <m/>
    <m/>
    <m/>
    <m/>
    <m/>
    <m/>
    <m/>
    <m/>
    <m/>
    <s v="Great!"/>
    <s v="Positive"/>
    <m/>
    <m/>
    <m/>
    <m/>
    <m/>
    <m/>
    <m/>
    <m/>
    <m/>
    <m/>
    <m/>
    <s v="x"/>
    <s v="Business as usual."/>
    <m/>
    <m/>
    <m/>
    <m/>
    <m/>
    <m/>
    <m/>
    <m/>
    <m/>
    <m/>
    <s v="x"/>
    <m/>
    <m/>
    <m/>
  </r>
  <r>
    <x v="2"/>
    <x v="0"/>
    <m/>
    <s v="No"/>
    <s v="Straight / heterosexual"/>
    <m/>
    <x v="0"/>
    <m/>
    <s v="None"/>
    <m/>
    <s v="25-34"/>
    <s v="Prefer not to say"/>
    <s v="No"/>
    <s v="Yes"/>
    <s v="State / government funded"/>
    <m/>
    <x v="1"/>
    <x v="4"/>
    <x v="2"/>
    <x v="3"/>
    <x v="5"/>
    <x v="1"/>
    <x v="1"/>
    <m/>
    <m/>
    <m/>
    <m/>
    <m/>
    <m/>
    <m/>
    <m/>
    <m/>
    <m/>
    <m/>
    <m/>
    <s v="Good"/>
    <s v="Positive"/>
    <m/>
    <m/>
    <m/>
    <m/>
    <m/>
    <m/>
    <m/>
    <m/>
    <m/>
    <m/>
    <m/>
    <s v="x"/>
    <s v="Not sure"/>
    <m/>
    <m/>
    <m/>
    <m/>
    <m/>
    <m/>
    <m/>
    <m/>
    <m/>
    <m/>
    <m/>
    <s v="x"/>
    <m/>
    <m/>
  </r>
  <r>
    <x v="0"/>
    <x v="0"/>
    <m/>
    <s v="No"/>
    <s v="Straight / heterosexual"/>
    <m/>
    <x v="0"/>
    <m/>
    <s v="None"/>
    <m/>
    <s v="35-44"/>
    <s v="No"/>
    <s v="No"/>
    <s v="Yes"/>
    <s v="State / government funded"/>
    <m/>
    <x v="2"/>
    <x v="2"/>
    <x v="5"/>
    <x v="2"/>
    <x v="1"/>
    <x v="2"/>
    <x v="2"/>
    <m/>
    <m/>
    <m/>
    <m/>
    <m/>
    <m/>
    <m/>
    <m/>
    <m/>
    <m/>
    <m/>
    <m/>
    <s v="Good overall"/>
    <s v="Positive"/>
    <m/>
    <m/>
    <m/>
    <m/>
    <m/>
    <m/>
    <m/>
    <m/>
    <m/>
    <m/>
    <m/>
    <s v="x"/>
    <s v="Change begins at the top! We can do more to improve balance in the senior team and it would make our organisation better"/>
    <s v="Senior leadership"/>
    <s v="x"/>
    <m/>
    <m/>
    <m/>
    <m/>
    <m/>
    <m/>
    <m/>
    <m/>
    <m/>
    <m/>
    <m/>
    <m/>
  </r>
  <r>
    <x v="1"/>
    <x v="0"/>
    <m/>
    <s v="No"/>
    <s v="Straight / heterosexual"/>
    <m/>
    <x v="0"/>
    <m/>
    <s v="None"/>
    <m/>
    <s v="Prefer not to say"/>
    <s v="No"/>
    <s v="No"/>
    <s v="No"/>
    <s v="State / government funded"/>
    <m/>
    <x v="1"/>
    <x v="2"/>
    <x v="1"/>
    <x v="1"/>
    <x v="1"/>
    <x v="1"/>
    <x v="1"/>
    <m/>
    <m/>
    <m/>
    <m/>
    <m/>
    <m/>
    <m/>
    <m/>
    <m/>
    <m/>
    <m/>
    <m/>
    <s v="Good, for the ost part."/>
    <s v="Positive"/>
    <m/>
    <m/>
    <m/>
    <m/>
    <m/>
    <m/>
    <m/>
    <m/>
    <m/>
    <m/>
    <m/>
    <s v="x"/>
    <s v="Better communication between management and line."/>
    <s v="Communication"/>
    <m/>
    <m/>
    <m/>
    <m/>
    <m/>
    <m/>
    <s v="x"/>
    <m/>
    <m/>
    <m/>
    <m/>
    <m/>
    <m/>
  </r>
  <r>
    <x v="1"/>
    <x v="0"/>
    <m/>
    <s v="No"/>
    <s v="Straight / heterosexual"/>
    <m/>
    <x v="0"/>
    <m/>
    <s v="Muslim"/>
    <m/>
    <s v="55-64"/>
    <s v="No"/>
    <s v="No"/>
    <s v="Yes"/>
    <s v="Private (paid for) school"/>
    <m/>
    <x v="3"/>
    <x v="2"/>
    <x v="2"/>
    <x v="1"/>
    <x v="1"/>
    <x v="1"/>
    <x v="1"/>
    <m/>
    <m/>
    <m/>
    <m/>
    <m/>
    <m/>
    <m/>
    <m/>
    <m/>
    <m/>
    <m/>
    <m/>
    <s v="Good"/>
    <s v="Positive"/>
    <m/>
    <m/>
    <m/>
    <m/>
    <m/>
    <m/>
    <m/>
    <m/>
    <m/>
    <m/>
    <m/>
    <s v="x"/>
    <s v="Some diversity training.  Further outreach to cultures outside the European region.  Making staff from all industry sectors feel useful rather than just focus on the green sectors.    "/>
    <s v="Training"/>
    <m/>
    <s v="x"/>
    <m/>
    <m/>
    <m/>
    <m/>
    <m/>
    <m/>
    <m/>
    <m/>
    <m/>
    <m/>
    <m/>
  </r>
  <r>
    <x v="1"/>
    <x v="0"/>
    <m/>
    <s v="No"/>
    <s v="Straight / heterosexual"/>
    <m/>
    <x v="2"/>
    <m/>
    <s v="Other (please specify)"/>
    <s v="Hindu"/>
    <s v="25-34"/>
    <s v="No"/>
    <s v="No"/>
    <s v="Yes"/>
    <s v="Private (paid for) school"/>
    <m/>
    <x v="1"/>
    <x v="2"/>
    <x v="1"/>
    <x v="2"/>
    <x v="3"/>
    <x v="1"/>
    <x v="1"/>
    <m/>
    <m/>
    <m/>
    <m/>
    <m/>
    <m/>
    <m/>
    <m/>
    <m/>
    <m/>
    <m/>
    <m/>
    <s v="Inclusive and good"/>
    <s v="Positive"/>
    <m/>
    <m/>
    <m/>
    <m/>
    <m/>
    <m/>
    <m/>
    <m/>
    <m/>
    <m/>
    <m/>
    <s v="x"/>
    <s v="Nothing"/>
    <m/>
    <m/>
    <m/>
    <m/>
    <m/>
    <m/>
    <m/>
    <m/>
    <m/>
    <m/>
    <m/>
    <s v="x"/>
    <m/>
    <m/>
  </r>
  <r>
    <x v="0"/>
    <x v="0"/>
    <m/>
    <s v="No"/>
    <s v="Straight / heterosexual"/>
    <m/>
    <x v="0"/>
    <m/>
    <s v="None"/>
    <m/>
    <s v="18-24"/>
    <s v="No"/>
    <s v="No"/>
    <s v="Yes"/>
    <s v="Private (paid for) school"/>
    <m/>
    <x v="4"/>
    <x v="3"/>
    <x v="5"/>
    <x v="2"/>
    <x v="2"/>
    <x v="1"/>
    <x v="1"/>
    <m/>
    <m/>
    <m/>
    <m/>
    <m/>
    <m/>
    <m/>
    <m/>
    <m/>
    <m/>
    <m/>
    <m/>
    <s v="I wish it wasn't so expansionist and that it had a greater emphasis on social and environmental issues."/>
    <s v="Environment"/>
    <m/>
    <s v="x"/>
    <m/>
    <m/>
    <m/>
    <m/>
    <m/>
    <m/>
    <m/>
    <m/>
    <m/>
    <m/>
    <s v="recruit edp from more countries. Review  expectations of university education - it most cases it is not really advantageous and still excludes a lot of people"/>
    <s v="Recruitment"/>
    <m/>
    <m/>
    <m/>
    <s v="x"/>
    <m/>
    <m/>
    <m/>
    <m/>
    <m/>
    <m/>
    <m/>
    <m/>
    <m/>
  </r>
  <r>
    <x v="0"/>
    <x v="1"/>
    <m/>
    <s v="No"/>
    <s v="Queer"/>
    <m/>
    <x v="0"/>
    <m/>
    <s v="None"/>
    <m/>
    <s v="35-44"/>
    <s v="No"/>
    <s v="No"/>
    <s v="No"/>
    <s v="State / government funded"/>
    <m/>
    <x v="3"/>
    <x v="3"/>
    <x v="2"/>
    <x v="3"/>
    <x v="2"/>
    <x v="1"/>
    <x v="1"/>
    <m/>
    <m/>
    <m/>
    <m/>
    <m/>
    <m/>
    <m/>
    <m/>
    <m/>
    <m/>
    <m/>
    <m/>
    <s v="I think this is a forward thinking business that strives for inclusivity/equality."/>
    <s v="Positive"/>
    <m/>
    <m/>
    <m/>
    <m/>
    <m/>
    <m/>
    <m/>
    <m/>
    <m/>
    <m/>
    <m/>
    <s v="x"/>
    <s v="I don't feel I know enough about the recruitment processes to know how fair they are, but there are always was to use reporting to make sure everyone is offered a fair shot."/>
    <s v="Recruitment"/>
    <m/>
    <m/>
    <m/>
    <s v="x"/>
    <m/>
    <m/>
    <m/>
    <m/>
    <m/>
    <m/>
    <m/>
    <m/>
    <m/>
  </r>
  <r>
    <x v="1"/>
    <x v="0"/>
    <m/>
    <s v="No"/>
    <s v="Straight / heterosexual"/>
    <m/>
    <x v="2"/>
    <m/>
    <s v="Christian (all denominations)"/>
    <m/>
    <s v="55-64"/>
    <s v="Prefer not to say"/>
    <s v="Prefer not to say"/>
    <s v="Yes"/>
    <s v="State / government funded"/>
    <m/>
    <x v="3"/>
    <x v="2"/>
    <x v="1"/>
    <x v="1"/>
    <x v="1"/>
    <x v="1"/>
    <x v="1"/>
    <m/>
    <m/>
    <m/>
    <m/>
    <m/>
    <m/>
    <m/>
    <m/>
    <m/>
    <m/>
    <m/>
    <m/>
    <s v="Good. Important. Included"/>
    <s v="Positive"/>
    <m/>
    <m/>
    <m/>
    <m/>
    <m/>
    <m/>
    <m/>
    <m/>
    <m/>
    <m/>
    <m/>
    <s v="x"/>
    <s v="Regional offices to have a more multi-cultural, multi-ethnicity etc. mix in the employee list."/>
    <m/>
    <m/>
    <m/>
    <m/>
    <m/>
    <m/>
    <m/>
    <m/>
    <m/>
    <m/>
    <s v="x"/>
    <m/>
    <s v="None"/>
    <m/>
  </r>
  <r>
    <x v="0"/>
    <x v="0"/>
    <m/>
    <s v="No"/>
    <s v="Straight / heterosexual"/>
    <m/>
    <x v="5"/>
    <m/>
    <s v="Christian (all denominations)"/>
    <m/>
    <s v="35-44"/>
    <s v="No"/>
    <s v="No"/>
    <s v="No"/>
    <s v="State / government funded"/>
    <m/>
    <x v="1"/>
    <x v="2"/>
    <x v="1"/>
    <x v="1"/>
    <x v="1"/>
    <x v="1"/>
    <x v="1"/>
    <m/>
    <m/>
    <m/>
    <m/>
    <m/>
    <m/>
    <m/>
    <m/>
    <m/>
    <m/>
    <m/>
    <m/>
    <s v="Happy to contribute to make the company 'greener'"/>
    <s v="Environment"/>
    <m/>
    <s v="x"/>
    <m/>
    <m/>
    <m/>
    <m/>
    <m/>
    <m/>
    <m/>
    <m/>
    <m/>
    <m/>
    <s v="Opening a large number of offices in different countries, blind CV / hiring / calls "/>
    <s v="Recruitment"/>
    <m/>
    <m/>
    <m/>
    <s v="x"/>
    <m/>
    <m/>
    <m/>
    <m/>
    <m/>
    <m/>
    <m/>
    <m/>
    <m/>
  </r>
  <r>
    <x v="2"/>
    <x v="0"/>
    <m/>
    <s v="Prefer not to say"/>
    <s v="Prefer not to say"/>
    <m/>
    <x v="0"/>
    <m/>
    <s v="Christian (all denominations)"/>
    <m/>
    <s v="55-64"/>
    <s v="No"/>
    <s v="No"/>
    <s v="Yes"/>
    <s v="State / government funded"/>
    <m/>
    <x v="1"/>
    <x v="2"/>
    <x v="3"/>
    <x v="2"/>
    <x v="2"/>
    <x v="1"/>
    <x v="1"/>
    <s v="na"/>
    <m/>
    <m/>
    <m/>
    <m/>
    <m/>
    <m/>
    <m/>
    <m/>
    <m/>
    <m/>
    <m/>
    <s v="Too early to say"/>
    <m/>
    <s v="x"/>
    <m/>
    <m/>
    <m/>
    <m/>
    <m/>
    <m/>
    <m/>
    <m/>
    <m/>
    <m/>
    <m/>
    <s v="Too early to say"/>
    <m/>
    <m/>
    <m/>
    <m/>
    <m/>
    <m/>
    <m/>
    <m/>
    <m/>
    <m/>
    <m/>
    <s v="x"/>
    <m/>
    <m/>
  </r>
  <r>
    <x v="2"/>
    <x v="1"/>
    <m/>
    <s v="No"/>
    <s v="Straight / heterosexual"/>
    <m/>
    <x v="0"/>
    <m/>
    <s v="Christian (all denominations)"/>
    <m/>
    <s v="35-44"/>
    <s v="No"/>
    <s v="No"/>
    <s v="No"/>
    <s v="State / government funded"/>
    <m/>
    <x v="0"/>
    <x v="0"/>
    <x v="0"/>
    <x v="0"/>
    <x v="0"/>
    <x v="0"/>
    <x v="0"/>
    <m/>
    <m/>
    <m/>
    <m/>
    <m/>
    <m/>
    <m/>
    <m/>
    <m/>
    <m/>
    <m/>
    <m/>
    <m/>
    <m/>
    <s v="x"/>
    <m/>
    <m/>
    <m/>
    <m/>
    <m/>
    <m/>
    <m/>
    <m/>
    <m/>
    <m/>
    <m/>
    <m/>
    <m/>
    <m/>
    <m/>
    <m/>
    <m/>
    <m/>
    <m/>
    <m/>
    <m/>
    <m/>
    <m/>
    <s v="x"/>
    <m/>
    <m/>
  </r>
  <r>
    <x v="0"/>
    <x v="0"/>
    <m/>
    <s v="No"/>
    <s v="Straight / heterosexual"/>
    <m/>
    <x v="0"/>
    <m/>
    <s v="Other (please specify)"/>
    <s v="Agnostic"/>
    <s v="35-44"/>
    <s v="No"/>
    <s v="No"/>
    <s v="No"/>
    <s v="State / government funded"/>
    <m/>
    <x v="2"/>
    <x v="4"/>
    <x v="1"/>
    <x v="3"/>
    <x v="1"/>
    <x v="1"/>
    <x v="1"/>
    <m/>
    <m/>
    <m/>
    <m/>
    <m/>
    <m/>
    <m/>
    <m/>
    <m/>
    <m/>
    <m/>
    <m/>
    <s v="I have felt a very warm and professional welcome"/>
    <s v="Positive"/>
    <m/>
    <m/>
    <m/>
    <m/>
    <m/>
    <m/>
    <m/>
    <m/>
    <m/>
    <m/>
    <m/>
    <s v="x"/>
    <s v="I do not have enough experience to comment"/>
    <m/>
    <m/>
    <m/>
    <m/>
    <m/>
    <m/>
    <m/>
    <m/>
    <m/>
    <m/>
    <s v="x"/>
    <m/>
    <m/>
    <m/>
  </r>
  <r>
    <x v="4"/>
    <x v="0"/>
    <m/>
    <s v="No"/>
    <s v="Gay man"/>
    <m/>
    <x v="6"/>
    <m/>
    <s v="None"/>
    <m/>
    <s v="45-54"/>
    <s v="No"/>
    <s v="No"/>
    <s v="No"/>
    <s v="State / government funded"/>
    <m/>
    <x v="1"/>
    <x v="2"/>
    <x v="1"/>
    <x v="1"/>
    <x v="1"/>
    <x v="1"/>
    <x v="1"/>
    <m/>
    <m/>
    <m/>
    <m/>
    <m/>
    <m/>
    <m/>
    <m/>
    <m/>
    <m/>
    <m/>
    <m/>
    <s v="Comfortable"/>
    <s v="Positive"/>
    <s v="x"/>
    <m/>
    <m/>
    <m/>
    <m/>
    <m/>
    <m/>
    <m/>
    <m/>
    <m/>
    <m/>
    <s v="x"/>
    <s v="Not sure"/>
    <m/>
    <m/>
    <m/>
    <m/>
    <m/>
    <m/>
    <m/>
    <m/>
    <m/>
    <m/>
    <m/>
    <s v="x"/>
    <m/>
    <m/>
  </r>
  <r>
    <x v="0"/>
    <x v="1"/>
    <m/>
    <s v="No"/>
    <s v="Queer"/>
    <m/>
    <x v="0"/>
    <m/>
    <s v="Prefer not to say"/>
    <m/>
    <s v="25-34"/>
    <s v="No"/>
    <s v="No"/>
    <s v="Yes"/>
    <s v="State / government funded"/>
    <m/>
    <x v="1"/>
    <x v="3"/>
    <x v="1"/>
    <x v="2"/>
    <x v="2"/>
    <x v="1"/>
    <x v="1"/>
    <m/>
    <m/>
    <m/>
    <m/>
    <m/>
    <m/>
    <m/>
    <m/>
    <m/>
    <m/>
    <m/>
    <m/>
    <s v="I feel more a part of OWC."/>
    <s v="Separate"/>
    <m/>
    <m/>
    <m/>
    <m/>
    <m/>
    <m/>
    <m/>
    <s v="x"/>
    <m/>
    <m/>
    <m/>
    <m/>
    <s v="I think it is inclusive already (at least OWC)."/>
    <m/>
    <m/>
    <m/>
    <m/>
    <m/>
    <m/>
    <m/>
    <m/>
    <m/>
    <m/>
    <s v="x"/>
    <m/>
    <m/>
    <m/>
  </r>
  <r>
    <x v="1"/>
    <x v="0"/>
    <m/>
    <s v="No"/>
    <s v="Straight / heterosexual"/>
    <m/>
    <x v="0"/>
    <m/>
    <s v="None"/>
    <m/>
    <s v="45-54"/>
    <s v="No"/>
    <s v="No"/>
    <s v="Yes"/>
    <s v="State / government funded"/>
    <m/>
    <x v="4"/>
    <x v="2"/>
    <x v="1"/>
    <x v="1"/>
    <x v="5"/>
    <x v="2"/>
    <x v="1"/>
    <m/>
    <m/>
    <m/>
    <m/>
    <m/>
    <m/>
    <m/>
    <m/>
    <m/>
    <m/>
    <m/>
    <m/>
    <s v="It's like I'm part of big, fractured organisation with no real continuity across is. "/>
    <s v="Separate"/>
    <m/>
    <m/>
    <m/>
    <m/>
    <m/>
    <m/>
    <m/>
    <s v="x"/>
    <m/>
    <m/>
    <m/>
    <m/>
    <s v="Change the way people are hired. A person who has spent many years in the same field has excellent experience and qualification but often poor management skills. "/>
    <s v="Recruitment"/>
    <m/>
    <m/>
    <m/>
    <s v="x"/>
    <m/>
    <m/>
    <m/>
    <m/>
    <m/>
    <m/>
    <m/>
    <m/>
    <m/>
  </r>
  <r>
    <x v="3"/>
    <x v="1"/>
    <m/>
    <s v="No"/>
    <s v="Straight / heterosexual"/>
    <m/>
    <x v="0"/>
    <m/>
    <s v="Christian (all denominations)"/>
    <m/>
    <s v="35-44"/>
    <s v="No"/>
    <s v="No"/>
    <s v="Yes"/>
    <s v="State / government funded"/>
    <m/>
    <x v="1"/>
    <x v="2"/>
    <x v="1"/>
    <x v="3"/>
    <x v="2"/>
    <x v="1"/>
    <x v="2"/>
    <m/>
    <m/>
    <m/>
    <m/>
    <m/>
    <m/>
    <m/>
    <m/>
    <m/>
    <m/>
    <m/>
    <m/>
    <s v="good"/>
    <s v="Positive"/>
    <m/>
    <m/>
    <m/>
    <m/>
    <m/>
    <m/>
    <m/>
    <m/>
    <m/>
    <m/>
    <m/>
    <s v="x"/>
    <s v="more female leadership"/>
    <s v="Senior leadership"/>
    <s v="x"/>
    <m/>
    <m/>
    <m/>
    <m/>
    <m/>
    <m/>
    <m/>
    <m/>
    <m/>
    <m/>
    <m/>
    <m/>
  </r>
  <r>
    <x v="0"/>
    <x v="1"/>
    <m/>
    <s v="No"/>
    <s v="Straight / heterosexual"/>
    <m/>
    <x v="2"/>
    <m/>
    <s v="Other (please specify)"/>
    <s v="Hindu"/>
    <s v="25-34"/>
    <s v="No"/>
    <s v="No"/>
    <s v="Yes"/>
    <s v="Private (paid for) school"/>
    <m/>
    <x v="1"/>
    <x v="4"/>
    <x v="3"/>
    <x v="4"/>
    <x v="5"/>
    <x v="1"/>
    <x v="2"/>
    <s v="Have been included in emails where the opening line is 'Hi Gents.' Have heard phrases indicating they're relating to men, not both men and women. "/>
    <s v="Gender"/>
    <m/>
    <s v="x"/>
    <m/>
    <m/>
    <m/>
    <s v="Collective noun"/>
    <s v="x"/>
    <m/>
    <m/>
    <m/>
    <s v="I enjoy it"/>
    <s v="Positive"/>
    <m/>
    <m/>
    <m/>
    <m/>
    <m/>
    <m/>
    <m/>
    <m/>
    <m/>
    <m/>
    <m/>
    <s v="x"/>
    <s v="Most technical staff that are employed are white men. The most diverse teams are the support staff - HR, Finance, IT etc. Would be nice to see a more diverse team in the technical field"/>
    <s v="Senior leadership"/>
    <s v="x"/>
    <m/>
    <m/>
    <m/>
    <m/>
    <m/>
    <m/>
    <m/>
    <m/>
    <m/>
    <m/>
    <s v="When you look at the SLT in ABL, 99% of them are also white men. It doesn't provide much ambition for those that 'look different' to that to know they could one day be part of running the company"/>
    <m/>
  </r>
  <r>
    <x v="1"/>
    <x v="0"/>
    <m/>
    <s v="No"/>
    <s v="Straight / heterosexual"/>
    <m/>
    <x v="0"/>
    <m/>
    <s v="Christian (all denominations)"/>
    <m/>
    <s v="55-64"/>
    <s v="No"/>
    <s v="No"/>
    <s v="Yes"/>
    <s v="Private (paid for) school"/>
    <m/>
    <x v="2"/>
    <x v="3"/>
    <x v="2"/>
    <x v="3"/>
    <x v="2"/>
    <x v="1"/>
    <x v="1"/>
    <m/>
    <m/>
    <m/>
    <m/>
    <m/>
    <m/>
    <m/>
    <m/>
    <m/>
    <m/>
    <m/>
    <m/>
    <s v="Early entry so getting to know the organisation but do not see nor perceive barriers are in place"/>
    <s v="Positive"/>
    <m/>
    <m/>
    <m/>
    <m/>
    <m/>
    <m/>
    <m/>
    <m/>
    <m/>
    <m/>
    <m/>
    <s v="x"/>
    <s v="Not alot more - if it is not broken, don't fix it.  But if other perceptions strongly prevail it needs attention as it is not the type of employer with which I would like to be associated"/>
    <m/>
    <m/>
    <m/>
    <m/>
    <m/>
    <m/>
    <m/>
    <m/>
    <m/>
    <m/>
    <m/>
    <s v="x"/>
    <m/>
    <m/>
  </r>
  <r>
    <x v="2"/>
    <x v="0"/>
    <m/>
    <s v="No"/>
    <s v="Straight / heterosexual"/>
    <m/>
    <x v="0"/>
    <m/>
    <s v="None"/>
    <m/>
    <s v="25-34"/>
    <s v="No"/>
    <s v="No"/>
    <s v="Yes"/>
    <s v="Private (paid for) school"/>
    <m/>
    <x v="1"/>
    <x v="3"/>
    <x v="3"/>
    <x v="2"/>
    <x v="3"/>
    <x v="1"/>
    <x v="1"/>
    <m/>
    <m/>
    <m/>
    <m/>
    <m/>
    <m/>
    <m/>
    <m/>
    <m/>
    <m/>
    <m/>
    <m/>
    <s v="No particular feeling. AGR is new to the ABL group."/>
    <s v="Positive"/>
    <m/>
    <m/>
    <m/>
    <m/>
    <m/>
    <m/>
    <m/>
    <m/>
    <m/>
    <m/>
    <m/>
    <s v="x"/>
    <s v="No suggestion"/>
    <m/>
    <m/>
    <m/>
    <m/>
    <m/>
    <m/>
    <m/>
    <m/>
    <m/>
    <m/>
    <m/>
    <s v="x"/>
    <m/>
    <m/>
  </r>
  <r>
    <x v="3"/>
    <x v="2"/>
    <m/>
    <s v="Prefer not to say"/>
    <s v="Prefer not to say"/>
    <m/>
    <x v="0"/>
    <m/>
    <s v="Christian (all denominations)"/>
    <m/>
    <s v="55-64"/>
    <s v="No"/>
    <s v="Yes"/>
    <s v="No"/>
    <s v="State / government funded"/>
    <m/>
    <x v="1"/>
    <x v="2"/>
    <x v="1"/>
    <x v="2"/>
    <x v="1"/>
    <x v="1"/>
    <x v="1"/>
    <m/>
    <m/>
    <m/>
    <m/>
    <m/>
    <m/>
    <m/>
    <m/>
    <m/>
    <m/>
    <m/>
    <m/>
    <s v="Early days but good so far. A company going through its early teens  "/>
    <s v="Positive"/>
    <m/>
    <m/>
    <m/>
    <m/>
    <m/>
    <m/>
    <m/>
    <m/>
    <m/>
    <m/>
    <m/>
    <s v="x"/>
    <s v="Like a teen it needs the space and support to grow"/>
    <m/>
    <m/>
    <m/>
    <m/>
    <m/>
    <m/>
    <m/>
    <m/>
    <m/>
    <m/>
    <s v="x"/>
    <m/>
    <m/>
    <m/>
  </r>
  <r>
    <x v="1"/>
    <x v="0"/>
    <m/>
    <s v="No"/>
    <s v="Straight / heterosexual"/>
    <m/>
    <x v="0"/>
    <m/>
    <s v="Christian (all denominations)"/>
    <m/>
    <s v="35-44"/>
    <s v="No"/>
    <s v="No"/>
    <s v="No"/>
    <s v="State / government funded"/>
    <m/>
    <x v="1"/>
    <x v="2"/>
    <x v="3"/>
    <x v="2"/>
    <x v="1"/>
    <x v="1"/>
    <x v="1"/>
    <m/>
    <m/>
    <m/>
    <m/>
    <m/>
    <m/>
    <m/>
    <m/>
    <m/>
    <m/>
    <m/>
    <m/>
    <s v="I've felt welcomed from day one and have been given support where needed"/>
    <s v="Positive"/>
    <m/>
    <m/>
    <m/>
    <m/>
    <m/>
    <m/>
    <m/>
    <m/>
    <m/>
    <m/>
    <m/>
    <s v="x"/>
    <s v="I don't know"/>
    <m/>
    <m/>
    <m/>
    <m/>
    <m/>
    <m/>
    <m/>
    <m/>
    <m/>
    <m/>
    <s v="x"/>
    <m/>
    <m/>
    <m/>
  </r>
  <r>
    <x v="0"/>
    <x v="1"/>
    <m/>
    <s v="No"/>
    <s v="Straight / heterosexual"/>
    <m/>
    <x v="0"/>
    <m/>
    <s v="Christian (all denominations)"/>
    <m/>
    <s v="18-24"/>
    <s v="No"/>
    <s v="No"/>
    <s v="Yes"/>
    <s v="State / government funded"/>
    <m/>
    <x v="2"/>
    <x v="2"/>
    <x v="2"/>
    <x v="3"/>
    <x v="1"/>
    <x v="1"/>
    <x v="1"/>
    <m/>
    <m/>
    <m/>
    <m/>
    <m/>
    <m/>
    <m/>
    <m/>
    <m/>
    <m/>
    <m/>
    <m/>
    <s v="Awesome!"/>
    <s v="Positive"/>
    <m/>
    <m/>
    <m/>
    <m/>
    <m/>
    <m/>
    <m/>
    <m/>
    <m/>
    <m/>
    <m/>
    <s v="x"/>
    <s v="Since there are many different cultures and people from different countries who work for ABL, it might be nice to have a lunch and learn or something like that where someone gets to share their culture/food/traditions different things like that with the rest of the company."/>
    <s v="Training"/>
    <m/>
    <s v="x"/>
    <m/>
    <m/>
    <m/>
    <m/>
    <m/>
    <m/>
    <m/>
    <m/>
    <m/>
    <m/>
    <m/>
  </r>
  <r>
    <x v="4"/>
    <x v="0"/>
    <m/>
    <s v="No"/>
    <s v="Straight / heterosexual"/>
    <m/>
    <x v="0"/>
    <m/>
    <s v="Christian (all denominations)"/>
    <m/>
    <s v="25-34"/>
    <s v="No"/>
    <s v="No"/>
    <s v="No"/>
    <s v="State / government funded"/>
    <m/>
    <x v="2"/>
    <x v="3"/>
    <x v="1"/>
    <x v="1"/>
    <x v="1"/>
    <x v="1"/>
    <x v="1"/>
    <m/>
    <m/>
    <m/>
    <m/>
    <m/>
    <m/>
    <m/>
    <m/>
    <m/>
    <m/>
    <m/>
    <m/>
    <s v="Feel included and my career is heading in the right direction."/>
    <s v="Positive"/>
    <m/>
    <m/>
    <m/>
    <m/>
    <m/>
    <m/>
    <m/>
    <m/>
    <m/>
    <m/>
    <m/>
    <s v="x"/>
    <s v="More inclusive social events"/>
    <m/>
    <m/>
    <m/>
    <m/>
    <m/>
    <m/>
    <m/>
    <m/>
    <m/>
    <m/>
    <s v="x"/>
    <m/>
    <m/>
    <m/>
  </r>
  <r>
    <x v="0"/>
    <x v="0"/>
    <m/>
    <s v="No"/>
    <s v="Straight / heterosexual"/>
    <m/>
    <x v="5"/>
    <m/>
    <s v="Prefer not to say"/>
    <m/>
    <s v="35-44"/>
    <s v="No"/>
    <s v="No"/>
    <s v="Yes"/>
    <s v="Private (paid for) school"/>
    <m/>
    <x v="1"/>
    <x v="2"/>
    <x v="3"/>
    <x v="1"/>
    <x v="1"/>
    <x v="1"/>
    <x v="1"/>
    <m/>
    <m/>
    <m/>
    <m/>
    <m/>
    <m/>
    <m/>
    <m/>
    <m/>
    <m/>
    <m/>
    <m/>
    <s v="Good."/>
    <s v="Positive"/>
    <m/>
    <m/>
    <m/>
    <m/>
    <m/>
    <m/>
    <m/>
    <m/>
    <m/>
    <m/>
    <m/>
    <s v="x"/>
    <s v="Maybe start thinking of having more women in the board or the managment positions."/>
    <s v="Senior leadership"/>
    <s v="x"/>
    <m/>
    <m/>
    <m/>
    <m/>
    <m/>
    <m/>
    <m/>
    <m/>
    <m/>
    <m/>
    <m/>
    <m/>
  </r>
  <r>
    <x v="0"/>
    <x v="1"/>
    <m/>
    <s v="No"/>
    <s v="Bi / bisexual"/>
    <m/>
    <x v="0"/>
    <m/>
    <s v="None"/>
    <m/>
    <s v="25-34"/>
    <s v="No"/>
    <s v="No"/>
    <s v="No"/>
    <s v="Private (paid for) school"/>
    <m/>
    <x v="1"/>
    <x v="3"/>
    <x v="1"/>
    <x v="2"/>
    <x v="1"/>
    <x v="2"/>
    <x v="2"/>
    <s v="Manpower, man hours, &quot;you guys&quot;, &quot;third world country&quot;, ..."/>
    <s v="Gender, nationality"/>
    <m/>
    <s v="x"/>
    <s v="x"/>
    <m/>
    <m/>
    <s v="Collective noun"/>
    <s v="x"/>
    <m/>
    <m/>
    <m/>
    <s v="Specifically in the renewables it is a sector that have more diversity than oil and gas, for example. But we still have work to do to improve the presence of women and non-white people "/>
    <s v="Gender, race"/>
    <m/>
    <m/>
    <s v="x"/>
    <s v="x"/>
    <m/>
    <m/>
    <m/>
    <m/>
    <m/>
    <m/>
    <m/>
    <m/>
    <s v="Make more effort in hiring minorities when their background is similar to another person with more privileges. Have KPIs to measure the amount (and importance of position) of minorities"/>
    <s v="Recruitment"/>
    <m/>
    <m/>
    <m/>
    <s v="x"/>
    <m/>
    <m/>
    <m/>
    <m/>
    <m/>
    <m/>
    <m/>
    <s v="-"/>
    <m/>
  </r>
  <r>
    <x v="1"/>
    <x v="0"/>
    <m/>
    <s v="No"/>
    <s v="Straight / heterosexual"/>
    <m/>
    <x v="0"/>
    <m/>
    <s v="Christian (all denominations)"/>
    <m/>
    <s v="45-54"/>
    <s v="No"/>
    <s v="No"/>
    <s v="Yes"/>
    <s v="State / government funded"/>
    <m/>
    <x v="0"/>
    <x v="0"/>
    <x v="0"/>
    <x v="0"/>
    <x v="0"/>
    <x v="0"/>
    <x v="0"/>
    <m/>
    <m/>
    <m/>
    <m/>
    <m/>
    <m/>
    <m/>
    <m/>
    <m/>
    <m/>
    <m/>
    <m/>
    <m/>
    <m/>
    <s v="x"/>
    <m/>
    <m/>
    <m/>
    <m/>
    <m/>
    <m/>
    <m/>
    <m/>
    <m/>
    <m/>
    <m/>
    <m/>
    <m/>
    <m/>
    <m/>
    <m/>
    <m/>
    <m/>
    <m/>
    <m/>
    <m/>
    <m/>
    <m/>
    <s v="x"/>
    <m/>
    <m/>
  </r>
  <r>
    <x v="2"/>
    <x v="0"/>
    <m/>
    <s v="No"/>
    <s v="Straight / heterosexual"/>
    <m/>
    <x v="0"/>
    <m/>
    <s v="None"/>
    <m/>
    <s v="45-54"/>
    <s v="No"/>
    <s v="No"/>
    <s v="Yes"/>
    <s v="State / government funded"/>
    <m/>
    <x v="1"/>
    <x v="4"/>
    <x v="3"/>
    <x v="2"/>
    <x v="3"/>
    <x v="1"/>
    <x v="1"/>
    <m/>
    <m/>
    <m/>
    <m/>
    <m/>
    <m/>
    <m/>
    <m/>
    <m/>
    <m/>
    <m/>
    <m/>
    <s v="excited "/>
    <s v="Positive"/>
    <m/>
    <m/>
    <m/>
    <m/>
    <m/>
    <m/>
    <m/>
    <m/>
    <m/>
    <m/>
    <m/>
    <s v="x"/>
    <s v="actuively employ with diversity in mind "/>
    <s v="Recruitment"/>
    <m/>
    <m/>
    <m/>
    <s v="x"/>
    <m/>
    <m/>
    <m/>
    <m/>
    <m/>
    <m/>
    <m/>
    <m/>
    <m/>
  </r>
  <r>
    <x v="0"/>
    <x v="1"/>
    <m/>
    <s v="No"/>
    <s v="Bi / bisexual"/>
    <m/>
    <x v="0"/>
    <m/>
    <s v="None"/>
    <m/>
    <s v="25-34"/>
    <s v="No"/>
    <s v="No"/>
    <s v="Yes"/>
    <s v="Private (paid for) school"/>
    <m/>
    <x v="1"/>
    <x v="2"/>
    <x v="1"/>
    <x v="1"/>
    <x v="2"/>
    <x v="2"/>
    <x v="2"/>
    <s v="often work i have done is attributed to 'the guys'"/>
    <s v="Gender"/>
    <m/>
    <s v="x"/>
    <m/>
    <m/>
    <m/>
    <s v="Collective noun"/>
    <s v="x"/>
    <m/>
    <m/>
    <m/>
    <s v="don't love the oil and gas acquisitions"/>
    <s v="Environment"/>
    <m/>
    <s v="x"/>
    <m/>
    <m/>
    <m/>
    <m/>
    <m/>
    <m/>
    <m/>
    <m/>
    <m/>
    <m/>
    <s v="better recruitment across diverse unis not just Cambridge"/>
    <s v="Recruitment"/>
    <m/>
    <m/>
    <m/>
    <s v="x"/>
    <m/>
    <m/>
    <m/>
    <m/>
    <m/>
    <m/>
    <m/>
    <m/>
    <m/>
  </r>
  <r>
    <x v="0"/>
    <x v="0"/>
    <m/>
    <s v="No"/>
    <s v="Straight / heterosexual"/>
    <m/>
    <x v="0"/>
    <m/>
    <s v="None"/>
    <m/>
    <s v="25-34"/>
    <s v="No"/>
    <s v="No"/>
    <s v="Yes"/>
    <s v="State / government funded"/>
    <m/>
    <x v="1"/>
    <x v="3"/>
    <x v="2"/>
    <x v="1"/>
    <x v="2"/>
    <x v="1"/>
    <x v="1"/>
    <m/>
    <m/>
    <m/>
    <m/>
    <m/>
    <m/>
    <m/>
    <m/>
    <m/>
    <m/>
    <m/>
    <m/>
    <s v="I am new to ABL so to early to tell"/>
    <s v="Neutral"/>
    <m/>
    <m/>
    <m/>
    <m/>
    <m/>
    <m/>
    <m/>
    <m/>
    <m/>
    <m/>
    <s v="x"/>
    <m/>
    <s v="Maybe Language training, but not sure"/>
    <s v="Training"/>
    <m/>
    <s v="x"/>
    <m/>
    <m/>
    <m/>
    <m/>
    <m/>
    <m/>
    <m/>
    <m/>
    <m/>
    <m/>
    <m/>
  </r>
  <r>
    <x v="1"/>
    <x v="0"/>
    <m/>
    <s v="No"/>
    <s v="Straight / heterosexual"/>
    <m/>
    <x v="0"/>
    <m/>
    <s v="Christian (all denominations)"/>
    <m/>
    <s v="45-54"/>
    <s v="No"/>
    <s v="No"/>
    <s v="No"/>
    <s v="State / government funded"/>
    <m/>
    <x v="2"/>
    <x v="2"/>
    <x v="1"/>
    <x v="1"/>
    <x v="1"/>
    <x v="1"/>
    <x v="1"/>
    <s v="na"/>
    <m/>
    <m/>
    <m/>
    <m/>
    <m/>
    <m/>
    <m/>
    <m/>
    <m/>
    <m/>
    <m/>
    <s v="I enjoy working within the ABL group, the group as w whole look to develop everyone equally."/>
    <s v="Positive"/>
    <m/>
    <m/>
    <m/>
    <m/>
    <m/>
    <m/>
    <m/>
    <m/>
    <m/>
    <m/>
    <m/>
    <s v="x"/>
    <s v="As a group, i feel that we are very diverse and inclusive already"/>
    <m/>
    <m/>
    <m/>
    <m/>
    <m/>
    <m/>
    <m/>
    <m/>
    <m/>
    <m/>
    <s v="x"/>
    <m/>
    <s v="None"/>
    <m/>
  </r>
  <r>
    <x v="2"/>
    <x v="0"/>
    <m/>
    <s v="No"/>
    <s v="Straight / heterosexual"/>
    <m/>
    <x v="2"/>
    <m/>
    <s v="None"/>
    <m/>
    <s v="35-44"/>
    <s v="No"/>
    <s v="No"/>
    <s v="Yes"/>
    <s v="State / government funded"/>
    <m/>
    <x v="1"/>
    <x v="2"/>
    <x v="1"/>
    <x v="1"/>
    <x v="1"/>
    <x v="1"/>
    <x v="1"/>
    <m/>
    <m/>
    <m/>
    <m/>
    <m/>
    <m/>
    <m/>
    <m/>
    <m/>
    <m/>
    <m/>
    <m/>
    <s v="Too short time with ABL to conclude"/>
    <m/>
    <s v="x"/>
    <m/>
    <m/>
    <m/>
    <m/>
    <m/>
    <m/>
    <m/>
    <m/>
    <m/>
    <m/>
    <m/>
    <s v="Too short time with ABL to conclude"/>
    <m/>
    <m/>
    <m/>
    <m/>
    <m/>
    <m/>
    <m/>
    <m/>
    <m/>
    <m/>
    <m/>
    <s v="x"/>
    <m/>
    <m/>
  </r>
  <r>
    <x v="1"/>
    <x v="0"/>
    <m/>
    <s v="No"/>
    <s v="Straight / heterosexual"/>
    <m/>
    <x v="2"/>
    <m/>
    <s v="Other (please specify)"/>
    <s v="Hinduism"/>
    <s v="45-54"/>
    <s v="No"/>
    <s v="No"/>
    <s v="Yes"/>
    <s v="State / government funded"/>
    <m/>
    <x v="2"/>
    <x v="2"/>
    <x v="5"/>
    <x v="2"/>
    <x v="1"/>
    <x v="1"/>
    <x v="1"/>
    <m/>
    <m/>
    <m/>
    <m/>
    <m/>
    <m/>
    <m/>
    <m/>
    <m/>
    <m/>
    <m/>
    <m/>
    <s v="Good"/>
    <s v="Positive"/>
    <m/>
    <m/>
    <m/>
    <m/>
    <m/>
    <m/>
    <m/>
    <m/>
    <m/>
    <m/>
    <m/>
    <s v="x"/>
    <s v="N/A"/>
    <m/>
    <m/>
    <m/>
    <m/>
    <m/>
    <m/>
    <m/>
    <m/>
    <m/>
    <m/>
    <m/>
    <s v="x"/>
    <m/>
    <m/>
  </r>
  <r>
    <x v="0"/>
    <x v="0"/>
    <m/>
    <s v="No"/>
    <s v="Straight / heterosexual"/>
    <m/>
    <x v="0"/>
    <m/>
    <s v="None"/>
    <m/>
    <s v="25-34"/>
    <s v="No"/>
    <s v="No"/>
    <s v="Yes"/>
    <s v="State / government funded"/>
    <m/>
    <x v="2"/>
    <x v="2"/>
    <x v="3"/>
    <x v="2"/>
    <x v="3"/>
    <x v="1"/>
    <x v="1"/>
    <m/>
    <m/>
    <m/>
    <m/>
    <m/>
    <m/>
    <m/>
    <m/>
    <m/>
    <m/>
    <m/>
    <m/>
    <s v="I feel good"/>
    <s v="Positive"/>
    <m/>
    <m/>
    <m/>
    <m/>
    <m/>
    <m/>
    <m/>
    <m/>
    <m/>
    <m/>
    <m/>
    <s v="x"/>
    <s v="Would be nice to see more diversity, especially gender wise, at the managerial positions. At the moment it is dominated by men."/>
    <s v="Senior leadership"/>
    <s v="x"/>
    <m/>
    <m/>
    <m/>
    <m/>
    <m/>
    <m/>
    <m/>
    <m/>
    <m/>
    <m/>
    <m/>
    <m/>
  </r>
  <r>
    <x v="0"/>
    <x v="1"/>
    <m/>
    <s v="No"/>
    <s v="Straight / heterosexual"/>
    <m/>
    <x v="0"/>
    <m/>
    <s v="Christian (all denominations)"/>
    <m/>
    <s v="35-44"/>
    <s v="No"/>
    <s v="No"/>
    <s v="Yes"/>
    <s v="State / government funded"/>
    <m/>
    <x v="1"/>
    <x v="1"/>
    <x v="3"/>
    <x v="1"/>
    <x v="1"/>
    <x v="1"/>
    <x v="1"/>
    <m/>
    <m/>
    <m/>
    <m/>
    <m/>
    <m/>
    <m/>
    <m/>
    <m/>
    <m/>
    <m/>
    <m/>
    <s v="good, being part of something big, part of a global company"/>
    <s v="Positive"/>
    <m/>
    <m/>
    <m/>
    <m/>
    <m/>
    <m/>
    <m/>
    <m/>
    <m/>
    <m/>
    <m/>
    <s v="x"/>
    <s v="people should be tolerable and understanding of people who work part time and factor this in deadlines for projects, etc. "/>
    <m/>
    <m/>
    <m/>
    <m/>
    <m/>
    <m/>
    <m/>
    <m/>
    <m/>
    <m/>
    <s v="x"/>
    <m/>
    <s v="people assume everybody works full time, every day.  certain courses, or presentation are schedule only at certain times/ days when some people are off. no alternative offered"/>
    <m/>
  </r>
  <r>
    <x v="0"/>
    <x v="1"/>
    <m/>
    <s v="No"/>
    <s v="Straight / heterosexual"/>
    <m/>
    <x v="0"/>
    <m/>
    <s v="Christian (all denominations)"/>
    <m/>
    <s v="25-34"/>
    <s v="No"/>
    <s v="No"/>
    <s v="Yes"/>
    <s v="Private (paid for) school"/>
    <m/>
    <x v="2"/>
    <x v="1"/>
    <x v="5"/>
    <x v="4"/>
    <x v="5"/>
    <x v="2"/>
    <x v="2"/>
    <s v="Text in the SOPs, the use of the word ‘gents’"/>
    <s v="Gender"/>
    <m/>
    <s v="x"/>
    <m/>
    <m/>
    <m/>
    <s v="Collective noun, SOP"/>
    <s v="x"/>
    <m/>
    <s v="x"/>
    <m/>
    <s v="I feel okay, but as a woman, I perceive there is a glass ceiling. There is only 1 woman in management and I find that unacceptable and very discouraging. I feel that if I were to progress my career into management, I would not feel inspired to do it in ABL as it does not feel like the right environment to develop a career.   Apart from that, day-to-day is good. "/>
    <s v="Gender"/>
    <m/>
    <m/>
    <s v="x"/>
    <m/>
    <m/>
    <m/>
    <m/>
    <m/>
    <m/>
    <m/>
    <m/>
    <m/>
    <s v="I think we need to gather data, understand where we stand as a company and our stats and then act. We need to make decisions without being afraid of making people uncomfortable (setting KPIs, disclosing the gender pay gap, promoting women).   There needs to be a safe space where these topics can be discussed without fear. "/>
    <s v="Data"/>
    <m/>
    <m/>
    <m/>
    <m/>
    <m/>
    <s v="x"/>
    <m/>
    <m/>
    <m/>
    <m/>
    <m/>
    <s v="I think the DNI committee should  be open to more people. I didn’t even know there was a DNI committee, and that’s not okay."/>
    <m/>
  </r>
  <r>
    <x v="2"/>
    <x v="0"/>
    <m/>
    <s v="No"/>
    <s v="Straight / heterosexual"/>
    <m/>
    <x v="0"/>
    <m/>
    <s v="Christian (all denominations)"/>
    <m/>
    <s v="55-64"/>
    <s v="No"/>
    <s v="No"/>
    <s v="No"/>
    <s v="State / government funded"/>
    <m/>
    <x v="2"/>
    <x v="2"/>
    <x v="1"/>
    <x v="1"/>
    <x v="1"/>
    <x v="1"/>
    <x v="1"/>
    <m/>
    <m/>
    <m/>
    <m/>
    <m/>
    <m/>
    <m/>
    <m/>
    <m/>
    <m/>
    <m/>
    <m/>
    <s v="Exciting"/>
    <s v="Positive"/>
    <m/>
    <m/>
    <m/>
    <m/>
    <m/>
    <m/>
    <m/>
    <m/>
    <m/>
    <m/>
    <m/>
    <s v="x"/>
    <s v="Regular net meetings"/>
    <s v="Training"/>
    <m/>
    <s v="x"/>
    <m/>
    <m/>
    <m/>
    <m/>
    <m/>
    <m/>
    <m/>
    <m/>
    <m/>
    <s v="This is a strange survey:-)"/>
    <m/>
  </r>
  <r>
    <x v="1"/>
    <x v="0"/>
    <m/>
    <s v="No"/>
    <s v="Straight / heterosexual"/>
    <m/>
    <x v="7"/>
    <m/>
    <s v="Christian (all denominations)"/>
    <m/>
    <s v="55-64"/>
    <s v="No"/>
    <s v="No"/>
    <s v="No"/>
    <s v="State / government funded"/>
    <m/>
    <x v="2"/>
    <x v="2"/>
    <x v="1"/>
    <x v="1"/>
    <x v="1"/>
    <x v="1"/>
    <x v="1"/>
    <s v="n/a"/>
    <m/>
    <m/>
    <m/>
    <m/>
    <m/>
    <m/>
    <m/>
    <m/>
    <m/>
    <m/>
    <m/>
    <s v="GRATEFUL"/>
    <s v="Positive"/>
    <m/>
    <m/>
    <m/>
    <m/>
    <m/>
    <m/>
    <m/>
    <m/>
    <m/>
    <m/>
    <m/>
    <s v="x"/>
    <s v="?"/>
    <m/>
    <m/>
    <m/>
    <m/>
    <m/>
    <m/>
    <m/>
    <m/>
    <m/>
    <m/>
    <m/>
    <s v="x"/>
    <s v="n/a"/>
    <m/>
  </r>
  <r>
    <x v="0"/>
    <x v="1"/>
    <m/>
    <s v="No"/>
    <s v="Straight / heterosexual"/>
    <m/>
    <x v="0"/>
    <m/>
    <s v="None"/>
    <m/>
    <s v="25-34"/>
    <s v="No"/>
    <s v="No"/>
    <s v="Yes"/>
    <s v="State / government funded"/>
    <m/>
    <x v="1"/>
    <x v="4"/>
    <x v="3"/>
    <x v="4"/>
    <x v="1"/>
    <x v="1"/>
    <x v="1"/>
    <s v="Man power, man hours, generic emails being sent to large groups opening with &quot;Gents&quot; despite women being in the email chain, use of the word &quot;guys&quot;. On the whole the language within ABL is inclusive, the above are examples where non-inclusive language has been observed. Whilst a lot of the time this is most likely unintentional, it may upset or play on an individuals mind and this should not go unnoticed. "/>
    <s v="Gender"/>
    <m/>
    <s v="x"/>
    <m/>
    <m/>
    <m/>
    <s v="Collective noun, SOP"/>
    <s v="x"/>
    <m/>
    <s v="x"/>
    <m/>
    <s v="On the whole great. It can be a daunting environment being surrounded by a large male presence, especially if in a technical role where female staff numbers are lower. "/>
    <s v="Gender"/>
    <m/>
    <m/>
    <s v="x"/>
    <m/>
    <m/>
    <m/>
    <m/>
    <m/>
    <m/>
    <m/>
    <m/>
    <m/>
    <s v="Be more transparent about the work being done to be more diverse when it comes to employment; actively encourage women to apply for roles/schemes within the company as women may typically be more shy to do so, due to being outnumbered by their male colleagues; send technical (female) staff in the group out to schools to promote engineering and encourage children to take up a career in engineering; encourage conversation between males and females in the company to discuss life as a women, especially in a technical role, in the workplace, too often this conversation happens from female to female which is not beneficial in the long run. "/>
    <s v="Recruitment"/>
    <m/>
    <m/>
    <m/>
    <s v="x"/>
    <m/>
    <m/>
    <m/>
    <m/>
    <m/>
    <m/>
    <m/>
    <m/>
    <m/>
  </r>
  <r>
    <x v="1"/>
    <x v="1"/>
    <m/>
    <s v="No"/>
    <s v="Straight / heterosexual"/>
    <m/>
    <x v="0"/>
    <m/>
    <s v="None"/>
    <m/>
    <s v="35-44"/>
    <s v="No"/>
    <s v="No"/>
    <s v="No"/>
    <s v="State / government funded"/>
    <m/>
    <x v="1"/>
    <x v="4"/>
    <x v="3"/>
    <x v="2"/>
    <x v="3"/>
    <x v="2"/>
    <x v="1"/>
    <m/>
    <m/>
    <m/>
    <m/>
    <m/>
    <m/>
    <m/>
    <m/>
    <m/>
    <m/>
    <m/>
    <m/>
    <s v="Not too sure where my career is going"/>
    <s v="Career"/>
    <m/>
    <m/>
    <m/>
    <m/>
    <m/>
    <s v="x"/>
    <m/>
    <m/>
    <m/>
    <m/>
    <m/>
    <m/>
    <s v="pay for employees visas to Disneyland Paris"/>
    <m/>
    <m/>
    <m/>
    <m/>
    <m/>
    <m/>
    <m/>
    <m/>
    <m/>
    <m/>
    <s v="x"/>
    <m/>
    <s v="A day trip to Disneyland Paris has been arranged for staff and those that need to have a visa have to pay for them themselves.  I find this unfair on those employees. "/>
    <m/>
  </r>
  <r>
    <x v="1"/>
    <x v="1"/>
    <m/>
    <s v="No"/>
    <s v="Straight / heterosexual"/>
    <m/>
    <x v="0"/>
    <m/>
    <s v="None"/>
    <m/>
    <s v="25-34"/>
    <s v="No"/>
    <s v="No"/>
    <s v="No"/>
    <s v="Private (paid for) school"/>
    <m/>
    <x v="2"/>
    <x v="2"/>
    <x v="3"/>
    <x v="2"/>
    <x v="5"/>
    <x v="2"/>
    <x v="2"/>
    <m/>
    <m/>
    <m/>
    <m/>
    <m/>
    <m/>
    <m/>
    <m/>
    <m/>
    <m/>
    <m/>
    <m/>
    <s v="N/A"/>
    <m/>
    <s v="x"/>
    <m/>
    <m/>
    <m/>
    <m/>
    <m/>
    <m/>
    <m/>
    <m/>
    <m/>
    <m/>
    <m/>
    <s v="N/A"/>
    <m/>
    <m/>
    <m/>
    <m/>
    <m/>
    <m/>
    <m/>
    <m/>
    <m/>
    <m/>
    <m/>
    <s v="x"/>
    <m/>
    <m/>
  </r>
  <r>
    <x v="1"/>
    <x v="0"/>
    <m/>
    <s v="No"/>
    <s v="Straight / heterosexual"/>
    <m/>
    <x v="4"/>
    <m/>
    <s v="None"/>
    <m/>
    <s v="45-54"/>
    <s v="No"/>
    <s v="No"/>
    <s v="Yes"/>
    <s v="Private (paid for) school"/>
    <m/>
    <x v="2"/>
    <x v="4"/>
    <x v="3"/>
    <x v="2"/>
    <x v="1"/>
    <x v="1"/>
    <x v="1"/>
    <m/>
    <m/>
    <m/>
    <m/>
    <m/>
    <m/>
    <m/>
    <m/>
    <m/>
    <m/>
    <m/>
    <m/>
    <s v="Nice place to be"/>
    <s v="Positive"/>
    <m/>
    <m/>
    <m/>
    <m/>
    <m/>
    <m/>
    <m/>
    <m/>
    <m/>
    <m/>
    <m/>
    <s v="x"/>
    <s v="continue and expand the current incentives for diversity"/>
    <m/>
    <m/>
    <m/>
    <m/>
    <m/>
    <m/>
    <m/>
    <m/>
    <m/>
    <m/>
    <s v="x"/>
    <m/>
    <m/>
    <m/>
  </r>
  <r>
    <x v="1"/>
    <x v="0"/>
    <m/>
    <s v="No"/>
    <s v="Other (please specify)"/>
    <s v="Straight"/>
    <x v="2"/>
    <m/>
    <s v="Muslim"/>
    <m/>
    <s v="45-54"/>
    <s v="No"/>
    <s v="No"/>
    <s v="No"/>
    <s v="State / government funded"/>
    <m/>
    <x v="0"/>
    <x v="0"/>
    <x v="0"/>
    <x v="0"/>
    <x v="0"/>
    <x v="0"/>
    <x v="0"/>
    <m/>
    <m/>
    <m/>
    <m/>
    <m/>
    <m/>
    <m/>
    <m/>
    <m/>
    <m/>
    <m/>
    <m/>
    <m/>
    <m/>
    <s v="x"/>
    <m/>
    <m/>
    <m/>
    <m/>
    <m/>
    <m/>
    <m/>
    <m/>
    <m/>
    <m/>
    <m/>
    <m/>
    <m/>
    <m/>
    <m/>
    <m/>
    <m/>
    <m/>
    <m/>
    <m/>
    <m/>
    <m/>
    <m/>
    <s v="x"/>
    <m/>
    <m/>
  </r>
  <r>
    <x v="0"/>
    <x v="2"/>
    <m/>
    <s v="Prefer not to say"/>
    <s v="Queer"/>
    <m/>
    <x v="0"/>
    <m/>
    <s v="None"/>
    <m/>
    <s v="25-34"/>
    <s v="Yes"/>
    <s v="Prefer not to say"/>
    <s v="Yes"/>
    <s v="State / government funded"/>
    <m/>
    <x v="1"/>
    <x v="1"/>
    <x v="3"/>
    <x v="2"/>
    <x v="1"/>
    <x v="1"/>
    <x v="2"/>
    <s v="There is sometimes a casual assumption that everyone on a call is male in greetings etc. "/>
    <s v="Gender"/>
    <m/>
    <s v="x"/>
    <m/>
    <m/>
    <m/>
    <s v="Collective noun"/>
    <s v="x"/>
    <m/>
    <m/>
    <m/>
    <s v="I identify more with OWC. I feel there is some friction regarding business identity in the broader group."/>
    <s v="Separate"/>
    <m/>
    <m/>
    <m/>
    <m/>
    <m/>
    <m/>
    <m/>
    <s v="x"/>
    <m/>
    <m/>
    <m/>
    <m/>
    <s v="I don't know."/>
    <m/>
    <m/>
    <m/>
    <m/>
    <m/>
    <m/>
    <m/>
    <m/>
    <m/>
    <m/>
    <s v="x"/>
    <m/>
    <m/>
    <m/>
  </r>
  <r>
    <x v="0"/>
    <x v="0"/>
    <m/>
    <s v="No"/>
    <s v="Straight / heterosexual"/>
    <m/>
    <x v="0"/>
    <m/>
    <s v="Christian (all denominations)"/>
    <m/>
    <s v="35-44"/>
    <s v="No"/>
    <s v="No"/>
    <s v="No"/>
    <s v="State / government funded"/>
    <m/>
    <x v="1"/>
    <x v="2"/>
    <x v="1"/>
    <x v="2"/>
    <x v="1"/>
    <x v="2"/>
    <x v="1"/>
    <m/>
    <m/>
    <m/>
    <m/>
    <m/>
    <m/>
    <m/>
    <m/>
    <m/>
    <m/>
    <m/>
    <m/>
    <s v="Ν/Α"/>
    <m/>
    <s v="x"/>
    <m/>
    <m/>
    <m/>
    <m/>
    <m/>
    <m/>
    <m/>
    <m/>
    <m/>
    <m/>
    <m/>
    <s v="Ν/Α"/>
    <m/>
    <m/>
    <m/>
    <m/>
    <m/>
    <m/>
    <m/>
    <m/>
    <m/>
    <m/>
    <m/>
    <s v="x"/>
    <m/>
    <m/>
  </r>
  <r>
    <x v="1"/>
    <x v="0"/>
    <m/>
    <s v="No"/>
    <s v="Straight / heterosexual"/>
    <m/>
    <x v="2"/>
    <m/>
    <s v="None"/>
    <m/>
    <s v="25-34"/>
    <s v="No"/>
    <s v="No"/>
    <s v="No"/>
    <s v="State / government funded"/>
    <m/>
    <x v="3"/>
    <x v="2"/>
    <x v="1"/>
    <x v="1"/>
    <x v="1"/>
    <x v="1"/>
    <x v="2"/>
    <m/>
    <m/>
    <m/>
    <m/>
    <m/>
    <m/>
    <m/>
    <m/>
    <m/>
    <m/>
    <m/>
    <m/>
    <s v="Feeling great !!"/>
    <s v="Positive"/>
    <m/>
    <m/>
    <m/>
    <m/>
    <m/>
    <m/>
    <m/>
    <m/>
    <m/>
    <m/>
    <m/>
    <s v="x"/>
    <s v="Select more people from different culture. "/>
    <s v="Recruitment"/>
    <m/>
    <m/>
    <m/>
    <s v="x"/>
    <m/>
    <m/>
    <m/>
    <m/>
    <m/>
    <m/>
    <m/>
    <m/>
    <m/>
  </r>
  <r>
    <x v="1"/>
    <x v="0"/>
    <m/>
    <s v="No"/>
    <s v="Straight / heterosexual"/>
    <m/>
    <x v="0"/>
    <m/>
    <s v="None"/>
    <m/>
    <s v="55-64"/>
    <s v="No"/>
    <s v="No"/>
    <s v="No"/>
    <s v="State / government funded"/>
    <m/>
    <x v="5"/>
    <x v="4"/>
    <x v="4"/>
    <x v="5"/>
    <x v="3"/>
    <x v="2"/>
    <x v="1"/>
    <s v="No one over the age of 30 was allowed to apply for the Shadow Board that was set up."/>
    <s v="Age"/>
    <s v="x"/>
    <m/>
    <m/>
    <m/>
    <m/>
    <s v="Anti-old"/>
    <m/>
    <m/>
    <m/>
    <m/>
    <s v="Old and overlooked"/>
    <s v="Age"/>
    <m/>
    <m/>
    <m/>
    <m/>
    <s v="x"/>
    <m/>
    <m/>
    <m/>
    <m/>
    <m/>
    <m/>
    <m/>
    <s v="Reduce the number of Directors who clearly believe they are solely there to delegate. "/>
    <m/>
    <m/>
    <m/>
    <m/>
    <m/>
    <m/>
    <m/>
    <m/>
    <m/>
    <m/>
    <s v="x"/>
    <m/>
    <s v="Surely in terms of inclusion and diversity, the first 11 questions should have no relevance. "/>
    <m/>
  </r>
  <r>
    <x v="1"/>
    <x v="1"/>
    <m/>
    <s v="No"/>
    <s v="Straight / heterosexual"/>
    <m/>
    <x v="0"/>
    <m/>
    <s v="Christian (all denominations)"/>
    <m/>
    <s v="45-54"/>
    <s v="No"/>
    <s v="No"/>
    <s v="No"/>
    <s v="State / government funded"/>
    <m/>
    <x v="3"/>
    <x v="3"/>
    <x v="2"/>
    <x v="3"/>
    <x v="2"/>
    <x v="1"/>
    <x v="1"/>
    <m/>
    <m/>
    <m/>
    <m/>
    <m/>
    <m/>
    <m/>
    <m/>
    <m/>
    <m/>
    <m/>
    <m/>
    <s v="Good"/>
    <s v="Positive"/>
    <m/>
    <m/>
    <m/>
    <m/>
    <m/>
    <m/>
    <m/>
    <m/>
    <m/>
    <m/>
    <m/>
    <s v="x"/>
    <s v="Group activities"/>
    <s v="Social networks"/>
    <m/>
    <m/>
    <m/>
    <m/>
    <m/>
    <m/>
    <m/>
    <s v="x"/>
    <m/>
    <m/>
    <m/>
    <m/>
    <m/>
  </r>
  <r>
    <x v="3"/>
    <x v="1"/>
    <m/>
    <s v="No"/>
    <s v="Straight / heterosexual"/>
    <m/>
    <x v="0"/>
    <m/>
    <s v="None"/>
    <m/>
    <s v="25-34"/>
    <s v="No"/>
    <s v="No"/>
    <s v="Yes"/>
    <s v="Private (paid for) school"/>
    <m/>
    <x v="0"/>
    <x v="0"/>
    <x v="0"/>
    <x v="0"/>
    <x v="0"/>
    <x v="0"/>
    <x v="0"/>
    <m/>
    <m/>
    <m/>
    <m/>
    <m/>
    <m/>
    <m/>
    <m/>
    <m/>
    <m/>
    <m/>
    <m/>
    <m/>
    <m/>
    <s v="x"/>
    <m/>
    <m/>
    <m/>
    <m/>
    <m/>
    <m/>
    <m/>
    <m/>
    <m/>
    <m/>
    <m/>
    <m/>
    <m/>
    <m/>
    <m/>
    <m/>
    <m/>
    <m/>
    <m/>
    <m/>
    <m/>
    <m/>
    <m/>
    <s v="x"/>
    <m/>
    <m/>
  </r>
  <r>
    <x v="1"/>
    <x v="0"/>
    <m/>
    <s v="No"/>
    <s v="Straight / heterosexual"/>
    <m/>
    <x v="0"/>
    <m/>
    <s v="Christian (all denominations)"/>
    <m/>
    <s v="45-54"/>
    <s v="No"/>
    <s v="No"/>
    <s v="Yes"/>
    <s v="State / government funded"/>
    <m/>
    <x v="2"/>
    <x v="2"/>
    <x v="1"/>
    <x v="1"/>
    <x v="1"/>
    <x v="1"/>
    <x v="1"/>
    <m/>
    <m/>
    <m/>
    <m/>
    <m/>
    <m/>
    <m/>
    <m/>
    <m/>
    <m/>
    <m/>
    <m/>
    <s v="Good"/>
    <s v="Positive"/>
    <m/>
    <m/>
    <m/>
    <m/>
    <m/>
    <m/>
    <m/>
    <m/>
    <m/>
    <m/>
    <m/>
    <s v="x"/>
    <s v="Dont really see any big issues"/>
    <m/>
    <m/>
    <m/>
    <m/>
    <m/>
    <m/>
    <m/>
    <m/>
    <m/>
    <m/>
    <m/>
    <s v="x"/>
    <m/>
    <m/>
  </r>
  <r>
    <x v="4"/>
    <x v="0"/>
    <m/>
    <s v="No"/>
    <s v="Straight / heterosexual"/>
    <m/>
    <x v="0"/>
    <m/>
    <s v="None"/>
    <m/>
    <s v="25-34"/>
    <s v="No"/>
    <s v="No"/>
    <s v="Yes"/>
    <s v="State / government funded"/>
    <m/>
    <x v="2"/>
    <x v="2"/>
    <x v="1"/>
    <x v="3"/>
    <x v="3"/>
    <x v="2"/>
    <x v="1"/>
    <m/>
    <m/>
    <m/>
    <m/>
    <m/>
    <m/>
    <m/>
    <m/>
    <m/>
    <m/>
    <m/>
    <m/>
    <s v="I feel more a part of Longitude than ABL group"/>
    <s v="Separate"/>
    <m/>
    <m/>
    <m/>
    <m/>
    <m/>
    <m/>
    <m/>
    <s v="x"/>
    <m/>
    <m/>
    <m/>
    <m/>
    <s v="publish a gender wage gap report"/>
    <s v="Data"/>
    <m/>
    <m/>
    <m/>
    <m/>
    <m/>
    <s v="x"/>
    <m/>
    <m/>
    <m/>
    <m/>
    <m/>
    <m/>
    <m/>
  </r>
  <r>
    <x v="2"/>
    <x v="0"/>
    <m/>
    <s v="No"/>
    <s v="Straight / heterosexual"/>
    <m/>
    <x v="0"/>
    <m/>
    <s v="None"/>
    <m/>
    <s v="35-44"/>
    <s v="No"/>
    <s v="No"/>
    <s v="No"/>
    <s v="State / government funded"/>
    <m/>
    <x v="0"/>
    <x v="0"/>
    <x v="0"/>
    <x v="0"/>
    <x v="0"/>
    <x v="0"/>
    <x v="0"/>
    <m/>
    <m/>
    <m/>
    <m/>
    <m/>
    <m/>
    <m/>
    <m/>
    <m/>
    <m/>
    <m/>
    <m/>
    <m/>
    <m/>
    <s v="x"/>
    <m/>
    <m/>
    <m/>
    <m/>
    <m/>
    <m/>
    <m/>
    <m/>
    <m/>
    <m/>
    <m/>
    <m/>
    <m/>
    <m/>
    <m/>
    <m/>
    <m/>
    <m/>
    <m/>
    <m/>
    <m/>
    <m/>
    <m/>
    <s v="x"/>
    <m/>
    <m/>
  </r>
  <r>
    <x v="0"/>
    <x v="0"/>
    <m/>
    <s v="No"/>
    <s v="Straight / heterosexual"/>
    <m/>
    <x v="0"/>
    <m/>
    <s v="None"/>
    <m/>
    <s v="25-34"/>
    <s v="No"/>
    <s v="No"/>
    <s v="Yes"/>
    <s v="State / government funded"/>
    <m/>
    <x v="4"/>
    <x v="2"/>
    <x v="3"/>
    <x v="4"/>
    <x v="2"/>
    <x v="2"/>
    <x v="1"/>
    <m/>
    <m/>
    <m/>
    <m/>
    <m/>
    <m/>
    <m/>
    <m/>
    <m/>
    <m/>
    <m/>
    <m/>
    <s v="I do not feel represented of many of ABL communications on social networks. I  even sometimes find improper to my ethic, values and spirit. For instance, all post regarding to religion.  In addition, all posts talking about Oil&amp;Gas transition for OWC and Innosea is a non sense. Let those posts only for ABL."/>
    <s v="Environment"/>
    <m/>
    <s v="x"/>
    <m/>
    <m/>
    <m/>
    <m/>
    <m/>
    <m/>
    <m/>
    <m/>
    <m/>
    <m/>
    <s v="Look at the board, executive management and country managers diversity and you will have your own answers.  Clear lack of women representativity !"/>
    <s v="Senior leadership, Data"/>
    <s v="x"/>
    <m/>
    <m/>
    <m/>
    <m/>
    <s v="x"/>
    <m/>
    <m/>
    <m/>
    <m/>
    <m/>
    <s v="Should have reports, statistics regarding equity between men and women: on responsabilities, salaries, ..."/>
    <m/>
  </r>
  <r>
    <x v="0"/>
    <x v="0"/>
    <m/>
    <s v="No"/>
    <s v="Straight / heterosexual"/>
    <m/>
    <x v="0"/>
    <m/>
    <s v="Christian (all denominations)"/>
    <m/>
    <s v="35-44"/>
    <s v="No"/>
    <s v="No"/>
    <s v="No"/>
    <s v="Private (paid for) school"/>
    <m/>
    <x v="2"/>
    <x v="2"/>
    <x v="2"/>
    <x v="4"/>
    <x v="1"/>
    <x v="2"/>
    <x v="2"/>
    <s v="The use of 'Guys' to address everyone regardless of sex. The use of 'draughtsman' regardless of sex. The use of 'manpower'."/>
    <s v="Gender"/>
    <m/>
    <s v="x"/>
    <m/>
    <m/>
    <m/>
    <s v="Collective noun, other"/>
    <s v="x"/>
    <m/>
    <m/>
    <s v="x"/>
    <s v="I enjoy being part of ABL."/>
    <s v="Positive"/>
    <m/>
    <m/>
    <m/>
    <m/>
    <m/>
    <m/>
    <m/>
    <m/>
    <m/>
    <m/>
    <m/>
    <s v="x"/>
    <s v="I'm pleased to see the establishment of a Equality, Diversity, and Inclusion Committee. Efforts should be made to ensure the make up of this is representative  of the organization and society more generally."/>
    <m/>
    <m/>
    <m/>
    <m/>
    <m/>
    <m/>
    <m/>
    <m/>
    <m/>
    <m/>
    <s v="x"/>
    <m/>
    <m/>
    <m/>
  </r>
  <r>
    <x v="1"/>
    <x v="0"/>
    <m/>
    <s v="No"/>
    <s v="Straight / heterosexual"/>
    <m/>
    <x v="0"/>
    <m/>
    <s v="None"/>
    <m/>
    <s v="18-24"/>
    <s v="No"/>
    <s v="No"/>
    <s v="No"/>
    <s v="State / government funded"/>
    <m/>
    <x v="0"/>
    <x v="0"/>
    <x v="0"/>
    <x v="0"/>
    <x v="0"/>
    <x v="0"/>
    <x v="0"/>
    <m/>
    <m/>
    <m/>
    <m/>
    <m/>
    <m/>
    <m/>
    <m/>
    <m/>
    <m/>
    <m/>
    <m/>
    <m/>
    <m/>
    <s v="x"/>
    <m/>
    <m/>
    <m/>
    <m/>
    <m/>
    <m/>
    <m/>
    <m/>
    <m/>
    <m/>
    <m/>
    <m/>
    <m/>
    <m/>
    <m/>
    <m/>
    <m/>
    <m/>
    <m/>
    <m/>
    <m/>
    <m/>
    <m/>
    <s v="x"/>
    <m/>
    <m/>
  </r>
  <r>
    <x v="1"/>
    <x v="0"/>
    <m/>
    <s v="No"/>
    <s v="Straight / heterosexual"/>
    <m/>
    <x v="0"/>
    <m/>
    <s v="Muslim"/>
    <m/>
    <s v="45-54"/>
    <s v="No"/>
    <s v="No"/>
    <s v="No"/>
    <s v="State / government funded"/>
    <m/>
    <x v="1"/>
    <x v="4"/>
    <x v="3"/>
    <x v="1"/>
    <x v="1"/>
    <x v="1"/>
    <x v="1"/>
    <m/>
    <m/>
    <m/>
    <m/>
    <m/>
    <m/>
    <m/>
    <m/>
    <m/>
    <m/>
    <m/>
    <m/>
    <s v="I am new and feels exciting at the moment "/>
    <s v="Positive"/>
    <m/>
    <m/>
    <m/>
    <m/>
    <m/>
    <m/>
    <m/>
    <m/>
    <m/>
    <m/>
    <m/>
    <s v="x"/>
    <s v="have more material promoting ABL's culture "/>
    <s v="Training"/>
    <m/>
    <s v="x"/>
    <m/>
    <m/>
    <m/>
    <m/>
    <m/>
    <m/>
    <m/>
    <m/>
    <m/>
    <s v="more videos promoting culture, what its like to work at ABL "/>
    <m/>
  </r>
  <r>
    <x v="1"/>
    <x v="0"/>
    <m/>
    <s v="No"/>
    <s v="Straight / heterosexual"/>
    <m/>
    <x v="8"/>
    <s v="turk"/>
    <s v="None"/>
    <m/>
    <s v="45-54"/>
    <s v="No"/>
    <s v="Yes"/>
    <s v="Yes"/>
    <s v="State / government funded"/>
    <m/>
    <x v="2"/>
    <x v="2"/>
    <x v="3"/>
    <x v="3"/>
    <x v="1"/>
    <x v="1"/>
    <x v="1"/>
    <m/>
    <m/>
    <m/>
    <m/>
    <m/>
    <m/>
    <m/>
    <m/>
    <m/>
    <m/>
    <m/>
    <m/>
    <s v="ABL is a good employer "/>
    <s v="Positive"/>
    <m/>
    <m/>
    <m/>
    <m/>
    <m/>
    <m/>
    <m/>
    <m/>
    <m/>
    <m/>
    <m/>
    <s v="x"/>
    <s v="ABL Group is already one of the most diverse organizations. I believe that attempting to keep it that way will suffice."/>
    <m/>
    <m/>
    <m/>
    <m/>
    <m/>
    <m/>
    <m/>
    <m/>
    <m/>
    <m/>
    <s v="x"/>
    <m/>
    <m/>
    <m/>
  </r>
  <r>
    <x v="1"/>
    <x v="0"/>
    <m/>
    <s v="No"/>
    <s v="Bi / bisexual"/>
    <m/>
    <x v="7"/>
    <m/>
    <s v="Muslim"/>
    <m/>
    <s v="45-54"/>
    <s v="No"/>
    <s v="No"/>
    <s v="No"/>
    <s v="State / government funded"/>
    <m/>
    <x v="2"/>
    <x v="2"/>
    <x v="1"/>
    <x v="1"/>
    <x v="1"/>
    <x v="1"/>
    <x v="1"/>
    <m/>
    <m/>
    <m/>
    <m/>
    <m/>
    <m/>
    <m/>
    <m/>
    <m/>
    <m/>
    <m/>
    <m/>
    <s v="Great"/>
    <s v="Positive"/>
    <m/>
    <m/>
    <m/>
    <m/>
    <m/>
    <m/>
    <m/>
    <m/>
    <m/>
    <m/>
    <m/>
    <s v="x"/>
    <s v="Nothing"/>
    <m/>
    <m/>
    <m/>
    <m/>
    <m/>
    <m/>
    <m/>
    <m/>
    <m/>
    <m/>
    <m/>
    <s v="x"/>
    <m/>
    <m/>
  </r>
  <r>
    <x v="0"/>
    <x v="0"/>
    <m/>
    <s v="No"/>
    <s v="Straight / heterosexual"/>
    <m/>
    <x v="0"/>
    <m/>
    <s v="Christian (all denominations)"/>
    <m/>
    <s v="25-34"/>
    <s v="No"/>
    <s v="No"/>
    <s v="Yes"/>
    <s v="Private (paid for) school"/>
    <m/>
    <x v="0"/>
    <x v="0"/>
    <x v="0"/>
    <x v="0"/>
    <x v="0"/>
    <x v="0"/>
    <x v="0"/>
    <m/>
    <m/>
    <m/>
    <m/>
    <m/>
    <m/>
    <m/>
    <m/>
    <m/>
    <m/>
    <m/>
    <m/>
    <m/>
    <m/>
    <s v="x"/>
    <m/>
    <m/>
    <m/>
    <m/>
    <m/>
    <m/>
    <m/>
    <m/>
    <m/>
    <m/>
    <m/>
    <m/>
    <m/>
    <m/>
    <m/>
    <m/>
    <m/>
    <m/>
    <m/>
    <m/>
    <m/>
    <m/>
    <m/>
    <s v="x"/>
    <m/>
    <m/>
  </r>
  <r>
    <x v="4"/>
    <x v="1"/>
    <m/>
    <s v="No"/>
    <s v="Straight / heterosexual"/>
    <m/>
    <x v="0"/>
    <m/>
    <s v="None"/>
    <m/>
    <s v="18-24"/>
    <s v="No"/>
    <s v="No"/>
    <s v="Yes"/>
    <s v="State / government funded"/>
    <m/>
    <x v="0"/>
    <x v="0"/>
    <x v="0"/>
    <x v="0"/>
    <x v="0"/>
    <x v="0"/>
    <x v="0"/>
    <m/>
    <m/>
    <m/>
    <m/>
    <m/>
    <m/>
    <m/>
    <m/>
    <m/>
    <m/>
    <m/>
    <m/>
    <m/>
    <m/>
    <s v="x"/>
    <m/>
    <m/>
    <m/>
    <m/>
    <m/>
    <m/>
    <m/>
    <m/>
    <m/>
    <m/>
    <m/>
    <m/>
    <m/>
    <m/>
    <m/>
    <m/>
    <m/>
    <m/>
    <m/>
    <m/>
    <m/>
    <m/>
    <m/>
    <s v="x"/>
    <m/>
    <m/>
  </r>
  <r>
    <x v="0"/>
    <x v="1"/>
    <m/>
    <s v="No"/>
    <s v="Straight / heterosexual"/>
    <m/>
    <x v="0"/>
    <m/>
    <s v="None"/>
    <m/>
    <s v="25-34"/>
    <s v="No"/>
    <s v="No"/>
    <s v="Yes"/>
    <s v="State / government funded"/>
    <m/>
    <x v="5"/>
    <x v="4"/>
    <x v="4"/>
    <x v="5"/>
    <x v="1"/>
    <x v="2"/>
    <x v="1"/>
    <m/>
    <m/>
    <m/>
    <m/>
    <m/>
    <m/>
    <m/>
    <m/>
    <m/>
    <m/>
    <m/>
    <m/>
    <s v="I do not feel I belong to ABL, mostly because strategic decisions are not sustainable for climate"/>
    <s v="Environment"/>
    <m/>
    <s v="x"/>
    <m/>
    <m/>
    <m/>
    <m/>
    <m/>
    <m/>
    <m/>
    <m/>
    <m/>
    <m/>
    <s v="Make significant progress on the diversity in top management"/>
    <s v="Senior leadership"/>
    <s v="x"/>
    <m/>
    <m/>
    <m/>
    <m/>
    <m/>
    <m/>
    <m/>
    <m/>
    <m/>
    <m/>
    <m/>
    <m/>
  </r>
  <r>
    <x v="4"/>
    <x v="0"/>
    <m/>
    <s v="No"/>
    <s v="Straight / heterosexual"/>
    <m/>
    <x v="0"/>
    <m/>
    <s v="Christian (all denominations)"/>
    <m/>
    <s v="35-44"/>
    <s v="No"/>
    <s v="No"/>
    <s v="Yes"/>
    <s v="State / government funded"/>
    <m/>
    <x v="2"/>
    <x v="2"/>
    <x v="1"/>
    <x v="1"/>
    <x v="1"/>
    <x v="1"/>
    <x v="1"/>
    <s v="Some instances of gender bias. E.g. even HSEQ processes use the word &quot;he&quot; when describing roles such as project manager."/>
    <s v="Gender"/>
    <m/>
    <s v="x"/>
    <m/>
    <m/>
    <m/>
    <s v="SOP"/>
    <m/>
    <m/>
    <s v="x"/>
    <m/>
    <s v="Positive. "/>
    <s v="Positive"/>
    <m/>
    <m/>
    <m/>
    <m/>
    <m/>
    <m/>
    <m/>
    <m/>
    <m/>
    <m/>
    <m/>
    <s v="x"/>
    <s v="Better support to working parents and maternity arrangements. "/>
    <s v="Maternity"/>
    <m/>
    <m/>
    <m/>
    <m/>
    <m/>
    <m/>
    <m/>
    <m/>
    <m/>
    <s v="x"/>
    <m/>
    <m/>
    <m/>
  </r>
  <r>
    <x v="1"/>
    <x v="1"/>
    <m/>
    <s v="No"/>
    <s v="Asexual"/>
    <m/>
    <x v="4"/>
    <m/>
    <s v="None"/>
    <m/>
    <s v="25-34"/>
    <s v="No"/>
    <s v="No"/>
    <s v="No"/>
    <s v="State / government funded"/>
    <m/>
    <x v="1"/>
    <x v="1"/>
    <x v="3"/>
    <x v="2"/>
    <x v="1"/>
    <x v="1"/>
    <x v="2"/>
    <s v="The majority of colleagues in my day to day role are male, comments are made that can come across sexist such as talking about employees clothing, and or general appearance. This really is an issue that is not addressed at all from management and management take part. "/>
    <s v="Gender"/>
    <m/>
    <s v="x"/>
    <m/>
    <m/>
    <m/>
    <s v="Inappropriate comment"/>
    <m/>
    <s v="x"/>
    <m/>
    <m/>
    <s v="I think ABL has a long way to go. Overall it seems that they are saying the right things (the points shareholders see) but are they practicing what they preach? In my opinion no. The marketing/strategy message may say so but I'm not sure the people are following those messages. "/>
    <s v="Out of touch"/>
    <m/>
    <m/>
    <m/>
    <m/>
    <m/>
    <m/>
    <s v="x"/>
    <m/>
    <m/>
    <m/>
    <m/>
    <m/>
    <s v="Diversified recruitment process, interviews held by diverse background to line manager. Line Manager will be able to see if the candidate can do the job and has the skills. Diverse recruiter will focus more on ABL &quot;one team&quot; diversity and overall fit for the company.     Inclusion groups. Online platforms (eg. reddit). Where you can join &quot;mums at ABL&quot;, &quot;dads at ABL&quot;, &quot;Asians at ABL&quot; , &quot;Black women at ABL&quot;, the list goes on these are just examples, you could then share common interests too, &quot;paragliders at ABL&quot;. These groups without realising will help employees share common thoughts, issues and give assistance.     Further to inclusion groups a helpline too. This would be an anonymous helpline that staff can reach out to when they feel that no one is listening. I know other large corporations offer this and have had friends really benefit from it. Not everyone wants to discuss their work and or family struggles with a colleague. "/>
    <s v="Recruitment, Social networks"/>
    <m/>
    <m/>
    <m/>
    <s v="x"/>
    <m/>
    <m/>
    <m/>
    <s v="x"/>
    <m/>
    <m/>
    <m/>
    <s v="We have a management team that does communicate with all levels of the business which is great and gives a good community feel. However I feel they should be careful about the comments they make as it comes across they may be joking/being social but it can be interpreted differently by each employee. "/>
    <m/>
  </r>
  <r>
    <x v="1"/>
    <x v="1"/>
    <m/>
    <s v="No"/>
    <s v="Straight / heterosexual"/>
    <m/>
    <x v="0"/>
    <m/>
    <s v="Christian (all denominations)"/>
    <m/>
    <s v="45-54"/>
    <s v="No"/>
    <s v="No"/>
    <s v="No"/>
    <s v="State / government funded"/>
    <m/>
    <x v="1"/>
    <x v="4"/>
    <x v="1"/>
    <x v="2"/>
    <x v="1"/>
    <x v="1"/>
    <x v="2"/>
    <m/>
    <m/>
    <m/>
    <m/>
    <m/>
    <m/>
    <m/>
    <m/>
    <m/>
    <m/>
    <m/>
    <m/>
    <s v="ok"/>
    <s v="Neutral"/>
    <m/>
    <m/>
    <m/>
    <m/>
    <m/>
    <m/>
    <m/>
    <m/>
    <m/>
    <m/>
    <s v="x"/>
    <m/>
    <s v="At the moment I don't think anything further needs to be done within ABL group but we have to be mindful of attitudes/possible issues with clients"/>
    <m/>
    <m/>
    <m/>
    <m/>
    <m/>
    <m/>
    <m/>
    <m/>
    <m/>
    <m/>
    <m/>
    <s v="x"/>
    <m/>
    <m/>
  </r>
  <r>
    <x v="2"/>
    <x v="1"/>
    <m/>
    <s v="No"/>
    <s v="Straight / heterosexual"/>
    <m/>
    <x v="0"/>
    <m/>
    <s v="Christian (all denominations)"/>
    <m/>
    <s v="55-64"/>
    <s v="No"/>
    <s v="No"/>
    <s v="No"/>
    <s v="State / government funded"/>
    <m/>
    <x v="1"/>
    <x v="2"/>
    <x v="1"/>
    <x v="1"/>
    <x v="1"/>
    <x v="1"/>
    <x v="1"/>
    <m/>
    <m/>
    <m/>
    <m/>
    <m/>
    <m/>
    <m/>
    <m/>
    <m/>
    <m/>
    <m/>
    <m/>
    <s v="No specific feeling"/>
    <s v="Neutral"/>
    <m/>
    <m/>
    <m/>
    <m/>
    <m/>
    <m/>
    <m/>
    <m/>
    <m/>
    <m/>
    <s v="x"/>
    <m/>
    <s v="I do not know the organization well enough to have an opinion"/>
    <m/>
    <m/>
    <m/>
    <m/>
    <m/>
    <m/>
    <m/>
    <m/>
    <m/>
    <m/>
    <s v="x"/>
    <m/>
    <m/>
    <m/>
  </r>
  <r>
    <x v="1"/>
    <x v="0"/>
    <m/>
    <s v="No"/>
    <s v="Straight / heterosexual"/>
    <m/>
    <x v="5"/>
    <m/>
    <s v="Christian (all denominations)"/>
    <m/>
    <s v="35-44"/>
    <s v="Yes"/>
    <s v="No"/>
    <s v="No"/>
    <s v="Other (please specify)"/>
    <s v="Mix of both State and Private"/>
    <x v="1"/>
    <x v="2"/>
    <x v="1"/>
    <x v="2"/>
    <x v="1"/>
    <x v="1"/>
    <x v="1"/>
    <m/>
    <m/>
    <m/>
    <m/>
    <m/>
    <m/>
    <m/>
    <m/>
    <m/>
    <m/>
    <m/>
    <m/>
    <s v="Excited and at the same time scared of the growth, moreover from acquisitions."/>
    <s v="Positive"/>
    <m/>
    <m/>
    <m/>
    <m/>
    <m/>
    <m/>
    <m/>
    <m/>
    <m/>
    <m/>
    <m/>
    <s v="x"/>
    <s v="Concentrate on ourselves rather than buying entities continuously. "/>
    <m/>
    <m/>
    <m/>
    <m/>
    <m/>
    <m/>
    <m/>
    <m/>
    <m/>
    <m/>
    <s v="x"/>
    <m/>
    <m/>
    <m/>
  </r>
  <r>
    <x v="1"/>
    <x v="1"/>
    <m/>
    <s v="No"/>
    <s v="Straight / heterosexual"/>
    <m/>
    <x v="0"/>
    <m/>
    <s v="None"/>
    <m/>
    <s v="45-54"/>
    <s v="No"/>
    <s v="No"/>
    <s v="No"/>
    <s v="State / government funded"/>
    <m/>
    <x v="2"/>
    <x v="2"/>
    <x v="2"/>
    <x v="1"/>
    <x v="2"/>
    <x v="1"/>
    <x v="2"/>
    <m/>
    <m/>
    <m/>
    <m/>
    <m/>
    <m/>
    <m/>
    <m/>
    <m/>
    <m/>
    <m/>
    <m/>
    <s v="happy"/>
    <s v="Positive"/>
    <m/>
    <m/>
    <m/>
    <m/>
    <m/>
    <m/>
    <m/>
    <m/>
    <m/>
    <m/>
    <m/>
    <s v="x"/>
    <s v="great as it is"/>
    <m/>
    <m/>
    <m/>
    <m/>
    <m/>
    <m/>
    <m/>
    <m/>
    <m/>
    <m/>
    <s v="x"/>
    <m/>
    <m/>
    <m/>
  </r>
  <r>
    <x v="1"/>
    <x v="1"/>
    <m/>
    <s v="No"/>
    <s v="Prefer not to say"/>
    <m/>
    <x v="0"/>
    <m/>
    <s v="None"/>
    <m/>
    <s v="25-34"/>
    <s v="Yes"/>
    <s v="No"/>
    <s v="Yes"/>
    <s v="State / government funded"/>
    <m/>
    <x v="4"/>
    <x v="1"/>
    <x v="5"/>
    <x v="2"/>
    <x v="2"/>
    <x v="2"/>
    <x v="2"/>
    <m/>
    <m/>
    <m/>
    <m/>
    <m/>
    <m/>
    <m/>
    <m/>
    <m/>
    <m/>
    <m/>
    <m/>
    <s v="Most of the time, I feel good about being part of ABL Group but sometimes, I feel people are not inclusive or understanding of minorities' lived experiences."/>
    <s v="Neutral"/>
    <m/>
    <m/>
    <m/>
    <m/>
    <m/>
    <m/>
    <m/>
    <m/>
    <m/>
    <m/>
    <s v="x"/>
    <m/>
    <s v="We need more workshops (in person) to educate people on diversity and inclusion topics."/>
    <s v="Training"/>
    <m/>
    <s v="x"/>
    <m/>
    <m/>
    <m/>
    <m/>
    <m/>
    <m/>
    <m/>
    <m/>
    <m/>
    <m/>
    <m/>
  </r>
  <r>
    <x v="3"/>
    <x v="0"/>
    <m/>
    <s v="No"/>
    <s v="Straight / heterosexual"/>
    <m/>
    <x v="0"/>
    <m/>
    <s v="None"/>
    <m/>
    <s v="35-44"/>
    <s v="No"/>
    <s v="No"/>
    <s v="No"/>
    <s v="State / government funded"/>
    <m/>
    <x v="1"/>
    <x v="2"/>
    <x v="2"/>
    <x v="1"/>
    <x v="1"/>
    <x v="1"/>
    <x v="1"/>
    <m/>
    <m/>
    <m/>
    <m/>
    <m/>
    <m/>
    <m/>
    <m/>
    <m/>
    <m/>
    <m/>
    <m/>
    <s v="Good"/>
    <s v="Positive"/>
    <m/>
    <m/>
    <m/>
    <m/>
    <m/>
    <m/>
    <m/>
    <m/>
    <m/>
    <m/>
    <m/>
    <s v="x"/>
    <s v="Nothing more due to the pool of current and potential employees will be vastly made up from males due to the industry we work in; Marine and Engineering disciplines have a low overall % of women for example."/>
    <m/>
    <m/>
    <m/>
    <m/>
    <m/>
    <m/>
    <m/>
    <m/>
    <m/>
    <m/>
    <m/>
    <s v="x"/>
    <m/>
    <m/>
  </r>
  <r>
    <x v="1"/>
    <x v="0"/>
    <m/>
    <s v="No"/>
    <s v="Straight / heterosexual"/>
    <m/>
    <x v="4"/>
    <m/>
    <s v="Christian (all denominations)"/>
    <m/>
    <s v="55-64"/>
    <s v="No"/>
    <s v="No"/>
    <s v="Yes"/>
    <s v="Private (paid for) school"/>
    <m/>
    <x v="3"/>
    <x v="3"/>
    <x v="1"/>
    <x v="3"/>
    <x v="2"/>
    <x v="2"/>
    <x v="2"/>
    <s v="surveyors / MWS = he (we changed quite alot of it to gender neutralise in our docs but this was traditionally (still is) male dominated business so some of this is historical bias (not deliberate bias). Verbally - sometimes sexist (occasionally) and (very) infrequent racist remarks. I do see a lot of very good behaviour generally however but there is work to do on diversity."/>
    <s v="Gender, race"/>
    <m/>
    <s v="x"/>
    <m/>
    <s v="x"/>
    <m/>
    <s v="SOP"/>
    <m/>
    <m/>
    <s v="x"/>
    <m/>
    <s v="Pretty good - always room for improvement though"/>
    <s v="Positive"/>
    <m/>
    <m/>
    <m/>
    <m/>
    <m/>
    <m/>
    <m/>
    <m/>
    <m/>
    <m/>
    <m/>
    <s v="x"/>
    <s v="we have 5 generations working in the company - education e.g., DIET course and setting examples helps, we all need to be a just a bit less sensitive at times (we usually can tell if someone is being offensive deliberately or unconsciously. We should be able to challenge nicely without always expecting to end up in HR or court. Some of the humour is not appropriate for workplace. Poor disrespectful email communication can be improved especially to colleagues who are non-native English speakers or not as experienced. (Rude, arrogant, dismissive comms). Part of the education is what is correct way to say something, as I myself who think I am quite good at this might sense that I may have unintentionally offended someone but am not sure exactly what I said or shouldn't have said...(I know others have also said this to me as well so I am in good company) To repeat my item 19 comment, I do see a lot of very good behaviour generally however but there is more good work to do on diversity top down and bottom up."/>
    <s v="Training"/>
    <m/>
    <s v="x"/>
    <m/>
    <m/>
    <m/>
    <m/>
    <m/>
    <m/>
    <m/>
    <m/>
    <m/>
    <s v="We have a multicultural, multinational, multi skilled talent pool. I see a lot of effort to develop and promote our colleagues who are not British white males in many of our offices and we should celebrate and encourage this development. (I am happy to be on the record so if you wish to discuss rodger.dickson@abl-group.com.) I do look forward to your survey output with interest as what I think is not necessarily how it may look to other our colleagues. Thanks"/>
    <m/>
  </r>
  <r>
    <x v="1"/>
    <x v="0"/>
    <m/>
    <s v="No"/>
    <s v="Straight / heterosexual"/>
    <m/>
    <x v="0"/>
    <m/>
    <s v="Christian (all denominations)"/>
    <m/>
    <s v="45-54"/>
    <s v="Yes"/>
    <s v="Yes"/>
    <s v="Yes"/>
    <s v="Other (please specify)"/>
    <s v="Private through bursary"/>
    <x v="3"/>
    <x v="4"/>
    <x v="1"/>
    <x v="3"/>
    <x v="2"/>
    <x v="1"/>
    <x v="1"/>
    <m/>
    <m/>
    <m/>
    <m/>
    <m/>
    <m/>
    <m/>
    <m/>
    <m/>
    <m/>
    <m/>
    <m/>
    <s v="Although it is early days, I feel like a valued member of the Group."/>
    <s v="Positive"/>
    <m/>
    <m/>
    <m/>
    <m/>
    <m/>
    <m/>
    <m/>
    <m/>
    <m/>
    <m/>
    <m/>
    <s v="x"/>
    <s v="It is still too early in my ABL career to make a judgment on that."/>
    <m/>
    <m/>
    <m/>
    <m/>
    <m/>
    <m/>
    <m/>
    <m/>
    <m/>
    <m/>
    <s v="x"/>
    <m/>
    <m/>
    <m/>
  </r>
  <r>
    <x v="0"/>
    <x v="0"/>
    <m/>
    <s v="No"/>
    <s v="Bi / bisexual"/>
    <m/>
    <x v="0"/>
    <m/>
    <s v="None"/>
    <m/>
    <s v="18-24"/>
    <s v="No"/>
    <s v="No"/>
    <s v="Yes"/>
    <s v="Private (paid for) school"/>
    <m/>
    <x v="1"/>
    <x v="2"/>
    <x v="1"/>
    <x v="2"/>
    <x v="1"/>
    <x v="1"/>
    <x v="1"/>
    <m/>
    <m/>
    <m/>
    <m/>
    <m/>
    <m/>
    <m/>
    <m/>
    <m/>
    <m/>
    <m/>
    <m/>
    <s v="Very happy to be part of the team!"/>
    <s v="Positive"/>
    <m/>
    <m/>
    <m/>
    <m/>
    <m/>
    <m/>
    <m/>
    <m/>
    <m/>
    <m/>
    <m/>
    <s v="x"/>
    <s v="Participating in local activities (ie: interventions in local schools or schools in less fortunate zones etc.) could make ABL more inclusive"/>
    <s v="Outreach"/>
    <m/>
    <m/>
    <m/>
    <m/>
    <s v="x"/>
    <m/>
    <m/>
    <m/>
    <m/>
    <m/>
    <m/>
    <m/>
    <m/>
  </r>
  <r>
    <x v="3"/>
    <x v="0"/>
    <m/>
    <s v="No"/>
    <s v="Straight / heterosexual"/>
    <m/>
    <x v="0"/>
    <m/>
    <s v="Christian (all denominations)"/>
    <m/>
    <s v="18-24"/>
    <s v="No"/>
    <s v="No"/>
    <s v="Yes"/>
    <s v="State / government funded"/>
    <m/>
    <x v="0"/>
    <x v="0"/>
    <x v="0"/>
    <x v="0"/>
    <x v="0"/>
    <x v="0"/>
    <x v="0"/>
    <m/>
    <m/>
    <m/>
    <m/>
    <m/>
    <m/>
    <m/>
    <m/>
    <m/>
    <m/>
    <m/>
    <m/>
    <m/>
    <m/>
    <s v="x"/>
    <m/>
    <m/>
    <m/>
    <m/>
    <m/>
    <m/>
    <m/>
    <m/>
    <m/>
    <m/>
    <m/>
    <m/>
    <m/>
    <m/>
    <m/>
    <m/>
    <m/>
    <m/>
    <m/>
    <m/>
    <m/>
    <m/>
    <m/>
    <s v="x"/>
    <m/>
    <m/>
  </r>
  <r>
    <x v="1"/>
    <x v="0"/>
    <m/>
    <s v="No"/>
    <s v="Straight / heterosexual"/>
    <m/>
    <x v="2"/>
    <m/>
    <s v="None"/>
    <m/>
    <s v="18-24"/>
    <s v="No"/>
    <s v="No"/>
    <s v="No"/>
    <s v="Private (paid for) school"/>
    <m/>
    <x v="1"/>
    <x v="3"/>
    <x v="1"/>
    <x v="2"/>
    <x v="1"/>
    <x v="1"/>
    <x v="1"/>
    <m/>
    <m/>
    <m/>
    <m/>
    <m/>
    <m/>
    <m/>
    <m/>
    <m/>
    <m/>
    <m/>
    <m/>
    <s v="Great"/>
    <s v="Positive"/>
    <m/>
    <m/>
    <m/>
    <m/>
    <m/>
    <m/>
    <m/>
    <m/>
    <m/>
    <m/>
    <m/>
    <s v="x"/>
    <s v="More opportunities to move from one country to another for work"/>
    <s v="Globalisation"/>
    <m/>
    <m/>
    <m/>
    <m/>
    <m/>
    <m/>
    <m/>
    <m/>
    <m/>
    <s v="x"/>
    <m/>
    <m/>
    <m/>
  </r>
  <r>
    <x v="1"/>
    <x v="0"/>
    <m/>
    <s v="No"/>
    <s v="Straight / heterosexual"/>
    <m/>
    <x v="0"/>
    <m/>
    <s v="Christian (all denominations)"/>
    <m/>
    <s v="55-64"/>
    <s v="No"/>
    <s v="No"/>
    <s v="No"/>
    <s v="State / government funded"/>
    <m/>
    <x v="2"/>
    <x v="3"/>
    <x v="2"/>
    <x v="3"/>
    <x v="2"/>
    <x v="2"/>
    <x v="1"/>
    <s v="n/a"/>
    <m/>
    <m/>
    <m/>
    <m/>
    <m/>
    <m/>
    <m/>
    <m/>
    <m/>
    <m/>
    <m/>
    <s v="Feel Included"/>
    <s v="Positive"/>
    <m/>
    <m/>
    <m/>
    <m/>
    <m/>
    <m/>
    <m/>
    <m/>
    <m/>
    <m/>
    <m/>
    <s v="x"/>
    <s v="N/A"/>
    <m/>
    <m/>
    <m/>
    <m/>
    <m/>
    <m/>
    <m/>
    <m/>
    <m/>
    <m/>
    <m/>
    <s v="x"/>
    <s v="Feel as when the shadow board was promoted and implemented it had a bias towards older than 30 year old employees. Wording on the whole process could have been better.  "/>
    <m/>
  </r>
  <r>
    <x v="4"/>
    <x v="0"/>
    <m/>
    <s v="No"/>
    <s v="Straight / heterosexual"/>
    <m/>
    <x v="0"/>
    <m/>
    <s v="None"/>
    <m/>
    <s v="35-44"/>
    <s v="No"/>
    <s v="No"/>
    <s v="No"/>
    <s v="State / government funded"/>
    <m/>
    <x v="2"/>
    <x v="2"/>
    <x v="1"/>
    <x v="1"/>
    <x v="1"/>
    <x v="1"/>
    <x v="1"/>
    <s v="Not in ABL itself but overheard non-inclusive language on site visits by employees of the shipyard."/>
    <m/>
    <m/>
    <m/>
    <m/>
    <m/>
    <m/>
    <m/>
    <m/>
    <m/>
    <m/>
    <m/>
    <s v="Happy. Content."/>
    <s v="Positive"/>
    <m/>
    <m/>
    <m/>
    <m/>
    <m/>
    <m/>
    <m/>
    <m/>
    <m/>
    <m/>
    <m/>
    <s v="x"/>
    <s v="A difficult question. We obviously want to recruit the best educated people, however due to disparities in the education system there are groups of people who are never given the opportunity to go to university. Apprenticeships, leading to sponsored degrees could be a way of reaching out to groups of people for whom university is unaffordable (or cannot gain a place due to inadequate standards of education in their school). Historically, industries such as shipbuilding followed such a route and many of the best, most rounded, naval architects began their careers via apprenticeships, HNCs and then degrees. "/>
    <s v="Recruitment"/>
    <m/>
    <m/>
    <m/>
    <s v="x"/>
    <m/>
    <m/>
    <m/>
    <m/>
    <m/>
    <m/>
    <m/>
    <s v="One of the earlier questions was about education. In my view the disparity in education is a major division in British society and is reflected in almost all institutions and businesses. I think ABL is a very inclusive employer, but my caveat would be that most employees come from a similar attainment background. I don't see that we face the same challenge with regards to inclusivity that other large organisations employing people across the  a wide range of socio-economic backgrounds face. "/>
    <m/>
  </r>
  <r>
    <x v="1"/>
    <x v="0"/>
    <m/>
    <s v="No"/>
    <s v="Straight / heterosexual"/>
    <m/>
    <x v="0"/>
    <m/>
    <s v="Christian (all denominations)"/>
    <m/>
    <s v="55-64"/>
    <s v="No"/>
    <s v="No"/>
    <s v="No"/>
    <s v="State / government funded"/>
    <m/>
    <x v="1"/>
    <x v="2"/>
    <x v="1"/>
    <x v="1"/>
    <x v="1"/>
    <x v="1"/>
    <x v="1"/>
    <s v="N.A."/>
    <m/>
    <m/>
    <m/>
    <m/>
    <m/>
    <m/>
    <m/>
    <m/>
    <m/>
    <m/>
    <m/>
    <s v="Challenging"/>
    <s v="Neutral"/>
    <m/>
    <m/>
    <m/>
    <m/>
    <m/>
    <m/>
    <m/>
    <m/>
    <m/>
    <m/>
    <s v="x"/>
    <m/>
    <s v="Don´t know."/>
    <m/>
    <m/>
    <m/>
    <m/>
    <m/>
    <m/>
    <m/>
    <m/>
    <m/>
    <m/>
    <m/>
    <s v="x"/>
    <s v="None"/>
    <m/>
  </r>
  <r>
    <x v="2"/>
    <x v="0"/>
    <m/>
    <s v="No"/>
    <s v="Straight / heterosexual"/>
    <m/>
    <x v="0"/>
    <m/>
    <s v="Christian (all denominations)"/>
    <m/>
    <s v="55-64"/>
    <s v="No"/>
    <s v="No"/>
    <s v="Yes"/>
    <s v="State / government funded"/>
    <m/>
    <x v="1"/>
    <x v="3"/>
    <x v="3"/>
    <x v="2"/>
    <x v="1"/>
    <x v="1"/>
    <x v="1"/>
    <s v="Too early to have an opinion about this. Since I have to answer something I have answered Yes to question 18. The presentations have not indicated anything in this respect except that AGR is welcomed."/>
    <m/>
    <m/>
    <m/>
    <m/>
    <m/>
    <m/>
    <m/>
    <m/>
    <m/>
    <m/>
    <m/>
    <s v="Too early to get an impression"/>
    <s v="Neutral"/>
    <m/>
    <m/>
    <m/>
    <m/>
    <m/>
    <m/>
    <m/>
    <m/>
    <m/>
    <m/>
    <s v="x"/>
    <m/>
    <s v="No suggestions"/>
    <m/>
    <m/>
    <m/>
    <m/>
    <m/>
    <m/>
    <m/>
    <m/>
    <m/>
    <m/>
    <m/>
    <s v="x"/>
    <m/>
    <m/>
  </r>
  <r>
    <x v="3"/>
    <x v="0"/>
    <m/>
    <s v="No"/>
    <s v="Straight / heterosexual"/>
    <m/>
    <x v="0"/>
    <m/>
    <s v="None"/>
    <m/>
    <s v="25-34"/>
    <s v="No"/>
    <s v="No"/>
    <s v="Yes"/>
    <s v="State / government funded"/>
    <m/>
    <x v="3"/>
    <x v="2"/>
    <x v="1"/>
    <x v="3"/>
    <x v="2"/>
    <x v="1"/>
    <x v="1"/>
    <m/>
    <m/>
    <m/>
    <m/>
    <m/>
    <m/>
    <m/>
    <m/>
    <m/>
    <m/>
    <m/>
    <m/>
    <s v="I have enjoyed the transition from the old add energy business to become part of ABL. I feel as we continue to integrate further within the business the potential for development opportunities will increase."/>
    <s v="Positive"/>
    <m/>
    <m/>
    <m/>
    <m/>
    <m/>
    <m/>
    <m/>
    <m/>
    <m/>
    <m/>
    <m/>
    <s v="x"/>
    <s v="I don't know if there is anything more that ABL could do, I feel they are inclusive and diverse."/>
    <m/>
    <m/>
    <m/>
    <m/>
    <m/>
    <m/>
    <m/>
    <m/>
    <m/>
    <m/>
    <s v="x"/>
    <m/>
    <m/>
    <m/>
  </r>
  <r>
    <x v="2"/>
    <x v="1"/>
    <m/>
    <s v="No"/>
    <s v="Straight / heterosexual"/>
    <m/>
    <x v="0"/>
    <m/>
    <s v="Christian (all denominations)"/>
    <m/>
    <s v="45-54"/>
    <s v="No"/>
    <s v="No"/>
    <s v="No"/>
    <s v="State / government funded"/>
    <m/>
    <x v="1"/>
    <x v="2"/>
    <x v="1"/>
    <x v="2"/>
    <x v="1"/>
    <x v="1"/>
    <x v="1"/>
    <m/>
    <m/>
    <m/>
    <m/>
    <m/>
    <m/>
    <m/>
    <m/>
    <m/>
    <m/>
    <m/>
    <m/>
    <s v="It is ok"/>
    <s v="Neutral"/>
    <m/>
    <m/>
    <m/>
    <m/>
    <m/>
    <m/>
    <m/>
    <m/>
    <m/>
    <m/>
    <s v="x"/>
    <m/>
    <s v="I think communication between apartments is important "/>
    <s v="Communication"/>
    <m/>
    <m/>
    <m/>
    <m/>
    <m/>
    <m/>
    <s v="x"/>
    <m/>
    <m/>
    <m/>
    <m/>
    <m/>
    <m/>
  </r>
  <r>
    <x v="2"/>
    <x v="1"/>
    <m/>
    <s v="No"/>
    <s v="Straight / heterosexual"/>
    <m/>
    <x v="0"/>
    <m/>
    <s v="Christian (all denominations)"/>
    <m/>
    <s v="35-44"/>
    <s v="No"/>
    <s v="No"/>
    <s v="No"/>
    <s v="State / government funded"/>
    <m/>
    <x v="2"/>
    <x v="2"/>
    <x v="1"/>
    <x v="1"/>
    <x v="1"/>
    <x v="1"/>
    <x v="1"/>
    <m/>
    <m/>
    <m/>
    <m/>
    <m/>
    <m/>
    <m/>
    <m/>
    <m/>
    <m/>
    <m/>
    <m/>
    <s v="Excited"/>
    <s v="Positive"/>
    <m/>
    <m/>
    <m/>
    <m/>
    <m/>
    <m/>
    <m/>
    <m/>
    <m/>
    <m/>
    <m/>
    <s v="x"/>
    <s v="Not sure"/>
    <m/>
    <m/>
    <m/>
    <m/>
    <m/>
    <m/>
    <m/>
    <m/>
    <m/>
    <m/>
    <m/>
    <s v="x"/>
    <m/>
    <m/>
  </r>
  <r>
    <x v="3"/>
    <x v="0"/>
    <m/>
    <s v="No"/>
    <s v="Straight / heterosexual"/>
    <m/>
    <x v="0"/>
    <m/>
    <s v="Christian (all denominations)"/>
    <m/>
    <s v="55-64"/>
    <s v="No"/>
    <s v="No"/>
    <s v="Yes"/>
    <s v="State / government funded"/>
    <m/>
    <x v="1"/>
    <x v="2"/>
    <x v="2"/>
    <x v="1"/>
    <x v="1"/>
    <x v="1"/>
    <x v="1"/>
    <m/>
    <m/>
    <m/>
    <m/>
    <m/>
    <m/>
    <m/>
    <m/>
    <m/>
    <m/>
    <m/>
    <m/>
    <s v="A good place to work, but there is still a lot of legacy from the old days that keeps coming up: &quot;in Noble Denton we did....&quot;"/>
    <s v="Noble Denton"/>
    <m/>
    <m/>
    <m/>
    <m/>
    <m/>
    <m/>
    <m/>
    <m/>
    <m/>
    <s v="x"/>
    <m/>
    <m/>
    <s v="Make sure all parts of the organization is treated equal. At times it seems that opinions and positions from the &quot;old school&quot;, the Noble Denton or similar background are being preferred and getting advantage"/>
    <m/>
    <m/>
    <m/>
    <m/>
    <m/>
    <m/>
    <m/>
    <m/>
    <m/>
    <m/>
    <s v="x"/>
    <m/>
    <m/>
    <m/>
  </r>
  <r>
    <x v="0"/>
    <x v="1"/>
    <m/>
    <s v="No"/>
    <s v="Straight / heterosexual"/>
    <m/>
    <x v="0"/>
    <m/>
    <s v="Christian (all denominations)"/>
    <m/>
    <s v="25-34"/>
    <s v="No"/>
    <s v="No"/>
    <s v="Yes"/>
    <s v="State / government funded"/>
    <m/>
    <x v="2"/>
    <x v="3"/>
    <x v="2"/>
    <x v="3"/>
    <x v="1"/>
    <x v="1"/>
    <x v="1"/>
    <m/>
    <m/>
    <m/>
    <m/>
    <m/>
    <m/>
    <m/>
    <m/>
    <m/>
    <m/>
    <m/>
    <m/>
    <s v="Good"/>
    <s v="Positive"/>
    <m/>
    <m/>
    <m/>
    <m/>
    <m/>
    <m/>
    <m/>
    <m/>
    <m/>
    <m/>
    <m/>
    <s v="x"/>
    <s v="Nothing"/>
    <m/>
    <m/>
    <m/>
    <m/>
    <m/>
    <m/>
    <m/>
    <m/>
    <m/>
    <m/>
    <m/>
    <s v="x"/>
    <m/>
    <m/>
  </r>
  <r>
    <x v="1"/>
    <x v="0"/>
    <m/>
    <s v="No"/>
    <s v="Straight / heterosexual"/>
    <m/>
    <x v="0"/>
    <m/>
    <s v="Christian (all denominations)"/>
    <m/>
    <s v="45-54"/>
    <s v="No"/>
    <s v="No"/>
    <s v="No"/>
    <s v="State / government funded"/>
    <m/>
    <x v="2"/>
    <x v="2"/>
    <x v="2"/>
    <x v="1"/>
    <x v="2"/>
    <x v="1"/>
    <x v="1"/>
    <m/>
    <m/>
    <m/>
    <m/>
    <m/>
    <m/>
    <m/>
    <m/>
    <m/>
    <m/>
    <m/>
    <m/>
    <s v="Proud"/>
    <s v="Positive"/>
    <m/>
    <m/>
    <m/>
    <m/>
    <m/>
    <m/>
    <m/>
    <m/>
    <m/>
    <m/>
    <m/>
    <s v="x"/>
    <s v="A more equal gender diversity in management roles"/>
    <s v="Senior leadership"/>
    <s v="x"/>
    <m/>
    <m/>
    <m/>
    <m/>
    <m/>
    <m/>
    <m/>
    <m/>
    <m/>
    <m/>
    <m/>
    <m/>
  </r>
  <r>
    <x v="1"/>
    <x v="0"/>
    <m/>
    <s v="No"/>
    <s v="Straight / heterosexual"/>
    <m/>
    <x v="0"/>
    <m/>
    <s v="None"/>
    <m/>
    <s v="35-44"/>
    <s v="No"/>
    <s v="No"/>
    <s v="Yes"/>
    <s v="Private (paid for) school"/>
    <m/>
    <x v="2"/>
    <x v="4"/>
    <x v="2"/>
    <x v="3"/>
    <x v="1"/>
    <x v="1"/>
    <x v="1"/>
    <s v="None"/>
    <m/>
    <m/>
    <m/>
    <m/>
    <m/>
    <m/>
    <m/>
    <m/>
    <m/>
    <m/>
    <m/>
    <s v="Good"/>
    <s v="Positive"/>
    <m/>
    <m/>
    <m/>
    <m/>
    <m/>
    <m/>
    <m/>
    <m/>
    <m/>
    <m/>
    <m/>
    <s v="x"/>
    <s v="Nothing. I have not seen any barriers to diversity and inclusion in this organization."/>
    <m/>
    <m/>
    <m/>
    <m/>
    <m/>
    <m/>
    <m/>
    <m/>
    <m/>
    <m/>
    <m/>
    <s v="x"/>
    <s v="The company should focus on being agnostic to its demographic make-up and focus on meritocratic principles, regardless of the demographic result. Provided there are no discriminatory barriers (which there appear to be none), the demographics of the employees should not matter. The nature of our industry will naturally result in an unbalanced demographic in each sector, particularly with regards to gender (HR vs engineering vs naval architecture vs vessel masters, accounting, etc...). Decisions made based on quotas instead of merit risk putting the company at risk and negatively affecting the performance of the company.   The age restriction for membership of the shadow board has been seen by many as unfairly discriminatory on the basis of age.  "/>
    <m/>
  </r>
  <r>
    <x v="1"/>
    <x v="0"/>
    <m/>
    <s v="No"/>
    <s v="Straight / heterosexual"/>
    <m/>
    <x v="0"/>
    <m/>
    <s v="None"/>
    <m/>
    <s v="35-44"/>
    <s v="No"/>
    <s v="No"/>
    <s v="Yes"/>
    <s v="State / government funded"/>
    <m/>
    <x v="4"/>
    <x v="1"/>
    <x v="4"/>
    <x v="5"/>
    <x v="4"/>
    <x v="2"/>
    <x v="2"/>
    <m/>
    <m/>
    <m/>
    <m/>
    <m/>
    <m/>
    <m/>
    <m/>
    <m/>
    <m/>
    <m/>
    <m/>
    <s v="."/>
    <m/>
    <s v="x"/>
    <m/>
    <m/>
    <m/>
    <m/>
    <m/>
    <m/>
    <m/>
    <m/>
    <m/>
    <m/>
    <m/>
    <s v="."/>
    <m/>
    <m/>
    <m/>
    <m/>
    <m/>
    <m/>
    <m/>
    <m/>
    <m/>
    <m/>
    <m/>
    <s v="x"/>
    <m/>
    <m/>
  </r>
  <r>
    <x v="1"/>
    <x v="0"/>
    <m/>
    <s v="No"/>
    <s v="Asexual"/>
    <m/>
    <x v="0"/>
    <m/>
    <s v="Christian (all denominations)"/>
    <m/>
    <s v="45-54"/>
    <s v="No"/>
    <s v="No"/>
    <s v="No"/>
    <s v="State / government funded"/>
    <m/>
    <x v="1"/>
    <x v="2"/>
    <x v="3"/>
    <x v="1"/>
    <x v="1"/>
    <x v="1"/>
    <x v="1"/>
    <s v="using a language that is not native"/>
    <s v="nationality"/>
    <m/>
    <m/>
    <s v="x"/>
    <m/>
    <m/>
    <m/>
    <m/>
    <m/>
    <m/>
    <m/>
    <s v="its work"/>
    <s v="Neutral"/>
    <m/>
    <m/>
    <m/>
    <m/>
    <m/>
    <m/>
    <m/>
    <m/>
    <m/>
    <m/>
    <s v="x"/>
    <m/>
    <s v="More native workers"/>
    <s v="Recruitment"/>
    <m/>
    <m/>
    <m/>
    <s v="x"/>
    <m/>
    <m/>
    <m/>
    <m/>
    <m/>
    <m/>
    <m/>
    <s v="Have a feeling it will be sold of in near future."/>
    <m/>
  </r>
  <r>
    <x v="1"/>
    <x v="0"/>
    <m/>
    <s v="No"/>
    <s v="Straight / heterosexual"/>
    <m/>
    <x v="0"/>
    <m/>
    <s v="None"/>
    <m/>
    <s v="25-34"/>
    <s v="No"/>
    <s v="No"/>
    <s v="Yes"/>
    <s v="Private (paid for) school"/>
    <m/>
    <x v="2"/>
    <x v="3"/>
    <x v="2"/>
    <x v="3"/>
    <x v="2"/>
    <x v="1"/>
    <x v="1"/>
    <m/>
    <m/>
    <m/>
    <m/>
    <m/>
    <m/>
    <m/>
    <m/>
    <m/>
    <m/>
    <m/>
    <m/>
    <s v="Good - I have no personal issues."/>
    <s v="Positive"/>
    <m/>
    <m/>
    <m/>
    <m/>
    <m/>
    <m/>
    <m/>
    <m/>
    <m/>
    <m/>
    <m/>
    <s v="x"/>
    <s v="I think ABL is already an extremely diverse and inclusive organisation. Looking outside of the UK offices ABL is a melting pot of different cultures and ethnicities."/>
    <m/>
    <m/>
    <m/>
    <m/>
    <m/>
    <m/>
    <m/>
    <m/>
    <m/>
    <m/>
    <s v="x"/>
    <m/>
    <m/>
    <m/>
  </r>
  <r>
    <x v="0"/>
    <x v="1"/>
    <m/>
    <s v="No"/>
    <s v="Straight / heterosexual"/>
    <m/>
    <x v="0"/>
    <m/>
    <s v="None"/>
    <m/>
    <s v="25-34"/>
    <s v="No"/>
    <s v="No"/>
    <s v="Yes"/>
    <s v="State / government funded"/>
    <m/>
    <x v="2"/>
    <x v="3"/>
    <x v="2"/>
    <x v="3"/>
    <x v="2"/>
    <x v="1"/>
    <x v="1"/>
    <m/>
    <m/>
    <m/>
    <m/>
    <m/>
    <m/>
    <m/>
    <m/>
    <m/>
    <m/>
    <m/>
    <m/>
    <s v="Inspired to succeed and further my career/ abilities"/>
    <s v="Positive"/>
    <m/>
    <m/>
    <m/>
    <m/>
    <m/>
    <m/>
    <m/>
    <m/>
    <m/>
    <m/>
    <m/>
    <s v="x"/>
    <s v="If a particular culture/religion has a celebration/event it could be highlighted/marked within the working day of the event "/>
    <m/>
    <m/>
    <m/>
    <m/>
    <m/>
    <m/>
    <m/>
    <m/>
    <m/>
    <s v="x"/>
    <m/>
    <m/>
    <m/>
    <m/>
  </r>
  <r>
    <x v="2"/>
    <x v="0"/>
    <m/>
    <s v="No"/>
    <s v="Straight / heterosexual"/>
    <m/>
    <x v="0"/>
    <m/>
    <s v="None"/>
    <m/>
    <s v="35-44"/>
    <s v="No"/>
    <s v="No"/>
    <s v="Yes"/>
    <s v="State / government funded"/>
    <m/>
    <x v="1"/>
    <x v="4"/>
    <x v="3"/>
    <x v="1"/>
    <x v="1"/>
    <x v="1"/>
    <x v="1"/>
    <m/>
    <m/>
    <m/>
    <m/>
    <m/>
    <m/>
    <m/>
    <m/>
    <m/>
    <m/>
    <m/>
    <m/>
    <s v="Good with potential, but to early to say"/>
    <s v="Positive"/>
    <m/>
    <m/>
    <m/>
    <m/>
    <m/>
    <m/>
    <m/>
    <m/>
    <m/>
    <m/>
    <m/>
    <s v="x"/>
    <s v="N/A"/>
    <m/>
    <m/>
    <m/>
    <m/>
    <m/>
    <m/>
    <m/>
    <m/>
    <m/>
    <m/>
    <m/>
    <s v="x"/>
    <m/>
    <m/>
  </r>
  <r>
    <x v="1"/>
    <x v="0"/>
    <m/>
    <s v="No"/>
    <s v="Asexual"/>
    <m/>
    <x v="0"/>
    <m/>
    <s v="Christian (all denominations)"/>
    <m/>
    <s v="45-54"/>
    <s v="No"/>
    <s v="No"/>
    <s v="No"/>
    <s v="Private (paid for) school"/>
    <m/>
    <x v="2"/>
    <x v="4"/>
    <x v="3"/>
    <x v="2"/>
    <x v="1"/>
    <x v="1"/>
    <x v="1"/>
    <s v="Opening emails with Gents, or in webinars/meetings saying &quot;OK guys&quot; etc.  I personally don't find any problem with these as it is not intended to be prejudice but just typical language used in coms."/>
    <s v="Gender"/>
    <m/>
    <s v="x"/>
    <m/>
    <m/>
    <m/>
    <s v="Collective noun"/>
    <s v="x"/>
    <m/>
    <m/>
    <m/>
    <s v="Fine. OK."/>
    <s v="Neutral"/>
    <m/>
    <m/>
    <m/>
    <m/>
    <m/>
    <m/>
    <m/>
    <m/>
    <m/>
    <m/>
    <s v="x"/>
    <m/>
    <s v="Be mindful of the diversity of our work force and respect colleagues. "/>
    <s v="Respect"/>
    <m/>
    <m/>
    <m/>
    <m/>
    <m/>
    <m/>
    <m/>
    <m/>
    <m/>
    <s v="x"/>
    <m/>
    <s v="We all want ABL to be a great work environment where all staff are equal, but we also need to ensure that staff don't consider they are always treading on egg shells in fear of upsetting someone or for not being inclusive as some might expect.  My examples above (&quot;Hey Guys, or Gents etc) are not intentional acts of being non-inclusive so should be treated as such, not blasphemy."/>
    <m/>
  </r>
  <r>
    <x v="2"/>
    <x v="0"/>
    <m/>
    <s v="No"/>
    <s v="Straight / heterosexual"/>
    <m/>
    <x v="0"/>
    <m/>
    <s v="None"/>
    <m/>
    <s v="45-54"/>
    <s v="No"/>
    <s v="No"/>
    <s v="Yes"/>
    <s v="State / government funded"/>
    <m/>
    <x v="1"/>
    <x v="3"/>
    <x v="1"/>
    <x v="1"/>
    <x v="1"/>
    <x v="1"/>
    <x v="1"/>
    <m/>
    <m/>
    <m/>
    <m/>
    <m/>
    <m/>
    <m/>
    <m/>
    <m/>
    <m/>
    <m/>
    <m/>
    <s v="I feel fine being a part of the group"/>
    <s v="Neutral"/>
    <m/>
    <m/>
    <m/>
    <m/>
    <m/>
    <m/>
    <m/>
    <m/>
    <m/>
    <m/>
    <s v="x"/>
    <m/>
    <s v="Don't know"/>
    <m/>
    <m/>
    <m/>
    <m/>
    <m/>
    <m/>
    <m/>
    <m/>
    <m/>
    <m/>
    <m/>
    <s v="x"/>
    <m/>
    <m/>
  </r>
  <r>
    <x v="3"/>
    <x v="0"/>
    <m/>
    <s v="No"/>
    <s v="Straight / heterosexual"/>
    <m/>
    <x v="0"/>
    <m/>
    <s v="None"/>
    <m/>
    <s v="25-34"/>
    <s v="No"/>
    <s v="No"/>
    <s v="No"/>
    <s v="State / government funded"/>
    <m/>
    <x v="2"/>
    <x v="2"/>
    <x v="1"/>
    <x v="1"/>
    <x v="2"/>
    <x v="1"/>
    <x v="1"/>
    <m/>
    <m/>
    <m/>
    <m/>
    <m/>
    <m/>
    <m/>
    <m/>
    <m/>
    <m/>
    <m/>
    <m/>
    <s v="fine, no major issues"/>
    <s v="Neutral"/>
    <m/>
    <m/>
    <m/>
    <m/>
    <m/>
    <m/>
    <m/>
    <m/>
    <m/>
    <m/>
    <s v="x"/>
    <m/>
    <s v="stay openminded"/>
    <m/>
    <m/>
    <m/>
    <m/>
    <m/>
    <m/>
    <m/>
    <m/>
    <m/>
    <m/>
    <s v="x"/>
    <m/>
    <m/>
    <m/>
  </r>
  <r>
    <x v="1"/>
    <x v="0"/>
    <m/>
    <s v="No"/>
    <s v="Asexual"/>
    <m/>
    <x v="0"/>
    <m/>
    <s v="Christian (all denominations)"/>
    <m/>
    <s v="55-64"/>
    <s v="No"/>
    <s v="No"/>
    <s v="No"/>
    <s v="State / government funded"/>
    <m/>
    <x v="1"/>
    <x v="4"/>
    <x v="3"/>
    <x v="2"/>
    <x v="3"/>
    <x v="2"/>
    <x v="1"/>
    <m/>
    <m/>
    <m/>
    <m/>
    <m/>
    <m/>
    <m/>
    <m/>
    <m/>
    <m/>
    <m/>
    <m/>
    <s v="Feel that the organisation is now too large and unwieldy and am beginning to feel it is no longer the &quot;family&quot; organisation of the past"/>
    <s v="Big"/>
    <m/>
    <m/>
    <m/>
    <m/>
    <m/>
    <m/>
    <m/>
    <m/>
    <s v="x"/>
    <m/>
    <m/>
    <m/>
    <s v="Not sure "/>
    <m/>
    <m/>
    <m/>
    <m/>
    <m/>
    <m/>
    <m/>
    <m/>
    <m/>
    <m/>
    <m/>
    <s v="x"/>
    <m/>
    <m/>
  </r>
  <r>
    <x v="1"/>
    <x v="1"/>
    <m/>
    <s v="No"/>
    <s v="Straight / heterosexual"/>
    <m/>
    <x v="0"/>
    <m/>
    <s v="Christian (all denominations)"/>
    <m/>
    <s v="25-34"/>
    <s v="No"/>
    <s v="No"/>
    <s v="Yes"/>
    <s v="Private (paid for) school"/>
    <m/>
    <x v="0"/>
    <x v="0"/>
    <x v="0"/>
    <x v="0"/>
    <x v="0"/>
    <x v="0"/>
    <x v="0"/>
    <m/>
    <m/>
    <m/>
    <m/>
    <m/>
    <m/>
    <m/>
    <m/>
    <m/>
    <m/>
    <m/>
    <m/>
    <m/>
    <m/>
    <s v="x"/>
    <m/>
    <m/>
    <m/>
    <m/>
    <m/>
    <m/>
    <m/>
    <m/>
    <m/>
    <m/>
    <m/>
    <m/>
    <m/>
    <m/>
    <m/>
    <m/>
    <m/>
    <m/>
    <m/>
    <m/>
    <m/>
    <m/>
    <m/>
    <s v="x"/>
    <m/>
    <m/>
  </r>
  <r>
    <x v="2"/>
    <x v="1"/>
    <m/>
    <s v="No"/>
    <s v="Straight / heterosexual"/>
    <m/>
    <x v="0"/>
    <m/>
    <s v="Christian (all denominations)"/>
    <m/>
    <s v="45-54"/>
    <s v="No"/>
    <s v="No"/>
    <s v="No"/>
    <s v="State / government funded"/>
    <m/>
    <x v="1"/>
    <x v="4"/>
    <x v="3"/>
    <x v="2"/>
    <x v="3"/>
    <x v="1"/>
    <x v="2"/>
    <m/>
    <m/>
    <m/>
    <m/>
    <m/>
    <m/>
    <m/>
    <m/>
    <m/>
    <m/>
    <m/>
    <m/>
    <s v="God"/>
    <s v="Positive"/>
    <m/>
    <m/>
    <m/>
    <m/>
    <m/>
    <m/>
    <m/>
    <m/>
    <m/>
    <m/>
    <m/>
    <s v="x"/>
    <s v="?"/>
    <m/>
    <m/>
    <m/>
    <m/>
    <m/>
    <m/>
    <m/>
    <m/>
    <m/>
    <m/>
    <m/>
    <s v="x"/>
    <s v="?"/>
    <m/>
  </r>
  <r>
    <x v="1"/>
    <x v="0"/>
    <m/>
    <s v="No"/>
    <s v="Straight / heterosexual"/>
    <m/>
    <x v="0"/>
    <m/>
    <s v="None"/>
    <m/>
    <s v="45-54"/>
    <s v="No"/>
    <s v="No"/>
    <s v="No"/>
    <s v="State / government funded"/>
    <m/>
    <x v="1"/>
    <x v="4"/>
    <x v="1"/>
    <x v="2"/>
    <x v="3"/>
    <x v="2"/>
    <x v="1"/>
    <m/>
    <m/>
    <m/>
    <m/>
    <m/>
    <m/>
    <m/>
    <m/>
    <m/>
    <m/>
    <m/>
    <m/>
    <s v="No feeling"/>
    <s v="Neutral"/>
    <m/>
    <m/>
    <m/>
    <m/>
    <m/>
    <m/>
    <m/>
    <m/>
    <m/>
    <m/>
    <s v="x"/>
    <m/>
    <s v="Less managers"/>
    <m/>
    <m/>
    <m/>
    <m/>
    <m/>
    <m/>
    <m/>
    <m/>
    <m/>
    <m/>
    <s v="x"/>
    <m/>
    <m/>
    <m/>
  </r>
  <r>
    <x v="1"/>
    <x v="0"/>
    <m/>
    <s v="No"/>
    <s v="Straight / heterosexual"/>
    <m/>
    <x v="0"/>
    <m/>
    <s v="None"/>
    <m/>
    <s v="35-44"/>
    <s v="Prefer not to say"/>
    <s v="No"/>
    <s v="Yes"/>
    <s v="Other (please specify)"/>
    <s v="Grammar school"/>
    <x v="4"/>
    <x v="4"/>
    <x v="1"/>
    <x v="2"/>
    <x v="3"/>
    <x v="1"/>
    <x v="1"/>
    <m/>
    <m/>
    <m/>
    <m/>
    <m/>
    <m/>
    <m/>
    <m/>
    <m/>
    <m/>
    <m/>
    <m/>
    <s v="Less a part of it with each acquisition. "/>
    <s v="Big"/>
    <m/>
    <m/>
    <m/>
    <m/>
    <m/>
    <m/>
    <m/>
    <m/>
    <s v="x"/>
    <m/>
    <m/>
    <m/>
    <s v="No comment."/>
    <m/>
    <m/>
    <m/>
    <m/>
    <m/>
    <m/>
    <m/>
    <m/>
    <m/>
    <m/>
    <m/>
    <s v="x"/>
    <m/>
    <m/>
  </r>
  <r>
    <x v="0"/>
    <x v="0"/>
    <m/>
    <s v="No"/>
    <s v="Straight / heterosexual"/>
    <m/>
    <x v="2"/>
    <m/>
    <s v="Muslim"/>
    <m/>
    <s v="25-34"/>
    <s v="No"/>
    <s v="No"/>
    <s v="Yes"/>
    <s v="Private (paid for) school"/>
    <m/>
    <x v="1"/>
    <x v="4"/>
    <x v="1"/>
    <x v="1"/>
    <x v="1"/>
    <x v="1"/>
    <x v="2"/>
    <m/>
    <m/>
    <m/>
    <m/>
    <m/>
    <m/>
    <m/>
    <m/>
    <m/>
    <m/>
    <m/>
    <m/>
    <s v="Good"/>
    <s v="Positive"/>
    <m/>
    <m/>
    <m/>
    <m/>
    <m/>
    <m/>
    <m/>
    <m/>
    <m/>
    <m/>
    <m/>
    <s v="x"/>
    <s v="at the time, no thoughts particularly."/>
    <m/>
    <m/>
    <m/>
    <m/>
    <m/>
    <m/>
    <m/>
    <m/>
    <m/>
    <m/>
    <m/>
    <s v="x"/>
    <m/>
    <m/>
  </r>
  <r>
    <x v="1"/>
    <x v="1"/>
    <m/>
    <s v="No"/>
    <s v="Straight / heterosexual"/>
    <m/>
    <x v="0"/>
    <m/>
    <s v="None"/>
    <m/>
    <s v="35-44"/>
    <s v="Yes"/>
    <s v="Yes"/>
    <s v="No"/>
    <s v="State / government funded"/>
    <m/>
    <x v="1"/>
    <x v="1"/>
    <x v="1"/>
    <x v="1"/>
    <x v="1"/>
    <x v="1"/>
    <x v="1"/>
    <m/>
    <m/>
    <m/>
    <m/>
    <m/>
    <m/>
    <m/>
    <m/>
    <m/>
    <m/>
    <m/>
    <m/>
    <s v="neutral"/>
    <s v="Neutral"/>
    <m/>
    <m/>
    <m/>
    <m/>
    <m/>
    <m/>
    <m/>
    <m/>
    <m/>
    <m/>
    <s v="x"/>
    <m/>
    <s v="ABL is on a right path, keep going in the same direction "/>
    <m/>
    <m/>
    <m/>
    <m/>
    <m/>
    <m/>
    <m/>
    <m/>
    <m/>
    <m/>
    <s v="x"/>
    <m/>
    <m/>
    <m/>
  </r>
  <r>
    <x v="0"/>
    <x v="1"/>
    <m/>
    <s v="No"/>
    <s v="Straight / heterosexual"/>
    <m/>
    <x v="0"/>
    <m/>
    <s v="Christian (all denominations)"/>
    <m/>
    <s v="25-34"/>
    <s v="No"/>
    <s v="No"/>
    <s v="Yes"/>
    <s v="State / government funded"/>
    <m/>
    <x v="1"/>
    <x v="4"/>
    <x v="1"/>
    <x v="4"/>
    <x v="5"/>
    <x v="2"/>
    <x v="1"/>
    <m/>
    <m/>
    <m/>
    <m/>
    <m/>
    <m/>
    <m/>
    <m/>
    <m/>
    <m/>
    <m/>
    <m/>
    <s v="I think it is still 'boys club' and women are often overlooked or not being promoted "/>
    <s v="Gender"/>
    <m/>
    <m/>
    <s v="x"/>
    <m/>
    <m/>
    <m/>
    <m/>
    <m/>
    <m/>
    <m/>
    <m/>
    <m/>
    <s v="cultural training but unfortunately this is embedded in some of the older generations"/>
    <s v="Training"/>
    <m/>
    <s v="x"/>
    <m/>
    <m/>
    <m/>
    <m/>
    <m/>
    <m/>
    <m/>
    <m/>
    <m/>
    <m/>
    <m/>
  </r>
  <r>
    <x v="1"/>
    <x v="0"/>
    <m/>
    <s v="No"/>
    <s v="Straight / heterosexual"/>
    <m/>
    <x v="2"/>
    <m/>
    <s v="Other (please specify)"/>
    <s v="Hindu"/>
    <s v="25-34"/>
    <s v="No"/>
    <s v="No"/>
    <s v="No"/>
    <s v="State / government funded"/>
    <m/>
    <x v="2"/>
    <x v="4"/>
    <x v="3"/>
    <x v="1"/>
    <x v="1"/>
    <x v="1"/>
    <x v="2"/>
    <m/>
    <m/>
    <m/>
    <m/>
    <m/>
    <m/>
    <m/>
    <m/>
    <m/>
    <m/>
    <m/>
    <m/>
    <s v="Feeling the freedom in ABL Group work culture"/>
    <s v="Positive"/>
    <m/>
    <m/>
    <m/>
    <m/>
    <m/>
    <m/>
    <m/>
    <m/>
    <m/>
    <m/>
    <m/>
    <s v="x"/>
    <s v="Celebrating the diverse function/events as a team and personal care and encouraging the participation/gifts representing ABL towards the employee's memorable events."/>
    <s v="Social networks"/>
    <m/>
    <m/>
    <m/>
    <m/>
    <m/>
    <m/>
    <m/>
    <s v="x"/>
    <m/>
    <m/>
    <m/>
    <m/>
    <m/>
  </r>
  <r>
    <x v="1"/>
    <x v="0"/>
    <m/>
    <s v="No"/>
    <s v="Straight / heterosexual"/>
    <m/>
    <x v="2"/>
    <m/>
    <s v="Prefer not to say"/>
    <m/>
    <s v="35-44"/>
    <s v="No"/>
    <s v="No"/>
    <s v="No"/>
    <s v="State / government funded"/>
    <m/>
    <x v="0"/>
    <x v="0"/>
    <x v="0"/>
    <x v="0"/>
    <x v="0"/>
    <x v="0"/>
    <x v="0"/>
    <m/>
    <m/>
    <m/>
    <m/>
    <m/>
    <m/>
    <m/>
    <m/>
    <m/>
    <m/>
    <m/>
    <m/>
    <m/>
    <m/>
    <s v="x"/>
    <m/>
    <m/>
    <m/>
    <m/>
    <m/>
    <m/>
    <m/>
    <m/>
    <m/>
    <m/>
    <m/>
    <m/>
    <m/>
    <m/>
    <m/>
    <m/>
    <m/>
    <m/>
    <m/>
    <m/>
    <m/>
    <m/>
    <m/>
    <s v="x"/>
    <m/>
    <m/>
  </r>
  <r>
    <x v="1"/>
    <x v="0"/>
    <m/>
    <s v="No"/>
    <s v="Straight / heterosexual"/>
    <m/>
    <x v="0"/>
    <m/>
    <s v="None"/>
    <m/>
    <s v="45-54"/>
    <s v="No"/>
    <s v="No"/>
    <s v="No"/>
    <s v="State / government funded"/>
    <m/>
    <x v="2"/>
    <x v="2"/>
    <x v="1"/>
    <x v="1"/>
    <x v="1"/>
    <x v="1"/>
    <x v="1"/>
    <m/>
    <m/>
    <m/>
    <m/>
    <m/>
    <m/>
    <m/>
    <m/>
    <m/>
    <m/>
    <m/>
    <m/>
    <s v="Privileged"/>
    <s v="Positive"/>
    <m/>
    <m/>
    <m/>
    <m/>
    <m/>
    <m/>
    <m/>
    <m/>
    <m/>
    <m/>
    <m/>
    <s v="x"/>
    <s v="Not much really, I find ABL quite inclusive already"/>
    <m/>
    <m/>
    <m/>
    <m/>
    <m/>
    <m/>
    <m/>
    <m/>
    <m/>
    <m/>
    <m/>
    <s v="x"/>
    <m/>
    <m/>
  </r>
  <r>
    <x v="1"/>
    <x v="0"/>
    <m/>
    <s v="No"/>
    <s v="Straight / heterosexual"/>
    <m/>
    <x v="0"/>
    <m/>
    <s v="None"/>
    <m/>
    <s v="25-34"/>
    <s v="No"/>
    <s v="No"/>
    <s v="No"/>
    <s v="State / government funded"/>
    <m/>
    <x v="1"/>
    <x v="3"/>
    <x v="1"/>
    <x v="4"/>
    <x v="3"/>
    <x v="2"/>
    <x v="1"/>
    <m/>
    <m/>
    <m/>
    <m/>
    <m/>
    <m/>
    <m/>
    <m/>
    <m/>
    <m/>
    <m/>
    <m/>
    <s v="Tired"/>
    <s v="Balance"/>
    <m/>
    <m/>
    <m/>
    <m/>
    <m/>
    <m/>
    <m/>
    <m/>
    <m/>
    <s v="x"/>
    <m/>
    <m/>
    <s v="."/>
    <m/>
    <m/>
    <m/>
    <m/>
    <m/>
    <m/>
    <m/>
    <m/>
    <m/>
    <m/>
    <m/>
    <s v="x"/>
    <m/>
    <m/>
  </r>
  <r>
    <x v="4"/>
    <x v="0"/>
    <m/>
    <s v="No"/>
    <s v="Straight / heterosexual"/>
    <m/>
    <x v="6"/>
    <m/>
    <s v="Christian (all denominations)"/>
    <m/>
    <s v="35-44"/>
    <s v="No"/>
    <s v="No"/>
    <s v="No"/>
    <s v="Private (paid for) school"/>
    <m/>
    <x v="2"/>
    <x v="2"/>
    <x v="2"/>
    <x v="3"/>
    <x v="2"/>
    <x v="1"/>
    <x v="1"/>
    <m/>
    <m/>
    <m/>
    <m/>
    <m/>
    <m/>
    <m/>
    <m/>
    <m/>
    <m/>
    <m/>
    <m/>
    <s v="yes"/>
    <s v="Positive"/>
    <m/>
    <m/>
    <m/>
    <m/>
    <m/>
    <m/>
    <m/>
    <m/>
    <m/>
    <m/>
    <m/>
    <s v="x"/>
    <s v="create a program"/>
    <s v="Training"/>
    <m/>
    <s v="x"/>
    <m/>
    <m/>
    <m/>
    <m/>
    <m/>
    <m/>
    <m/>
    <m/>
    <m/>
    <m/>
    <m/>
  </r>
  <r>
    <x v="1"/>
    <x v="0"/>
    <m/>
    <s v="No"/>
    <s v="Straight / heterosexual"/>
    <m/>
    <x v="0"/>
    <m/>
    <s v="Christian (all denominations)"/>
    <m/>
    <s v="65+"/>
    <s v="No"/>
    <s v="No"/>
    <s v="No"/>
    <s v="State / government funded"/>
    <m/>
    <x v="5"/>
    <x v="2"/>
    <x v="3"/>
    <x v="2"/>
    <x v="3"/>
    <x v="1"/>
    <x v="1"/>
    <m/>
    <m/>
    <m/>
    <m/>
    <m/>
    <m/>
    <m/>
    <m/>
    <m/>
    <m/>
    <m/>
    <m/>
    <s v="No feelings"/>
    <s v="Neutral"/>
    <m/>
    <m/>
    <m/>
    <m/>
    <m/>
    <m/>
    <m/>
    <m/>
    <m/>
    <m/>
    <s v="x"/>
    <m/>
    <s v="Not much more"/>
    <m/>
    <m/>
    <m/>
    <m/>
    <m/>
    <m/>
    <m/>
    <m/>
    <m/>
    <m/>
    <m/>
    <s v="x"/>
    <m/>
    <m/>
  </r>
  <r>
    <x v="2"/>
    <x v="0"/>
    <m/>
    <s v="No"/>
    <s v="Straight / heterosexual"/>
    <m/>
    <x v="0"/>
    <m/>
    <s v="None"/>
    <m/>
    <s v="55-64"/>
    <s v="No"/>
    <s v="No"/>
    <s v="Yes"/>
    <s v="State / government funded"/>
    <m/>
    <x v="1"/>
    <x v="2"/>
    <x v="3"/>
    <x v="2"/>
    <x v="3"/>
    <x v="1"/>
    <x v="1"/>
    <s v="n/a"/>
    <m/>
    <m/>
    <m/>
    <m/>
    <m/>
    <m/>
    <m/>
    <m/>
    <m/>
    <m/>
    <m/>
    <s v="As an AGR contractor, still waiting to see how the transition goes."/>
    <s v="Neutral"/>
    <m/>
    <m/>
    <m/>
    <m/>
    <m/>
    <m/>
    <m/>
    <m/>
    <m/>
    <m/>
    <s v="x"/>
    <m/>
    <s v="As an AGR contractor, still waiting to see how the transition goes."/>
    <m/>
    <m/>
    <m/>
    <m/>
    <m/>
    <m/>
    <m/>
    <m/>
    <m/>
    <m/>
    <m/>
    <s v="x"/>
    <m/>
    <m/>
  </r>
  <r>
    <x v="3"/>
    <x v="2"/>
    <m/>
    <s v="Prefer not to say"/>
    <s v="Prefer not to say"/>
    <m/>
    <x v="3"/>
    <m/>
    <s v="Prefer not to say"/>
    <m/>
    <s v="Prefer not to say"/>
    <s v="Prefer not to say"/>
    <s v="No"/>
    <s v="Prefer not to say"/>
    <s v="Prefer not to say"/>
    <m/>
    <x v="0"/>
    <x v="0"/>
    <x v="0"/>
    <x v="0"/>
    <x v="0"/>
    <x v="0"/>
    <x v="0"/>
    <m/>
    <m/>
    <m/>
    <m/>
    <m/>
    <m/>
    <m/>
    <m/>
    <m/>
    <m/>
    <m/>
    <m/>
    <m/>
    <m/>
    <s v="x"/>
    <m/>
    <m/>
    <m/>
    <m/>
    <m/>
    <m/>
    <m/>
    <m/>
    <m/>
    <m/>
    <m/>
    <m/>
    <m/>
    <m/>
    <m/>
    <m/>
    <m/>
    <m/>
    <m/>
    <m/>
    <m/>
    <m/>
    <m/>
    <s v="x"/>
    <m/>
    <m/>
  </r>
  <r>
    <x v="0"/>
    <x v="1"/>
    <m/>
    <s v="No"/>
    <s v="Straight / heterosexual"/>
    <m/>
    <x v="6"/>
    <m/>
    <s v="None"/>
    <m/>
    <s v="25-34"/>
    <s v="No"/>
    <s v="No"/>
    <s v="Yes"/>
    <s v="Private (paid for) school"/>
    <m/>
    <x v="4"/>
    <x v="3"/>
    <x v="5"/>
    <x v="1"/>
    <x v="2"/>
    <x v="1"/>
    <x v="1"/>
    <m/>
    <m/>
    <m/>
    <m/>
    <m/>
    <m/>
    <m/>
    <m/>
    <m/>
    <m/>
    <m/>
    <m/>
    <s v="Motivated"/>
    <s v="Positive"/>
    <m/>
    <m/>
    <m/>
    <m/>
    <m/>
    <m/>
    <m/>
    <m/>
    <m/>
    <m/>
    <m/>
    <s v="x"/>
    <s v="1. Using more user-friendly software other than Microsoft 365 (For example: Slack, Discord, Google Workspace)  2. Offering hybrid/remote working policy"/>
    <m/>
    <m/>
    <m/>
    <m/>
    <m/>
    <m/>
    <m/>
    <m/>
    <m/>
    <m/>
    <s v="x"/>
    <m/>
    <m/>
    <m/>
  </r>
  <r>
    <x v="1"/>
    <x v="0"/>
    <m/>
    <s v="No"/>
    <s v="Straight / heterosexual"/>
    <m/>
    <x v="0"/>
    <m/>
    <s v="None"/>
    <m/>
    <s v="35-44"/>
    <s v="Yes"/>
    <s v="Yes"/>
    <s v="No"/>
    <s v="State / government funded"/>
    <m/>
    <x v="3"/>
    <x v="2"/>
    <x v="3"/>
    <x v="3"/>
    <x v="1"/>
    <x v="2"/>
    <x v="1"/>
    <m/>
    <m/>
    <m/>
    <m/>
    <m/>
    <m/>
    <m/>
    <m/>
    <m/>
    <m/>
    <m/>
    <m/>
    <s v="I feel un-appreciated for what I do while others are recognized for what they don't do "/>
    <s v="Career"/>
    <m/>
    <m/>
    <m/>
    <m/>
    <m/>
    <s v="x"/>
    <m/>
    <m/>
    <m/>
    <m/>
    <m/>
    <m/>
    <s v="Appreciating of inclusion within ABL very much depends on the age profile within the organization and some older generation needs to accept that younger generation has different expectations when it comes to inclusion"/>
    <m/>
    <m/>
    <m/>
    <m/>
    <m/>
    <m/>
    <m/>
    <m/>
    <m/>
    <m/>
    <s v="x"/>
    <m/>
    <s v="Experience shows that level of appreciation from no inclusive behavior can be perceived differently from one manager to another depending of their own awareness of diversity or inclusion matters. "/>
    <m/>
  </r>
  <r>
    <x v="4"/>
    <x v="0"/>
    <m/>
    <s v="No"/>
    <s v="Straight / heterosexual"/>
    <m/>
    <x v="0"/>
    <m/>
    <s v="Christian (all denominations)"/>
    <m/>
    <s v="18-24"/>
    <s v="No"/>
    <s v="No"/>
    <s v="Yes"/>
    <s v="State / government funded"/>
    <m/>
    <x v="4"/>
    <x v="3"/>
    <x v="3"/>
    <x v="2"/>
    <x v="3"/>
    <x v="1"/>
    <x v="1"/>
    <m/>
    <m/>
    <m/>
    <m/>
    <m/>
    <m/>
    <m/>
    <m/>
    <m/>
    <m/>
    <m/>
    <m/>
    <s v="I'm just an intern and I don't have a lot of work (not really involved into projects). Therefore, I don't feel like I'm really part of the company..."/>
    <s v="Career"/>
    <m/>
    <m/>
    <m/>
    <m/>
    <m/>
    <s v="x"/>
    <m/>
    <m/>
    <m/>
    <m/>
    <m/>
    <m/>
    <s v="Having other interns at the same time so we feel less alone. Having meetings to follow on the work done and to be done. Set things clear with management about the future missions of interns and if there are none, don't hire one..."/>
    <m/>
    <m/>
    <m/>
    <m/>
    <m/>
    <m/>
    <m/>
    <m/>
    <m/>
    <m/>
    <s v="x"/>
    <m/>
    <s v="I understand that management does not have time to teach me new things to do but I feel like I cannot continue having only two days of work in a week (especially when it is only research work on regulation)"/>
    <m/>
  </r>
  <r>
    <x v="1"/>
    <x v="1"/>
    <m/>
    <s v="No"/>
    <s v="Straight / heterosexual"/>
    <m/>
    <x v="2"/>
    <m/>
    <s v="Other (please specify)"/>
    <s v="Hindu"/>
    <s v="35-44"/>
    <s v="No"/>
    <s v="No"/>
    <s v="No"/>
    <s v="State / government funded"/>
    <m/>
    <x v="0"/>
    <x v="0"/>
    <x v="0"/>
    <x v="0"/>
    <x v="0"/>
    <x v="0"/>
    <x v="0"/>
    <m/>
    <m/>
    <m/>
    <m/>
    <m/>
    <m/>
    <m/>
    <m/>
    <m/>
    <m/>
    <m/>
    <m/>
    <m/>
    <m/>
    <s v="x"/>
    <m/>
    <m/>
    <m/>
    <m/>
    <m/>
    <m/>
    <m/>
    <m/>
    <m/>
    <m/>
    <m/>
    <m/>
    <m/>
    <m/>
    <m/>
    <m/>
    <m/>
    <m/>
    <m/>
    <m/>
    <m/>
    <m/>
    <m/>
    <s v="x"/>
    <m/>
    <m/>
  </r>
  <r>
    <x v="1"/>
    <x v="1"/>
    <m/>
    <s v="No"/>
    <s v="Prefer not to say"/>
    <m/>
    <x v="6"/>
    <m/>
    <s v="None"/>
    <m/>
    <s v="45-54"/>
    <s v="No"/>
    <s v="No"/>
    <s v="Yes"/>
    <s v="State / government funded"/>
    <m/>
    <x v="3"/>
    <x v="1"/>
    <x v="3"/>
    <x v="1"/>
    <x v="1"/>
    <x v="1"/>
    <x v="1"/>
    <s v="NIL"/>
    <m/>
    <m/>
    <m/>
    <m/>
    <m/>
    <m/>
    <m/>
    <m/>
    <m/>
    <m/>
    <m/>
    <s v="Happy as being part of ABL group"/>
    <s v="Positive"/>
    <m/>
    <m/>
    <m/>
    <m/>
    <m/>
    <m/>
    <m/>
    <m/>
    <m/>
    <m/>
    <m/>
    <s v="x"/>
    <s v="multi-industry"/>
    <m/>
    <m/>
    <m/>
    <m/>
    <m/>
    <m/>
    <m/>
    <m/>
    <m/>
    <m/>
    <s v="x"/>
    <m/>
    <s v="NA"/>
    <m/>
  </r>
  <r>
    <x v="0"/>
    <x v="0"/>
    <m/>
    <s v="No"/>
    <s v="Straight / heterosexual"/>
    <m/>
    <x v="0"/>
    <m/>
    <s v="None"/>
    <m/>
    <s v="25-34"/>
    <s v="No"/>
    <s v="No"/>
    <s v="No"/>
    <s v="State / government funded"/>
    <m/>
    <x v="2"/>
    <x v="2"/>
    <x v="1"/>
    <x v="1"/>
    <x v="1"/>
    <x v="1"/>
    <x v="1"/>
    <m/>
    <m/>
    <m/>
    <m/>
    <m/>
    <m/>
    <m/>
    <m/>
    <m/>
    <m/>
    <m/>
    <m/>
    <s v="Very good, other than the oil &amp; gas elements of our business"/>
    <s v="Environment"/>
    <m/>
    <s v="x"/>
    <m/>
    <m/>
    <m/>
    <m/>
    <m/>
    <m/>
    <m/>
    <m/>
    <m/>
    <m/>
    <s v="-"/>
    <m/>
    <m/>
    <m/>
    <m/>
    <m/>
    <m/>
    <m/>
    <m/>
    <m/>
    <m/>
    <m/>
    <s v="x"/>
    <m/>
    <m/>
  </r>
  <r>
    <x v="4"/>
    <x v="0"/>
    <m/>
    <s v="No"/>
    <s v="Straight / heterosexual"/>
    <m/>
    <x v="6"/>
    <m/>
    <s v="None"/>
    <m/>
    <s v="35-44"/>
    <s v="No"/>
    <s v="No"/>
    <s v="No"/>
    <s v="State / government funded"/>
    <m/>
    <x v="1"/>
    <x v="2"/>
    <x v="1"/>
    <x v="2"/>
    <x v="1"/>
    <x v="1"/>
    <x v="1"/>
    <m/>
    <m/>
    <m/>
    <m/>
    <m/>
    <m/>
    <m/>
    <m/>
    <m/>
    <m/>
    <m/>
    <m/>
    <s v="People with a common goal."/>
    <s v="Positive"/>
    <m/>
    <m/>
    <m/>
    <m/>
    <m/>
    <m/>
    <m/>
    <m/>
    <m/>
    <m/>
    <m/>
    <s v="x"/>
    <s v="Focus on what we want to achieve as a group, and hire / build the team in this manner."/>
    <s v="Recruitment"/>
    <m/>
    <m/>
    <m/>
    <s v="x"/>
    <m/>
    <m/>
    <m/>
    <m/>
    <m/>
    <m/>
    <m/>
    <m/>
    <m/>
  </r>
  <r>
    <x v="1"/>
    <x v="1"/>
    <m/>
    <s v="No"/>
    <s v="Straight / heterosexual"/>
    <m/>
    <x v="6"/>
    <m/>
    <s v="Muslim"/>
    <m/>
    <s v="45-54"/>
    <s v="No"/>
    <s v="No"/>
    <s v="Yes"/>
    <s v="State / government funded"/>
    <m/>
    <x v="2"/>
    <x v="3"/>
    <x v="3"/>
    <x v="2"/>
    <x v="2"/>
    <x v="2"/>
    <x v="1"/>
    <m/>
    <m/>
    <m/>
    <m/>
    <m/>
    <m/>
    <m/>
    <m/>
    <m/>
    <m/>
    <m/>
    <m/>
    <s v="It is good to be part of organisation which has been evolved quite fast and continue offering flexibility. "/>
    <s v="Positive"/>
    <m/>
    <m/>
    <m/>
    <m/>
    <m/>
    <m/>
    <m/>
    <m/>
    <m/>
    <m/>
    <m/>
    <s v="x"/>
    <s v="Currently, the organisation events still quite Europe/UK centric. We could do better on this. "/>
    <s v="Globalisation"/>
    <m/>
    <m/>
    <m/>
    <m/>
    <m/>
    <m/>
    <m/>
    <m/>
    <m/>
    <s v="x"/>
    <m/>
    <s v="none."/>
    <m/>
  </r>
  <r>
    <x v="1"/>
    <x v="0"/>
    <m/>
    <s v="No"/>
    <s v="Straight / heterosexual"/>
    <m/>
    <x v="6"/>
    <m/>
    <s v="Buddhist"/>
    <m/>
    <s v="35-44"/>
    <s v="No"/>
    <s v="No"/>
    <s v="No"/>
    <s v="Private (paid for) school"/>
    <m/>
    <x v="2"/>
    <x v="4"/>
    <x v="1"/>
    <x v="1"/>
    <x v="1"/>
    <x v="1"/>
    <x v="1"/>
    <m/>
    <m/>
    <m/>
    <m/>
    <m/>
    <m/>
    <m/>
    <m/>
    <m/>
    <m/>
    <m/>
    <m/>
    <s v="feel inclusive and being able to join various company events."/>
    <s v="Positive"/>
    <m/>
    <m/>
    <m/>
    <m/>
    <m/>
    <m/>
    <m/>
    <m/>
    <m/>
    <m/>
    <m/>
    <s v="x"/>
    <s v="opportunity to take part in company events."/>
    <s v="Social networks"/>
    <m/>
    <m/>
    <m/>
    <m/>
    <m/>
    <m/>
    <m/>
    <s v="x"/>
    <m/>
    <m/>
    <m/>
    <m/>
    <m/>
  </r>
  <r>
    <x v="4"/>
    <x v="0"/>
    <m/>
    <s v="No"/>
    <s v="Straight / heterosexual"/>
    <m/>
    <x v="0"/>
    <m/>
    <s v="None"/>
    <m/>
    <s v="25-34"/>
    <s v="No"/>
    <s v="No"/>
    <s v="Yes"/>
    <s v="State / government funded"/>
    <m/>
    <x v="1"/>
    <x v="3"/>
    <x v="1"/>
    <x v="3"/>
    <x v="1"/>
    <x v="1"/>
    <x v="1"/>
    <s v="n/a"/>
    <m/>
    <m/>
    <m/>
    <m/>
    <m/>
    <m/>
    <m/>
    <m/>
    <m/>
    <m/>
    <m/>
    <s v="N/A"/>
    <m/>
    <s v="x"/>
    <m/>
    <m/>
    <m/>
    <m/>
    <m/>
    <m/>
    <m/>
    <m/>
    <m/>
    <m/>
    <m/>
    <s v="N/A"/>
    <s v="Balance"/>
    <m/>
    <m/>
    <m/>
    <m/>
    <m/>
    <m/>
    <m/>
    <m/>
    <m/>
    <m/>
    <s v="x"/>
    <s v="The fast-pace nature of our business does not favor colleagues with children with different work/life balance requirements, which could easily be perceived as discrimination. As consultants supporting various clients globally, ensuring our clients are aware of our values would certainly benefit client-facing roles (i.e., treating work on weekends, holidays, late at night, early in the morning differently). Our managers should acknowledge this and client-facing colleagues should be in a position to raise it to clients"/>
    <m/>
  </r>
  <r>
    <x v="0"/>
    <x v="1"/>
    <m/>
    <s v="No"/>
    <s v="Straight / heterosexual"/>
    <m/>
    <x v="1"/>
    <m/>
    <s v="None"/>
    <m/>
    <s v="18-24"/>
    <s v="No"/>
    <s v="No"/>
    <s v="Yes"/>
    <s v="State / government funded"/>
    <m/>
    <x v="2"/>
    <x v="2"/>
    <x v="1"/>
    <x v="3"/>
    <x v="2"/>
    <x v="1"/>
    <x v="1"/>
    <m/>
    <m/>
    <m/>
    <m/>
    <m/>
    <m/>
    <m/>
    <m/>
    <m/>
    <m/>
    <m/>
    <m/>
    <s v="Great"/>
    <s v="Positive"/>
    <m/>
    <m/>
    <m/>
    <m/>
    <m/>
    <m/>
    <m/>
    <m/>
    <m/>
    <m/>
    <m/>
    <s v="x"/>
    <s v="Absolutely"/>
    <m/>
    <m/>
    <m/>
    <m/>
    <m/>
    <m/>
    <m/>
    <m/>
    <m/>
    <m/>
    <s v="x"/>
    <m/>
    <m/>
    <m/>
  </r>
  <r>
    <x v="1"/>
    <x v="0"/>
    <m/>
    <s v="No"/>
    <s v="Straight / heterosexual"/>
    <m/>
    <x v="6"/>
    <m/>
    <s v="Christian (all denominations)"/>
    <m/>
    <s v="45-54"/>
    <s v="No"/>
    <s v="No"/>
    <s v="No"/>
    <s v="State / government funded"/>
    <m/>
    <x v="3"/>
    <x v="2"/>
    <x v="1"/>
    <x v="1"/>
    <x v="1"/>
    <x v="1"/>
    <x v="1"/>
    <m/>
    <m/>
    <m/>
    <m/>
    <m/>
    <m/>
    <m/>
    <m/>
    <m/>
    <m/>
    <m/>
    <m/>
    <s v="i feel Honor become a part of ABL group.  "/>
    <s v="Positive"/>
    <m/>
    <m/>
    <m/>
    <m/>
    <m/>
    <m/>
    <m/>
    <m/>
    <m/>
    <m/>
    <m/>
    <s v="x"/>
    <s v="i believe with having a interaction and gathering meeting across region can make ABL group more diverse."/>
    <s v="Social networks"/>
    <m/>
    <m/>
    <m/>
    <m/>
    <m/>
    <m/>
    <m/>
    <s v="x"/>
    <m/>
    <m/>
    <m/>
    <m/>
    <m/>
  </r>
  <r>
    <x v="0"/>
    <x v="1"/>
    <m/>
    <s v="No"/>
    <s v="Straight / heterosexual"/>
    <m/>
    <x v="1"/>
    <m/>
    <s v="Buddhist"/>
    <m/>
    <s v="45-54"/>
    <s v="No"/>
    <s v="No"/>
    <s v="Yes"/>
    <s v="State / government funded"/>
    <m/>
    <x v="3"/>
    <x v="3"/>
    <x v="2"/>
    <x v="3"/>
    <x v="2"/>
    <x v="1"/>
    <x v="1"/>
    <s v="na"/>
    <m/>
    <m/>
    <m/>
    <m/>
    <m/>
    <m/>
    <m/>
    <m/>
    <m/>
    <m/>
    <m/>
    <s v="Great"/>
    <s v="Positive"/>
    <m/>
    <m/>
    <m/>
    <m/>
    <m/>
    <m/>
    <m/>
    <m/>
    <m/>
    <m/>
    <m/>
    <s v="x"/>
    <s v="NA"/>
    <m/>
    <m/>
    <m/>
    <m/>
    <m/>
    <m/>
    <m/>
    <m/>
    <m/>
    <m/>
    <m/>
    <s v="x"/>
    <s v="NA"/>
    <m/>
  </r>
  <r>
    <x v="1"/>
    <x v="0"/>
    <m/>
    <s v="No"/>
    <s v="Straight / heterosexual"/>
    <m/>
    <x v="0"/>
    <m/>
    <s v="None"/>
    <m/>
    <s v="25-34"/>
    <s v="No"/>
    <s v="No"/>
    <s v="Yes"/>
    <s v="Private (paid for) school"/>
    <m/>
    <x v="0"/>
    <x v="0"/>
    <x v="0"/>
    <x v="0"/>
    <x v="0"/>
    <x v="0"/>
    <x v="0"/>
    <m/>
    <m/>
    <m/>
    <m/>
    <m/>
    <m/>
    <m/>
    <m/>
    <m/>
    <m/>
    <m/>
    <m/>
    <m/>
    <m/>
    <s v="x"/>
    <m/>
    <m/>
    <m/>
    <m/>
    <m/>
    <m/>
    <m/>
    <m/>
    <m/>
    <m/>
    <m/>
    <m/>
    <m/>
    <m/>
    <m/>
    <m/>
    <m/>
    <m/>
    <m/>
    <m/>
    <m/>
    <m/>
    <m/>
    <s v="x"/>
    <m/>
    <m/>
  </r>
  <r>
    <x v="2"/>
    <x v="0"/>
    <m/>
    <s v="No"/>
    <s v="Straight / heterosexual"/>
    <m/>
    <x v="0"/>
    <m/>
    <s v="Christian (all denominations)"/>
    <m/>
    <s v="45-54"/>
    <s v="No"/>
    <s v="No"/>
    <s v="Yes"/>
    <s v="State / government funded"/>
    <m/>
    <x v="1"/>
    <x v="2"/>
    <x v="1"/>
    <x v="1"/>
    <x v="1"/>
    <x v="1"/>
    <x v="1"/>
    <m/>
    <m/>
    <m/>
    <m/>
    <m/>
    <m/>
    <m/>
    <m/>
    <m/>
    <m/>
    <m/>
    <m/>
    <s v="Just started the journey. Not the best 1st impression "/>
    <s v="?"/>
    <m/>
    <m/>
    <m/>
    <m/>
    <m/>
    <m/>
    <m/>
    <m/>
    <m/>
    <s v="x"/>
    <m/>
    <m/>
    <s v="Nothing really. Just need to treat everyone as an equal "/>
    <m/>
    <m/>
    <m/>
    <m/>
    <m/>
    <m/>
    <m/>
    <m/>
    <m/>
    <m/>
    <m/>
    <s v="x"/>
    <m/>
    <m/>
  </r>
  <r>
    <x v="0"/>
    <x v="0"/>
    <m/>
    <s v="No"/>
    <s v="Straight / heterosexual"/>
    <m/>
    <x v="2"/>
    <m/>
    <s v="Other (please specify)"/>
    <s v="Jain"/>
    <s v="18-24"/>
    <s v="No"/>
    <s v="No"/>
    <s v="Yes"/>
    <s v="State / government funded"/>
    <m/>
    <x v="0"/>
    <x v="0"/>
    <x v="0"/>
    <x v="0"/>
    <x v="0"/>
    <x v="0"/>
    <x v="0"/>
    <m/>
    <m/>
    <m/>
    <m/>
    <m/>
    <m/>
    <m/>
    <m/>
    <m/>
    <m/>
    <m/>
    <m/>
    <m/>
    <m/>
    <s v="x"/>
    <m/>
    <m/>
    <m/>
    <m/>
    <m/>
    <m/>
    <m/>
    <m/>
    <m/>
    <m/>
    <m/>
    <m/>
    <m/>
    <m/>
    <m/>
    <m/>
    <m/>
    <m/>
    <m/>
    <m/>
    <m/>
    <m/>
    <m/>
    <s v="x"/>
    <m/>
    <m/>
  </r>
  <r>
    <x v="0"/>
    <x v="0"/>
    <m/>
    <s v="No"/>
    <s v="Straight / heterosexual"/>
    <m/>
    <x v="0"/>
    <m/>
    <s v="None"/>
    <m/>
    <s v="35-44"/>
    <s v="No"/>
    <s v="No"/>
    <s v="No"/>
    <s v="State / government funded"/>
    <m/>
    <x v="0"/>
    <x v="0"/>
    <x v="0"/>
    <x v="0"/>
    <x v="0"/>
    <x v="0"/>
    <x v="0"/>
    <m/>
    <m/>
    <m/>
    <m/>
    <m/>
    <m/>
    <m/>
    <m/>
    <m/>
    <m/>
    <m/>
    <m/>
    <m/>
    <m/>
    <s v="x"/>
    <m/>
    <m/>
    <m/>
    <m/>
    <m/>
    <m/>
    <m/>
    <m/>
    <m/>
    <m/>
    <m/>
    <m/>
    <m/>
    <m/>
    <m/>
    <m/>
    <m/>
    <m/>
    <m/>
    <m/>
    <m/>
    <m/>
    <m/>
    <s v="x"/>
    <m/>
    <m/>
  </r>
  <r>
    <x v="1"/>
    <x v="0"/>
    <m/>
    <s v="No"/>
    <s v="Straight / heterosexual"/>
    <m/>
    <x v="0"/>
    <m/>
    <s v="Other (please specify)"/>
    <s v="Atheist "/>
    <s v="Prefer not to say"/>
    <s v="No"/>
    <s v="No"/>
    <s v="No"/>
    <s v="State / government funded"/>
    <m/>
    <x v="1"/>
    <x v="3"/>
    <x v="3"/>
    <x v="1"/>
    <x v="1"/>
    <x v="1"/>
    <x v="1"/>
    <m/>
    <m/>
    <m/>
    <m/>
    <m/>
    <m/>
    <m/>
    <m/>
    <m/>
    <m/>
    <m/>
    <m/>
    <s v="Comfortable "/>
    <s v="Positive"/>
    <m/>
    <m/>
    <m/>
    <m/>
    <m/>
    <m/>
    <m/>
    <m/>
    <m/>
    <m/>
    <m/>
    <s v="x"/>
    <s v="Avoid any positive discrimination "/>
    <m/>
    <m/>
    <m/>
    <m/>
    <m/>
    <m/>
    <m/>
    <m/>
    <m/>
    <m/>
    <s v="x"/>
    <m/>
    <m/>
    <m/>
  </r>
  <r>
    <x v="3"/>
    <x v="0"/>
    <m/>
    <s v="No"/>
    <s v="Straight / heterosexual"/>
    <m/>
    <x v="0"/>
    <m/>
    <s v="Christian (all denominations)"/>
    <m/>
    <s v="55-64"/>
    <s v="No"/>
    <s v="No"/>
    <s v="No"/>
    <s v="State / government funded"/>
    <m/>
    <x v="1"/>
    <x v="4"/>
    <x v="3"/>
    <x v="2"/>
    <x v="3"/>
    <x v="1"/>
    <x v="1"/>
    <m/>
    <m/>
    <m/>
    <m/>
    <m/>
    <m/>
    <m/>
    <m/>
    <m/>
    <m/>
    <m/>
    <m/>
    <s v="Inspired"/>
    <s v="Positive"/>
    <m/>
    <m/>
    <m/>
    <m/>
    <m/>
    <m/>
    <m/>
    <m/>
    <m/>
    <m/>
    <m/>
    <s v="x"/>
    <s v="Continued communication and education."/>
    <s v="Training, communication"/>
    <m/>
    <s v="x"/>
    <m/>
    <m/>
    <m/>
    <m/>
    <s v="x"/>
    <m/>
    <m/>
    <m/>
    <m/>
    <m/>
    <m/>
  </r>
  <r>
    <x v="1"/>
    <x v="0"/>
    <m/>
    <s v="No"/>
    <s v="Asexual"/>
    <m/>
    <x v="9"/>
    <m/>
    <s v="Muslim"/>
    <m/>
    <s v="25-34"/>
    <s v="No"/>
    <s v="No"/>
    <s v="No"/>
    <s v="State / government funded"/>
    <m/>
    <x v="0"/>
    <x v="0"/>
    <x v="0"/>
    <x v="0"/>
    <x v="0"/>
    <x v="0"/>
    <x v="0"/>
    <m/>
    <m/>
    <m/>
    <m/>
    <m/>
    <m/>
    <m/>
    <m/>
    <m/>
    <m/>
    <m/>
    <m/>
    <m/>
    <m/>
    <s v="x"/>
    <m/>
    <m/>
    <m/>
    <m/>
    <m/>
    <m/>
    <m/>
    <m/>
    <m/>
    <m/>
    <m/>
    <m/>
    <m/>
    <m/>
    <m/>
    <m/>
    <m/>
    <m/>
    <m/>
    <m/>
    <m/>
    <m/>
    <m/>
    <s v="x"/>
    <m/>
    <m/>
  </r>
  <r>
    <x v="1"/>
    <x v="1"/>
    <m/>
    <s v="No"/>
    <s v="Straight / heterosexual"/>
    <m/>
    <x v="0"/>
    <m/>
    <s v="Christian (all denominations)"/>
    <m/>
    <s v="45-54"/>
    <s v="Yes"/>
    <s v="No"/>
    <s v="Yes"/>
    <s v="State / government funded"/>
    <m/>
    <x v="1"/>
    <x v="2"/>
    <x v="3"/>
    <x v="2"/>
    <x v="1"/>
    <x v="2"/>
    <x v="1"/>
    <s v="-"/>
    <m/>
    <m/>
    <m/>
    <m/>
    <m/>
    <m/>
    <m/>
    <m/>
    <m/>
    <m/>
    <m/>
    <s v="-"/>
    <m/>
    <s v="x"/>
    <m/>
    <m/>
    <m/>
    <m/>
    <m/>
    <m/>
    <m/>
    <m/>
    <m/>
    <m/>
    <m/>
    <s v="-"/>
    <m/>
    <m/>
    <m/>
    <m/>
    <m/>
    <m/>
    <m/>
    <m/>
    <m/>
    <m/>
    <m/>
    <s v="x"/>
    <s v="-"/>
    <m/>
  </r>
  <r>
    <x v="3"/>
    <x v="0"/>
    <m/>
    <s v="No"/>
    <s v="Straight / heterosexual"/>
    <m/>
    <x v="8"/>
    <s v="Iranian"/>
    <s v="Muslim"/>
    <m/>
    <s v="35-44"/>
    <s v="No"/>
    <s v="No"/>
    <s v="Yes"/>
    <s v="State / government funded"/>
    <m/>
    <x v="0"/>
    <x v="0"/>
    <x v="0"/>
    <x v="0"/>
    <x v="0"/>
    <x v="0"/>
    <x v="0"/>
    <m/>
    <m/>
    <m/>
    <m/>
    <m/>
    <m/>
    <m/>
    <m/>
    <m/>
    <m/>
    <m/>
    <m/>
    <m/>
    <m/>
    <s v="x"/>
    <m/>
    <m/>
    <m/>
    <m/>
    <m/>
    <m/>
    <m/>
    <m/>
    <m/>
    <m/>
    <m/>
    <m/>
    <m/>
    <m/>
    <m/>
    <m/>
    <m/>
    <m/>
    <m/>
    <m/>
    <m/>
    <m/>
    <m/>
    <s v="x"/>
    <m/>
    <m/>
  </r>
  <r>
    <x v="2"/>
    <x v="0"/>
    <m/>
    <s v="No"/>
    <s v="Straight / heterosexual"/>
    <m/>
    <x v="0"/>
    <m/>
    <s v="None"/>
    <m/>
    <s v="45-54"/>
    <s v="No"/>
    <s v="No"/>
    <s v="No"/>
    <s v="State / government funded"/>
    <m/>
    <x v="1"/>
    <x v="4"/>
    <x v="3"/>
    <x v="2"/>
    <x v="2"/>
    <x v="1"/>
    <x v="2"/>
    <m/>
    <m/>
    <m/>
    <m/>
    <m/>
    <m/>
    <m/>
    <m/>
    <m/>
    <m/>
    <m/>
    <m/>
    <s v="As a previous employee of AGR, I am certainly looking forward to the future and what opportunities ABL Group can offer."/>
    <s v="Positive"/>
    <m/>
    <m/>
    <m/>
    <m/>
    <m/>
    <m/>
    <m/>
    <m/>
    <m/>
    <m/>
    <m/>
    <s v="x"/>
    <s v="N/A"/>
    <m/>
    <m/>
    <m/>
    <m/>
    <m/>
    <m/>
    <m/>
    <m/>
    <m/>
    <m/>
    <m/>
    <s v="x"/>
    <m/>
    <m/>
  </r>
  <r>
    <x v="1"/>
    <x v="0"/>
    <m/>
    <s v="No"/>
    <s v="Straight / heterosexual"/>
    <m/>
    <x v="0"/>
    <m/>
    <s v="Christian (all denominations)"/>
    <m/>
    <s v="45-54"/>
    <s v="No"/>
    <s v="No"/>
    <s v="No"/>
    <s v="State / government funded"/>
    <m/>
    <x v="0"/>
    <x v="0"/>
    <x v="0"/>
    <x v="0"/>
    <x v="0"/>
    <x v="0"/>
    <x v="0"/>
    <m/>
    <m/>
    <m/>
    <m/>
    <m/>
    <m/>
    <m/>
    <m/>
    <m/>
    <m/>
    <m/>
    <m/>
    <m/>
    <m/>
    <s v="x"/>
    <m/>
    <m/>
    <m/>
    <m/>
    <m/>
    <m/>
    <m/>
    <m/>
    <m/>
    <m/>
    <m/>
    <m/>
    <m/>
    <m/>
    <m/>
    <m/>
    <m/>
    <m/>
    <m/>
    <m/>
    <m/>
    <m/>
    <m/>
    <s v="x"/>
    <m/>
    <m/>
  </r>
  <r>
    <x v="0"/>
    <x v="1"/>
    <m/>
    <s v="No"/>
    <s v="Straight / heterosexual"/>
    <m/>
    <x v="0"/>
    <m/>
    <s v="None"/>
    <m/>
    <s v="35-44"/>
    <s v="No"/>
    <s v="No"/>
    <s v="No"/>
    <s v="State / government funded"/>
    <m/>
    <x v="2"/>
    <x v="3"/>
    <x v="1"/>
    <x v="1"/>
    <x v="2"/>
    <x v="1"/>
    <x v="1"/>
    <m/>
    <m/>
    <m/>
    <m/>
    <m/>
    <m/>
    <m/>
    <m/>
    <m/>
    <m/>
    <m/>
    <m/>
    <s v="I feel more part of OWC than ABL with OWC as a modern organisation and a good balance between genders even in an engineering world"/>
    <s v="Separate"/>
    <m/>
    <m/>
    <m/>
    <m/>
    <m/>
    <m/>
    <m/>
    <s v="x"/>
    <m/>
    <m/>
    <m/>
    <m/>
    <s v="no comments"/>
    <m/>
    <m/>
    <m/>
    <m/>
    <m/>
    <m/>
    <m/>
    <m/>
    <m/>
    <m/>
    <m/>
    <s v="x"/>
    <m/>
    <m/>
  </r>
  <r>
    <x v="3"/>
    <x v="0"/>
    <m/>
    <s v="No"/>
    <s v="Straight / heterosexual"/>
    <m/>
    <x v="0"/>
    <m/>
    <s v="None"/>
    <m/>
    <s v="35-44"/>
    <s v="No"/>
    <s v="No"/>
    <s v="No"/>
    <s v="State / government funded"/>
    <m/>
    <x v="0"/>
    <x v="0"/>
    <x v="0"/>
    <x v="0"/>
    <x v="0"/>
    <x v="0"/>
    <x v="0"/>
    <m/>
    <m/>
    <m/>
    <m/>
    <m/>
    <m/>
    <m/>
    <m/>
    <m/>
    <m/>
    <m/>
    <m/>
    <m/>
    <m/>
    <s v="x"/>
    <m/>
    <m/>
    <m/>
    <m/>
    <m/>
    <m/>
    <m/>
    <m/>
    <m/>
    <m/>
    <m/>
    <m/>
    <m/>
    <m/>
    <m/>
    <m/>
    <m/>
    <m/>
    <m/>
    <m/>
    <m/>
    <m/>
    <m/>
    <s v="x"/>
    <m/>
    <m/>
  </r>
  <r>
    <x v="1"/>
    <x v="1"/>
    <m/>
    <s v="No"/>
    <s v="Straight / heterosexual"/>
    <m/>
    <x v="7"/>
    <m/>
    <s v="Christian (all denominations)"/>
    <m/>
    <s v="35-44"/>
    <s v="No"/>
    <s v="No"/>
    <s v="Yes"/>
    <s v="State / government funded"/>
    <m/>
    <x v="1"/>
    <x v="4"/>
    <x v="5"/>
    <x v="2"/>
    <x v="1"/>
    <x v="1"/>
    <x v="1"/>
    <m/>
    <m/>
    <m/>
    <m/>
    <m/>
    <m/>
    <m/>
    <m/>
    <m/>
    <m/>
    <m/>
    <m/>
    <s v="I don't always believe that the company truly represents what they believe they do and maybe are slightly out of touch."/>
    <s v="Out of touch"/>
    <m/>
    <m/>
    <m/>
    <m/>
    <m/>
    <m/>
    <s v="x"/>
    <m/>
    <m/>
    <m/>
    <m/>
    <m/>
    <s v="I think what they say or make others perceive them to be should match their workforce as well as, their benefits offered."/>
    <s v="?"/>
    <m/>
    <m/>
    <m/>
    <m/>
    <m/>
    <m/>
    <m/>
    <m/>
    <m/>
    <s v="x"/>
    <m/>
    <m/>
    <m/>
  </r>
  <r>
    <x v="1"/>
    <x v="0"/>
    <m/>
    <s v="No"/>
    <s v="Straight / heterosexual"/>
    <m/>
    <x v="0"/>
    <m/>
    <s v="Christian (all denominations)"/>
    <m/>
    <s v="55-64"/>
    <s v="No"/>
    <s v="No"/>
    <s v="No"/>
    <s v="State / government funded"/>
    <m/>
    <x v="0"/>
    <x v="0"/>
    <x v="0"/>
    <x v="0"/>
    <x v="0"/>
    <x v="0"/>
    <x v="0"/>
    <m/>
    <m/>
    <m/>
    <m/>
    <m/>
    <m/>
    <m/>
    <m/>
    <m/>
    <m/>
    <m/>
    <m/>
    <m/>
    <m/>
    <s v="x"/>
    <m/>
    <m/>
    <m/>
    <m/>
    <m/>
    <m/>
    <m/>
    <m/>
    <m/>
    <m/>
    <m/>
    <m/>
    <m/>
    <m/>
    <m/>
    <m/>
    <m/>
    <m/>
    <m/>
    <m/>
    <m/>
    <m/>
    <m/>
    <s v="x"/>
    <m/>
    <m/>
  </r>
  <r>
    <x v="2"/>
    <x v="0"/>
    <m/>
    <s v="No"/>
    <s v="Straight / heterosexual"/>
    <m/>
    <x v="0"/>
    <m/>
    <s v="None"/>
    <m/>
    <s v="45-54"/>
    <s v="Prefer not to say"/>
    <s v="Prefer not to say"/>
    <s v="No"/>
    <s v="State / government funded"/>
    <m/>
    <x v="0"/>
    <x v="0"/>
    <x v="0"/>
    <x v="0"/>
    <x v="0"/>
    <x v="0"/>
    <x v="0"/>
    <m/>
    <m/>
    <m/>
    <m/>
    <m/>
    <m/>
    <m/>
    <m/>
    <m/>
    <m/>
    <m/>
    <m/>
    <m/>
    <m/>
    <s v="x"/>
    <m/>
    <m/>
    <m/>
    <m/>
    <m/>
    <m/>
    <m/>
    <m/>
    <m/>
    <m/>
    <m/>
    <m/>
    <m/>
    <m/>
    <m/>
    <m/>
    <m/>
    <m/>
    <m/>
    <m/>
    <m/>
    <m/>
    <m/>
    <s v="x"/>
    <m/>
    <m/>
  </r>
  <r>
    <x v="1"/>
    <x v="1"/>
    <m/>
    <s v="No"/>
    <s v="Straight / heterosexual"/>
    <m/>
    <x v="0"/>
    <m/>
    <s v="Christian (all denominations)"/>
    <m/>
    <s v="35-44"/>
    <s v="No"/>
    <s v="No"/>
    <s v="No"/>
    <s v="State / government funded"/>
    <m/>
    <x v="2"/>
    <x v="2"/>
    <x v="1"/>
    <x v="1"/>
    <x v="1"/>
    <x v="1"/>
    <x v="1"/>
    <m/>
    <m/>
    <m/>
    <m/>
    <m/>
    <m/>
    <m/>
    <m/>
    <m/>
    <m/>
    <m/>
    <m/>
    <s v="N/A"/>
    <m/>
    <s v="x"/>
    <m/>
    <m/>
    <m/>
    <m/>
    <m/>
    <m/>
    <m/>
    <m/>
    <m/>
    <m/>
    <m/>
    <s v="N/A"/>
    <m/>
    <m/>
    <m/>
    <m/>
    <m/>
    <m/>
    <m/>
    <m/>
    <m/>
    <m/>
    <m/>
    <s v="x"/>
    <s v="N/A"/>
    <m/>
  </r>
  <r>
    <x v="1"/>
    <x v="0"/>
    <m/>
    <s v="No"/>
    <s v="Straight / heterosexual"/>
    <m/>
    <x v="0"/>
    <m/>
    <s v="None"/>
    <m/>
    <s v="25-34"/>
    <s v="No"/>
    <s v="No"/>
    <s v="Yes"/>
    <s v="State / government funded"/>
    <m/>
    <x v="3"/>
    <x v="3"/>
    <x v="1"/>
    <x v="1"/>
    <x v="2"/>
    <x v="1"/>
    <x v="1"/>
    <m/>
    <m/>
    <m/>
    <m/>
    <m/>
    <m/>
    <m/>
    <m/>
    <m/>
    <m/>
    <m/>
    <m/>
    <s v="Generally happy"/>
    <s v="Positive"/>
    <m/>
    <m/>
    <m/>
    <m/>
    <m/>
    <m/>
    <m/>
    <m/>
    <m/>
    <m/>
    <m/>
    <s v="x"/>
    <s v="Continue to hire people from a range of backgrounds.  Try to diversify the upper management - broadly old white men "/>
    <s v="Recruitment, senior leadership"/>
    <s v="x"/>
    <m/>
    <m/>
    <s v="x"/>
    <m/>
    <m/>
    <m/>
    <m/>
    <m/>
    <m/>
    <m/>
    <m/>
    <m/>
  </r>
  <r>
    <x v="1"/>
    <x v="0"/>
    <m/>
    <s v="No"/>
    <s v="Straight / heterosexual"/>
    <m/>
    <x v="6"/>
    <m/>
    <s v="Christian (all denominations)"/>
    <m/>
    <s v="45-54"/>
    <s v="No"/>
    <s v="Prefer not to say"/>
    <s v="No"/>
    <s v="State / government funded"/>
    <m/>
    <x v="1"/>
    <x v="4"/>
    <x v="1"/>
    <x v="5"/>
    <x v="3"/>
    <x v="2"/>
    <x v="1"/>
    <m/>
    <m/>
    <m/>
    <m/>
    <m/>
    <m/>
    <m/>
    <m/>
    <m/>
    <m/>
    <m/>
    <m/>
    <s v="Numb with a high of grateful and a low of WTF.      It is difficult to answer because ABL is only a group in that it is made up of fragments which have yet to come together as a community.  If you were to ask, &quot;Who is ABL Group?&quot;, I would answer, &quot;I have no idea - a collection of companies without an identity?&quot; "/>
    <s v="Separate"/>
    <m/>
    <m/>
    <m/>
    <m/>
    <m/>
    <m/>
    <m/>
    <s v="x"/>
    <m/>
    <m/>
    <m/>
    <m/>
    <s v="I don't know.  There is a rich blend of cultures in the office now.  ABL USA is more like ABL UN.  Not complaining about it, just an observation."/>
    <m/>
    <m/>
    <m/>
    <m/>
    <m/>
    <m/>
    <m/>
    <m/>
    <m/>
    <m/>
    <s v="x"/>
    <m/>
    <s v="ABL USA seems to be very generous with criticism and frugal with praise.  A fitting motto for ABL USA could be (spun off from the US Army): &quot;Be all that you can be... but know it will never be good enough.&quot; "/>
    <m/>
  </r>
  <r>
    <x v="1"/>
    <x v="0"/>
    <m/>
    <s v="No"/>
    <s v="Straight / heterosexual"/>
    <m/>
    <x v="0"/>
    <m/>
    <s v="None"/>
    <m/>
    <s v="55-64"/>
    <s v="No"/>
    <s v="No"/>
    <s v="No"/>
    <s v="Private (paid for) school"/>
    <m/>
    <x v="3"/>
    <x v="1"/>
    <x v="1"/>
    <x v="1"/>
    <x v="1"/>
    <x v="1"/>
    <x v="2"/>
    <s v="Not aware of any drive towards inclusivity within ABL"/>
    <m/>
    <m/>
    <m/>
    <m/>
    <m/>
    <m/>
    <m/>
    <m/>
    <m/>
    <m/>
    <m/>
    <s v="Happy"/>
    <s v="Positive"/>
    <m/>
    <m/>
    <m/>
    <m/>
    <m/>
    <m/>
    <m/>
    <m/>
    <m/>
    <m/>
    <m/>
    <s v="x"/>
    <s v="Populate HR positions with people of colour, LGBTQ &amp; disabled.  In the US, participate in recruitment drives at historically black colleges and universities.  Support Pride events."/>
    <s v="Recruitment"/>
    <m/>
    <m/>
    <m/>
    <s v="x"/>
    <m/>
    <m/>
    <m/>
    <m/>
    <m/>
    <m/>
    <m/>
    <m/>
    <m/>
  </r>
  <r>
    <x v="1"/>
    <x v="0"/>
    <m/>
    <s v="No"/>
    <s v="Straight / heterosexual"/>
    <m/>
    <x v="0"/>
    <m/>
    <s v="Christian (all denominations)"/>
    <m/>
    <s v="35-44"/>
    <s v="No"/>
    <s v="No"/>
    <s v="No"/>
    <s v="State / government funded"/>
    <m/>
    <x v="0"/>
    <x v="0"/>
    <x v="0"/>
    <x v="0"/>
    <x v="0"/>
    <x v="0"/>
    <x v="0"/>
    <m/>
    <m/>
    <m/>
    <m/>
    <m/>
    <m/>
    <m/>
    <m/>
    <m/>
    <m/>
    <m/>
    <m/>
    <m/>
    <m/>
    <s v="x"/>
    <m/>
    <m/>
    <m/>
    <m/>
    <m/>
    <m/>
    <m/>
    <m/>
    <m/>
    <m/>
    <m/>
    <m/>
    <m/>
    <m/>
    <m/>
    <m/>
    <m/>
    <m/>
    <m/>
    <m/>
    <m/>
    <m/>
    <m/>
    <s v="x"/>
    <m/>
    <m/>
  </r>
  <r>
    <x v="0"/>
    <x v="1"/>
    <m/>
    <s v="No"/>
    <s v="Straight / heterosexual"/>
    <m/>
    <x v="0"/>
    <m/>
    <s v="Christian (all denominations)"/>
    <m/>
    <s v="25-34"/>
    <s v="No"/>
    <s v="No"/>
    <s v="No"/>
    <s v="State / government funded"/>
    <m/>
    <x v="4"/>
    <x v="2"/>
    <x v="3"/>
    <x v="1"/>
    <x v="1"/>
    <x v="1"/>
    <x v="1"/>
    <m/>
    <m/>
    <m/>
    <m/>
    <m/>
    <m/>
    <m/>
    <m/>
    <m/>
    <m/>
    <m/>
    <m/>
    <s v="Ggv"/>
    <m/>
    <s v="x"/>
    <m/>
    <m/>
    <m/>
    <m/>
    <m/>
    <m/>
    <m/>
    <m/>
    <m/>
    <m/>
    <m/>
    <s v="Ghh"/>
    <m/>
    <m/>
    <m/>
    <m/>
    <m/>
    <m/>
    <m/>
    <m/>
    <m/>
    <m/>
    <s v="x"/>
    <m/>
    <m/>
    <m/>
  </r>
  <r>
    <x v="1"/>
    <x v="0"/>
    <m/>
    <s v="No"/>
    <s v="Straight / heterosexual"/>
    <m/>
    <x v="5"/>
    <m/>
    <s v="Christian (all denominations)"/>
    <m/>
    <s v="25-34"/>
    <s v="Prefer not to say"/>
    <s v="Prefer not to say"/>
    <s v="Yes"/>
    <s v="Private (paid for) school"/>
    <m/>
    <x v="2"/>
    <x v="3"/>
    <x v="2"/>
    <x v="3"/>
    <x v="2"/>
    <x v="2"/>
    <x v="1"/>
    <m/>
    <m/>
    <m/>
    <m/>
    <m/>
    <m/>
    <m/>
    <m/>
    <m/>
    <m/>
    <m/>
    <m/>
    <s v="Happy in general."/>
    <s v="Positive"/>
    <m/>
    <m/>
    <m/>
    <m/>
    <m/>
    <m/>
    <m/>
    <m/>
    <m/>
    <m/>
    <m/>
    <s v="x"/>
    <s v="Give some help and conferences to school or high school level to promote the activities with everyone. "/>
    <s v="Outreach"/>
    <m/>
    <m/>
    <m/>
    <m/>
    <s v="x"/>
    <m/>
    <m/>
    <m/>
    <m/>
    <m/>
    <m/>
    <s v="Knowledge and capabilities need to be placed before trying to cover an equality gap."/>
    <m/>
  </r>
  <r>
    <x v="0"/>
    <x v="1"/>
    <m/>
    <s v="No"/>
    <s v="Straight / heterosexual"/>
    <m/>
    <x v="0"/>
    <m/>
    <s v="Christian (all denominations)"/>
    <m/>
    <s v="35-44"/>
    <s v="No"/>
    <s v="No"/>
    <s v="No"/>
    <s v="State / government funded"/>
    <m/>
    <x v="0"/>
    <x v="0"/>
    <x v="0"/>
    <x v="0"/>
    <x v="0"/>
    <x v="0"/>
    <x v="0"/>
    <m/>
    <m/>
    <m/>
    <m/>
    <m/>
    <m/>
    <m/>
    <m/>
    <m/>
    <m/>
    <m/>
    <m/>
    <m/>
    <m/>
    <s v="x"/>
    <m/>
    <m/>
    <m/>
    <m/>
    <m/>
    <m/>
    <m/>
    <m/>
    <m/>
    <m/>
    <m/>
    <m/>
    <m/>
    <m/>
    <m/>
    <m/>
    <m/>
    <m/>
    <m/>
    <m/>
    <m/>
    <m/>
    <m/>
    <s v="x"/>
    <m/>
    <m/>
  </r>
  <r>
    <x v="1"/>
    <x v="1"/>
    <m/>
    <s v="No"/>
    <s v="Straight / heterosexual"/>
    <m/>
    <x v="5"/>
    <m/>
    <s v="Christian (all denominations)"/>
    <m/>
    <s v="45-54"/>
    <s v="No"/>
    <s v="No"/>
    <s v="No"/>
    <s v="State / government funded"/>
    <m/>
    <x v="2"/>
    <x v="2"/>
    <x v="1"/>
    <x v="1"/>
    <x v="1"/>
    <x v="1"/>
    <x v="1"/>
    <m/>
    <m/>
    <m/>
    <m/>
    <m/>
    <m/>
    <m/>
    <m/>
    <m/>
    <m/>
    <m/>
    <m/>
    <s v="Safe and valued"/>
    <s v="Positive"/>
    <m/>
    <m/>
    <m/>
    <m/>
    <m/>
    <m/>
    <m/>
    <m/>
    <m/>
    <m/>
    <m/>
    <s v="x"/>
    <s v="To motivate different offices around the world to hire people proving it is a diverse and inclusive organisation"/>
    <s v="Recruitment"/>
    <m/>
    <m/>
    <m/>
    <s v="x"/>
    <m/>
    <m/>
    <m/>
    <m/>
    <m/>
    <m/>
    <m/>
    <m/>
    <m/>
  </r>
  <r>
    <x v="4"/>
    <x v="0"/>
    <m/>
    <s v="No"/>
    <s v="Straight / heterosexual"/>
    <m/>
    <x v="0"/>
    <m/>
    <s v="None"/>
    <m/>
    <s v="18-24"/>
    <s v="No"/>
    <s v="No"/>
    <s v="Yes"/>
    <s v="Private (paid for) school"/>
    <m/>
    <x v="1"/>
    <x v="4"/>
    <x v="3"/>
    <x v="2"/>
    <x v="1"/>
    <x v="1"/>
    <x v="1"/>
    <s v="The conversation after the recent energy transition webinar, which others described as a healthy open debate, was a little condescending. The elder members of staff telling the young people the way of the world, particularly over something like the energy transition, wasn't useful. I know its a small little thing, but regardless. "/>
    <s v="Age"/>
    <s v="x"/>
    <m/>
    <m/>
    <m/>
    <m/>
    <s v="Anti-young"/>
    <m/>
    <m/>
    <m/>
    <m/>
    <s v="Non-plussed. Company is fairly male dominated, and white dominated in UK. But thats most of the UK engineering/marine industry. While this doesnt effect myself as a white male, I can empathise that it may be discouraging to other who are not. "/>
    <s v="Gender"/>
    <m/>
    <m/>
    <s v="x"/>
    <m/>
    <m/>
    <m/>
    <m/>
    <m/>
    <m/>
    <m/>
    <m/>
    <m/>
    <s v="Increase outreach to places to hire from"/>
    <s v="Recruitment"/>
    <m/>
    <m/>
    <m/>
    <s v="x"/>
    <m/>
    <m/>
    <m/>
    <m/>
    <m/>
    <m/>
    <m/>
    <s v="A lot of the diversity issues are due to the pool of people ABL uk hires from. I.e Universities of Newcastle, Strathclyde and Southampton nav arc and marine courses. So not the direct fault of ABL/LGK. If the places hired from is broadened then some of these diversity issues can be rectified. "/>
    <m/>
  </r>
  <r>
    <x v="0"/>
    <x v="1"/>
    <m/>
    <s v="No"/>
    <s v="Straight / heterosexual"/>
    <m/>
    <x v="0"/>
    <m/>
    <s v="None"/>
    <m/>
    <s v="25-34"/>
    <s v="Yes"/>
    <s v="Prefer not to say"/>
    <s v="Yes"/>
    <s v="Private (paid for) school"/>
    <m/>
    <x v="1"/>
    <x v="4"/>
    <x v="5"/>
    <x v="4"/>
    <x v="1"/>
    <x v="2"/>
    <x v="1"/>
    <m/>
    <m/>
    <m/>
    <m/>
    <m/>
    <m/>
    <m/>
    <m/>
    <m/>
    <m/>
    <m/>
    <m/>
    <s v="i don't beleive there is recognition of working for the parent company (ABL), rather the original sister companies. More needs to be done to break down these barriers and integrate individuals working in each of these."/>
    <s v="Separate"/>
    <m/>
    <m/>
    <m/>
    <m/>
    <m/>
    <m/>
    <m/>
    <s v="x"/>
    <m/>
    <m/>
    <m/>
    <m/>
    <s v="Have a more diverse senior leadership team that represents the employees working within the organisation. "/>
    <s v="Senior leadership"/>
    <s v="x"/>
    <m/>
    <m/>
    <m/>
    <m/>
    <m/>
    <m/>
    <m/>
    <m/>
    <m/>
    <m/>
    <m/>
    <m/>
  </r>
  <r>
    <x v="1"/>
    <x v="0"/>
    <m/>
    <s v="No"/>
    <s v="Straight / heterosexual"/>
    <m/>
    <x v="0"/>
    <m/>
    <s v="None"/>
    <m/>
    <s v="55-64"/>
    <s v="No"/>
    <s v="No"/>
    <s v="No"/>
    <s v="State / government funded"/>
    <m/>
    <x v="2"/>
    <x v="4"/>
    <x v="1"/>
    <x v="1"/>
    <x v="1"/>
    <x v="1"/>
    <x v="1"/>
    <m/>
    <m/>
    <m/>
    <m/>
    <m/>
    <m/>
    <m/>
    <m/>
    <m/>
    <m/>
    <m/>
    <m/>
    <s v="No better or worse than any other similar size organisations"/>
    <s v="Neutral"/>
    <m/>
    <m/>
    <m/>
    <m/>
    <m/>
    <m/>
    <m/>
    <m/>
    <m/>
    <m/>
    <s v="x"/>
    <m/>
    <s v="It is sufficiently diverse and inclusive"/>
    <m/>
    <m/>
    <m/>
    <m/>
    <m/>
    <m/>
    <m/>
    <m/>
    <m/>
    <m/>
    <s v="x"/>
    <m/>
    <m/>
    <m/>
  </r>
  <r>
    <x v="3"/>
    <x v="0"/>
    <m/>
    <s v="No"/>
    <s v="Straight / heterosexual"/>
    <m/>
    <x v="1"/>
    <m/>
    <s v="Prefer not to say"/>
    <m/>
    <s v="25-34"/>
    <s v="No"/>
    <s v="No"/>
    <s v="Yes"/>
    <s v="State / government funded"/>
    <m/>
    <x v="3"/>
    <x v="3"/>
    <x v="2"/>
    <x v="3"/>
    <x v="2"/>
    <x v="1"/>
    <x v="1"/>
    <m/>
    <m/>
    <m/>
    <m/>
    <m/>
    <m/>
    <m/>
    <m/>
    <m/>
    <m/>
    <m/>
    <m/>
    <s v="Big group with small startup feel."/>
    <s v="Positive"/>
    <m/>
    <m/>
    <m/>
    <m/>
    <m/>
    <m/>
    <m/>
    <m/>
    <m/>
    <m/>
    <m/>
    <s v="x"/>
    <s v="Good so far."/>
    <m/>
    <m/>
    <m/>
    <m/>
    <m/>
    <m/>
    <m/>
    <m/>
    <m/>
    <m/>
    <s v="x"/>
    <m/>
    <m/>
    <m/>
  </r>
  <r>
    <x v="1"/>
    <x v="0"/>
    <m/>
    <s v="No"/>
    <s v="Straight / heterosexual"/>
    <m/>
    <x v="0"/>
    <m/>
    <s v="Muslim"/>
    <m/>
    <s v="35-44"/>
    <s v="No"/>
    <s v="No"/>
    <s v="No"/>
    <s v="State / government funded"/>
    <m/>
    <x v="4"/>
    <x v="3"/>
    <x v="5"/>
    <x v="1"/>
    <x v="3"/>
    <x v="1"/>
    <x v="1"/>
    <m/>
    <m/>
    <m/>
    <m/>
    <m/>
    <m/>
    <m/>
    <m/>
    <m/>
    <m/>
    <m/>
    <m/>
    <s v="Neutral"/>
    <s v="Neutral"/>
    <m/>
    <m/>
    <m/>
    <m/>
    <m/>
    <m/>
    <m/>
    <m/>
    <m/>
    <m/>
    <s v="x"/>
    <m/>
    <s v="-"/>
    <m/>
    <m/>
    <m/>
    <m/>
    <m/>
    <m/>
    <m/>
    <m/>
    <m/>
    <m/>
    <m/>
    <s v="x"/>
    <m/>
    <m/>
  </r>
  <r>
    <x v="3"/>
    <x v="0"/>
    <m/>
    <s v="No"/>
    <s v="Straight / heterosexual"/>
    <m/>
    <x v="0"/>
    <m/>
    <s v="Christian (all denominations)"/>
    <m/>
    <s v="65+"/>
    <s v="No"/>
    <s v="No"/>
    <s v="No"/>
    <s v="State / government funded"/>
    <m/>
    <x v="1"/>
    <x v="4"/>
    <x v="1"/>
    <x v="1"/>
    <x v="1"/>
    <x v="1"/>
    <x v="1"/>
    <m/>
    <m/>
    <m/>
    <m/>
    <m/>
    <m/>
    <m/>
    <m/>
    <m/>
    <m/>
    <m/>
    <m/>
    <s v="I’m okay with it"/>
    <s v="Neutral"/>
    <m/>
    <m/>
    <m/>
    <m/>
    <m/>
    <m/>
    <m/>
    <m/>
    <m/>
    <m/>
    <s v="x"/>
    <m/>
    <s v="Nothin much"/>
    <m/>
    <m/>
    <m/>
    <m/>
    <m/>
    <m/>
    <m/>
    <m/>
    <m/>
    <m/>
    <m/>
    <s v="x"/>
    <m/>
    <m/>
  </r>
  <r>
    <x v="1"/>
    <x v="0"/>
    <m/>
    <s v="No"/>
    <s v="Straight / heterosexual"/>
    <m/>
    <x v="0"/>
    <m/>
    <s v="Jewish"/>
    <m/>
    <s v="45-54"/>
    <s v="No"/>
    <s v="No"/>
    <s v="Yes"/>
    <s v="Private (paid for) school"/>
    <m/>
    <x v="3"/>
    <x v="2"/>
    <x v="2"/>
    <x v="3"/>
    <x v="2"/>
    <x v="1"/>
    <x v="1"/>
    <m/>
    <m/>
    <m/>
    <m/>
    <m/>
    <m/>
    <m/>
    <m/>
    <m/>
    <m/>
    <m/>
    <m/>
    <s v="I enjoy being a part of a multi culture, multi aged mixed society and the opportunities and contacts this brings with it"/>
    <s v="Positive"/>
    <m/>
    <m/>
    <m/>
    <m/>
    <m/>
    <m/>
    <m/>
    <m/>
    <m/>
    <m/>
    <m/>
    <s v="x"/>
    <s v="More women in senior positions"/>
    <s v="Senior leadership"/>
    <s v="x"/>
    <m/>
    <m/>
    <m/>
    <m/>
    <m/>
    <m/>
    <m/>
    <m/>
    <m/>
    <m/>
    <m/>
    <m/>
  </r>
  <r>
    <x v="1"/>
    <x v="0"/>
    <m/>
    <s v="No"/>
    <s v="Other (please specify)"/>
    <s v="Normal... actually don´t understand some of the above descriptions... "/>
    <x v="5"/>
    <m/>
    <s v="Christian (all denominations)"/>
    <m/>
    <s v="45-54"/>
    <s v="No"/>
    <s v="No"/>
    <s v="No"/>
    <s v="State / government funded"/>
    <m/>
    <x v="1"/>
    <x v="2"/>
    <x v="1"/>
    <x v="1"/>
    <x v="1"/>
    <x v="1"/>
    <x v="1"/>
    <s v="-"/>
    <m/>
    <m/>
    <m/>
    <m/>
    <m/>
    <m/>
    <m/>
    <m/>
    <m/>
    <m/>
    <m/>
    <s v="So far I feel confortable and had no issues among the ABL employees of diferente offices."/>
    <s v="Positive"/>
    <m/>
    <m/>
    <m/>
    <m/>
    <m/>
    <m/>
    <m/>
    <m/>
    <m/>
    <m/>
    <m/>
    <s v="x"/>
    <s v="From my perspective, I recognize this company a very plural and inclusive  "/>
    <m/>
    <m/>
    <m/>
    <m/>
    <m/>
    <m/>
    <m/>
    <m/>
    <m/>
    <m/>
    <s v="x"/>
    <m/>
    <m/>
    <m/>
  </r>
  <r>
    <x v="0"/>
    <x v="1"/>
    <m/>
    <s v="No"/>
    <s v="Straight / heterosexual"/>
    <m/>
    <x v="0"/>
    <m/>
    <s v="Christian (all denominations)"/>
    <m/>
    <s v="35-44"/>
    <s v="No"/>
    <s v="No"/>
    <s v="No"/>
    <s v="Private (paid for) school"/>
    <m/>
    <x v="0"/>
    <x v="0"/>
    <x v="0"/>
    <x v="0"/>
    <x v="0"/>
    <x v="0"/>
    <x v="0"/>
    <m/>
    <m/>
    <m/>
    <m/>
    <m/>
    <m/>
    <m/>
    <m/>
    <m/>
    <m/>
    <m/>
    <m/>
    <m/>
    <m/>
    <s v="x"/>
    <m/>
    <m/>
    <m/>
    <m/>
    <m/>
    <m/>
    <m/>
    <m/>
    <m/>
    <m/>
    <m/>
    <m/>
    <m/>
    <m/>
    <m/>
    <m/>
    <m/>
    <m/>
    <m/>
    <m/>
    <m/>
    <m/>
    <m/>
    <s v="x"/>
    <m/>
    <m/>
  </r>
  <r>
    <x v="0"/>
    <x v="1"/>
    <m/>
    <s v="No"/>
    <s v="Bi / bisexual"/>
    <m/>
    <x v="0"/>
    <m/>
    <s v="None"/>
    <m/>
    <s v="18-24"/>
    <s v="No"/>
    <s v="No"/>
    <s v="Yes"/>
    <s v="State / government funded"/>
    <m/>
    <x v="4"/>
    <x v="1"/>
    <x v="4"/>
    <x v="2"/>
    <x v="1"/>
    <x v="2"/>
    <x v="2"/>
    <s v="Gender-based language seen in our QHSE documents (male pronouns).  The term 'manpower' is continuously used  Consistently being copied into emails which say 'Hi gents'. I have also been in emails where the male sender has said 'Ladies' if all of the recipients are female. There is no need to start an email identifying people's gender, just say 'Hi all'."/>
    <s v="Gender"/>
    <m/>
    <s v="x"/>
    <m/>
    <m/>
    <m/>
    <s v="Collective noun, other"/>
    <s v="x"/>
    <m/>
    <m/>
    <s v="x"/>
    <s v="From a business aspect, I would rather not be part of the ABL group. I think we are a group of services which, although have transferrable skills, are striving for completely different goals. I personally want to work in the renewables industry as I want to be part of the energy transition but struggle with being part of a larger oil and gas group who are solely motivated by profit and growth.    From a personal aspect, I really enjoy the people within the Group. We work well together and have formed great working relationships, which I really value."/>
    <s v="Environment"/>
    <m/>
    <s v="x"/>
    <m/>
    <m/>
    <m/>
    <m/>
    <m/>
    <m/>
    <m/>
    <m/>
    <m/>
    <m/>
    <s v="For bank holidays to be taken when we would like them. I really struggle with the idea that we can call ourselves 'inclusive' when we essentially 'force' employees to take off Christmas but they are Muslim. If they would like Eid off, it would have to be an additional annual leave day. I think adding the bank holidays to out allowance for when we would like them would allow us to be more inclusive and from business perspective, minimise the impacts bank holidays have on cash flow as everyone would not be taking the same day off.    Inclusion of pronouns on email signatures. We should all have them to show that it is not 'different' for someone who may identify with pronoun they/them or that differ from the traditional gender pronouns.    More focussed committees/ groups which can show that the Group is in support of. Couple of examples being 'Gender Equity' 'LGBTQ+' 'Eradicating Racisim' and 'Working Parents'.   The Group currently shows no support/ networks where it is a 'safe' space to discuss certain issues/ or concerns or just be around like minded individuals where you are sure there will be no judgement on particular struggles we may be facing.     Engaging with a range of secondary schools from different areas and economic backgrounds, as well as universities who are not just OxBridge. We should start going to career fairs for those who are just about to pick their GCSEs to communicate what it is like to work in energy; inspire some younger people who may not have thought about this line of work. I personally went to a careers fair at a low income area, it was an all girls school and many of them had never thought about a role within the energy sector/ engineering. I left feeling really uplifted and proud to be in the industry I am in. Being part of fairs is also key if we would like to be the 'employer of choice'.     "/>
    <s v="Holidays, social networks, outreach"/>
    <m/>
    <m/>
    <m/>
    <m/>
    <s v="x"/>
    <m/>
    <m/>
    <s v="x"/>
    <m/>
    <m/>
    <m/>
    <m/>
    <m/>
  </r>
  <r>
    <x v="4"/>
    <x v="0"/>
    <m/>
    <s v="No"/>
    <s v="Straight / heterosexual"/>
    <m/>
    <x v="0"/>
    <m/>
    <s v="None"/>
    <m/>
    <s v="45-54"/>
    <s v="No"/>
    <s v="No"/>
    <s v="Yes"/>
    <s v="State / government funded"/>
    <m/>
    <x v="1"/>
    <x v="2"/>
    <x v="1"/>
    <x v="3"/>
    <x v="2"/>
    <x v="1"/>
    <x v="1"/>
    <m/>
    <m/>
    <m/>
    <m/>
    <m/>
    <m/>
    <m/>
    <m/>
    <m/>
    <m/>
    <m/>
    <m/>
    <s v="Generally positive, offices that I have visited and people I have met have always been welcoming and inclusive."/>
    <s v="Positive"/>
    <m/>
    <m/>
    <m/>
    <m/>
    <m/>
    <m/>
    <m/>
    <m/>
    <m/>
    <m/>
    <m/>
    <s v="x"/>
    <s v="Without knowing how diverse the organisation is and how this diversity is measured, then there is little benefit to be more diverse or inclusive.  The focus of diversity and inclusiveness should really be on providing a happy and safe place for people to work and express their ideas irrespective of their background and beliefs.  Creating a safe work place also provides many more benefits outside of diversity and inclusiveness."/>
    <s v="Data"/>
    <m/>
    <m/>
    <m/>
    <m/>
    <m/>
    <s v="x"/>
    <m/>
    <m/>
    <m/>
    <m/>
    <m/>
    <m/>
    <m/>
  </r>
  <r>
    <x v="1"/>
    <x v="0"/>
    <m/>
    <s v="No"/>
    <s v="Straight / heterosexual"/>
    <m/>
    <x v="0"/>
    <m/>
    <s v="Christian (all denominations)"/>
    <m/>
    <s v="55-64"/>
    <s v="No"/>
    <s v="No"/>
    <s v="No"/>
    <s v="State / government funded"/>
    <m/>
    <x v="2"/>
    <x v="3"/>
    <x v="1"/>
    <x v="1"/>
    <x v="1"/>
    <x v="1"/>
    <x v="1"/>
    <s v="Not applicable"/>
    <m/>
    <m/>
    <m/>
    <m/>
    <m/>
    <m/>
    <m/>
    <m/>
    <m/>
    <m/>
    <m/>
    <s v="Great"/>
    <s v="Positive"/>
    <m/>
    <m/>
    <m/>
    <m/>
    <m/>
    <m/>
    <m/>
    <m/>
    <m/>
    <m/>
    <m/>
    <s v="x"/>
    <s v="Taking in diverse students for trainee ship"/>
    <s v="Recruitment"/>
    <m/>
    <m/>
    <m/>
    <s v="x"/>
    <m/>
    <m/>
    <m/>
    <m/>
    <m/>
    <m/>
    <m/>
    <s v="Not applicable "/>
    <m/>
  </r>
  <r>
    <x v="0"/>
    <x v="0"/>
    <m/>
    <s v="No"/>
    <s v="Straight / heterosexual"/>
    <m/>
    <x v="4"/>
    <m/>
    <s v="None"/>
    <m/>
    <s v="35-44"/>
    <s v="No"/>
    <s v="No"/>
    <s v="Yes"/>
    <s v="State / government funded"/>
    <m/>
    <x v="2"/>
    <x v="3"/>
    <x v="1"/>
    <x v="1"/>
    <x v="2"/>
    <x v="1"/>
    <x v="1"/>
    <m/>
    <m/>
    <m/>
    <m/>
    <m/>
    <m/>
    <m/>
    <m/>
    <m/>
    <m/>
    <m/>
    <m/>
    <s v="Feel that it is generally an ethical company with a focus on employee satisfaction"/>
    <s v="Positive"/>
    <m/>
    <m/>
    <m/>
    <m/>
    <m/>
    <m/>
    <m/>
    <m/>
    <m/>
    <m/>
    <m/>
    <s v="x"/>
    <s v="surveys like this and training for areas where the feedback is not so good"/>
    <s v="Training, data"/>
    <m/>
    <s v="x"/>
    <m/>
    <m/>
    <m/>
    <s v="x"/>
    <m/>
    <m/>
    <m/>
    <m/>
    <m/>
    <m/>
    <m/>
  </r>
  <r>
    <x v="3"/>
    <x v="0"/>
    <m/>
    <s v="No"/>
    <s v="Straight / heterosexual"/>
    <m/>
    <x v="0"/>
    <m/>
    <s v="Christian (all denominations)"/>
    <m/>
    <s v="45-54"/>
    <s v="No"/>
    <s v="No"/>
    <s v="No"/>
    <s v="Private (paid for) school"/>
    <m/>
    <x v="2"/>
    <x v="1"/>
    <x v="1"/>
    <x v="3"/>
    <x v="2"/>
    <x v="1"/>
    <x v="1"/>
    <m/>
    <m/>
    <m/>
    <m/>
    <m/>
    <m/>
    <m/>
    <m/>
    <m/>
    <m/>
    <m/>
    <m/>
    <s v="Enjoy the working environment feel communications are not joined up through the organisations "/>
    <s v="Positive"/>
    <m/>
    <m/>
    <m/>
    <m/>
    <m/>
    <m/>
    <m/>
    <m/>
    <m/>
    <m/>
    <m/>
    <s v="x"/>
    <s v="Continue to follow and develop the path the company is currently on"/>
    <m/>
    <m/>
    <m/>
    <m/>
    <m/>
    <m/>
    <m/>
    <m/>
    <m/>
    <m/>
    <s v="x"/>
    <m/>
    <m/>
    <m/>
  </r>
  <r>
    <x v="1"/>
    <x v="1"/>
    <m/>
    <s v="No"/>
    <s v="Straight / heterosexual"/>
    <m/>
    <x v="0"/>
    <m/>
    <s v="Christian (all denominations)"/>
    <m/>
    <s v="25-34"/>
    <s v="No"/>
    <s v="No"/>
    <s v="Yes"/>
    <s v="State / government funded"/>
    <m/>
    <x v="2"/>
    <x v="2"/>
    <x v="1"/>
    <x v="1"/>
    <x v="3"/>
    <x v="1"/>
    <x v="1"/>
    <s v="N/A"/>
    <m/>
    <m/>
    <m/>
    <m/>
    <m/>
    <m/>
    <m/>
    <m/>
    <m/>
    <m/>
    <m/>
    <s v="Secure"/>
    <s v="Positive"/>
    <m/>
    <m/>
    <m/>
    <m/>
    <m/>
    <m/>
    <m/>
    <m/>
    <m/>
    <m/>
    <m/>
    <s v="x"/>
    <s v="Drop the &quot;identifiers&quot; altogether and only focus on a persons skills and experience.  It shouldn't matter what someone is or is not, we should be looking for people that bring value to the table in terms of skills and experience. While some of that is life experience, it should not be hyper focused on in a person. "/>
    <s v="Recruitment"/>
    <m/>
    <m/>
    <m/>
    <s v="x"/>
    <m/>
    <m/>
    <m/>
    <m/>
    <m/>
    <m/>
    <m/>
    <s v="Being a heterosexual female, I do not want to see the word &quot;cis&quot; in front of the word woman. Women have worked too hard to be treated as women. I do not want to see that &quot;identifier&quot; in front of the word woman. I am a woman, not a &quot;cis&quot; woman. Woman. Plain, Simple, True. "/>
    <m/>
  </r>
  <r>
    <x v="0"/>
    <x v="0"/>
    <m/>
    <s v="No"/>
    <s v="Straight / heterosexual"/>
    <m/>
    <x v="0"/>
    <m/>
    <s v="None"/>
    <m/>
    <s v="25-34"/>
    <s v="No"/>
    <s v="No"/>
    <s v="Yes"/>
    <s v="Private (paid for) school"/>
    <m/>
    <x v="4"/>
    <x v="2"/>
    <x v="3"/>
    <x v="4"/>
    <x v="3"/>
    <x v="1"/>
    <x v="2"/>
    <m/>
    <m/>
    <m/>
    <m/>
    <m/>
    <m/>
    <m/>
    <m/>
    <m/>
    <m/>
    <m/>
    <m/>
    <s v="I feel less and less part of the ABL group, not because of the topics of this survey (which are very important but don't affect me much personally), but due to the lack of climate and environmental actions and consciousness from the ABL management. My personal values and ethics are getting very much disconnected from what ABL is and intends to be. "/>
    <s v="Environment"/>
    <m/>
    <s v="x"/>
    <m/>
    <m/>
    <m/>
    <m/>
    <m/>
    <m/>
    <m/>
    <m/>
    <m/>
    <m/>
    <s v="We don't have enough women in leadership positions, when we look at the leaders of the group the standard of being white old heterosexual males still is the majority.    Another point, I don't see any active initiative to promote the recruitment of people of different ethnicities, gender, sexual orientation or disabled people, all groups which are usually marginalized. We should have recruitment processes specifically pointed to these groups, instead of always looking for the candidates with the best CV."/>
    <s v="Senior leadership"/>
    <s v="x"/>
    <m/>
    <m/>
    <m/>
    <m/>
    <m/>
    <m/>
    <m/>
    <m/>
    <m/>
    <m/>
    <s v="Good initiative, you should go deeper, this survey was too short to have a full diagnostics of the group on those issues."/>
    <m/>
  </r>
  <r>
    <x v="3"/>
    <x v="0"/>
    <m/>
    <s v="No"/>
    <s v="Straight / heterosexual"/>
    <m/>
    <x v="0"/>
    <m/>
    <s v="None"/>
    <m/>
    <s v="55-64"/>
    <s v="No"/>
    <s v="No"/>
    <s v="No"/>
    <s v="State / government funded"/>
    <m/>
    <x v="1"/>
    <x v="4"/>
    <x v="3"/>
    <x v="2"/>
    <x v="3"/>
    <x v="1"/>
    <x v="1"/>
    <m/>
    <m/>
    <m/>
    <m/>
    <m/>
    <m/>
    <m/>
    <m/>
    <m/>
    <m/>
    <m/>
    <m/>
    <s v="Work for Add Energy so don't know yet"/>
    <s v="Neutral"/>
    <m/>
    <m/>
    <m/>
    <m/>
    <m/>
    <m/>
    <m/>
    <m/>
    <m/>
    <m/>
    <s v="x"/>
    <m/>
    <s v="Work for Add Energy so don't know yet"/>
    <m/>
    <m/>
    <m/>
    <m/>
    <m/>
    <m/>
    <m/>
    <m/>
    <m/>
    <m/>
    <m/>
    <s v="x"/>
    <m/>
    <m/>
  </r>
  <r>
    <x v="1"/>
    <x v="0"/>
    <m/>
    <s v="No"/>
    <s v="Straight / heterosexual"/>
    <m/>
    <x v="2"/>
    <m/>
    <s v="Other (please specify)"/>
    <s v="Hindu"/>
    <s v="18-24"/>
    <s v="No"/>
    <s v="No"/>
    <s v="Yes"/>
    <s v="Private (paid for) school"/>
    <m/>
    <x v="2"/>
    <x v="4"/>
    <x v="1"/>
    <x v="1"/>
    <x v="1"/>
    <x v="1"/>
    <x v="1"/>
    <m/>
    <m/>
    <m/>
    <m/>
    <m/>
    <m/>
    <m/>
    <m/>
    <m/>
    <m/>
    <m/>
    <m/>
    <s v="Excited"/>
    <s v="Positive"/>
    <m/>
    <m/>
    <m/>
    <m/>
    <m/>
    <m/>
    <m/>
    <m/>
    <m/>
    <m/>
    <m/>
    <s v="x"/>
    <s v="Adding more international students to the Engineering Development Program"/>
    <s v="Recruitment"/>
    <m/>
    <m/>
    <m/>
    <s v="x"/>
    <m/>
    <m/>
    <m/>
    <m/>
    <m/>
    <m/>
    <m/>
    <m/>
    <m/>
  </r>
  <r>
    <x v="1"/>
    <x v="0"/>
    <m/>
    <s v="No"/>
    <s v="Straight / heterosexual"/>
    <m/>
    <x v="0"/>
    <m/>
    <s v="None"/>
    <m/>
    <s v="35-44"/>
    <s v="Yes"/>
    <s v="No"/>
    <s v="Yes"/>
    <s v="State / government funded"/>
    <m/>
    <x v="2"/>
    <x v="2"/>
    <x v="3"/>
    <x v="2"/>
    <x v="1"/>
    <x v="2"/>
    <x v="2"/>
    <s v="The 'girls' will do it rather then using a a more positive term such as woman.   Gendered language used heavily in formal communication  so as polices and procedures  have witnessed demeaning emails, gas lighting and inappropriate  language / behavior from males towards females"/>
    <s v="Gender"/>
    <m/>
    <s v="x"/>
    <m/>
    <m/>
    <m/>
    <s v="collective noun, innapropriate comment"/>
    <s v="x"/>
    <s v="x"/>
    <m/>
    <m/>
    <s v="Good"/>
    <s v="Positive"/>
    <m/>
    <m/>
    <m/>
    <m/>
    <m/>
    <m/>
    <m/>
    <m/>
    <m/>
    <m/>
    <m/>
    <s v="x"/>
    <s v="Encourage positive intent when communicating, often see negative emails.    build a culture where people feel comfortable to call people out on inappropriate behavior / language  Provide training to communicate ABLs expectations wrt acceptable behavior, language and tone   "/>
    <s v="Communication"/>
    <m/>
    <m/>
    <m/>
    <m/>
    <m/>
    <m/>
    <s v="x"/>
    <m/>
    <m/>
    <m/>
    <m/>
    <s v="It is often stated that you've interpreted something incorrectly when reading emails - simple fix, if it looks borderline and could be interpreted incorrectly......phase it differently.   "/>
    <m/>
  </r>
  <r>
    <x v="1"/>
    <x v="0"/>
    <m/>
    <s v="No"/>
    <s v="Gay man"/>
    <m/>
    <x v="0"/>
    <m/>
    <s v="None"/>
    <m/>
    <s v="55-64"/>
    <s v="No"/>
    <s v="No"/>
    <s v="Yes"/>
    <s v="State / government funded"/>
    <m/>
    <x v="2"/>
    <x v="4"/>
    <x v="1"/>
    <x v="1"/>
    <x v="3"/>
    <x v="1"/>
    <x v="1"/>
    <m/>
    <m/>
    <m/>
    <m/>
    <m/>
    <m/>
    <m/>
    <m/>
    <m/>
    <m/>
    <m/>
    <m/>
    <s v="I am encouraged in the way things are changing "/>
    <s v="Positive"/>
    <m/>
    <m/>
    <m/>
    <m/>
    <m/>
    <m/>
    <m/>
    <m/>
    <m/>
    <m/>
    <m/>
    <s v="x"/>
    <s v="My office is noticeably more diverse than when I joined. "/>
    <m/>
    <m/>
    <m/>
    <m/>
    <m/>
    <m/>
    <m/>
    <m/>
    <m/>
    <m/>
    <s v="x"/>
    <m/>
    <m/>
    <m/>
  </r>
  <r>
    <x v="1"/>
    <x v="1"/>
    <m/>
    <s v="No"/>
    <s v="Straight / heterosexual"/>
    <m/>
    <x v="0"/>
    <m/>
    <s v="Christian (all denominations)"/>
    <m/>
    <s v="35-44"/>
    <s v="No"/>
    <s v="No"/>
    <s v="Yes"/>
    <s v="State / government funded"/>
    <m/>
    <x v="1"/>
    <x v="4"/>
    <x v="1"/>
    <x v="2"/>
    <x v="1"/>
    <x v="1"/>
    <x v="1"/>
    <m/>
    <m/>
    <m/>
    <m/>
    <m/>
    <m/>
    <m/>
    <m/>
    <m/>
    <m/>
    <m/>
    <m/>
    <s v="It's my job and I have a vested interest in the success of the organisation."/>
    <s v="Positive"/>
    <m/>
    <m/>
    <m/>
    <m/>
    <m/>
    <m/>
    <m/>
    <m/>
    <m/>
    <m/>
    <m/>
    <s v="x"/>
    <s v="Continue to support diversity in the workforce."/>
    <m/>
    <m/>
    <m/>
    <m/>
    <m/>
    <m/>
    <m/>
    <m/>
    <m/>
    <m/>
    <s v="x"/>
    <m/>
    <m/>
    <m/>
  </r>
  <r>
    <x v="4"/>
    <x v="0"/>
    <m/>
    <s v="No"/>
    <s v="Straight / heterosexual"/>
    <m/>
    <x v="0"/>
    <m/>
    <s v="None"/>
    <m/>
    <s v="25-34"/>
    <s v="No"/>
    <s v="No"/>
    <s v="Yes"/>
    <s v="State / government funded"/>
    <m/>
    <x v="2"/>
    <x v="4"/>
    <x v="3"/>
    <x v="2"/>
    <x v="5"/>
    <x v="2"/>
    <x v="2"/>
    <m/>
    <m/>
    <m/>
    <m/>
    <m/>
    <m/>
    <m/>
    <m/>
    <m/>
    <m/>
    <m/>
    <m/>
    <s v="indifferent"/>
    <s v="Neutral"/>
    <m/>
    <m/>
    <m/>
    <m/>
    <m/>
    <m/>
    <m/>
    <m/>
    <m/>
    <m/>
    <s v="x"/>
    <m/>
    <s v="employ more of a diverse range of employees.  Provide staff time to conduct outreach to encourage a winder range of people to take up engineering and similar backgrounds to give them the tools to make them suitable to be ABL employees"/>
    <s v="Recruitment, outreach"/>
    <m/>
    <m/>
    <m/>
    <s v="x"/>
    <s v="x"/>
    <m/>
    <m/>
    <m/>
    <m/>
    <m/>
    <m/>
    <m/>
    <m/>
  </r>
  <r>
    <x v="4"/>
    <x v="0"/>
    <m/>
    <s v="No"/>
    <s v="Straight / heterosexual"/>
    <m/>
    <x v="0"/>
    <m/>
    <s v="None"/>
    <m/>
    <s v="18-24"/>
    <s v="No"/>
    <s v="No"/>
    <s v="Yes"/>
    <s v="Private (paid for) school"/>
    <m/>
    <x v="0"/>
    <x v="0"/>
    <x v="0"/>
    <x v="0"/>
    <x v="0"/>
    <x v="0"/>
    <x v="0"/>
    <m/>
    <m/>
    <m/>
    <m/>
    <m/>
    <m/>
    <m/>
    <m/>
    <m/>
    <m/>
    <m/>
    <m/>
    <m/>
    <m/>
    <s v="x"/>
    <m/>
    <m/>
    <m/>
    <m/>
    <m/>
    <m/>
    <m/>
    <m/>
    <m/>
    <m/>
    <m/>
    <m/>
    <m/>
    <m/>
    <m/>
    <m/>
    <m/>
    <m/>
    <m/>
    <m/>
    <m/>
    <m/>
    <m/>
    <s v="x"/>
    <m/>
    <m/>
  </r>
  <r>
    <x v="0"/>
    <x v="1"/>
    <m/>
    <s v="No"/>
    <s v="Straight / heterosexual"/>
    <m/>
    <x v="4"/>
    <m/>
    <s v="Christian (all denominations)"/>
    <m/>
    <s v="35-44"/>
    <s v="Yes"/>
    <s v="Yes"/>
    <s v="Yes"/>
    <s v="Private (paid for) school"/>
    <m/>
    <x v="2"/>
    <x v="2"/>
    <x v="1"/>
    <x v="1"/>
    <x v="1"/>
    <x v="1"/>
    <x v="1"/>
    <m/>
    <m/>
    <m/>
    <m/>
    <m/>
    <m/>
    <m/>
    <m/>
    <m/>
    <m/>
    <m/>
    <m/>
    <s v="Supported and able to progress my career to different paths."/>
    <s v="Positive"/>
    <m/>
    <m/>
    <m/>
    <m/>
    <m/>
    <m/>
    <m/>
    <m/>
    <m/>
    <m/>
    <m/>
    <s v="x"/>
    <s v="N/A"/>
    <m/>
    <m/>
    <m/>
    <m/>
    <m/>
    <m/>
    <m/>
    <m/>
    <m/>
    <m/>
    <m/>
    <s v="x"/>
    <m/>
    <m/>
  </r>
  <r>
    <x v="0"/>
    <x v="0"/>
    <m/>
    <s v="No"/>
    <s v="Straight / heterosexual"/>
    <m/>
    <x v="0"/>
    <m/>
    <s v="None"/>
    <m/>
    <s v="25-34"/>
    <s v="No"/>
    <s v="No"/>
    <s v="Yes"/>
    <s v="Private (paid for) school"/>
    <m/>
    <x v="2"/>
    <x v="3"/>
    <x v="2"/>
    <x v="3"/>
    <x v="3"/>
    <x v="1"/>
    <x v="1"/>
    <s v="Occasionally mssing out woman at start of emails/messages/chats: e.g 'Gents'"/>
    <s v="Gender"/>
    <m/>
    <s v="x"/>
    <m/>
    <m/>
    <m/>
    <s v="Collective noun"/>
    <s v="x"/>
    <m/>
    <m/>
    <m/>
    <s v="Good"/>
    <s v="Positive"/>
    <m/>
    <m/>
    <m/>
    <m/>
    <m/>
    <m/>
    <m/>
    <m/>
    <m/>
    <m/>
    <m/>
    <s v="x"/>
    <s v="q"/>
    <m/>
    <m/>
    <m/>
    <m/>
    <m/>
    <m/>
    <m/>
    <m/>
    <m/>
    <m/>
    <m/>
    <s v="x"/>
    <m/>
    <m/>
  </r>
  <r>
    <x v="1"/>
    <x v="1"/>
    <m/>
    <s v="No"/>
    <s v="Straight / heterosexual"/>
    <m/>
    <x v="2"/>
    <m/>
    <s v="Other (please specify)"/>
    <s v="Hindu"/>
    <s v="45-54"/>
    <s v="No"/>
    <s v="No"/>
    <s v="No"/>
    <s v="State / government funded"/>
    <m/>
    <x v="0"/>
    <x v="0"/>
    <x v="0"/>
    <x v="0"/>
    <x v="0"/>
    <x v="0"/>
    <x v="0"/>
    <m/>
    <m/>
    <m/>
    <m/>
    <m/>
    <m/>
    <m/>
    <m/>
    <m/>
    <m/>
    <m/>
    <m/>
    <m/>
    <m/>
    <s v="x"/>
    <m/>
    <m/>
    <m/>
    <m/>
    <m/>
    <m/>
    <m/>
    <m/>
    <m/>
    <m/>
    <m/>
    <m/>
    <m/>
    <m/>
    <m/>
    <m/>
    <m/>
    <m/>
    <m/>
    <m/>
    <m/>
    <m/>
    <m/>
    <s v="x"/>
    <m/>
    <m/>
  </r>
  <r>
    <x v="1"/>
    <x v="0"/>
    <m/>
    <s v="No"/>
    <s v="Straight / heterosexual"/>
    <m/>
    <x v="0"/>
    <m/>
    <s v="Buddhist"/>
    <m/>
    <s v="55-64"/>
    <s v="Yes"/>
    <s v="Yes"/>
    <s v="Yes"/>
    <s v="State / government funded"/>
    <m/>
    <x v="4"/>
    <x v="1"/>
    <x v="3"/>
    <x v="2"/>
    <x v="3"/>
    <x v="2"/>
    <x v="2"/>
    <s v="age-ist"/>
    <m/>
    <m/>
    <m/>
    <m/>
    <m/>
    <m/>
    <m/>
    <m/>
    <m/>
    <m/>
    <m/>
    <s v="old"/>
    <s v="Age"/>
    <m/>
    <m/>
    <m/>
    <m/>
    <s v="x"/>
    <m/>
    <m/>
    <m/>
    <m/>
    <m/>
    <m/>
    <m/>
    <s v="Provide decent bonuses/pay rises instead of running trips to childrens theme parks"/>
    <m/>
    <m/>
    <m/>
    <m/>
    <m/>
    <m/>
    <m/>
    <m/>
    <m/>
    <m/>
    <s v="x"/>
    <m/>
    <m/>
    <m/>
  </r>
  <r>
    <x v="0"/>
    <x v="1"/>
    <m/>
    <s v="No"/>
    <s v="Straight / heterosexual"/>
    <m/>
    <x v="0"/>
    <m/>
    <s v="Christian (all denominations)"/>
    <m/>
    <s v="35-44"/>
    <s v="No"/>
    <s v="No"/>
    <s v="Yes"/>
    <s v="Private (paid for) school"/>
    <m/>
    <x v="4"/>
    <x v="4"/>
    <x v="3"/>
    <x v="4"/>
    <x v="5"/>
    <x v="2"/>
    <x v="2"/>
    <s v="Language used is frequently gendered including within our QHSE system. (i.e. man-hours etc.)"/>
    <s v="Gender"/>
    <m/>
    <s v="x"/>
    <m/>
    <m/>
    <m/>
    <s v="SOP"/>
    <m/>
    <m/>
    <s v="x"/>
    <m/>
    <s v="I do feel like I belong in the team I'm part of but not really part of the group. "/>
    <s v="Separate"/>
    <m/>
    <m/>
    <m/>
    <m/>
    <m/>
    <m/>
    <m/>
    <s v="x"/>
    <m/>
    <m/>
    <m/>
    <m/>
    <s v="Attention to diversity and inclusion at all levels of the organisation. This has to start from the executive setting the example."/>
    <s v="Senior leadership"/>
    <s v="x"/>
    <m/>
    <m/>
    <m/>
    <m/>
    <m/>
    <m/>
    <m/>
    <m/>
    <m/>
    <m/>
    <s v="I feel like I don't &quot;fit the mold&quot; of someone who's a long term senior person at ABL - most of the leadership team have similar backgrounds. This makes me feel like I don't belong.  "/>
    <m/>
  </r>
  <r>
    <x v="3"/>
    <x v="0"/>
    <m/>
    <s v="No"/>
    <s v="Straight / heterosexual"/>
    <m/>
    <x v="0"/>
    <m/>
    <s v="Christian (all denominations)"/>
    <m/>
    <s v="45-54"/>
    <s v="No"/>
    <s v="No"/>
    <s v="Yes"/>
    <s v="State / government funded"/>
    <m/>
    <x v="1"/>
    <x v="2"/>
    <x v="1"/>
    <x v="1"/>
    <x v="1"/>
    <x v="1"/>
    <x v="1"/>
    <m/>
    <m/>
    <m/>
    <m/>
    <m/>
    <m/>
    <m/>
    <m/>
    <m/>
    <m/>
    <m/>
    <m/>
    <s v="Good"/>
    <s v="Positive"/>
    <m/>
    <m/>
    <m/>
    <m/>
    <m/>
    <m/>
    <m/>
    <m/>
    <m/>
    <m/>
    <m/>
    <s v="x"/>
    <s v="No idea"/>
    <m/>
    <m/>
    <m/>
    <m/>
    <m/>
    <m/>
    <m/>
    <m/>
    <m/>
    <m/>
    <m/>
    <s v="x"/>
    <m/>
    <m/>
  </r>
  <r>
    <x v="1"/>
    <x v="0"/>
    <m/>
    <s v="No"/>
    <s v="Straight / heterosexual"/>
    <m/>
    <x v="0"/>
    <m/>
    <s v="None"/>
    <m/>
    <s v="35-44"/>
    <s v="No"/>
    <s v="Yes"/>
    <s v="Yes"/>
    <s v="State / government funded"/>
    <m/>
    <x v="2"/>
    <x v="2"/>
    <x v="1"/>
    <x v="1"/>
    <x v="2"/>
    <x v="1"/>
    <x v="2"/>
    <m/>
    <m/>
    <m/>
    <m/>
    <m/>
    <m/>
    <m/>
    <m/>
    <m/>
    <m/>
    <m/>
    <m/>
    <s v="good"/>
    <s v="Positive"/>
    <m/>
    <m/>
    <m/>
    <m/>
    <m/>
    <m/>
    <m/>
    <m/>
    <m/>
    <m/>
    <m/>
    <s v="x"/>
    <s v="to increase communication about it"/>
    <s v="Communication"/>
    <m/>
    <m/>
    <m/>
    <m/>
    <m/>
    <m/>
    <s v="x"/>
    <m/>
    <m/>
    <m/>
    <m/>
    <m/>
    <m/>
  </r>
  <r>
    <x v="0"/>
    <x v="0"/>
    <m/>
    <s v="No"/>
    <s v="Straight / heterosexual"/>
    <m/>
    <x v="0"/>
    <m/>
    <s v="None"/>
    <m/>
    <s v="35-44"/>
    <s v="No"/>
    <s v="No"/>
    <s v="Yes"/>
    <s v="Private (paid for) school"/>
    <m/>
    <x v="0"/>
    <x v="0"/>
    <x v="0"/>
    <x v="0"/>
    <x v="0"/>
    <x v="0"/>
    <x v="0"/>
    <m/>
    <m/>
    <m/>
    <m/>
    <m/>
    <m/>
    <m/>
    <m/>
    <m/>
    <m/>
    <m/>
    <m/>
    <m/>
    <m/>
    <s v="x"/>
    <m/>
    <m/>
    <m/>
    <m/>
    <m/>
    <m/>
    <m/>
    <m/>
    <m/>
    <m/>
    <m/>
    <m/>
    <m/>
    <m/>
    <m/>
    <m/>
    <m/>
    <m/>
    <m/>
    <m/>
    <m/>
    <m/>
    <m/>
    <s v="x"/>
    <m/>
    <m/>
  </r>
  <r>
    <x v="1"/>
    <x v="0"/>
    <m/>
    <s v="No"/>
    <s v="Straight / heterosexual"/>
    <m/>
    <x v="0"/>
    <m/>
    <s v="None"/>
    <m/>
    <s v="35-44"/>
    <s v="No"/>
    <s v="No"/>
    <s v="Yes"/>
    <s v="State / government funded"/>
    <m/>
    <x v="2"/>
    <x v="2"/>
    <x v="1"/>
    <x v="3"/>
    <x v="2"/>
    <x v="1"/>
    <x v="1"/>
    <m/>
    <m/>
    <m/>
    <m/>
    <m/>
    <m/>
    <m/>
    <m/>
    <m/>
    <m/>
    <m/>
    <m/>
    <s v="Good"/>
    <s v="Positive"/>
    <m/>
    <m/>
    <m/>
    <m/>
    <m/>
    <m/>
    <m/>
    <m/>
    <m/>
    <m/>
    <m/>
    <s v="x"/>
    <s v="Better gender diversity in exec/senior mgmt"/>
    <s v="Senior leadership"/>
    <s v="x"/>
    <m/>
    <m/>
    <m/>
    <m/>
    <m/>
    <m/>
    <m/>
    <m/>
    <m/>
    <m/>
    <m/>
    <m/>
  </r>
  <r>
    <x v="0"/>
    <x v="0"/>
    <m/>
    <s v="No"/>
    <s v="Straight / heterosexual"/>
    <m/>
    <x v="0"/>
    <m/>
    <s v="Christian (all denominations)"/>
    <m/>
    <s v="25-34"/>
    <s v="No"/>
    <s v="No"/>
    <s v="No"/>
    <s v="State / government funded"/>
    <m/>
    <x v="2"/>
    <x v="2"/>
    <x v="1"/>
    <x v="1"/>
    <x v="1"/>
    <x v="1"/>
    <x v="1"/>
    <m/>
    <m/>
    <m/>
    <m/>
    <m/>
    <m/>
    <m/>
    <m/>
    <m/>
    <m/>
    <m/>
    <m/>
    <s v="I feel like I can achieve alot being within this company!"/>
    <s v="Positive"/>
    <m/>
    <m/>
    <m/>
    <m/>
    <m/>
    <m/>
    <m/>
    <m/>
    <m/>
    <m/>
    <m/>
    <s v="x"/>
    <s v="Nothing that comes to mind at the moment."/>
    <m/>
    <m/>
    <m/>
    <m/>
    <m/>
    <m/>
    <m/>
    <m/>
    <m/>
    <m/>
    <m/>
    <s v="x"/>
    <m/>
    <m/>
  </r>
  <r>
    <x v="1"/>
    <x v="1"/>
    <m/>
    <s v="No"/>
    <s v="Straight / heterosexual"/>
    <m/>
    <x v="0"/>
    <m/>
    <s v="None"/>
    <m/>
    <s v="25-34"/>
    <s v="Yes"/>
    <s v="Yes"/>
    <s v="Yes"/>
    <s v="State / government funded"/>
    <m/>
    <x v="1"/>
    <x v="1"/>
    <x v="3"/>
    <x v="2"/>
    <x v="1"/>
    <x v="2"/>
    <x v="2"/>
    <s v="&quot;The girls will do that for you&quot; - said about Shared Services teams  &quot;The kids can do that&quot; - said about graduate staff  &quot;[name] 2.0&quot; - said about a new hire, instead of learning the new person's name  Use of &quot;emotional&quot;, &quot;bossy&quot;, and &quot;touchy&quot; to describe women    This is not true of every corner of the Group, but just a handful of examples from my time here"/>
    <s v="Gender, age"/>
    <s v="x"/>
    <s v="x"/>
    <m/>
    <m/>
    <m/>
    <s v="Collective noun, other"/>
    <s v="x"/>
    <m/>
    <m/>
    <s v="x"/>
    <s v="I hope that one day I feel the same pride and excitement to work here as I see from so many senior staff. "/>
    <s v="?"/>
    <m/>
    <m/>
    <m/>
    <m/>
    <m/>
    <m/>
    <m/>
    <m/>
    <m/>
    <s v="x"/>
    <m/>
    <m/>
    <s v="Education of management on how to speak to junior staff, especially women, measured against performance targets so it is taken seriously"/>
    <s v="Training"/>
    <m/>
    <s v="x"/>
    <m/>
    <m/>
    <m/>
    <m/>
    <m/>
    <m/>
    <m/>
    <m/>
    <m/>
    <m/>
    <m/>
  </r>
  <r>
    <x v="1"/>
    <x v="1"/>
    <m/>
    <s v="No"/>
    <s v="Straight / heterosexual"/>
    <m/>
    <x v="2"/>
    <m/>
    <s v="Christian (all denominations)"/>
    <m/>
    <s v="25-34"/>
    <s v="No"/>
    <s v="No"/>
    <s v="Yes"/>
    <s v="Private (paid for) school"/>
    <m/>
    <x v="0"/>
    <x v="0"/>
    <x v="0"/>
    <x v="0"/>
    <x v="0"/>
    <x v="0"/>
    <x v="0"/>
    <m/>
    <m/>
    <m/>
    <m/>
    <m/>
    <m/>
    <m/>
    <m/>
    <m/>
    <m/>
    <m/>
    <m/>
    <m/>
    <m/>
    <s v="x"/>
    <m/>
    <m/>
    <m/>
    <m/>
    <m/>
    <m/>
    <m/>
    <m/>
    <m/>
    <m/>
    <m/>
    <m/>
    <m/>
    <m/>
    <m/>
    <m/>
    <m/>
    <m/>
    <m/>
    <m/>
    <m/>
    <m/>
    <m/>
    <s v="x"/>
    <m/>
    <m/>
  </r>
  <r>
    <x v="3"/>
    <x v="1"/>
    <m/>
    <s v="No"/>
    <s v="Straight / heterosexual"/>
    <m/>
    <x v="0"/>
    <m/>
    <s v="Christian (all denominations)"/>
    <m/>
    <s v="45-54"/>
    <s v="No"/>
    <s v="No"/>
    <s v="Yes"/>
    <s v="State / government funded"/>
    <m/>
    <x v="1"/>
    <x v="4"/>
    <x v="3"/>
    <x v="1"/>
    <x v="1"/>
    <x v="1"/>
    <x v="1"/>
    <m/>
    <m/>
    <m/>
    <m/>
    <m/>
    <m/>
    <m/>
    <m/>
    <m/>
    <m/>
    <m/>
    <m/>
    <s v="Great, but still needs to find my position in ABL."/>
    <s v="Positive"/>
    <m/>
    <m/>
    <m/>
    <m/>
    <m/>
    <m/>
    <m/>
    <m/>
    <m/>
    <m/>
    <m/>
    <s v="x"/>
    <s v="n/a"/>
    <m/>
    <m/>
    <m/>
    <m/>
    <m/>
    <m/>
    <m/>
    <m/>
    <m/>
    <m/>
    <m/>
    <s v="x"/>
    <s v="n/a"/>
    <m/>
  </r>
  <r>
    <x v="0"/>
    <x v="0"/>
    <m/>
    <s v="No"/>
    <s v="Straight / heterosexual"/>
    <m/>
    <x v="0"/>
    <m/>
    <s v="None"/>
    <m/>
    <s v="25-34"/>
    <s v="No"/>
    <s v="No"/>
    <s v="Yes"/>
    <s v="State / government funded"/>
    <m/>
    <x v="1"/>
    <x v="2"/>
    <x v="3"/>
    <x v="1"/>
    <x v="1"/>
    <x v="1"/>
    <x v="1"/>
    <m/>
    <m/>
    <m/>
    <m/>
    <m/>
    <m/>
    <m/>
    <m/>
    <m/>
    <m/>
    <m/>
    <m/>
    <s v="na"/>
    <m/>
    <s v="x"/>
    <m/>
    <m/>
    <m/>
    <m/>
    <m/>
    <m/>
    <m/>
    <m/>
    <m/>
    <m/>
    <m/>
    <s v="na"/>
    <m/>
    <m/>
    <m/>
    <m/>
    <m/>
    <m/>
    <m/>
    <m/>
    <m/>
    <m/>
    <m/>
    <s v="x"/>
    <m/>
    <m/>
  </r>
  <r>
    <x v="0"/>
    <x v="0"/>
    <m/>
    <s v="No"/>
    <s v="Straight / heterosexual"/>
    <m/>
    <x v="3"/>
    <m/>
    <s v="Christian (all denominations)"/>
    <m/>
    <s v="35-44"/>
    <s v="No"/>
    <s v="No"/>
    <s v="Yes"/>
    <s v="State / government funded"/>
    <m/>
    <x v="1"/>
    <x v="2"/>
    <x v="3"/>
    <x v="2"/>
    <x v="3"/>
    <x v="2"/>
    <x v="1"/>
    <m/>
    <m/>
    <m/>
    <m/>
    <m/>
    <m/>
    <m/>
    <m/>
    <m/>
    <m/>
    <m/>
    <m/>
    <s v="Feeling OK"/>
    <s v="Neutral"/>
    <m/>
    <m/>
    <m/>
    <m/>
    <m/>
    <m/>
    <m/>
    <m/>
    <m/>
    <m/>
    <s v="x"/>
    <m/>
    <s v="Higher awareness of the topic"/>
    <s v="Training"/>
    <m/>
    <s v="x"/>
    <m/>
    <m/>
    <m/>
    <m/>
    <m/>
    <m/>
    <m/>
    <m/>
    <m/>
    <m/>
    <m/>
  </r>
  <r>
    <x v="0"/>
    <x v="1"/>
    <m/>
    <s v="No"/>
    <s v="Straight / heterosexual"/>
    <m/>
    <x v="0"/>
    <m/>
    <s v="Christian (all denominations)"/>
    <m/>
    <s v="35-44"/>
    <s v="No"/>
    <s v="No"/>
    <s v="Yes"/>
    <s v="State / government funded"/>
    <m/>
    <x v="0"/>
    <x v="0"/>
    <x v="0"/>
    <x v="0"/>
    <x v="0"/>
    <x v="0"/>
    <x v="0"/>
    <m/>
    <m/>
    <m/>
    <m/>
    <m/>
    <m/>
    <m/>
    <m/>
    <m/>
    <m/>
    <m/>
    <m/>
    <m/>
    <m/>
    <s v="x"/>
    <m/>
    <m/>
    <m/>
    <m/>
    <m/>
    <m/>
    <m/>
    <m/>
    <m/>
    <m/>
    <m/>
    <m/>
    <m/>
    <m/>
    <m/>
    <m/>
    <m/>
    <m/>
    <m/>
    <m/>
    <m/>
    <m/>
    <m/>
    <s v="x"/>
    <m/>
    <m/>
  </r>
  <r>
    <x v="1"/>
    <x v="0"/>
    <m/>
    <s v="No"/>
    <s v="Straight / heterosexual"/>
    <m/>
    <x v="0"/>
    <m/>
    <s v="Christian (all denominations)"/>
    <m/>
    <s v="45-54"/>
    <s v="No"/>
    <s v="No"/>
    <s v="No"/>
    <s v="State / government funded"/>
    <m/>
    <x v="2"/>
    <x v="3"/>
    <x v="1"/>
    <x v="1"/>
    <x v="1"/>
    <x v="1"/>
    <x v="1"/>
    <m/>
    <m/>
    <m/>
    <m/>
    <m/>
    <m/>
    <m/>
    <m/>
    <m/>
    <m/>
    <m/>
    <m/>
    <s v="Feel fine being part of the ABL group"/>
    <s v="Neutral"/>
    <m/>
    <m/>
    <m/>
    <m/>
    <m/>
    <m/>
    <m/>
    <m/>
    <m/>
    <m/>
    <s v="x"/>
    <m/>
    <s v="Can't think of anything"/>
    <m/>
    <m/>
    <m/>
    <m/>
    <m/>
    <m/>
    <m/>
    <m/>
    <m/>
    <m/>
    <m/>
    <s v="x"/>
    <m/>
    <m/>
  </r>
  <r>
    <x v="0"/>
    <x v="0"/>
    <m/>
    <s v="No"/>
    <s v="Straight / heterosexual"/>
    <m/>
    <x v="0"/>
    <m/>
    <s v="None"/>
    <m/>
    <s v="45-54"/>
    <s v="No"/>
    <s v="No"/>
    <s v="Yes"/>
    <s v="State / government funded"/>
    <m/>
    <x v="1"/>
    <x v="2"/>
    <x v="3"/>
    <x v="1"/>
    <x v="3"/>
    <x v="1"/>
    <x v="2"/>
    <s v="Reference to sex rather than non-gender identification (meetings, written text such as procedures etc)."/>
    <s v="Gender"/>
    <m/>
    <s v="x"/>
    <m/>
    <m/>
    <m/>
    <s v="other"/>
    <m/>
    <m/>
    <m/>
    <s v="x"/>
    <s v="Positive that ABL is endeavouring to change and evolve."/>
    <s v="Positive"/>
    <m/>
    <m/>
    <m/>
    <m/>
    <m/>
    <m/>
    <m/>
    <m/>
    <m/>
    <m/>
    <m/>
    <s v="x"/>
    <s v="Awareness training, including unconscious bias."/>
    <s v="Training"/>
    <m/>
    <s v="x"/>
    <m/>
    <m/>
    <m/>
    <m/>
    <m/>
    <m/>
    <m/>
    <m/>
    <m/>
    <s v="ABL board / executive management team doesn't reflect a message of inclusivity (white, male, etc)"/>
    <m/>
  </r>
  <r>
    <x v="4"/>
    <x v="1"/>
    <m/>
    <s v="No"/>
    <s v="Straight / heterosexual"/>
    <m/>
    <x v="0"/>
    <m/>
    <s v="None"/>
    <m/>
    <s v="18-24"/>
    <s v="No"/>
    <s v="No"/>
    <s v="Yes"/>
    <s v="Private (paid for) school"/>
    <m/>
    <x v="1"/>
    <x v="4"/>
    <x v="1"/>
    <x v="1"/>
    <x v="3"/>
    <x v="1"/>
    <x v="1"/>
    <m/>
    <m/>
    <m/>
    <m/>
    <m/>
    <m/>
    <m/>
    <m/>
    <m/>
    <m/>
    <m/>
    <m/>
    <s v="I enjoy working for ABL group and feel overall that it is an inclusive company."/>
    <s v="Positive"/>
    <m/>
    <m/>
    <m/>
    <m/>
    <m/>
    <m/>
    <m/>
    <m/>
    <m/>
    <m/>
    <m/>
    <s v="x"/>
    <s v="Looking at the board of Directors and other senior leadership teams there is a very low number of women and coloured people, this could be improved or at least taken into account in the future. Would be good to see more representation higher up."/>
    <s v="Senior leadership"/>
    <s v="x"/>
    <m/>
    <m/>
    <m/>
    <m/>
    <m/>
    <m/>
    <m/>
    <m/>
    <m/>
    <m/>
    <m/>
    <m/>
  </r>
  <r>
    <x v="4"/>
    <x v="1"/>
    <m/>
    <s v="No"/>
    <s v="Asexual"/>
    <m/>
    <x v="0"/>
    <m/>
    <s v="None"/>
    <m/>
    <s v="35-44"/>
    <s v="No"/>
    <s v="No"/>
    <s v="No"/>
    <s v="State / government funded"/>
    <m/>
    <x v="5"/>
    <x v="5"/>
    <x v="4"/>
    <x v="4"/>
    <x v="5"/>
    <x v="2"/>
    <x v="1"/>
    <m/>
    <m/>
    <m/>
    <m/>
    <m/>
    <m/>
    <m/>
    <m/>
    <m/>
    <m/>
    <m/>
    <m/>
    <s v="I feel lost and discouraged within a sea of ever growing people, trapped underneath a glass ceiling governed by a primarily uniform management group and board."/>
    <s v="Big"/>
    <m/>
    <m/>
    <m/>
    <m/>
    <m/>
    <m/>
    <m/>
    <m/>
    <s v="x"/>
    <m/>
    <m/>
    <m/>
    <s v="We need to make the implicit rules that seem to exist for some people within the Group, and all it's companies, explicit and available for all."/>
    <m/>
    <m/>
    <m/>
    <m/>
    <m/>
    <m/>
    <m/>
    <m/>
    <m/>
    <m/>
    <s v="x"/>
    <m/>
    <m/>
    <m/>
  </r>
  <r>
    <x v="0"/>
    <x v="0"/>
    <m/>
    <s v="No"/>
    <s v="Straight / heterosexual"/>
    <m/>
    <x v="0"/>
    <m/>
    <s v="None"/>
    <m/>
    <s v="25-34"/>
    <s v="No"/>
    <s v="No"/>
    <s v="No"/>
    <s v="Private (paid for) school"/>
    <m/>
    <x v="2"/>
    <x v="1"/>
    <x v="3"/>
    <x v="2"/>
    <x v="1"/>
    <x v="1"/>
    <x v="1"/>
    <m/>
    <m/>
    <m/>
    <m/>
    <m/>
    <m/>
    <m/>
    <m/>
    <m/>
    <m/>
    <m/>
    <m/>
    <s v="Overall I feel positive about it. I believe the group genuinely believes in diversity and inclusion and is clearly doing some work to address any shortcomings. I feel like I fit in and am welcomed."/>
    <s v="Positive"/>
    <m/>
    <m/>
    <m/>
    <m/>
    <m/>
    <m/>
    <m/>
    <m/>
    <m/>
    <m/>
    <m/>
    <s v="x"/>
    <s v="Whether this is conscious or not the very highest levels of senior management, are pretty much all white men. I feel the diversity at the more junior levels is much greater however so I don't know whether this is a generational thing that will sort itself out with time or whether something needs to be done to address this."/>
    <s v="Senior leadership"/>
    <s v="x"/>
    <m/>
    <m/>
    <m/>
    <m/>
    <m/>
    <m/>
    <m/>
    <m/>
    <m/>
    <m/>
    <m/>
    <m/>
  </r>
  <r>
    <x v="1"/>
    <x v="1"/>
    <m/>
    <s v="No"/>
    <s v="Straight / heterosexual"/>
    <m/>
    <x v="0"/>
    <m/>
    <s v="Christian (all denominations)"/>
    <m/>
    <s v="25-34"/>
    <s v="No"/>
    <s v="No"/>
    <s v="Yes"/>
    <s v="Other (please specify)"/>
    <s v="Both State and private"/>
    <x v="1"/>
    <x v="2"/>
    <x v="5"/>
    <x v="4"/>
    <x v="5"/>
    <x v="2"/>
    <x v="1"/>
    <m/>
    <m/>
    <m/>
    <m/>
    <m/>
    <m/>
    <m/>
    <m/>
    <m/>
    <m/>
    <m/>
    <m/>
    <s v="The only good thing are the socials. It brings everyone together with a good atmosphere."/>
    <s v="Neutral"/>
    <m/>
    <m/>
    <m/>
    <m/>
    <m/>
    <m/>
    <m/>
    <m/>
    <m/>
    <m/>
    <s v="x"/>
    <m/>
    <s v="Make sure that everyone gets the same opportunities to grow. "/>
    <m/>
    <m/>
    <m/>
    <m/>
    <m/>
    <m/>
    <m/>
    <m/>
    <m/>
    <m/>
    <s v="x"/>
    <m/>
    <s v="People with the same background and academic achievements should have the same opportunities and same titles if they are doing the same job. "/>
    <m/>
  </r>
  <r>
    <x v="1"/>
    <x v="0"/>
    <m/>
    <s v="No"/>
    <s v="Straight / heterosexual"/>
    <m/>
    <x v="0"/>
    <m/>
    <s v="Christian (all denominations)"/>
    <m/>
    <s v="55-64"/>
    <s v="No"/>
    <s v="No"/>
    <s v="No"/>
    <s v="State / government funded"/>
    <m/>
    <x v="3"/>
    <x v="3"/>
    <x v="2"/>
    <x v="3"/>
    <x v="2"/>
    <x v="1"/>
    <x v="1"/>
    <m/>
    <m/>
    <m/>
    <m/>
    <m/>
    <m/>
    <m/>
    <m/>
    <m/>
    <m/>
    <m/>
    <m/>
    <s v="Very comfortable "/>
    <s v="Positive"/>
    <m/>
    <m/>
    <m/>
    <m/>
    <m/>
    <m/>
    <m/>
    <m/>
    <m/>
    <m/>
    <m/>
    <s v="x"/>
    <s v="EDI education "/>
    <s v="Training"/>
    <m/>
    <s v="x"/>
    <m/>
    <m/>
    <m/>
    <m/>
    <m/>
    <m/>
    <m/>
    <m/>
    <m/>
    <m/>
    <m/>
  </r>
  <r>
    <x v="1"/>
    <x v="0"/>
    <m/>
    <s v="No"/>
    <s v="Straight / heterosexual"/>
    <m/>
    <x v="0"/>
    <m/>
    <s v="None"/>
    <m/>
    <s v="35-44"/>
    <s v="No"/>
    <s v="No"/>
    <s v="Yes"/>
    <s v="State / government funded"/>
    <m/>
    <x v="1"/>
    <x v="1"/>
    <x v="1"/>
    <x v="1"/>
    <x v="1"/>
    <x v="1"/>
    <x v="1"/>
    <m/>
    <m/>
    <m/>
    <m/>
    <m/>
    <m/>
    <m/>
    <m/>
    <m/>
    <m/>
    <m/>
    <m/>
    <s v="Inclusion and diversity awareness has noticeably improved since the ABL takeover. Not sure if it's led by management or a generational/cultural shift but either way it's about time."/>
    <s v="Positive"/>
    <m/>
    <m/>
    <m/>
    <m/>
    <m/>
    <m/>
    <m/>
    <m/>
    <m/>
    <m/>
    <m/>
    <s v="x"/>
    <s v="More focus on mental health awareness might help, otherwise continuing the shift and change is more likely to come organically I'd expect. The industry in general is the biggest barrier and it is changing...."/>
    <s v="Mental health"/>
    <m/>
    <m/>
    <m/>
    <m/>
    <m/>
    <m/>
    <m/>
    <m/>
    <m/>
    <s v="x"/>
    <m/>
    <m/>
    <m/>
  </r>
  <r>
    <x v="1"/>
    <x v="1"/>
    <m/>
    <s v="No"/>
    <s v="Straight / heterosexual"/>
    <m/>
    <x v="0"/>
    <m/>
    <s v="Christian (all denominations)"/>
    <m/>
    <s v="55-64"/>
    <s v="No"/>
    <s v="No"/>
    <s v="No"/>
    <s v="State / government funded"/>
    <m/>
    <x v="1"/>
    <x v="4"/>
    <x v="3"/>
    <x v="2"/>
    <x v="3"/>
    <x v="1"/>
    <x v="1"/>
    <m/>
    <m/>
    <m/>
    <m/>
    <m/>
    <m/>
    <m/>
    <m/>
    <m/>
    <m/>
    <m/>
    <m/>
    <s v="Generally good"/>
    <s v="Positive"/>
    <m/>
    <m/>
    <m/>
    <m/>
    <m/>
    <m/>
    <m/>
    <m/>
    <m/>
    <m/>
    <m/>
    <s v="x"/>
    <s v="ABL is pretty good at this already."/>
    <m/>
    <m/>
    <m/>
    <m/>
    <m/>
    <m/>
    <m/>
    <m/>
    <m/>
    <m/>
    <m/>
    <s v="x"/>
    <m/>
    <m/>
  </r>
  <r>
    <x v="4"/>
    <x v="0"/>
    <m/>
    <s v="No"/>
    <s v="Straight / heterosexual"/>
    <m/>
    <x v="0"/>
    <m/>
    <s v="Christian (all denominations)"/>
    <m/>
    <s v="55-64"/>
    <s v="No"/>
    <s v="No"/>
    <s v="No"/>
    <s v="State / government funded"/>
    <m/>
    <x v="2"/>
    <x v="3"/>
    <x v="1"/>
    <x v="1"/>
    <x v="2"/>
    <x v="1"/>
    <x v="1"/>
    <m/>
    <m/>
    <m/>
    <m/>
    <m/>
    <m/>
    <m/>
    <m/>
    <m/>
    <m/>
    <m/>
    <m/>
    <s v="Good"/>
    <s v="Positive"/>
    <m/>
    <m/>
    <m/>
    <m/>
    <m/>
    <m/>
    <m/>
    <m/>
    <m/>
    <m/>
    <m/>
    <s v="x"/>
    <s v="carry on as they are doing"/>
    <m/>
    <m/>
    <m/>
    <m/>
    <m/>
    <m/>
    <m/>
    <m/>
    <m/>
    <m/>
    <m/>
    <s v="x"/>
    <m/>
    <m/>
  </r>
  <r>
    <x v="1"/>
    <x v="0"/>
    <m/>
    <s v="No"/>
    <s v="Straight / heterosexual"/>
    <m/>
    <x v="0"/>
    <m/>
    <s v="None"/>
    <m/>
    <s v="18-24"/>
    <s v="No"/>
    <s v="No"/>
    <s v="No"/>
    <s v="State / government funded"/>
    <m/>
    <x v="1"/>
    <x v="2"/>
    <x v="1"/>
    <x v="2"/>
    <x v="1"/>
    <x v="2"/>
    <x v="1"/>
    <m/>
    <m/>
    <m/>
    <m/>
    <m/>
    <m/>
    <m/>
    <m/>
    <m/>
    <m/>
    <m/>
    <m/>
    <s v="Good"/>
    <s v="Positive"/>
    <m/>
    <m/>
    <m/>
    <m/>
    <m/>
    <m/>
    <m/>
    <m/>
    <m/>
    <m/>
    <m/>
    <s v="x"/>
    <s v="No comments"/>
    <m/>
    <m/>
    <m/>
    <m/>
    <m/>
    <m/>
    <m/>
    <m/>
    <m/>
    <m/>
    <m/>
    <s v="x"/>
    <m/>
    <m/>
  </r>
  <r>
    <x v="1"/>
    <x v="1"/>
    <m/>
    <s v="No"/>
    <s v="Straight / heterosexual"/>
    <m/>
    <x v="0"/>
    <m/>
    <s v="None"/>
    <m/>
    <s v="25-34"/>
    <s v="No"/>
    <s v="No"/>
    <s v="Yes"/>
    <s v="State / government funded"/>
    <m/>
    <x v="1"/>
    <x v="2"/>
    <x v="1"/>
    <x v="4"/>
    <x v="3"/>
    <x v="1"/>
    <x v="1"/>
    <m/>
    <m/>
    <m/>
    <m/>
    <m/>
    <m/>
    <m/>
    <m/>
    <m/>
    <m/>
    <m/>
    <m/>
    <s v="Neutral"/>
    <s v="Neutral"/>
    <m/>
    <m/>
    <m/>
    <m/>
    <m/>
    <m/>
    <m/>
    <m/>
    <m/>
    <m/>
    <s v="x"/>
    <m/>
    <s v="Social events across teams/countries  More focus on women in management roles and stronger emphasis on ESG"/>
    <s v="Social networks"/>
    <m/>
    <m/>
    <m/>
    <m/>
    <m/>
    <m/>
    <m/>
    <s v="x"/>
    <m/>
    <m/>
    <m/>
    <m/>
    <m/>
  </r>
  <r>
    <x v="3"/>
    <x v="0"/>
    <m/>
    <s v="No"/>
    <s v="Straight / heterosexual"/>
    <m/>
    <x v="0"/>
    <m/>
    <s v="None"/>
    <m/>
    <s v="45-54"/>
    <s v="No"/>
    <s v="No"/>
    <s v="Yes"/>
    <s v="State / government funded"/>
    <m/>
    <x v="2"/>
    <x v="3"/>
    <x v="2"/>
    <x v="3"/>
    <x v="2"/>
    <x v="1"/>
    <x v="1"/>
    <m/>
    <m/>
    <m/>
    <m/>
    <m/>
    <m/>
    <m/>
    <m/>
    <m/>
    <m/>
    <m/>
    <m/>
    <s v="I feel that I am part of an entirely inclusive, international, professional company."/>
    <s v="Positive"/>
    <m/>
    <m/>
    <m/>
    <m/>
    <m/>
    <m/>
    <m/>
    <m/>
    <m/>
    <m/>
    <m/>
    <s v="x"/>
    <s v="Emphasise that how someone identifies themselves is not a matter that ever requires approval or endorsement from anyone else."/>
    <m/>
    <m/>
    <m/>
    <m/>
    <m/>
    <m/>
    <m/>
    <m/>
    <m/>
    <m/>
    <s v="x"/>
    <m/>
    <m/>
    <m/>
  </r>
  <r>
    <x v="0"/>
    <x v="0"/>
    <m/>
    <s v="No"/>
    <s v="Straight / heterosexual"/>
    <m/>
    <x v="0"/>
    <m/>
    <s v="None"/>
    <m/>
    <s v="18-24"/>
    <s v="No"/>
    <s v="No"/>
    <s v="Yes"/>
    <s v="State / government funded"/>
    <m/>
    <x v="2"/>
    <x v="3"/>
    <x v="2"/>
    <x v="1"/>
    <x v="2"/>
    <x v="1"/>
    <x v="1"/>
    <m/>
    <m/>
    <m/>
    <m/>
    <m/>
    <m/>
    <m/>
    <m/>
    <m/>
    <m/>
    <m/>
    <m/>
    <s v="I feel happy to be part of a company that has the energy transition as its key focus and goal. From my perspective I feel that the workplace encourages and includes divesity."/>
    <s v="Positive"/>
    <m/>
    <m/>
    <m/>
    <m/>
    <m/>
    <m/>
    <m/>
    <m/>
    <m/>
    <m/>
    <m/>
    <s v="x"/>
    <s v="More outreach towards students to encourage them to pursue a career in renewables."/>
    <s v="Outreach"/>
    <m/>
    <m/>
    <m/>
    <m/>
    <s v="x"/>
    <m/>
    <m/>
    <m/>
    <m/>
    <m/>
    <m/>
    <m/>
    <m/>
  </r>
  <r>
    <x v="1"/>
    <x v="1"/>
    <m/>
    <s v="No"/>
    <s v="Gay woman / lesbian"/>
    <m/>
    <x v="0"/>
    <m/>
    <s v="None"/>
    <m/>
    <s v="35-44"/>
    <s v="No"/>
    <s v="No"/>
    <s v="No"/>
    <s v="State / government funded"/>
    <m/>
    <x v="2"/>
    <x v="2"/>
    <x v="2"/>
    <x v="1"/>
    <x v="1"/>
    <x v="1"/>
    <x v="1"/>
    <m/>
    <m/>
    <m/>
    <m/>
    <m/>
    <m/>
    <m/>
    <m/>
    <m/>
    <m/>
    <m/>
    <m/>
    <s v="Good"/>
    <s v="Positive"/>
    <m/>
    <m/>
    <m/>
    <m/>
    <m/>
    <m/>
    <m/>
    <m/>
    <m/>
    <m/>
    <m/>
    <s v="x"/>
    <s v="Can't think of anything"/>
    <m/>
    <m/>
    <m/>
    <m/>
    <m/>
    <m/>
    <m/>
    <m/>
    <m/>
    <m/>
    <m/>
    <s v="x"/>
    <m/>
    <m/>
  </r>
  <r>
    <x v="1"/>
    <x v="1"/>
    <m/>
    <s v="No"/>
    <s v="Straight / heterosexual"/>
    <m/>
    <x v="8"/>
    <s v="English; Irish"/>
    <s v="None"/>
    <m/>
    <s v="25-34"/>
    <s v="Yes"/>
    <s v="Yes"/>
    <s v="No"/>
    <s v="State / government funded"/>
    <m/>
    <x v="1"/>
    <x v="2"/>
    <x v="3"/>
    <x v="2"/>
    <x v="3"/>
    <x v="2"/>
    <x v="1"/>
    <m/>
    <m/>
    <m/>
    <m/>
    <m/>
    <m/>
    <m/>
    <m/>
    <m/>
    <m/>
    <m/>
    <m/>
    <s v="Haven't been here long enough"/>
    <s v="Neutral"/>
    <m/>
    <m/>
    <m/>
    <m/>
    <m/>
    <m/>
    <m/>
    <m/>
    <m/>
    <m/>
    <s v="x"/>
    <m/>
    <s v="Celebrate holidays/festivals of other cultures e.g. could do social club activities around events like Diwali.  Flexi days off for religious celebrations e.g. can work Western Easter if celebrating Orthodox Easter; work Christmas/Boxing Day and celebrate Eid."/>
    <s v="Holidays"/>
    <m/>
    <m/>
    <m/>
    <m/>
    <m/>
    <m/>
    <m/>
    <m/>
    <s v="x"/>
    <m/>
    <m/>
    <s v="There are more female engineers here than I expected. Everyone I've encountered has a progressive attitude towards gender roles and such."/>
    <m/>
  </r>
  <r>
    <x v="1"/>
    <x v="0"/>
    <m/>
    <s v="No"/>
    <s v="Straight / heterosexual"/>
    <m/>
    <x v="8"/>
    <s v="Persian"/>
    <s v="None"/>
    <m/>
    <s v="55-64"/>
    <s v="No"/>
    <s v="No"/>
    <s v="No"/>
    <s v="Private (paid for) school"/>
    <m/>
    <x v="2"/>
    <x v="3"/>
    <x v="1"/>
    <x v="1"/>
    <x v="1"/>
    <x v="1"/>
    <x v="1"/>
    <m/>
    <m/>
    <m/>
    <m/>
    <m/>
    <m/>
    <m/>
    <m/>
    <m/>
    <m/>
    <m/>
    <m/>
    <s v="Started recently, but feel that the company have proper structure to grew. "/>
    <m/>
    <s v="x"/>
    <m/>
    <m/>
    <m/>
    <m/>
    <m/>
    <m/>
    <m/>
    <m/>
    <m/>
    <m/>
    <m/>
    <s v="no comment at this point"/>
    <m/>
    <m/>
    <m/>
    <m/>
    <m/>
    <m/>
    <m/>
    <m/>
    <m/>
    <m/>
    <m/>
    <s v="x"/>
    <m/>
    <m/>
  </r>
  <r>
    <x v="1"/>
    <x v="0"/>
    <m/>
    <s v="No"/>
    <s v="Straight / heterosexual"/>
    <m/>
    <x v="0"/>
    <m/>
    <s v="Christian (all denominations)"/>
    <m/>
    <s v="45-54"/>
    <s v="No"/>
    <s v="No"/>
    <s v="No"/>
    <s v="State / government funded"/>
    <m/>
    <x v="1"/>
    <x v="2"/>
    <x v="3"/>
    <x v="1"/>
    <x v="1"/>
    <x v="1"/>
    <x v="1"/>
    <m/>
    <m/>
    <m/>
    <m/>
    <m/>
    <m/>
    <m/>
    <m/>
    <m/>
    <m/>
    <m/>
    <m/>
    <s v="Excited to be part of a major company with multiple internationl offices "/>
    <s v="Positive"/>
    <m/>
    <m/>
    <m/>
    <m/>
    <m/>
    <m/>
    <m/>
    <m/>
    <m/>
    <m/>
    <m/>
    <s v="x"/>
    <s v="Focus upon individual training, competence and experience as foundations for employment."/>
    <s v="Training"/>
    <m/>
    <s v="x"/>
    <m/>
    <m/>
    <m/>
    <m/>
    <m/>
    <m/>
    <m/>
    <m/>
    <m/>
    <m/>
    <m/>
  </r>
  <r>
    <x v="1"/>
    <x v="0"/>
    <m/>
    <s v="No"/>
    <s v="Straight / heterosexual"/>
    <m/>
    <x v="2"/>
    <m/>
    <s v="Other (please specify)"/>
    <s v="Hindu "/>
    <s v="35-44"/>
    <s v="No"/>
    <s v="No"/>
    <s v="No"/>
    <s v="State / government funded"/>
    <m/>
    <x v="0"/>
    <x v="0"/>
    <x v="0"/>
    <x v="0"/>
    <x v="0"/>
    <x v="0"/>
    <x v="0"/>
    <m/>
    <m/>
    <m/>
    <m/>
    <m/>
    <m/>
    <m/>
    <m/>
    <m/>
    <m/>
    <m/>
    <m/>
    <m/>
    <m/>
    <s v="x"/>
    <m/>
    <m/>
    <m/>
    <m/>
    <m/>
    <m/>
    <m/>
    <m/>
    <m/>
    <m/>
    <m/>
    <m/>
    <m/>
    <m/>
    <m/>
    <m/>
    <m/>
    <m/>
    <m/>
    <m/>
    <m/>
    <m/>
    <m/>
    <s v="x"/>
    <m/>
    <m/>
  </r>
  <r>
    <x v="0"/>
    <x v="1"/>
    <m/>
    <s v="No"/>
    <s v="Straight / heterosexual"/>
    <m/>
    <x v="4"/>
    <m/>
    <s v="Other (please specify)"/>
    <s v="Spirituality"/>
    <s v="18-24"/>
    <s v="No"/>
    <s v="No"/>
    <s v="Yes"/>
    <s v="State / government funded"/>
    <m/>
    <x v="2"/>
    <x v="2"/>
    <x v="5"/>
    <x v="4"/>
    <x v="1"/>
    <x v="2"/>
    <x v="1"/>
    <m/>
    <m/>
    <m/>
    <m/>
    <m/>
    <m/>
    <m/>
    <m/>
    <m/>
    <m/>
    <m/>
    <m/>
    <s v="I'm proud to be a part of OWC, but I don't really identify with ABL Group as a whole, nor do I know fully what entails ABL Group. "/>
    <s v="Separate"/>
    <m/>
    <m/>
    <m/>
    <m/>
    <m/>
    <m/>
    <m/>
    <s v="x"/>
    <m/>
    <m/>
    <m/>
    <m/>
    <s v="Hiring, and most importantly supporting, people of all races, genders, and identities. ABL Group as a whole is currently an older white man's gentlemen club, but I feel it less within my entity. "/>
    <s v="Recruitment"/>
    <m/>
    <m/>
    <m/>
    <s v="x"/>
    <m/>
    <m/>
    <m/>
    <m/>
    <m/>
    <m/>
    <m/>
    <s v="Sometimes it feels like the older men in the Group don't understand how to treat younger women when there are drinks involved. I've personally had a few snide comments and awkward interactions with older male coworkers."/>
    <m/>
  </r>
  <r>
    <x v="1"/>
    <x v="0"/>
    <m/>
    <s v="No"/>
    <s v="Straight / heterosexual"/>
    <m/>
    <x v="0"/>
    <m/>
    <s v="Christian (all denominations)"/>
    <m/>
    <s v="45-54"/>
    <s v="No"/>
    <s v="No"/>
    <s v="Yes"/>
    <s v="State / government funded"/>
    <m/>
    <x v="3"/>
    <x v="3"/>
    <x v="1"/>
    <x v="1"/>
    <x v="1"/>
    <x v="1"/>
    <x v="1"/>
    <m/>
    <m/>
    <m/>
    <m/>
    <m/>
    <m/>
    <m/>
    <m/>
    <m/>
    <m/>
    <m/>
    <m/>
    <s v="Very committed with the organisation"/>
    <s v="Positive"/>
    <m/>
    <m/>
    <m/>
    <m/>
    <m/>
    <m/>
    <m/>
    <m/>
    <m/>
    <m/>
    <m/>
    <s v="x"/>
    <s v="Nothing further"/>
    <m/>
    <m/>
    <m/>
    <m/>
    <m/>
    <m/>
    <m/>
    <m/>
    <m/>
    <m/>
    <m/>
    <s v="x"/>
    <s v="Nil"/>
    <m/>
  </r>
  <r>
    <x v="1"/>
    <x v="0"/>
    <m/>
    <s v="No"/>
    <s v="Straight / heterosexual"/>
    <m/>
    <x v="2"/>
    <m/>
    <s v="Other (please specify)"/>
    <s v="Hindu"/>
    <s v="35-44"/>
    <s v="No"/>
    <s v="No"/>
    <s v="Yes"/>
    <s v="Private (paid for) school"/>
    <m/>
    <x v="3"/>
    <x v="3"/>
    <x v="2"/>
    <x v="3"/>
    <x v="2"/>
    <x v="1"/>
    <x v="1"/>
    <s v="NA"/>
    <m/>
    <m/>
    <m/>
    <m/>
    <m/>
    <m/>
    <m/>
    <m/>
    <m/>
    <m/>
    <m/>
    <s v="Best decision "/>
    <s v="Positive"/>
    <m/>
    <m/>
    <m/>
    <m/>
    <m/>
    <m/>
    <m/>
    <m/>
    <m/>
    <m/>
    <m/>
    <s v="x"/>
    <s v="Take over GL DENTON back from DNV "/>
    <m/>
    <m/>
    <m/>
    <m/>
    <m/>
    <m/>
    <m/>
    <m/>
    <m/>
    <m/>
    <s v="x"/>
    <m/>
    <s v="None"/>
    <m/>
  </r>
  <r>
    <x v="1"/>
    <x v="2"/>
    <m/>
    <s v="No"/>
    <s v="Straight / heterosexual"/>
    <m/>
    <x v="0"/>
    <m/>
    <s v="Christian (all denominations)"/>
    <m/>
    <s v="Prefer not to say"/>
    <s v="No"/>
    <s v="No"/>
    <s v="No"/>
    <s v="State / government funded"/>
    <m/>
    <x v="4"/>
    <x v="1"/>
    <x v="1"/>
    <x v="2"/>
    <x v="5"/>
    <x v="2"/>
    <x v="1"/>
    <m/>
    <m/>
    <m/>
    <m/>
    <m/>
    <m/>
    <m/>
    <m/>
    <m/>
    <m/>
    <m/>
    <m/>
    <s v="Okay "/>
    <s v="Neutral"/>
    <m/>
    <m/>
    <m/>
    <m/>
    <m/>
    <m/>
    <m/>
    <m/>
    <m/>
    <m/>
    <s v="x"/>
    <m/>
    <s v="Continue as is."/>
    <m/>
    <m/>
    <m/>
    <m/>
    <m/>
    <m/>
    <m/>
    <m/>
    <m/>
    <m/>
    <m/>
    <m/>
    <m/>
    <m/>
  </r>
  <r>
    <x v="1"/>
    <x v="1"/>
    <m/>
    <s v="No"/>
    <s v="Straight / heterosexual"/>
    <m/>
    <x v="0"/>
    <m/>
    <s v="Christian (all denominations)"/>
    <m/>
    <s v="25-34"/>
    <s v="No"/>
    <s v="No"/>
    <s v="Yes"/>
    <s v="Other (please specify)"/>
    <s v="both"/>
    <x v="0"/>
    <x v="0"/>
    <x v="0"/>
    <x v="0"/>
    <x v="0"/>
    <x v="0"/>
    <x v="0"/>
    <m/>
    <m/>
    <m/>
    <m/>
    <m/>
    <m/>
    <m/>
    <m/>
    <m/>
    <m/>
    <m/>
    <m/>
    <m/>
    <m/>
    <s v="x"/>
    <m/>
    <m/>
    <m/>
    <m/>
    <m/>
    <m/>
    <m/>
    <m/>
    <m/>
    <m/>
    <m/>
    <m/>
    <m/>
    <m/>
    <m/>
    <m/>
    <m/>
    <m/>
    <m/>
    <m/>
    <m/>
    <m/>
    <m/>
    <m/>
    <m/>
    <m/>
  </r>
  <r>
    <x v="1"/>
    <x v="0"/>
    <m/>
    <s v="No"/>
    <s v="Straight / heterosexual"/>
    <m/>
    <x v="0"/>
    <m/>
    <s v="None"/>
    <m/>
    <s v="55-64"/>
    <s v="No"/>
    <s v="No"/>
    <s v="No"/>
    <s v="Prefer not to say"/>
    <m/>
    <x v="3"/>
    <x v="4"/>
    <x v="2"/>
    <x v="3"/>
    <x v="1"/>
    <x v="1"/>
    <x v="1"/>
    <m/>
    <m/>
    <m/>
    <m/>
    <m/>
    <m/>
    <m/>
    <m/>
    <m/>
    <m/>
    <m/>
    <m/>
    <s v="I belong"/>
    <s v="Positive"/>
    <m/>
    <m/>
    <m/>
    <m/>
    <m/>
    <m/>
    <m/>
    <m/>
    <m/>
    <m/>
    <m/>
    <s v="x"/>
    <s v="Education (at all ends of the company)"/>
    <s v="Training"/>
    <m/>
    <s v="x"/>
    <m/>
    <m/>
    <m/>
    <m/>
    <m/>
    <m/>
    <m/>
    <m/>
    <m/>
    <m/>
    <m/>
  </r>
  <r>
    <x v="1"/>
    <x v="0"/>
    <m/>
    <s v="No"/>
    <s v="Straight / heterosexual"/>
    <m/>
    <x v="0"/>
    <m/>
    <s v="None"/>
    <m/>
    <s v="25-34"/>
    <s v="No"/>
    <s v="No"/>
    <s v="Yes"/>
    <s v="State / government funded"/>
    <m/>
    <x v="1"/>
    <x v="2"/>
    <x v="3"/>
    <x v="1"/>
    <x v="1"/>
    <x v="1"/>
    <x v="1"/>
    <m/>
    <m/>
    <m/>
    <m/>
    <m/>
    <m/>
    <m/>
    <m/>
    <m/>
    <m/>
    <m/>
    <m/>
    <s v="In general, I feel good about my involvement with the ABL Group. There are times when this positivity is strained, but I think that is normal within any complex/growing organisation."/>
    <s v="Neutral"/>
    <m/>
    <m/>
    <m/>
    <m/>
    <m/>
    <m/>
    <m/>
    <m/>
    <m/>
    <m/>
    <s v="x"/>
    <m/>
    <s v="Double down on ensuring that all personnel, regardless of their seniority, is required to engage with interactive D&amp;I training."/>
    <s v="Training"/>
    <m/>
    <s v="x"/>
    <m/>
    <m/>
    <m/>
    <m/>
    <m/>
    <m/>
    <m/>
    <m/>
    <m/>
    <s v="N/A"/>
    <m/>
  </r>
  <r>
    <x v="0"/>
    <x v="0"/>
    <m/>
    <s v="No"/>
    <s v="Straight / heterosexual"/>
    <m/>
    <x v="0"/>
    <m/>
    <s v="None"/>
    <m/>
    <s v="25-34"/>
    <s v="No"/>
    <s v="No"/>
    <s v="No"/>
    <s v="State / government funded"/>
    <m/>
    <x v="1"/>
    <x v="4"/>
    <x v="1"/>
    <x v="2"/>
    <x v="2"/>
    <x v="1"/>
    <x v="1"/>
    <m/>
    <m/>
    <m/>
    <m/>
    <m/>
    <m/>
    <m/>
    <m/>
    <m/>
    <m/>
    <m/>
    <m/>
    <s v="Great"/>
    <s v="Positive"/>
    <m/>
    <m/>
    <m/>
    <m/>
    <m/>
    <m/>
    <m/>
    <m/>
    <m/>
    <m/>
    <m/>
    <s v="x"/>
    <s v="More female technical staff"/>
    <s v="Senior leadership"/>
    <s v="x"/>
    <m/>
    <m/>
    <m/>
    <m/>
    <m/>
    <m/>
    <m/>
    <m/>
    <m/>
    <m/>
    <m/>
    <m/>
  </r>
  <r>
    <x v="3"/>
    <x v="2"/>
    <m/>
    <s v="No"/>
    <s v="Prefer not to say"/>
    <m/>
    <x v="0"/>
    <m/>
    <s v="Prefer not to say"/>
    <m/>
    <s v="55-64"/>
    <s v="No"/>
    <s v="Yes"/>
    <s v="No"/>
    <s v="State / government funded"/>
    <m/>
    <x v="0"/>
    <x v="0"/>
    <x v="0"/>
    <x v="0"/>
    <x v="0"/>
    <x v="0"/>
    <x v="0"/>
    <m/>
    <m/>
    <m/>
    <m/>
    <m/>
    <m/>
    <m/>
    <m/>
    <m/>
    <m/>
    <m/>
    <m/>
    <m/>
    <m/>
    <s v="x"/>
    <m/>
    <m/>
    <m/>
    <m/>
    <m/>
    <m/>
    <m/>
    <m/>
    <m/>
    <m/>
    <m/>
    <m/>
    <m/>
    <m/>
    <m/>
    <m/>
    <m/>
    <m/>
    <m/>
    <m/>
    <m/>
    <m/>
    <m/>
    <m/>
    <m/>
    <m/>
  </r>
  <r>
    <x v="4"/>
    <x v="0"/>
    <m/>
    <s v="No"/>
    <s v="Straight / heterosexual"/>
    <m/>
    <x v="2"/>
    <m/>
    <s v="Other (please specify)"/>
    <s v="Hindu"/>
    <s v="35-44"/>
    <s v="No"/>
    <s v="No"/>
    <s v="Yes"/>
    <s v="Private (paid for) school"/>
    <m/>
    <x v="0"/>
    <x v="0"/>
    <x v="0"/>
    <x v="0"/>
    <x v="0"/>
    <x v="0"/>
    <x v="0"/>
    <m/>
    <m/>
    <m/>
    <m/>
    <m/>
    <m/>
    <m/>
    <m/>
    <m/>
    <m/>
    <m/>
    <m/>
    <m/>
    <m/>
    <s v="x"/>
    <m/>
    <m/>
    <m/>
    <m/>
    <m/>
    <m/>
    <m/>
    <m/>
    <m/>
    <m/>
    <m/>
    <m/>
    <m/>
    <m/>
    <m/>
    <m/>
    <m/>
    <m/>
    <m/>
    <m/>
    <m/>
    <m/>
    <m/>
    <m/>
    <m/>
    <m/>
  </r>
  <r>
    <x v="1"/>
    <x v="0"/>
    <m/>
    <s v="No"/>
    <s v="Straight / heterosexual"/>
    <m/>
    <x v="0"/>
    <m/>
    <s v="None"/>
    <m/>
    <s v="45-54"/>
    <s v="No"/>
    <s v="No"/>
    <s v="No"/>
    <s v="State / government funded"/>
    <m/>
    <x v="2"/>
    <x v="4"/>
    <x v="1"/>
    <x v="1"/>
    <x v="1"/>
    <x v="1"/>
    <x v="1"/>
    <m/>
    <m/>
    <m/>
    <m/>
    <m/>
    <m/>
    <m/>
    <m/>
    <m/>
    <m/>
    <m/>
    <m/>
    <s v="."/>
    <m/>
    <s v="x"/>
    <m/>
    <m/>
    <m/>
    <m/>
    <m/>
    <m/>
    <m/>
    <m/>
    <m/>
    <m/>
    <m/>
    <s v="."/>
    <m/>
    <m/>
    <m/>
    <m/>
    <m/>
    <m/>
    <m/>
    <m/>
    <m/>
    <m/>
    <m/>
    <m/>
    <s v="."/>
    <m/>
  </r>
  <r>
    <x v="1"/>
    <x v="0"/>
    <m/>
    <s v="No"/>
    <s v="Straight / heterosexual"/>
    <m/>
    <x v="0"/>
    <m/>
    <s v="Christian (all denominations)"/>
    <m/>
    <s v="25-34"/>
    <s v="No"/>
    <s v="No"/>
    <s v="Yes"/>
    <s v="State / government funded"/>
    <m/>
    <x v="2"/>
    <x v="3"/>
    <x v="1"/>
    <x v="1"/>
    <x v="1"/>
    <x v="1"/>
    <x v="1"/>
    <s v="Hi gents"/>
    <s v="Gender"/>
    <m/>
    <s v="x"/>
    <m/>
    <m/>
    <m/>
    <s v="Collective noun"/>
    <s v="x"/>
    <m/>
    <m/>
    <m/>
    <s v="excited"/>
    <s v="Positive"/>
    <m/>
    <m/>
    <m/>
    <m/>
    <m/>
    <m/>
    <m/>
    <m/>
    <m/>
    <m/>
    <m/>
    <s v="x"/>
    <s v="surveys"/>
    <s v="Data"/>
    <m/>
    <m/>
    <m/>
    <m/>
    <m/>
    <s v="x"/>
    <m/>
    <m/>
    <m/>
    <m/>
    <m/>
    <s v="None "/>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3">
  <r>
    <x v="0"/>
    <x v="0"/>
    <m/>
    <s v="No"/>
    <s v="Straight / heterosexual"/>
    <m/>
    <s v="White"/>
    <m/>
    <s v="None"/>
    <m/>
    <s v="18-24"/>
    <s v="No"/>
    <s v="No"/>
    <s v="No"/>
    <s v="State / government funded"/>
    <m/>
    <x v="0"/>
    <x v="0"/>
    <s v="Agree"/>
    <s v="Agree"/>
    <s v="Strongly agree"/>
    <s v="No"/>
    <s v="Yes"/>
  </r>
  <r>
    <x v="1"/>
    <x v="1"/>
    <m/>
    <s v="No"/>
    <s v="Straight / heterosexual"/>
    <m/>
    <s v="Prefer not to say"/>
    <m/>
    <s v="Christian (all denominations)"/>
    <m/>
    <s v="25-34"/>
    <s v="No"/>
    <s v="No"/>
    <s v="Yes"/>
    <s v="State / government funded"/>
    <m/>
    <x v="1"/>
    <x v="1"/>
    <s v="Agree"/>
    <s v="Neither agree nor disagree"/>
    <s v="Neither agree nor disagree"/>
    <s v="No"/>
    <s v="Yes"/>
  </r>
  <r>
    <x v="2"/>
    <x v="1"/>
    <m/>
    <s v="No"/>
    <s v="Straight / heterosexual"/>
    <m/>
    <s v="White"/>
    <m/>
    <s v="Christian (all denominations)"/>
    <m/>
    <s v="45-54"/>
    <s v="No"/>
    <s v="No"/>
    <s v="Yes"/>
    <s v="State / government funded"/>
    <m/>
    <x v="2"/>
    <x v="0"/>
    <s v="Strongly agree"/>
    <s v="Strongly agree"/>
    <s v="Agree"/>
    <s v="No"/>
    <s v="Yes"/>
  </r>
  <r>
    <x v="2"/>
    <x v="1"/>
    <m/>
    <s v="No"/>
    <s v="Straight / heterosexual"/>
    <m/>
    <s v="Mixed or multiple ethnic groups"/>
    <m/>
    <s v="None"/>
    <m/>
    <s v="35-44"/>
    <s v="No"/>
    <s v="No"/>
    <s v="Yes"/>
    <s v="State / government funded"/>
    <m/>
    <x v="3"/>
    <x v="2"/>
    <m/>
    <m/>
    <m/>
    <m/>
    <m/>
  </r>
  <r>
    <x v="0"/>
    <x v="0"/>
    <m/>
    <s v="No"/>
    <s v="Straight / heterosexual"/>
    <m/>
    <s v="White"/>
    <m/>
    <s v="Other (please specify)"/>
    <s v="mix"/>
    <s v="35-44"/>
    <s v="Yes"/>
    <s v="Yes"/>
    <s v="Yes"/>
    <s v="Private (paid for) school"/>
    <m/>
    <x v="4"/>
    <x v="1"/>
    <s v="Agree"/>
    <s v="Neither agree nor disagree"/>
    <s v="Neither agree nor disagree"/>
    <s v="No"/>
    <s v="Yes"/>
  </r>
  <r>
    <x v="0"/>
    <x v="1"/>
    <m/>
    <s v="No"/>
    <s v="Straight / heterosexual"/>
    <m/>
    <s v="White"/>
    <m/>
    <s v="None"/>
    <m/>
    <s v="35-44"/>
    <s v="No"/>
    <s v="No"/>
    <s v="Yes"/>
    <s v="Private (paid for) school"/>
    <m/>
    <x v="4"/>
    <x v="0"/>
    <s v="Disagree"/>
    <s v="Neither agree nor disagree"/>
    <s v="Disagree"/>
    <s v="No"/>
    <s v="No"/>
  </r>
  <r>
    <x v="0"/>
    <x v="0"/>
    <m/>
    <s v="No"/>
    <s v="Straight / heterosexual"/>
    <m/>
    <s v="White"/>
    <m/>
    <s v="None"/>
    <m/>
    <s v="25-34"/>
    <s v="No"/>
    <s v="No"/>
    <s v="No"/>
    <s v="State / government funded"/>
    <m/>
    <x v="4"/>
    <x v="3"/>
    <s v="Agree"/>
    <s v="Disagree"/>
    <s v="Disagree"/>
    <s v="Yes"/>
    <s v="No"/>
  </r>
  <r>
    <x v="1"/>
    <x v="1"/>
    <m/>
    <s v="No"/>
    <s v="Straight / heterosexual"/>
    <m/>
    <s v="White"/>
    <m/>
    <s v="Christian (all denominations)"/>
    <m/>
    <s v="25-34"/>
    <s v="No"/>
    <s v="No"/>
    <s v="Yes"/>
    <s v="State / government funded"/>
    <m/>
    <x v="2"/>
    <x v="0"/>
    <s v="Agree"/>
    <s v="Agree"/>
    <s v="Agree"/>
    <s v="No"/>
    <s v="Yes"/>
  </r>
  <r>
    <x v="2"/>
    <x v="1"/>
    <m/>
    <s v="No"/>
    <s v="Straight / heterosexual"/>
    <m/>
    <s v="South Asian (i.e. India, Pakistan, Sri Lanka)"/>
    <m/>
    <s v="Other (please specify)"/>
    <s v="Hindu"/>
    <s v="25-34"/>
    <s v="No"/>
    <s v="No"/>
    <s v="Yes"/>
    <s v="Private (paid for) school"/>
    <m/>
    <x v="0"/>
    <x v="4"/>
    <s v="Strongly agree"/>
    <s v="Strongly agree"/>
    <s v="Strongly agree"/>
    <s v="No"/>
    <s v="No"/>
  </r>
  <r>
    <x v="0"/>
    <x v="0"/>
    <m/>
    <s v="No"/>
    <s v="Straight / heterosexual"/>
    <m/>
    <s v="White"/>
    <m/>
    <s v="None"/>
    <m/>
    <s v="25-34"/>
    <s v="No"/>
    <s v="No"/>
    <s v="No"/>
    <s v="State / government funded"/>
    <m/>
    <x v="4"/>
    <x v="3"/>
    <s v="Agree"/>
    <s v="Disagree"/>
    <s v="Disagree"/>
    <s v="No"/>
    <s v="Yes"/>
  </r>
  <r>
    <x v="2"/>
    <x v="1"/>
    <m/>
    <s v="No"/>
    <s v="Straight / heterosexual"/>
    <m/>
    <s v="White"/>
    <m/>
    <s v="Christian (all denominations)"/>
    <m/>
    <s v="25-34"/>
    <s v="No"/>
    <s v="No"/>
    <s v="No"/>
    <s v="Private (paid for) school"/>
    <m/>
    <x v="2"/>
    <x v="5"/>
    <s v="Agree"/>
    <s v="Agree"/>
    <s v="Agree"/>
    <s v="No"/>
    <s v="No"/>
  </r>
  <r>
    <x v="0"/>
    <x v="1"/>
    <m/>
    <s v="No"/>
    <s v="Straight / heterosexual"/>
    <m/>
    <s v="White"/>
    <m/>
    <s v="None"/>
    <m/>
    <s v="35-44"/>
    <s v="No"/>
    <s v="No"/>
    <s v="No"/>
    <s v="State / government funded"/>
    <m/>
    <x v="4"/>
    <x v="5"/>
    <s v="Agree"/>
    <s v="Agree"/>
    <s v="Agree"/>
    <s v="No"/>
    <s v="Yes"/>
  </r>
  <r>
    <x v="1"/>
    <x v="1"/>
    <m/>
    <s v="No"/>
    <s v="Straight / heterosexual"/>
    <m/>
    <s v="White"/>
    <m/>
    <s v="Christian (all denominations)"/>
    <m/>
    <s v="45-54"/>
    <s v="No"/>
    <s v="No"/>
    <s v="Yes"/>
    <s v="Private (paid for) school"/>
    <m/>
    <x v="5"/>
    <x v="4"/>
    <s v="Neither agree nor disagree"/>
    <s v="Strongly disagree"/>
    <s v="Neither agree nor disagree"/>
    <s v="Yes"/>
    <s v="No"/>
  </r>
  <r>
    <x v="0"/>
    <x v="1"/>
    <m/>
    <s v="No"/>
    <s v="Straight / heterosexual"/>
    <m/>
    <s v="White"/>
    <m/>
    <s v="Christian (all denominations)"/>
    <m/>
    <s v="55-64"/>
    <s v="No"/>
    <s v="No"/>
    <s v="No"/>
    <s v="Private (paid for) school"/>
    <m/>
    <x v="4"/>
    <x v="0"/>
    <s v="Agree"/>
    <s v="Agree"/>
    <s v="Agree"/>
    <s v="No"/>
    <s v="No"/>
  </r>
  <r>
    <x v="1"/>
    <x v="1"/>
    <m/>
    <s v="No"/>
    <s v="Straight / heterosexual"/>
    <m/>
    <s v="White"/>
    <m/>
    <s v="None"/>
    <m/>
    <s v="45-54"/>
    <s v="No"/>
    <s v="No"/>
    <s v="Yes"/>
    <s v="State / government funded"/>
    <m/>
    <x v="0"/>
    <x v="5"/>
    <s v="Agree"/>
    <s v="Agree"/>
    <s v="Agree"/>
    <s v="No"/>
    <s v="Yes"/>
  </r>
  <r>
    <x v="2"/>
    <x v="0"/>
    <m/>
    <s v="No"/>
    <s v="Straight / heterosexual"/>
    <m/>
    <s v="White"/>
    <m/>
    <s v="Christian (all denominations)"/>
    <m/>
    <s v="35-44"/>
    <s v="No"/>
    <s v="No"/>
    <s v="Yes"/>
    <s v="Private (paid for) school"/>
    <m/>
    <x v="2"/>
    <x v="3"/>
    <s v="Neither agree nor disagree"/>
    <s v="Disagree"/>
    <s v="Strongly disagree"/>
    <s v="Yes"/>
    <s v="No"/>
  </r>
  <r>
    <x v="0"/>
    <x v="1"/>
    <m/>
    <s v="No"/>
    <s v="Straight / heterosexual"/>
    <m/>
    <s v="White"/>
    <m/>
    <s v="None"/>
    <m/>
    <s v="Prefer not to say"/>
    <s v="No"/>
    <s v="No"/>
    <s v="No"/>
    <s v="State / government funded"/>
    <m/>
    <x v="3"/>
    <x v="2"/>
    <m/>
    <m/>
    <m/>
    <m/>
    <m/>
  </r>
  <r>
    <x v="0"/>
    <x v="2"/>
    <m/>
    <s v="No"/>
    <s v="Straight / heterosexual"/>
    <m/>
    <s v="White"/>
    <m/>
    <s v="None"/>
    <m/>
    <s v="25-34"/>
    <s v="Yes"/>
    <s v="No"/>
    <s v="Yes"/>
    <s v="State / government funded"/>
    <m/>
    <x v="5"/>
    <x v="0"/>
    <s v="Neither agree nor disagree"/>
    <s v="Disagree"/>
    <s v="Agree"/>
    <s v="Yes"/>
    <s v="No"/>
  </r>
  <r>
    <x v="2"/>
    <x v="1"/>
    <m/>
    <s v="No"/>
    <s v="Bi / bisexual"/>
    <m/>
    <s v="White"/>
    <m/>
    <s v="Christian (all denominations)"/>
    <m/>
    <s v="45-54"/>
    <s v="No"/>
    <s v="No"/>
    <s v="No"/>
    <s v="Other (please specify)"/>
    <s v="university "/>
    <x v="3"/>
    <x v="2"/>
    <m/>
    <m/>
    <m/>
    <m/>
    <m/>
  </r>
  <r>
    <x v="2"/>
    <x v="1"/>
    <m/>
    <s v="No"/>
    <s v="Prefer not to say"/>
    <m/>
    <s v="Prefer not to say"/>
    <m/>
    <s v="Prefer not to say"/>
    <m/>
    <s v="18-24"/>
    <s v="No"/>
    <s v="No"/>
    <s v="Prefer not to say"/>
    <s v="Prefer not to say"/>
    <m/>
    <x v="3"/>
    <x v="2"/>
    <m/>
    <m/>
    <m/>
    <m/>
    <m/>
  </r>
  <r>
    <x v="2"/>
    <x v="1"/>
    <m/>
    <s v="No"/>
    <s v="Straight / heterosexual"/>
    <m/>
    <s v="Other (please specify)"/>
    <s v="Scottish."/>
    <s v="Christian (all denominations)"/>
    <m/>
    <s v="65+"/>
    <s v="No"/>
    <s v="No"/>
    <s v="No"/>
    <s v="State / government funded"/>
    <m/>
    <x v="4"/>
    <x v="3"/>
    <s v="Agree"/>
    <s v="Neither agree nor disagree"/>
    <s v="Neither agree nor disagree"/>
    <s v="No"/>
    <s v="Yes"/>
  </r>
  <r>
    <x v="0"/>
    <x v="0"/>
    <m/>
    <s v="No"/>
    <s v="Gay woman / lesbian"/>
    <m/>
    <s v="White"/>
    <m/>
    <s v="None"/>
    <m/>
    <s v="25-34"/>
    <s v="No"/>
    <s v="No"/>
    <s v="Yes"/>
    <s v="State / government funded"/>
    <m/>
    <x v="2"/>
    <x v="3"/>
    <s v="Neither agree nor disagree"/>
    <s v="Neither agree nor disagree"/>
    <s v="Strongly agree"/>
    <s v="Yes"/>
    <s v="Yes"/>
  </r>
  <r>
    <x v="2"/>
    <x v="1"/>
    <m/>
    <s v="No"/>
    <s v="Straight / heterosexual"/>
    <m/>
    <s v="White"/>
    <m/>
    <s v="Christian (all denominations)"/>
    <m/>
    <s v="45-54"/>
    <s v="No"/>
    <s v="No"/>
    <s v="No"/>
    <s v="State / government funded"/>
    <m/>
    <x v="0"/>
    <x v="5"/>
    <s v="Agree"/>
    <s v="Agree"/>
    <s v="Agree"/>
    <s v="No"/>
    <s v="Yes"/>
  </r>
  <r>
    <x v="0"/>
    <x v="1"/>
    <m/>
    <s v="No"/>
    <s v="Straight / heterosexual"/>
    <m/>
    <s v="White"/>
    <m/>
    <s v="None"/>
    <m/>
    <s v="35-44"/>
    <s v="No"/>
    <s v="No"/>
    <s v="Yes"/>
    <s v="Private (paid for) school"/>
    <m/>
    <x v="1"/>
    <x v="3"/>
    <s v="Neither agree nor disagree"/>
    <s v="Disagree"/>
    <s v="Neither agree nor disagree"/>
    <s v="Yes"/>
    <s v="Yes"/>
  </r>
  <r>
    <x v="2"/>
    <x v="1"/>
    <m/>
    <s v="No"/>
    <s v="Straight / heterosexual"/>
    <m/>
    <s v="White"/>
    <m/>
    <s v="Christian (all denominations)"/>
    <m/>
    <s v="25-34"/>
    <s v="No"/>
    <s v="No"/>
    <s v="No"/>
    <s v="State / government funded"/>
    <m/>
    <x v="2"/>
    <x v="0"/>
    <s v="Agree"/>
    <s v="Agree"/>
    <s v="Agree"/>
    <s v="Yes"/>
    <s v="Yes"/>
  </r>
  <r>
    <x v="3"/>
    <x v="1"/>
    <m/>
    <s v="No"/>
    <s v="Straight / heterosexual"/>
    <m/>
    <s v="Hispanic"/>
    <m/>
    <s v="Other (please specify)"/>
    <s v="Catholic"/>
    <s v="45-54"/>
    <s v="No"/>
    <s v="No"/>
    <s v="Yes"/>
    <s v="Private (paid for) school"/>
    <m/>
    <x v="5"/>
    <x v="3"/>
    <s v="Disagree"/>
    <s v="Neither agree nor disagree"/>
    <s v="Neither agree nor disagree"/>
    <s v="Yes"/>
    <s v="No"/>
  </r>
  <r>
    <x v="2"/>
    <x v="1"/>
    <m/>
    <s v="No"/>
    <s v="Straight / heterosexual"/>
    <m/>
    <s v="Prefer not to say"/>
    <m/>
    <s v="Christian (all denominations)"/>
    <m/>
    <s v="35-44"/>
    <s v="No"/>
    <s v="No"/>
    <s v="Yes"/>
    <s v="Private (paid for) school"/>
    <m/>
    <x v="2"/>
    <x v="3"/>
    <s v="Agree"/>
    <s v="Neither agree nor disagree"/>
    <s v="Agree"/>
    <s v="Yes"/>
    <s v="Yes"/>
  </r>
  <r>
    <x v="0"/>
    <x v="0"/>
    <m/>
    <s v="No"/>
    <s v="Straight / heterosexual"/>
    <m/>
    <s v="East Asian (i.e. China, Japan, Korea)"/>
    <m/>
    <s v="Prefer not to say"/>
    <m/>
    <s v="25-34"/>
    <s v="No"/>
    <s v="No"/>
    <s v="No"/>
    <s v="Private (paid for) school"/>
    <m/>
    <x v="4"/>
    <x v="3"/>
    <s v="Neither agree nor disagree"/>
    <s v="Agree"/>
    <s v="Neither agree nor disagree"/>
    <s v="No"/>
    <s v="No"/>
  </r>
  <r>
    <x v="2"/>
    <x v="1"/>
    <m/>
    <s v="No"/>
    <s v="Straight / heterosexual"/>
    <m/>
    <s v="East Asian (i.e. China, Japan, Korea)"/>
    <m/>
    <s v="None"/>
    <m/>
    <s v="25-34"/>
    <s v="No"/>
    <s v="No"/>
    <s v="Yes"/>
    <s v="State / government funded"/>
    <m/>
    <x v="2"/>
    <x v="3"/>
    <s v="Agree"/>
    <s v="Disagree"/>
    <s v="Neither agree nor disagree"/>
    <s v="Yes"/>
    <s v="Yes"/>
  </r>
  <r>
    <x v="2"/>
    <x v="1"/>
    <m/>
    <s v="No"/>
    <s v="Straight / heterosexual"/>
    <m/>
    <s v="Other (please specify)"/>
    <s v="Asian - malay"/>
    <s v="Muslim"/>
    <m/>
    <s v="35-44"/>
    <s v="No"/>
    <s v="No"/>
    <s v="No"/>
    <s v="State / government funded"/>
    <m/>
    <x v="4"/>
    <x v="0"/>
    <s v="Agree"/>
    <s v="Neither agree nor disagree"/>
    <s v="Neither agree nor disagree"/>
    <s v="Yes"/>
    <s v="Yes"/>
  </r>
  <r>
    <x v="2"/>
    <x v="1"/>
    <m/>
    <s v="No"/>
    <s v="Straight / heterosexual"/>
    <m/>
    <s v="White"/>
    <m/>
    <s v="Christian (all denominations)"/>
    <m/>
    <s v="55-64"/>
    <s v="No"/>
    <s v="No"/>
    <s v="No"/>
    <s v="State / government funded"/>
    <m/>
    <x v="2"/>
    <x v="5"/>
    <s v="Agree"/>
    <s v="Agree"/>
    <s v="Agree"/>
    <s v="No"/>
    <s v="Yes"/>
  </r>
  <r>
    <x v="4"/>
    <x v="0"/>
    <m/>
    <s v="No"/>
    <s v="Prefer not to say"/>
    <m/>
    <s v="White"/>
    <m/>
    <s v="Prefer not to say"/>
    <m/>
    <s v="35-44"/>
    <s v="No"/>
    <s v="No"/>
    <s v="No"/>
    <s v="State / government funded"/>
    <m/>
    <x v="4"/>
    <x v="0"/>
    <s v="Neither agree nor disagree"/>
    <s v="Neither agree nor disagree"/>
    <s v="Disagree"/>
    <s v="No"/>
    <s v="Yes"/>
  </r>
  <r>
    <x v="0"/>
    <x v="1"/>
    <m/>
    <s v="No"/>
    <s v="Straight / heterosexual"/>
    <m/>
    <s v="White"/>
    <m/>
    <s v="Christian (all denominations)"/>
    <m/>
    <s v="25-34"/>
    <s v="No"/>
    <s v="No"/>
    <s v="Yes"/>
    <s v="State / government funded"/>
    <m/>
    <x v="4"/>
    <x v="1"/>
    <s v="Agree"/>
    <s v="Agree"/>
    <s v="Neither agree nor disagree"/>
    <s v="No"/>
    <s v="Yes"/>
  </r>
  <r>
    <x v="2"/>
    <x v="1"/>
    <m/>
    <s v="No"/>
    <s v="Straight / heterosexual"/>
    <m/>
    <s v="White"/>
    <m/>
    <s v="None"/>
    <m/>
    <s v="35-44"/>
    <s v="No"/>
    <s v="No"/>
    <s v="Yes"/>
    <s v="Private (paid for) school"/>
    <m/>
    <x v="3"/>
    <x v="2"/>
    <m/>
    <m/>
    <m/>
    <m/>
    <m/>
  </r>
  <r>
    <x v="2"/>
    <x v="1"/>
    <m/>
    <s v="No"/>
    <s v="Straight / heterosexual"/>
    <m/>
    <s v="White"/>
    <m/>
    <s v="Christian (all denominations)"/>
    <m/>
    <s v="25-34"/>
    <s v="No"/>
    <s v="No"/>
    <s v="Yes"/>
    <s v="State / government funded"/>
    <m/>
    <x v="2"/>
    <x v="3"/>
    <s v="Agree"/>
    <s v="Agree"/>
    <s v="Agree"/>
    <s v="No"/>
    <s v="Yes"/>
  </r>
  <r>
    <x v="2"/>
    <x v="1"/>
    <m/>
    <s v="No"/>
    <s v="Straight / heterosexual"/>
    <m/>
    <s v="White"/>
    <m/>
    <s v="Christian (all denominations)"/>
    <m/>
    <s v="35-44"/>
    <s v="No"/>
    <s v="No"/>
    <s v="Yes"/>
    <s v="State / government funded"/>
    <m/>
    <x v="0"/>
    <x v="5"/>
    <s v="Strongly agree"/>
    <s v="Strongly agree"/>
    <s v="Strongly agree"/>
    <s v="No"/>
    <s v="Yes"/>
  </r>
  <r>
    <x v="0"/>
    <x v="0"/>
    <m/>
    <s v="No"/>
    <s v="Straight / heterosexual"/>
    <m/>
    <s v="White"/>
    <m/>
    <s v="None"/>
    <m/>
    <s v="35-44"/>
    <s v="No"/>
    <s v="No"/>
    <s v="Yes"/>
    <s v="State / government funded"/>
    <m/>
    <x v="2"/>
    <x v="0"/>
    <s v="Agree"/>
    <s v="Agree"/>
    <s v="Agree"/>
    <s v="No"/>
    <s v="Yes"/>
  </r>
  <r>
    <x v="1"/>
    <x v="1"/>
    <m/>
    <s v="No"/>
    <s v="Straight / heterosexual"/>
    <m/>
    <s v="Arab"/>
    <m/>
    <s v="Muslim"/>
    <m/>
    <s v="25-34"/>
    <s v="No"/>
    <s v="No"/>
    <s v="Yes"/>
    <s v="State / government funded"/>
    <m/>
    <x v="4"/>
    <x v="5"/>
    <s v="Strongly agree"/>
    <s v="Agree"/>
    <s v="Agree"/>
    <s v="No"/>
    <s v="Yes"/>
  </r>
  <r>
    <x v="2"/>
    <x v="1"/>
    <m/>
    <s v="No"/>
    <s v="Straight / heterosexual"/>
    <m/>
    <s v="Mixed or multiple ethnic groups"/>
    <m/>
    <s v="Christian (all denominations)"/>
    <m/>
    <s v="55-64"/>
    <s v="No"/>
    <s v="No"/>
    <s v="No"/>
    <s v="Private (paid for) school"/>
    <m/>
    <x v="2"/>
    <x v="4"/>
    <s v="Strongly agree"/>
    <s v="Strongly agree"/>
    <s v="Strongly agree"/>
    <s v="No"/>
    <s v="Yes"/>
  </r>
  <r>
    <x v="3"/>
    <x v="1"/>
    <m/>
    <s v="No"/>
    <s v="Straight / heterosexual"/>
    <m/>
    <s v="White"/>
    <m/>
    <s v="None"/>
    <m/>
    <s v="35-44"/>
    <s v="No"/>
    <s v="No"/>
    <s v="Yes"/>
    <s v="State / government funded"/>
    <m/>
    <x v="3"/>
    <x v="2"/>
    <m/>
    <m/>
    <m/>
    <m/>
    <m/>
  </r>
  <r>
    <x v="2"/>
    <x v="1"/>
    <m/>
    <s v="No"/>
    <s v="Straight / heterosexual"/>
    <m/>
    <s v="Hispanic"/>
    <m/>
    <s v="Christian (all denominations)"/>
    <m/>
    <s v="45-54"/>
    <s v="No"/>
    <s v="No"/>
    <s v="Yes"/>
    <s v="Private (paid for) school"/>
    <m/>
    <x v="0"/>
    <x v="3"/>
    <s v="Strongly agree"/>
    <s v="Strongly agree"/>
    <s v="Strongly agree"/>
    <s v="No"/>
    <s v="No"/>
  </r>
  <r>
    <x v="3"/>
    <x v="0"/>
    <m/>
    <s v="No"/>
    <s v="Asexual"/>
    <m/>
    <s v="White"/>
    <m/>
    <s v="Christian (all denominations)"/>
    <m/>
    <s v="35-44"/>
    <s v="No"/>
    <s v="No"/>
    <s v="No"/>
    <s v="State / government funded"/>
    <m/>
    <x v="4"/>
    <x v="3"/>
    <s v="Agree"/>
    <s v="Agree"/>
    <s v="Agree"/>
    <s v="No"/>
    <s v="Yes"/>
  </r>
  <r>
    <x v="2"/>
    <x v="1"/>
    <m/>
    <s v="No"/>
    <s v="Straight / heterosexual"/>
    <m/>
    <s v="White"/>
    <m/>
    <s v="Christian (all denominations)"/>
    <m/>
    <s v="35-44"/>
    <s v="No"/>
    <s v="No"/>
    <s v="No"/>
    <s v="State / government funded"/>
    <m/>
    <x v="2"/>
    <x v="0"/>
    <s v="Agree"/>
    <s v="Agree"/>
    <s v="Agree"/>
    <s v="No"/>
    <s v="Yes"/>
  </r>
  <r>
    <x v="2"/>
    <x v="1"/>
    <m/>
    <s v="No"/>
    <s v="Straight / heterosexual"/>
    <m/>
    <s v="Hispanic"/>
    <m/>
    <s v="Christian (all denominations)"/>
    <m/>
    <s v="45-54"/>
    <s v="No"/>
    <s v="No"/>
    <s v="Yes"/>
    <s v="State / government funded"/>
    <m/>
    <x v="0"/>
    <x v="5"/>
    <s v="Agree"/>
    <s v="Strongly agree"/>
    <s v="Agree"/>
    <s v="No"/>
    <s v="Yes"/>
  </r>
  <r>
    <x v="2"/>
    <x v="1"/>
    <m/>
    <s v="No"/>
    <s v="Straight / heterosexual"/>
    <m/>
    <s v="White"/>
    <m/>
    <s v="Christian (all denominations)"/>
    <m/>
    <s v="65+"/>
    <s v="No"/>
    <s v="No"/>
    <s v="No"/>
    <s v="Private (paid for) school"/>
    <m/>
    <x v="2"/>
    <x v="0"/>
    <s v="Strongly agree"/>
    <s v="Agree"/>
    <s v="Agree"/>
    <s v="No"/>
    <s v="Yes"/>
  </r>
  <r>
    <x v="2"/>
    <x v="1"/>
    <m/>
    <s v="No"/>
    <s v="Straight / heterosexual"/>
    <m/>
    <s v="White"/>
    <m/>
    <s v="None"/>
    <m/>
    <s v="45-54"/>
    <s v="No"/>
    <s v="No"/>
    <s v="No"/>
    <s v="State / government funded"/>
    <m/>
    <x v="2"/>
    <x v="0"/>
    <s v="Agree"/>
    <s v="Agree"/>
    <s v="Neither agree nor disagree"/>
    <s v="Yes"/>
    <s v="No"/>
  </r>
  <r>
    <x v="2"/>
    <x v="1"/>
    <m/>
    <s v="No"/>
    <s v="Straight / heterosexual"/>
    <m/>
    <s v="Mixed or multiple ethnic groups"/>
    <m/>
    <s v="Christian (all denominations)"/>
    <m/>
    <s v="45-54"/>
    <s v="No"/>
    <s v="No"/>
    <s v="No"/>
    <s v="State / government funded"/>
    <m/>
    <x v="2"/>
    <x v="4"/>
    <s v="Agree"/>
    <s v="Agree"/>
    <s v="Agree"/>
    <s v="No"/>
    <s v="Yes"/>
  </r>
  <r>
    <x v="1"/>
    <x v="1"/>
    <m/>
    <s v="No"/>
    <s v="Straight / heterosexual"/>
    <m/>
    <s v="White"/>
    <m/>
    <s v="Christian (all denominations)"/>
    <m/>
    <s v="45-54"/>
    <s v="No"/>
    <s v="No"/>
    <s v="Yes"/>
    <s v="Private (paid for) school"/>
    <m/>
    <x v="2"/>
    <x v="0"/>
    <s v="Strongly agree"/>
    <s v="Agree"/>
    <s v="Agree"/>
    <s v="No"/>
    <s v="Yes"/>
  </r>
  <r>
    <x v="0"/>
    <x v="0"/>
    <m/>
    <s v="No"/>
    <s v="Straight / heterosexual"/>
    <m/>
    <s v="White"/>
    <m/>
    <s v="Christian (all denominations)"/>
    <m/>
    <s v="35-44"/>
    <s v="No"/>
    <s v="No"/>
    <s v="No"/>
    <s v="State / government funded"/>
    <m/>
    <x v="2"/>
    <x v="0"/>
    <s v="Agree"/>
    <s v="Agree"/>
    <s v="Agree"/>
    <s v="No"/>
    <s v="Yes"/>
  </r>
  <r>
    <x v="2"/>
    <x v="1"/>
    <m/>
    <s v="No"/>
    <s v="Straight / heterosexual"/>
    <m/>
    <s v="Prefer not to say"/>
    <m/>
    <s v="Prefer not to say"/>
    <m/>
    <s v="35-44"/>
    <s v="No"/>
    <s v="No"/>
    <s v="Yes"/>
    <s v="Private (paid for) school"/>
    <m/>
    <x v="3"/>
    <x v="2"/>
    <m/>
    <m/>
    <m/>
    <m/>
    <m/>
  </r>
  <r>
    <x v="2"/>
    <x v="1"/>
    <m/>
    <s v="No"/>
    <s v="Straight / heterosexual"/>
    <m/>
    <s v="South Asian (i.e. India, Pakistan, Sri Lanka)"/>
    <m/>
    <s v="Buddhist"/>
    <m/>
    <s v="45-54"/>
    <s v="No"/>
    <s v="No"/>
    <s v="No"/>
    <s v="State / government funded"/>
    <m/>
    <x v="0"/>
    <x v="5"/>
    <s v="Strongly agree"/>
    <s v="Strongly agree"/>
    <s v="Strongly agree"/>
    <s v="No"/>
    <s v="Yes"/>
  </r>
  <r>
    <x v="2"/>
    <x v="1"/>
    <m/>
    <s v="No"/>
    <s v="Straight / heterosexual"/>
    <m/>
    <s v="White"/>
    <m/>
    <s v="None"/>
    <m/>
    <s v="55-64"/>
    <s v="No"/>
    <s v="No"/>
    <s v="No"/>
    <s v="State / government funded"/>
    <m/>
    <x v="2"/>
    <x v="5"/>
    <s v="Strongly agree"/>
    <s v="Strongly agree"/>
    <s v="Strongly agree"/>
    <s v="No"/>
    <s v="Yes"/>
  </r>
  <r>
    <x v="3"/>
    <x v="1"/>
    <m/>
    <s v="No"/>
    <s v="Straight / heterosexual"/>
    <m/>
    <s v="White"/>
    <m/>
    <s v="None"/>
    <m/>
    <s v="25-34"/>
    <s v="No"/>
    <s v="No"/>
    <s v="Yes"/>
    <s v="State / government funded"/>
    <m/>
    <x v="3"/>
    <x v="2"/>
    <m/>
    <m/>
    <m/>
    <m/>
    <m/>
  </r>
  <r>
    <x v="2"/>
    <x v="1"/>
    <m/>
    <s v="No"/>
    <s v="Straight / heterosexual"/>
    <m/>
    <s v="White"/>
    <m/>
    <s v="Christian (all denominations)"/>
    <m/>
    <s v="65+"/>
    <s v="No"/>
    <s v="No"/>
    <s v="Yes"/>
    <s v="State / government funded"/>
    <m/>
    <x v="0"/>
    <x v="0"/>
    <s v="Strongly agree"/>
    <s v="Strongly agree"/>
    <s v="Strongly agree"/>
    <s v="No"/>
    <s v="Yes"/>
  </r>
  <r>
    <x v="2"/>
    <x v="0"/>
    <m/>
    <s v="No"/>
    <s v="Straight / heterosexual"/>
    <m/>
    <s v="Hispanic"/>
    <m/>
    <s v="Christian (all denominations)"/>
    <m/>
    <s v="45-54"/>
    <s v="No"/>
    <s v="No"/>
    <s v="No"/>
    <s v="Private (paid for) school"/>
    <m/>
    <x v="2"/>
    <x v="0"/>
    <s v="Agree"/>
    <s v="Agree"/>
    <s v="Agree"/>
    <s v="No"/>
    <s v="Yes"/>
  </r>
  <r>
    <x v="2"/>
    <x v="1"/>
    <m/>
    <s v="No"/>
    <s v="Straight / heterosexual"/>
    <m/>
    <s v="South Asian (i.e. India, Pakistan, Sri Lanka)"/>
    <m/>
    <s v="Christian (all denominations)"/>
    <m/>
    <s v="35-44"/>
    <s v="No"/>
    <s v="No"/>
    <s v="Yes"/>
    <s v="State / government funded"/>
    <m/>
    <x v="2"/>
    <x v="5"/>
    <s v="Strongly agree"/>
    <s v="Agree"/>
    <s v="Strongly agree"/>
    <s v="No"/>
    <s v="No"/>
  </r>
  <r>
    <x v="3"/>
    <x v="1"/>
    <m/>
    <s v="No"/>
    <s v="Straight / heterosexual"/>
    <m/>
    <s v="Other (please specify)"/>
    <s v="Iranian"/>
    <s v="Muslim"/>
    <m/>
    <s v="35-44"/>
    <s v="No"/>
    <s v="Yes"/>
    <s v="Yes"/>
    <s v="State / government funded"/>
    <m/>
    <x v="4"/>
    <x v="0"/>
    <s v="Neither agree nor disagree"/>
    <s v="Neither agree nor disagree"/>
    <s v="Agree"/>
    <s v="No"/>
    <s v="Yes"/>
  </r>
  <r>
    <x v="1"/>
    <x v="1"/>
    <m/>
    <s v="No"/>
    <s v="Straight / heterosexual"/>
    <m/>
    <s v="White"/>
    <m/>
    <s v="Christian (all denominations)"/>
    <m/>
    <s v="35-44"/>
    <s v="No"/>
    <s v="No"/>
    <s v="No"/>
    <s v="State / government funded"/>
    <m/>
    <x v="2"/>
    <x v="5"/>
    <s v="Strongly agree"/>
    <s v="Strongly agree"/>
    <s v="Strongly agree"/>
    <s v="No"/>
    <s v="Yes"/>
  </r>
  <r>
    <x v="2"/>
    <x v="1"/>
    <m/>
    <s v="No"/>
    <s v="Straight / heterosexual"/>
    <m/>
    <s v="South Asian (i.e. India, Pakistan, Sri Lanka)"/>
    <m/>
    <s v="Other (please specify)"/>
    <s v="Hindu"/>
    <s v="65+"/>
    <s v="No"/>
    <s v="No"/>
    <s v="Yes"/>
    <s v="Private (paid for) school"/>
    <m/>
    <x v="0"/>
    <x v="3"/>
    <s v="Strongly agree"/>
    <s v="Strongly agree"/>
    <s v="Neither agree nor disagree"/>
    <s v="No"/>
    <s v="Yes"/>
  </r>
  <r>
    <x v="1"/>
    <x v="1"/>
    <m/>
    <s v="No"/>
    <s v="Straight / heterosexual"/>
    <m/>
    <s v="White"/>
    <m/>
    <s v="None"/>
    <m/>
    <s v="25-34"/>
    <s v="No"/>
    <s v="No"/>
    <s v="Yes"/>
    <s v="Private (paid for) school"/>
    <m/>
    <x v="4"/>
    <x v="0"/>
    <s v="Agree"/>
    <s v="Disagree"/>
    <s v="Neither agree nor disagree"/>
    <s v="Yes"/>
    <s v="No"/>
  </r>
  <r>
    <x v="4"/>
    <x v="1"/>
    <m/>
    <s v="No"/>
    <s v="Straight / heterosexual"/>
    <m/>
    <s v="White"/>
    <m/>
    <s v="Christian (all denominations)"/>
    <m/>
    <s v="35-44"/>
    <s v="No"/>
    <s v="No"/>
    <s v="No"/>
    <s v="State / government funded"/>
    <m/>
    <x v="3"/>
    <x v="2"/>
    <m/>
    <m/>
    <m/>
    <m/>
    <m/>
  </r>
  <r>
    <x v="1"/>
    <x v="1"/>
    <m/>
    <s v="No"/>
    <s v="Straight / heterosexual"/>
    <m/>
    <s v="White"/>
    <m/>
    <s v="Christian (all denominations)"/>
    <m/>
    <s v="25-34"/>
    <s v="No"/>
    <s v="No"/>
    <s v="No"/>
    <s v="State / government funded"/>
    <m/>
    <x v="0"/>
    <x v="5"/>
    <s v="Strongly agree"/>
    <s v="Strongly agree"/>
    <s v="Strongly agree"/>
    <s v="No"/>
    <s v="Yes"/>
  </r>
  <r>
    <x v="2"/>
    <x v="1"/>
    <m/>
    <s v="No"/>
    <s v="Straight / heterosexual"/>
    <m/>
    <s v="White"/>
    <m/>
    <s v="Christian (all denominations)"/>
    <m/>
    <s v="65+"/>
    <s v="No"/>
    <s v="No"/>
    <s v="No"/>
    <s v="State / government funded"/>
    <m/>
    <x v="4"/>
    <x v="0"/>
    <s v="Agree"/>
    <s v="Agree"/>
    <s v="Agree"/>
    <s v="No"/>
    <s v="Yes"/>
  </r>
  <r>
    <x v="4"/>
    <x v="1"/>
    <m/>
    <s v="No"/>
    <s v="Straight / heterosexual"/>
    <m/>
    <s v="White"/>
    <m/>
    <s v="None"/>
    <m/>
    <s v="45-54"/>
    <s v="No"/>
    <s v="No"/>
    <s v="No"/>
    <s v="State / government funded"/>
    <m/>
    <x v="4"/>
    <x v="0"/>
    <s v="Agree"/>
    <s v="Agree"/>
    <s v="Agree"/>
    <s v="No"/>
    <s v="Yes"/>
  </r>
  <r>
    <x v="2"/>
    <x v="1"/>
    <m/>
    <s v="No"/>
    <s v="Straight / heterosexual"/>
    <m/>
    <s v="Southeast Asian (i.e. Cambodia, Vietnam, Philippines)"/>
    <m/>
    <s v="Other (please specify)"/>
    <s v="Hindu"/>
    <s v="35-44"/>
    <s v="No"/>
    <s v="No"/>
    <s v="No"/>
    <s v="State / government funded"/>
    <m/>
    <x v="4"/>
    <x v="0"/>
    <s v="Neither agree nor disagree"/>
    <s v="Agree"/>
    <s v="Disagree"/>
    <s v="No"/>
    <s v="Yes"/>
  </r>
  <r>
    <x v="4"/>
    <x v="0"/>
    <m/>
    <s v="No"/>
    <s v="Prefer not to say"/>
    <m/>
    <s v="Other (please specify)"/>
    <s v="Southeast Asian in between above mentioned countries"/>
    <s v="Other (please specify)"/>
    <s v="Hinduism"/>
    <s v="Prefer not to say"/>
    <s v="No"/>
    <s v="No"/>
    <s v="Yes"/>
    <s v="State / government funded"/>
    <m/>
    <x v="3"/>
    <x v="2"/>
    <m/>
    <m/>
    <m/>
    <m/>
    <m/>
  </r>
  <r>
    <x v="2"/>
    <x v="1"/>
    <m/>
    <s v="No"/>
    <s v="Straight / heterosexual"/>
    <m/>
    <s v="South Asian (i.e. India, Pakistan, Sri Lanka)"/>
    <m/>
    <s v="None"/>
    <m/>
    <s v="55-64"/>
    <s v="No"/>
    <s v="No"/>
    <s v="Yes"/>
    <s v="State / government funded"/>
    <m/>
    <x v="0"/>
    <x v="5"/>
    <s v="Agree"/>
    <s v="Agree"/>
    <s v="Strongly agree"/>
    <s v="No"/>
    <s v="Yes"/>
  </r>
  <r>
    <x v="2"/>
    <x v="1"/>
    <m/>
    <s v="No"/>
    <s v="Straight / heterosexual"/>
    <m/>
    <s v="South Asian (i.e. India, Pakistan, Sri Lanka)"/>
    <m/>
    <s v="Other (please specify)"/>
    <s v="Hindu"/>
    <s v="45-54"/>
    <s v="No"/>
    <s v="No"/>
    <s v="Yes"/>
    <s v="Private (paid for) school"/>
    <m/>
    <x v="4"/>
    <x v="3"/>
    <s v="Agree"/>
    <s v="Neither agree nor disagree"/>
    <s v="Neither agree nor disagree"/>
    <s v="Yes"/>
    <s v="Yes"/>
  </r>
  <r>
    <x v="2"/>
    <x v="1"/>
    <m/>
    <s v="No"/>
    <s v="Bi / bisexual"/>
    <m/>
    <s v="Black"/>
    <m/>
    <s v="Buddhist"/>
    <m/>
    <s v="25-34"/>
    <s v="No"/>
    <s v="No"/>
    <s v="No"/>
    <s v="State / government funded"/>
    <m/>
    <x v="2"/>
    <x v="3"/>
    <s v="Agree"/>
    <s v="Agree"/>
    <s v="Neither agree nor disagree"/>
    <s v="No"/>
    <s v="No"/>
  </r>
  <r>
    <x v="0"/>
    <x v="0"/>
    <m/>
    <s v="No"/>
    <s v="Straight / heterosexual"/>
    <m/>
    <s v="Hispanic"/>
    <m/>
    <s v="Christian (all denominations)"/>
    <m/>
    <s v="35-44"/>
    <s v="No"/>
    <s v="No"/>
    <s v="Yes"/>
    <s v="Private (paid for) school"/>
    <m/>
    <x v="4"/>
    <x v="3"/>
    <s v="Neither agree nor disagree"/>
    <s v="Neither agree nor disagree"/>
    <s v="Strongly agree"/>
    <s v="Yes"/>
    <s v="No"/>
  </r>
  <r>
    <x v="2"/>
    <x v="1"/>
    <m/>
    <s v="No"/>
    <s v="Straight / heterosexual"/>
    <m/>
    <s v="Mixed or multiple ethnic groups"/>
    <m/>
    <s v="Christian (all denominations)"/>
    <m/>
    <s v="45-54"/>
    <s v="No"/>
    <s v="No"/>
    <s v="No"/>
    <s v="State / government funded"/>
    <m/>
    <x v="2"/>
    <x v="5"/>
    <s v="Strongly agree"/>
    <s v="Strongly agree"/>
    <s v="Strongly agree"/>
    <s v="No"/>
    <s v="Yes"/>
  </r>
  <r>
    <x v="4"/>
    <x v="1"/>
    <m/>
    <s v="No"/>
    <s v="Straight / heterosexual"/>
    <m/>
    <s v="White"/>
    <m/>
    <s v="Christian (all denominations)"/>
    <m/>
    <s v="45-54"/>
    <s v="No"/>
    <s v="No"/>
    <s v="Yes"/>
    <s v="State / government funded"/>
    <m/>
    <x v="4"/>
    <x v="0"/>
    <s v="Agree"/>
    <s v="Agree"/>
    <s v="Agree"/>
    <s v="No"/>
    <s v="Yes"/>
  </r>
  <r>
    <x v="2"/>
    <x v="0"/>
    <m/>
    <s v="No"/>
    <s v="Straight / heterosexual"/>
    <m/>
    <s v="White"/>
    <m/>
    <s v="None"/>
    <m/>
    <s v="35-44"/>
    <s v="No"/>
    <s v="No"/>
    <s v="No"/>
    <s v="State / government funded"/>
    <m/>
    <x v="2"/>
    <x v="3"/>
    <s v="Agree"/>
    <s v="Agree"/>
    <s v="Agree"/>
    <s v="No"/>
    <s v="Yes"/>
  </r>
  <r>
    <x v="2"/>
    <x v="1"/>
    <m/>
    <s v="No"/>
    <s v="Straight / heterosexual"/>
    <m/>
    <s v="Southeast Asian (i.e. Cambodia, Vietnam, Philippines)"/>
    <m/>
    <s v="None"/>
    <m/>
    <s v="35-44"/>
    <s v="No"/>
    <s v="No"/>
    <s v="No"/>
    <s v="State / government funded"/>
    <m/>
    <x v="2"/>
    <x v="0"/>
    <s v="Agree"/>
    <s v="Agree"/>
    <s v="Agree"/>
    <s v="No"/>
    <s v="Yes"/>
  </r>
  <r>
    <x v="2"/>
    <x v="1"/>
    <m/>
    <s v="No"/>
    <s v="Straight / heterosexual"/>
    <m/>
    <s v="White"/>
    <m/>
    <s v="None"/>
    <m/>
    <s v="25-34"/>
    <s v="No"/>
    <s v="No"/>
    <s v="Yes"/>
    <s v="State / government funded"/>
    <m/>
    <x v="3"/>
    <x v="2"/>
    <m/>
    <m/>
    <m/>
    <m/>
    <m/>
  </r>
  <r>
    <x v="2"/>
    <x v="0"/>
    <m/>
    <s v="No"/>
    <s v="Straight / heterosexual"/>
    <m/>
    <s v="White"/>
    <m/>
    <s v="Buddhist"/>
    <m/>
    <s v="45-54"/>
    <s v="No"/>
    <s v="No"/>
    <s v="No"/>
    <s v="State / government funded"/>
    <m/>
    <x v="0"/>
    <x v="5"/>
    <s v="Agree"/>
    <s v="Agree"/>
    <s v="Strongly agree"/>
    <s v="No"/>
    <s v="Yes"/>
  </r>
  <r>
    <x v="2"/>
    <x v="1"/>
    <m/>
    <s v="No"/>
    <s v="Straight / heterosexual"/>
    <m/>
    <s v="Black"/>
    <m/>
    <s v="Christian (all denominations)"/>
    <m/>
    <s v="35-44"/>
    <s v="No"/>
    <s v="No"/>
    <s v="Yes"/>
    <s v="Private (paid for) school"/>
    <m/>
    <x v="3"/>
    <x v="2"/>
    <m/>
    <m/>
    <m/>
    <m/>
    <m/>
  </r>
  <r>
    <x v="3"/>
    <x v="0"/>
    <m/>
    <s v="No"/>
    <s v="Straight / heterosexual"/>
    <m/>
    <s v="White"/>
    <m/>
    <s v="None"/>
    <m/>
    <s v="35-44"/>
    <s v="No"/>
    <s v="No"/>
    <s v="No"/>
    <s v="State / government funded"/>
    <m/>
    <x v="2"/>
    <x v="0"/>
    <s v="Strongly agree"/>
    <s v="Strongly agree"/>
    <s v="Strongly agree"/>
    <s v="No"/>
    <s v="Yes"/>
  </r>
  <r>
    <x v="2"/>
    <x v="1"/>
    <m/>
    <s v="No"/>
    <s v="Straight / heterosexual"/>
    <m/>
    <s v="White"/>
    <m/>
    <s v="None"/>
    <m/>
    <s v="35-44"/>
    <s v="No"/>
    <s v="No"/>
    <s v="Yes"/>
    <s v="State / government funded"/>
    <m/>
    <x v="4"/>
    <x v="3"/>
    <s v="Neither agree nor disagree"/>
    <s v="Agree"/>
    <s v="Agree"/>
    <s v="Yes"/>
    <s v="Yes"/>
  </r>
  <r>
    <x v="2"/>
    <x v="1"/>
    <m/>
    <s v="No"/>
    <s v="Straight / heterosexual"/>
    <m/>
    <s v="White"/>
    <m/>
    <s v="Other (please specify)"/>
    <s v="Pagan/Wiccan"/>
    <s v="55-64"/>
    <s v="No"/>
    <s v="No"/>
    <s v="No"/>
    <s v="State / government funded"/>
    <m/>
    <x v="2"/>
    <x v="1"/>
    <s v="Disagree"/>
    <s v="Agree"/>
    <s v="Agree"/>
    <s v="No"/>
    <s v="No"/>
  </r>
  <r>
    <x v="0"/>
    <x v="1"/>
    <m/>
    <s v="No"/>
    <s v="Straight / heterosexual"/>
    <m/>
    <s v="White"/>
    <m/>
    <s v="None"/>
    <m/>
    <s v="35-44"/>
    <s v="No"/>
    <s v="No"/>
    <s v="Yes"/>
    <s v="State / government funded"/>
    <m/>
    <x v="3"/>
    <x v="2"/>
    <m/>
    <m/>
    <m/>
    <m/>
    <m/>
  </r>
  <r>
    <x v="2"/>
    <x v="1"/>
    <m/>
    <s v="No"/>
    <s v="Straight / heterosexual"/>
    <m/>
    <s v="White"/>
    <m/>
    <s v="None"/>
    <m/>
    <s v="25-34"/>
    <s v="Yes"/>
    <s v="Yes"/>
    <s v="Yes"/>
    <s v="State / government funded"/>
    <m/>
    <x v="2"/>
    <x v="5"/>
    <s v="Agree"/>
    <s v="Strongly agree"/>
    <s v="Strongly agree"/>
    <s v="No"/>
    <s v="No"/>
  </r>
  <r>
    <x v="0"/>
    <x v="2"/>
    <m/>
    <s v="No"/>
    <s v="Straight / heterosexual"/>
    <m/>
    <s v="White"/>
    <m/>
    <s v="Christian (all denominations)"/>
    <m/>
    <s v="25-34"/>
    <s v="No"/>
    <s v="No"/>
    <s v="No"/>
    <s v="State / government funded"/>
    <m/>
    <x v="4"/>
    <x v="0"/>
    <s v="Agree"/>
    <s v="Neither agree nor disagree"/>
    <s v="Neither agree nor disagree"/>
    <s v="No"/>
    <s v="Yes"/>
  </r>
  <r>
    <x v="3"/>
    <x v="0"/>
    <m/>
    <s v="No"/>
    <s v="Straight / heterosexual"/>
    <m/>
    <s v="Other (please specify)"/>
    <s v="first australian / aboriginal / native"/>
    <s v="Other (please specify)"/>
    <s v="atheist"/>
    <s v="35-44"/>
    <s v="No"/>
    <s v="No"/>
    <s v="No"/>
    <s v="State / government funded"/>
    <m/>
    <x v="4"/>
    <x v="5"/>
    <s v="Neither agree nor disagree"/>
    <s v="Neither agree nor disagree"/>
    <s v="Agree"/>
    <s v="No"/>
    <s v="Yes"/>
  </r>
  <r>
    <x v="2"/>
    <x v="1"/>
    <m/>
    <s v="No"/>
    <s v="Straight / heterosexual"/>
    <m/>
    <s v="Black"/>
    <m/>
    <s v="Christian (all denominations)"/>
    <m/>
    <s v="25-34"/>
    <s v="No"/>
    <s v="No"/>
    <s v="No"/>
    <s v="State / government funded"/>
    <m/>
    <x v="2"/>
    <x v="3"/>
    <s v="Agree"/>
    <s v="Agree"/>
    <s v="Agree"/>
    <s v="No"/>
    <s v="Yes"/>
  </r>
  <r>
    <x v="2"/>
    <x v="1"/>
    <m/>
    <s v="No"/>
    <s v="Bi / bisexual"/>
    <m/>
    <s v="White"/>
    <m/>
    <s v="None"/>
    <m/>
    <s v="45-54"/>
    <s v="Yes"/>
    <s v="Yes"/>
    <s v="No"/>
    <s v="State / government funded"/>
    <m/>
    <x v="4"/>
    <x v="4"/>
    <s v="Neither agree nor disagree"/>
    <s v="Disagree"/>
    <s v="Disagree"/>
    <s v="Yes"/>
    <s v="Yes"/>
  </r>
  <r>
    <x v="0"/>
    <x v="1"/>
    <m/>
    <s v="No"/>
    <s v="Straight / heterosexual"/>
    <m/>
    <s v="White"/>
    <m/>
    <s v="Christian (all denominations)"/>
    <m/>
    <s v="35-44"/>
    <s v="Yes"/>
    <s v="No"/>
    <s v="No"/>
    <s v="Private (paid for) school"/>
    <m/>
    <x v="0"/>
    <x v="5"/>
    <s v="Strongly agree"/>
    <s v="Strongly agree"/>
    <s v="Strongly agree"/>
    <s v="No"/>
    <s v="Yes"/>
  </r>
  <r>
    <x v="2"/>
    <x v="0"/>
    <m/>
    <s v="No"/>
    <s v="Straight / heterosexual"/>
    <m/>
    <s v="White"/>
    <m/>
    <s v="Christian (all denominations)"/>
    <m/>
    <s v="55-64"/>
    <s v="No"/>
    <s v="No"/>
    <s v="No"/>
    <s v="Private (paid for) school"/>
    <m/>
    <x v="4"/>
    <x v="5"/>
    <s v="Strongly agree"/>
    <s v="Strongly agree"/>
    <s v="Agree"/>
    <s v="No"/>
    <s v="Yes"/>
  </r>
  <r>
    <x v="0"/>
    <x v="1"/>
    <m/>
    <s v="No"/>
    <s v="Straight / heterosexual"/>
    <m/>
    <s v="White"/>
    <m/>
    <s v="None"/>
    <m/>
    <s v="35-44"/>
    <s v="No"/>
    <s v="No"/>
    <s v="Yes"/>
    <s v="State / government funded"/>
    <m/>
    <x v="3"/>
    <x v="2"/>
    <m/>
    <m/>
    <m/>
    <m/>
    <m/>
  </r>
  <r>
    <x v="0"/>
    <x v="1"/>
    <m/>
    <s v="No"/>
    <s v="Asexual"/>
    <m/>
    <s v="White"/>
    <m/>
    <s v="None"/>
    <m/>
    <s v="35-44"/>
    <s v="No"/>
    <s v="No"/>
    <s v="No"/>
    <s v="State / government funded"/>
    <m/>
    <x v="4"/>
    <x v="1"/>
    <s v="Agree"/>
    <s v="Agree"/>
    <s v="Agree"/>
    <s v="No"/>
    <s v="Yes"/>
  </r>
  <r>
    <x v="0"/>
    <x v="0"/>
    <m/>
    <s v="No"/>
    <s v="Straight / heterosexual"/>
    <m/>
    <s v="White"/>
    <m/>
    <s v="Christian (all denominations)"/>
    <m/>
    <s v="25-34"/>
    <s v="No"/>
    <s v="No"/>
    <s v="No"/>
    <s v="Other (please specify)"/>
    <s v="Charter school"/>
    <x v="4"/>
    <x v="0"/>
    <s v="Agree"/>
    <s v="Neither agree nor disagree"/>
    <s v="Agree"/>
    <s v="No"/>
    <s v="Yes"/>
  </r>
  <r>
    <x v="2"/>
    <x v="0"/>
    <m/>
    <s v="No"/>
    <s v="Straight / heterosexual"/>
    <m/>
    <s v="White"/>
    <m/>
    <s v="Christian (all denominations)"/>
    <m/>
    <s v="55-64"/>
    <s v="No"/>
    <s v="No"/>
    <s v="Yes"/>
    <s v="State / government funded"/>
    <m/>
    <x v="2"/>
    <x v="5"/>
    <s v="Agree"/>
    <s v="Agree"/>
    <s v="Agree"/>
    <s v="No"/>
    <s v="Yes"/>
  </r>
  <r>
    <x v="2"/>
    <x v="1"/>
    <m/>
    <s v="No"/>
    <s v="Straight / heterosexual"/>
    <m/>
    <s v="White"/>
    <m/>
    <s v="None"/>
    <m/>
    <s v="45-54"/>
    <s v="No"/>
    <s v="No"/>
    <s v="No"/>
    <s v="State / government funded"/>
    <m/>
    <x v="2"/>
    <x v="3"/>
    <s v="Strongly agree"/>
    <s v="Strongly agree"/>
    <s v="Agree"/>
    <s v="No"/>
    <s v="Yes"/>
  </r>
  <r>
    <x v="0"/>
    <x v="1"/>
    <m/>
    <s v="No"/>
    <s v="Straight / heterosexual"/>
    <m/>
    <s v="White"/>
    <m/>
    <s v="None"/>
    <m/>
    <s v="25-34"/>
    <s v="No"/>
    <s v="No"/>
    <s v="Yes"/>
    <s v="State / government funded"/>
    <m/>
    <x v="0"/>
    <x v="0"/>
    <s v="Neither agree nor disagree"/>
    <s v="Agree"/>
    <s v="Strongly agree"/>
    <s v="No"/>
    <s v="Yes"/>
  </r>
  <r>
    <x v="0"/>
    <x v="1"/>
    <m/>
    <s v="No"/>
    <s v="Straight / heterosexual"/>
    <m/>
    <s v="White"/>
    <m/>
    <s v="None"/>
    <m/>
    <s v="35-44"/>
    <s v="No"/>
    <s v="No"/>
    <s v="Yes"/>
    <s v="Other (please specify)"/>
    <s v="Partly state funded, partly paid for"/>
    <x v="1"/>
    <x v="0"/>
    <s v="Neither agree nor disagree"/>
    <s v="Neither agree nor disagree"/>
    <s v="Agree"/>
    <s v="No"/>
    <s v="Yes"/>
  </r>
  <r>
    <x v="0"/>
    <x v="0"/>
    <m/>
    <s v="No"/>
    <s v="Bi / bisexual"/>
    <m/>
    <s v="White"/>
    <m/>
    <s v="None"/>
    <m/>
    <s v="25-34"/>
    <s v="No"/>
    <s v="No"/>
    <s v="Yes"/>
    <s v="State / government funded"/>
    <m/>
    <x v="5"/>
    <x v="5"/>
    <s v="Neither agree nor disagree"/>
    <s v="Neither agree nor disagree"/>
    <s v="Agree"/>
    <s v="No"/>
    <s v="Yes"/>
  </r>
  <r>
    <x v="4"/>
    <x v="0"/>
    <m/>
    <s v="No"/>
    <s v="Straight / heterosexual"/>
    <m/>
    <s v="White"/>
    <m/>
    <s v="None"/>
    <m/>
    <s v="25-34"/>
    <s v="No"/>
    <s v="No"/>
    <s v="Yes"/>
    <s v="State / government funded"/>
    <m/>
    <x v="3"/>
    <x v="2"/>
    <m/>
    <m/>
    <m/>
    <m/>
    <m/>
  </r>
  <r>
    <x v="4"/>
    <x v="2"/>
    <m/>
    <s v="No"/>
    <s v="Straight / heterosexual"/>
    <m/>
    <s v="White"/>
    <m/>
    <s v="Christian (all denominations)"/>
    <m/>
    <s v="Prefer not to say"/>
    <s v="No"/>
    <s v="No"/>
    <s v="Prefer not to say"/>
    <s v="State / government funded"/>
    <m/>
    <x v="4"/>
    <x v="5"/>
    <s v="Agree"/>
    <s v="Agree"/>
    <s v="Strongly agree"/>
    <s v="No"/>
    <s v="Yes"/>
  </r>
  <r>
    <x v="4"/>
    <x v="0"/>
    <m/>
    <s v="No"/>
    <s v="Straight / heterosexual"/>
    <m/>
    <s v="White"/>
    <m/>
    <s v="None"/>
    <m/>
    <s v="25-34"/>
    <s v="No"/>
    <s v="No"/>
    <s v="Yes"/>
    <s v="State / government funded"/>
    <m/>
    <x v="4"/>
    <x v="0"/>
    <s v="Agree"/>
    <s v="Agree"/>
    <s v="Agree"/>
    <s v="No"/>
    <s v="Yes"/>
  </r>
  <r>
    <x v="0"/>
    <x v="1"/>
    <m/>
    <s v="No"/>
    <s v="Straight / heterosexual"/>
    <m/>
    <s v="East Asian (i.e. China, Japan, Korea)"/>
    <m/>
    <s v="Buddhist"/>
    <m/>
    <s v="25-34"/>
    <s v="No"/>
    <s v="Yes"/>
    <s v="No"/>
    <s v="State / government funded"/>
    <m/>
    <x v="2"/>
    <x v="5"/>
    <s v="Agree"/>
    <s v="Agree"/>
    <s v="Neither agree nor disagree"/>
    <s v="No"/>
    <s v="Yes"/>
  </r>
  <r>
    <x v="0"/>
    <x v="1"/>
    <m/>
    <s v="No"/>
    <s v="Straight / heterosexual"/>
    <m/>
    <s v="White"/>
    <m/>
    <s v="None"/>
    <m/>
    <s v="35-44"/>
    <s v="No"/>
    <s v="No"/>
    <s v="Yes"/>
    <s v="Private (paid for) school"/>
    <m/>
    <x v="4"/>
    <x v="0"/>
    <s v="Neither agree nor disagree"/>
    <s v="Disagree"/>
    <s v="Neither agree nor disagree"/>
    <s v="No"/>
    <s v="Yes"/>
  </r>
  <r>
    <x v="0"/>
    <x v="1"/>
    <m/>
    <s v="No"/>
    <s v="Straight / heterosexual"/>
    <m/>
    <s v="East Asian (i.e. China, Japan, Korea)"/>
    <m/>
    <s v="Christian (all denominations)"/>
    <m/>
    <s v="18-24"/>
    <s v="No"/>
    <s v="No"/>
    <s v="Yes"/>
    <s v="Private (paid for) school"/>
    <m/>
    <x v="4"/>
    <x v="1"/>
    <s v="Agree"/>
    <s v="Strongly agree"/>
    <s v="Agree"/>
    <s v="Yes"/>
    <s v="Yes"/>
  </r>
  <r>
    <x v="4"/>
    <x v="1"/>
    <m/>
    <s v="No"/>
    <s v="Straight / heterosexual"/>
    <m/>
    <s v="White"/>
    <m/>
    <s v="None"/>
    <m/>
    <s v="45-54"/>
    <s v="No"/>
    <s v="No"/>
    <s v="Yes"/>
    <s v="State / government funded"/>
    <m/>
    <x v="2"/>
    <x v="0"/>
    <s v="Agree"/>
    <s v="Agree"/>
    <s v="Agree"/>
    <s v="No"/>
    <s v="Yes"/>
  </r>
  <r>
    <x v="2"/>
    <x v="1"/>
    <m/>
    <s v="No"/>
    <s v="Straight / heterosexual"/>
    <m/>
    <s v="South Asian (i.e. India, Pakistan, Sri Lanka)"/>
    <m/>
    <s v="Muslim"/>
    <m/>
    <s v="18-24"/>
    <s v="No"/>
    <s v="No"/>
    <s v="Yes"/>
    <s v="Private (paid for) school"/>
    <m/>
    <x v="3"/>
    <x v="2"/>
    <m/>
    <m/>
    <m/>
    <m/>
    <m/>
  </r>
  <r>
    <x v="0"/>
    <x v="0"/>
    <m/>
    <s v="No"/>
    <s v="Straight / heterosexual"/>
    <m/>
    <s v="South Asian (i.e. India, Pakistan, Sri Lanka)"/>
    <m/>
    <s v="Other (please specify)"/>
    <s v="Hindu"/>
    <s v="35-44"/>
    <s v="No"/>
    <s v="No"/>
    <s v="No"/>
    <s v="Private (paid for) school"/>
    <m/>
    <x v="3"/>
    <x v="2"/>
    <m/>
    <m/>
    <m/>
    <m/>
    <m/>
  </r>
  <r>
    <x v="2"/>
    <x v="1"/>
    <m/>
    <s v="No"/>
    <s v="Straight / heterosexual"/>
    <m/>
    <s v="White"/>
    <m/>
    <s v="Christian (all denominations)"/>
    <m/>
    <s v="35-44"/>
    <s v="No"/>
    <s v="No"/>
    <s v="Yes"/>
    <s v="State / government funded"/>
    <m/>
    <x v="0"/>
    <x v="5"/>
    <s v="Agree"/>
    <s v="Strongly agree"/>
    <s v="Agree"/>
    <s v="No"/>
    <s v="Yes"/>
  </r>
  <r>
    <x v="2"/>
    <x v="2"/>
    <m/>
    <s v="Prefer not to say"/>
    <s v="Prefer not to say"/>
    <m/>
    <s v="Prefer not to say"/>
    <m/>
    <s v="Prefer not to say"/>
    <m/>
    <s v="Prefer not to say"/>
    <s v="Yes"/>
    <s v="Yes"/>
    <s v="Prefer not to say"/>
    <s v="Prefer not to say"/>
    <m/>
    <x v="5"/>
    <x v="4"/>
    <s v="Strongly disagree"/>
    <s v="Strongly disagree"/>
    <s v="Strongly disagree"/>
    <s v="Yes"/>
    <s v="No"/>
  </r>
  <r>
    <x v="2"/>
    <x v="1"/>
    <m/>
    <s v="No"/>
    <s v="Asexual"/>
    <m/>
    <s v="East Asian (i.e. China, Japan, Korea)"/>
    <m/>
    <s v="Christian (all denominations)"/>
    <m/>
    <s v="45-54"/>
    <s v="No"/>
    <s v="No"/>
    <s v="No"/>
    <s v="State / government funded"/>
    <m/>
    <x v="4"/>
    <x v="1"/>
    <s v="Disagree"/>
    <s v="Strongly disagree"/>
    <s v="Strongly disagree"/>
    <s v="Yes"/>
    <s v="Yes"/>
  </r>
  <r>
    <x v="0"/>
    <x v="0"/>
    <m/>
    <s v="No"/>
    <s v="Straight / heterosexual"/>
    <m/>
    <s v="White"/>
    <m/>
    <s v="Christian (all denominations)"/>
    <m/>
    <s v="45-54"/>
    <s v="No"/>
    <s v="No"/>
    <s v="Yes"/>
    <s v="State / government funded"/>
    <m/>
    <x v="4"/>
    <x v="1"/>
    <s v="Agree"/>
    <s v="Agree"/>
    <s v="Disagree"/>
    <s v="Yes"/>
    <s v="No"/>
  </r>
  <r>
    <x v="2"/>
    <x v="0"/>
    <m/>
    <s v="No"/>
    <s v="Gay woman / lesbian"/>
    <m/>
    <s v="White"/>
    <m/>
    <s v="Other (please specify)"/>
    <s v="Jewish Atheist"/>
    <s v="35-44"/>
    <s v="No"/>
    <s v="No"/>
    <s v="Yes"/>
    <s v="Other (please specify)"/>
    <s v="Private regional socialist boarding school "/>
    <x v="2"/>
    <x v="5"/>
    <s v="Neither agree nor disagree"/>
    <s v="Neither agree nor disagree"/>
    <s v="Agree"/>
    <s v="Yes"/>
    <s v="Yes"/>
  </r>
  <r>
    <x v="2"/>
    <x v="1"/>
    <m/>
    <s v="No"/>
    <s v="Straight / heterosexual"/>
    <m/>
    <s v="White"/>
    <m/>
    <s v="Christian (all denominations)"/>
    <m/>
    <s v="35-44"/>
    <s v="No"/>
    <s v="No"/>
    <s v="Yes"/>
    <s v="State / government funded"/>
    <m/>
    <x v="3"/>
    <x v="2"/>
    <m/>
    <m/>
    <m/>
    <m/>
    <m/>
  </r>
  <r>
    <x v="0"/>
    <x v="1"/>
    <m/>
    <s v="No"/>
    <s v="Straight / heterosexual"/>
    <m/>
    <s v="South Asian (i.e. India, Pakistan, Sri Lanka)"/>
    <m/>
    <s v="None"/>
    <m/>
    <s v="25-34"/>
    <s v="No"/>
    <s v="No"/>
    <s v="Yes"/>
    <s v="Private (paid for) school"/>
    <m/>
    <x v="2"/>
    <x v="0"/>
    <s v="Strongly agree"/>
    <s v="Strongly agree"/>
    <s v="Agree"/>
    <s v="No"/>
    <s v="Yes"/>
  </r>
  <r>
    <x v="2"/>
    <x v="0"/>
    <m/>
    <s v="No"/>
    <s v="Straight / heterosexual"/>
    <m/>
    <s v="White"/>
    <m/>
    <s v="Christian (all denominations)"/>
    <m/>
    <s v="25-34"/>
    <s v="No"/>
    <s v="No"/>
    <s v="Yes"/>
    <s v="Private (paid for) school"/>
    <m/>
    <x v="2"/>
    <x v="0"/>
    <s v="Neither agree nor disagree"/>
    <s v="Neither agree nor disagree"/>
    <s v="Agree"/>
    <s v="Yes"/>
    <s v="No"/>
  </r>
  <r>
    <x v="2"/>
    <x v="1"/>
    <m/>
    <s v="No"/>
    <s v="Straight / heterosexual"/>
    <m/>
    <s v="South Asian (i.e. India, Pakistan, Sri Lanka)"/>
    <m/>
    <s v="Christian (all denominations)"/>
    <m/>
    <s v="45-54"/>
    <s v="No"/>
    <s v="No"/>
    <s v="No"/>
    <s v="Private (paid for) school"/>
    <m/>
    <x v="2"/>
    <x v="0"/>
    <s v="Neither agree nor disagree"/>
    <s v="Neither agree nor disagree"/>
    <s v="Agree"/>
    <s v="Yes"/>
    <s v="Yes"/>
  </r>
  <r>
    <x v="3"/>
    <x v="1"/>
    <m/>
    <s v="No"/>
    <s v="Straight / heterosexual"/>
    <m/>
    <s v="White"/>
    <m/>
    <s v="None"/>
    <m/>
    <s v="25-34"/>
    <s v="No"/>
    <s v="No"/>
    <s v="No"/>
    <s v="Private (paid for) school"/>
    <m/>
    <x v="4"/>
    <x v="3"/>
    <s v="Neither agree nor disagree"/>
    <s v="Neither agree nor disagree"/>
    <s v="Agree"/>
    <s v="No"/>
    <s v="Yes"/>
  </r>
  <r>
    <x v="4"/>
    <x v="1"/>
    <m/>
    <s v="No"/>
    <s v="Straight / heterosexual"/>
    <m/>
    <s v="White"/>
    <m/>
    <s v="Christian (all denominations)"/>
    <m/>
    <s v="45-54"/>
    <s v="No"/>
    <s v="No"/>
    <s v="Yes"/>
    <s v="State / government funded"/>
    <m/>
    <x v="4"/>
    <x v="3"/>
    <s v="Neither agree nor disagree"/>
    <s v="Neither agree nor disagree"/>
    <s v="Neither agree nor disagree"/>
    <s v="No"/>
    <s v="No"/>
  </r>
  <r>
    <x v="2"/>
    <x v="1"/>
    <m/>
    <s v="No"/>
    <s v="Straight / heterosexual"/>
    <m/>
    <s v="South Asian (i.e. India, Pakistan, Sri Lanka)"/>
    <m/>
    <s v="Buddhist"/>
    <m/>
    <s v="25-34"/>
    <s v="No"/>
    <s v="No"/>
    <s v="Yes"/>
    <s v="State / government funded"/>
    <m/>
    <x v="3"/>
    <x v="2"/>
    <m/>
    <m/>
    <m/>
    <m/>
    <m/>
  </r>
  <r>
    <x v="2"/>
    <x v="2"/>
    <m/>
    <s v="Prefer not to say"/>
    <s v="Prefer not to say"/>
    <m/>
    <s v="Prefer not to say"/>
    <m/>
    <s v="Prefer not to say"/>
    <m/>
    <s v="Prefer not to say"/>
    <s v="Prefer not to say"/>
    <s v="Prefer not to say"/>
    <s v="Prefer not to say"/>
    <s v="Prefer not to say"/>
    <m/>
    <x v="4"/>
    <x v="0"/>
    <s v="Neither agree nor disagree"/>
    <s v="Agree"/>
    <s v="Agree"/>
    <s v="No"/>
    <s v="Yes"/>
  </r>
  <r>
    <x v="0"/>
    <x v="0"/>
    <m/>
    <s v="No"/>
    <s v="Straight / heterosexual"/>
    <m/>
    <s v="East Asian (i.e. China, Japan, Korea)"/>
    <m/>
    <s v="None"/>
    <m/>
    <s v="25-34"/>
    <s v="Prefer not to say"/>
    <s v="Yes"/>
    <s v="Yes"/>
    <s v="State / government funded"/>
    <m/>
    <x v="4"/>
    <x v="1"/>
    <s v="Neither agree nor disagree"/>
    <s v="Agree"/>
    <s v="Strongly disagree"/>
    <s v="Yes"/>
    <s v="Yes"/>
  </r>
  <r>
    <x v="2"/>
    <x v="1"/>
    <m/>
    <s v="No"/>
    <s v="Asexual"/>
    <m/>
    <s v="Prefer not to say"/>
    <m/>
    <s v="Prefer not to say"/>
    <m/>
    <s v="Prefer not to say"/>
    <s v="No"/>
    <s v="No"/>
    <s v="No"/>
    <s v="State / government funded"/>
    <m/>
    <x v="4"/>
    <x v="3"/>
    <s v="Neither agree nor disagree"/>
    <s v="Neither agree nor disagree"/>
    <s v="Neither agree nor disagree"/>
    <s v="No"/>
    <s v="No"/>
  </r>
  <r>
    <x v="2"/>
    <x v="0"/>
    <m/>
    <s v="No"/>
    <s v="Straight / heterosexual"/>
    <m/>
    <s v="White"/>
    <m/>
    <s v="None"/>
    <m/>
    <s v="18-24"/>
    <s v="No"/>
    <s v="No"/>
    <s v="Yes"/>
    <s v="Private (paid for) school"/>
    <m/>
    <x v="2"/>
    <x v="0"/>
    <s v="Agree"/>
    <s v="Strongly agree"/>
    <s v="Strongly agree"/>
    <s v="Yes"/>
    <s v="Yes"/>
  </r>
  <r>
    <x v="4"/>
    <x v="0"/>
    <m/>
    <s v="No"/>
    <s v="Straight / heterosexual"/>
    <m/>
    <s v="Mixed or multiple ethnic groups"/>
    <m/>
    <s v="Christian (all denominations)"/>
    <m/>
    <s v="35-44"/>
    <s v="Yes"/>
    <s v="No"/>
    <s v="No"/>
    <s v="Private (paid for) school"/>
    <m/>
    <x v="4"/>
    <x v="5"/>
    <s v="Neither agree nor disagree"/>
    <s v="Neither agree nor disagree"/>
    <s v="Neither agree nor disagree"/>
    <s v="No"/>
    <s v="Yes"/>
  </r>
  <r>
    <x v="2"/>
    <x v="1"/>
    <m/>
    <s v="No"/>
    <s v="Straight / heterosexual"/>
    <m/>
    <s v="Hispanic"/>
    <m/>
    <s v="Christian (all denominations)"/>
    <m/>
    <s v="55-64"/>
    <s v="No"/>
    <s v="No"/>
    <s v="No"/>
    <s v="State / government funded"/>
    <m/>
    <x v="0"/>
    <x v="5"/>
    <s v="Agree"/>
    <s v="Agree"/>
    <s v="Agree"/>
    <s v="No"/>
    <s v="Yes"/>
  </r>
  <r>
    <x v="4"/>
    <x v="1"/>
    <m/>
    <s v="No"/>
    <s v="Straight / heterosexual"/>
    <m/>
    <s v="White"/>
    <m/>
    <s v="None"/>
    <m/>
    <s v="35-44"/>
    <s v="No"/>
    <s v="No"/>
    <s v="Yes"/>
    <s v="Private (paid for) school"/>
    <m/>
    <x v="4"/>
    <x v="3"/>
    <s v="Neither agree nor disagree"/>
    <s v="Neither agree nor disagree"/>
    <s v="Neither agree nor disagree"/>
    <s v="No"/>
    <s v="Yes"/>
  </r>
  <r>
    <x v="2"/>
    <x v="1"/>
    <m/>
    <s v="No"/>
    <s v="Straight / heterosexual"/>
    <m/>
    <s v="White"/>
    <m/>
    <s v="Christian (all denominations)"/>
    <m/>
    <s v="25-34"/>
    <s v="No"/>
    <s v="No"/>
    <s v="Yes"/>
    <s v="Private (paid for) school"/>
    <m/>
    <x v="0"/>
    <x v="3"/>
    <s v="Strongly agree"/>
    <s v="Strongly agree"/>
    <s v="Strongly agree"/>
    <s v="No"/>
    <s v="Yes"/>
  </r>
  <r>
    <x v="4"/>
    <x v="1"/>
    <m/>
    <s v="No"/>
    <s v="Straight / heterosexual"/>
    <m/>
    <s v="White"/>
    <m/>
    <s v="None"/>
    <m/>
    <s v="25-34"/>
    <s v="Prefer not to say"/>
    <s v="No"/>
    <s v="Yes"/>
    <s v="State / government funded"/>
    <m/>
    <x v="4"/>
    <x v="3"/>
    <s v="Strongly agree"/>
    <s v="Strongly agree"/>
    <s v="Disagree"/>
    <s v="No"/>
    <s v="Yes"/>
  </r>
  <r>
    <x v="0"/>
    <x v="1"/>
    <m/>
    <s v="No"/>
    <s v="Straight / heterosexual"/>
    <m/>
    <s v="White"/>
    <m/>
    <s v="None"/>
    <m/>
    <s v="35-44"/>
    <s v="No"/>
    <s v="No"/>
    <s v="Yes"/>
    <s v="State / government funded"/>
    <m/>
    <x v="2"/>
    <x v="0"/>
    <s v="Disagree"/>
    <s v="Neither agree nor disagree"/>
    <s v="Agree"/>
    <s v="Yes"/>
    <s v="No"/>
  </r>
  <r>
    <x v="2"/>
    <x v="1"/>
    <m/>
    <s v="No"/>
    <s v="Straight / heterosexual"/>
    <m/>
    <s v="White"/>
    <m/>
    <s v="None"/>
    <m/>
    <s v="Prefer not to say"/>
    <s v="No"/>
    <s v="No"/>
    <s v="No"/>
    <s v="State / government funded"/>
    <m/>
    <x v="4"/>
    <x v="0"/>
    <s v="Agree"/>
    <s v="Agree"/>
    <s v="Agree"/>
    <s v="No"/>
    <s v="Yes"/>
  </r>
  <r>
    <x v="2"/>
    <x v="1"/>
    <m/>
    <s v="No"/>
    <s v="Straight / heterosexual"/>
    <m/>
    <s v="White"/>
    <m/>
    <s v="Muslim"/>
    <m/>
    <s v="55-64"/>
    <s v="No"/>
    <s v="No"/>
    <s v="Yes"/>
    <s v="Private (paid for) school"/>
    <m/>
    <x v="0"/>
    <x v="0"/>
    <s v="Strongly agree"/>
    <s v="Agree"/>
    <s v="Agree"/>
    <s v="No"/>
    <s v="Yes"/>
  </r>
  <r>
    <x v="2"/>
    <x v="1"/>
    <m/>
    <s v="No"/>
    <s v="Straight / heterosexual"/>
    <m/>
    <s v="South Asian (i.e. India, Pakistan, Sri Lanka)"/>
    <m/>
    <s v="Other (please specify)"/>
    <s v="Hindu"/>
    <s v="25-34"/>
    <s v="No"/>
    <s v="No"/>
    <s v="Yes"/>
    <s v="Private (paid for) school"/>
    <m/>
    <x v="4"/>
    <x v="0"/>
    <s v="Agree"/>
    <s v="Neither agree nor disagree"/>
    <s v="Neither agree nor disagree"/>
    <s v="No"/>
    <s v="Yes"/>
  </r>
  <r>
    <x v="0"/>
    <x v="1"/>
    <m/>
    <s v="No"/>
    <s v="Straight / heterosexual"/>
    <m/>
    <s v="White"/>
    <m/>
    <s v="None"/>
    <m/>
    <s v="18-24"/>
    <s v="No"/>
    <s v="No"/>
    <s v="Yes"/>
    <s v="Private (paid for) school"/>
    <m/>
    <x v="1"/>
    <x v="5"/>
    <s v="Disagree"/>
    <s v="Neither agree nor disagree"/>
    <s v="Strongly agree"/>
    <s v="No"/>
    <s v="Yes"/>
  </r>
  <r>
    <x v="0"/>
    <x v="0"/>
    <m/>
    <s v="No"/>
    <s v="Queer"/>
    <m/>
    <s v="White"/>
    <m/>
    <s v="None"/>
    <m/>
    <s v="35-44"/>
    <s v="No"/>
    <s v="No"/>
    <s v="No"/>
    <s v="State / government funded"/>
    <m/>
    <x v="0"/>
    <x v="5"/>
    <s v="Strongly agree"/>
    <s v="Strongly agree"/>
    <s v="Strongly agree"/>
    <s v="No"/>
    <s v="Yes"/>
  </r>
  <r>
    <x v="2"/>
    <x v="1"/>
    <m/>
    <s v="No"/>
    <s v="Straight / heterosexual"/>
    <m/>
    <s v="South Asian (i.e. India, Pakistan, Sri Lanka)"/>
    <m/>
    <s v="Christian (all denominations)"/>
    <m/>
    <s v="55-64"/>
    <s v="Prefer not to say"/>
    <s v="Prefer not to say"/>
    <s v="Yes"/>
    <s v="State / government funded"/>
    <m/>
    <x v="0"/>
    <x v="0"/>
    <s v="Agree"/>
    <s v="Agree"/>
    <s v="Agree"/>
    <s v="No"/>
    <s v="Yes"/>
  </r>
  <r>
    <x v="0"/>
    <x v="1"/>
    <m/>
    <s v="No"/>
    <s v="Straight / heterosexual"/>
    <m/>
    <s v="Hispanic"/>
    <m/>
    <s v="Christian (all denominations)"/>
    <m/>
    <s v="35-44"/>
    <s v="No"/>
    <s v="No"/>
    <s v="No"/>
    <s v="State / government funded"/>
    <m/>
    <x v="4"/>
    <x v="0"/>
    <s v="Agree"/>
    <s v="Agree"/>
    <s v="Agree"/>
    <s v="No"/>
    <s v="Yes"/>
  </r>
  <r>
    <x v="4"/>
    <x v="1"/>
    <m/>
    <s v="Prefer not to say"/>
    <s v="Prefer not to say"/>
    <m/>
    <s v="White"/>
    <m/>
    <s v="Christian (all denominations)"/>
    <m/>
    <s v="55-64"/>
    <s v="No"/>
    <s v="No"/>
    <s v="Yes"/>
    <s v="State / government funded"/>
    <m/>
    <x v="4"/>
    <x v="0"/>
    <s v="Neither agree nor disagree"/>
    <s v="Neither agree nor disagree"/>
    <s v="Strongly agree"/>
    <s v="No"/>
    <s v="Yes"/>
  </r>
  <r>
    <x v="4"/>
    <x v="0"/>
    <m/>
    <s v="No"/>
    <s v="Straight / heterosexual"/>
    <m/>
    <s v="White"/>
    <m/>
    <s v="Christian (all denominations)"/>
    <m/>
    <s v="35-44"/>
    <s v="No"/>
    <s v="No"/>
    <s v="No"/>
    <s v="State / government funded"/>
    <m/>
    <x v="3"/>
    <x v="2"/>
    <m/>
    <m/>
    <m/>
    <m/>
    <m/>
  </r>
  <r>
    <x v="0"/>
    <x v="1"/>
    <m/>
    <s v="No"/>
    <s v="Straight / heterosexual"/>
    <m/>
    <s v="White"/>
    <m/>
    <s v="Other (please specify)"/>
    <s v="Agnostic"/>
    <s v="35-44"/>
    <s v="No"/>
    <s v="No"/>
    <s v="No"/>
    <s v="State / government funded"/>
    <m/>
    <x v="2"/>
    <x v="3"/>
    <s v="Agree"/>
    <s v="Strongly agree"/>
    <s v="Agree"/>
    <s v="No"/>
    <s v="Yes"/>
  </r>
  <r>
    <x v="1"/>
    <x v="1"/>
    <m/>
    <s v="No"/>
    <s v="Gay man"/>
    <m/>
    <s v="Southeast Asian (i.e. Cambodia, Vietnam, Philippines)"/>
    <m/>
    <s v="None"/>
    <m/>
    <s v="45-54"/>
    <s v="No"/>
    <s v="No"/>
    <s v="No"/>
    <s v="State / government funded"/>
    <m/>
    <x v="4"/>
    <x v="0"/>
    <s v="Agree"/>
    <s v="Agree"/>
    <s v="Agree"/>
    <s v="No"/>
    <s v="Yes"/>
  </r>
  <r>
    <x v="0"/>
    <x v="0"/>
    <m/>
    <s v="No"/>
    <s v="Queer"/>
    <m/>
    <s v="White"/>
    <m/>
    <s v="Prefer not to say"/>
    <m/>
    <s v="25-34"/>
    <s v="No"/>
    <s v="No"/>
    <s v="Yes"/>
    <s v="State / government funded"/>
    <m/>
    <x v="4"/>
    <x v="5"/>
    <s v="Agree"/>
    <s v="Neither agree nor disagree"/>
    <s v="Strongly agree"/>
    <s v="No"/>
    <s v="Yes"/>
  </r>
  <r>
    <x v="2"/>
    <x v="1"/>
    <m/>
    <s v="No"/>
    <s v="Straight / heterosexual"/>
    <m/>
    <s v="White"/>
    <m/>
    <s v="None"/>
    <m/>
    <s v="45-54"/>
    <s v="No"/>
    <s v="No"/>
    <s v="Yes"/>
    <s v="State / government funded"/>
    <m/>
    <x v="1"/>
    <x v="0"/>
    <s v="Agree"/>
    <s v="Agree"/>
    <s v="Disagree"/>
    <s v="Yes"/>
    <s v="Yes"/>
  </r>
  <r>
    <x v="3"/>
    <x v="0"/>
    <m/>
    <s v="No"/>
    <s v="Straight / heterosexual"/>
    <m/>
    <s v="White"/>
    <m/>
    <s v="Christian (all denominations)"/>
    <m/>
    <s v="35-44"/>
    <s v="No"/>
    <s v="No"/>
    <s v="Yes"/>
    <s v="State / government funded"/>
    <m/>
    <x v="4"/>
    <x v="0"/>
    <s v="Agree"/>
    <s v="Strongly agree"/>
    <s v="Strongly agree"/>
    <s v="No"/>
    <s v="No"/>
  </r>
  <r>
    <x v="0"/>
    <x v="0"/>
    <m/>
    <s v="No"/>
    <s v="Straight / heterosexual"/>
    <m/>
    <s v="South Asian (i.e. India, Pakistan, Sri Lanka)"/>
    <m/>
    <s v="Other (please specify)"/>
    <s v="Hindu"/>
    <s v="25-34"/>
    <s v="No"/>
    <s v="No"/>
    <s v="Yes"/>
    <s v="Private (paid for) school"/>
    <m/>
    <x v="4"/>
    <x v="3"/>
    <s v="Neither agree nor disagree"/>
    <s v="Disagree"/>
    <s v="Disagree"/>
    <s v="No"/>
    <s v="No"/>
  </r>
  <r>
    <x v="2"/>
    <x v="1"/>
    <m/>
    <s v="No"/>
    <s v="Straight / heterosexual"/>
    <m/>
    <s v="White"/>
    <m/>
    <s v="Christian (all denominations)"/>
    <m/>
    <s v="55-64"/>
    <s v="No"/>
    <s v="No"/>
    <s v="Yes"/>
    <s v="Private (paid for) school"/>
    <m/>
    <x v="2"/>
    <x v="5"/>
    <s v="Strongly agree"/>
    <s v="Strongly agree"/>
    <s v="Strongly agree"/>
    <s v="No"/>
    <s v="Yes"/>
  </r>
  <r>
    <x v="4"/>
    <x v="1"/>
    <m/>
    <s v="No"/>
    <s v="Straight / heterosexual"/>
    <m/>
    <s v="White"/>
    <m/>
    <s v="None"/>
    <m/>
    <s v="25-34"/>
    <s v="No"/>
    <s v="No"/>
    <s v="Yes"/>
    <s v="Private (paid for) school"/>
    <m/>
    <x v="4"/>
    <x v="5"/>
    <s v="Neither agree nor disagree"/>
    <s v="Neither agree nor disagree"/>
    <s v="Neither agree nor disagree"/>
    <s v="No"/>
    <s v="Yes"/>
  </r>
  <r>
    <x v="3"/>
    <x v="2"/>
    <m/>
    <s v="Prefer not to say"/>
    <s v="Prefer not to say"/>
    <m/>
    <s v="White"/>
    <m/>
    <s v="Christian (all denominations)"/>
    <m/>
    <s v="55-64"/>
    <s v="No"/>
    <s v="Yes"/>
    <s v="No"/>
    <s v="State / government funded"/>
    <m/>
    <x v="4"/>
    <x v="0"/>
    <s v="Agree"/>
    <s v="Neither agree nor disagree"/>
    <s v="Agree"/>
    <s v="No"/>
    <s v="Yes"/>
  </r>
  <r>
    <x v="2"/>
    <x v="1"/>
    <m/>
    <s v="No"/>
    <s v="Straight / heterosexual"/>
    <m/>
    <s v="White"/>
    <m/>
    <s v="Christian (all denominations)"/>
    <m/>
    <s v="35-44"/>
    <s v="No"/>
    <s v="No"/>
    <s v="No"/>
    <s v="State / government funded"/>
    <m/>
    <x v="4"/>
    <x v="0"/>
    <s v="Neither agree nor disagree"/>
    <s v="Neither agree nor disagree"/>
    <s v="Agree"/>
    <s v="No"/>
    <s v="Yes"/>
  </r>
  <r>
    <x v="0"/>
    <x v="0"/>
    <m/>
    <s v="No"/>
    <s v="Straight / heterosexual"/>
    <m/>
    <s v="White"/>
    <m/>
    <s v="Christian (all denominations)"/>
    <m/>
    <s v="18-24"/>
    <s v="No"/>
    <s v="No"/>
    <s v="Yes"/>
    <s v="State / government funded"/>
    <m/>
    <x v="2"/>
    <x v="0"/>
    <s v="Strongly agree"/>
    <s v="Strongly agree"/>
    <s v="Agree"/>
    <s v="No"/>
    <s v="Yes"/>
  </r>
  <r>
    <x v="1"/>
    <x v="1"/>
    <m/>
    <s v="No"/>
    <s v="Straight / heterosexual"/>
    <m/>
    <s v="White"/>
    <m/>
    <s v="Christian (all denominations)"/>
    <m/>
    <s v="25-34"/>
    <s v="No"/>
    <s v="No"/>
    <s v="No"/>
    <s v="State / government funded"/>
    <m/>
    <x v="2"/>
    <x v="5"/>
    <s v="Agree"/>
    <s v="Agree"/>
    <s v="Agree"/>
    <s v="No"/>
    <s v="Yes"/>
  </r>
  <r>
    <x v="0"/>
    <x v="1"/>
    <m/>
    <s v="No"/>
    <s v="Straight / heterosexual"/>
    <m/>
    <s v="Hispanic"/>
    <m/>
    <s v="Prefer not to say"/>
    <m/>
    <s v="35-44"/>
    <s v="No"/>
    <s v="No"/>
    <s v="Yes"/>
    <s v="Private (paid for) school"/>
    <m/>
    <x v="4"/>
    <x v="0"/>
    <s v="Neither agree nor disagree"/>
    <s v="Agree"/>
    <s v="Agree"/>
    <s v="No"/>
    <s v="Yes"/>
  </r>
  <r>
    <x v="0"/>
    <x v="0"/>
    <m/>
    <s v="No"/>
    <s v="Bi / bisexual"/>
    <m/>
    <s v="White"/>
    <m/>
    <s v="None"/>
    <m/>
    <s v="25-34"/>
    <s v="No"/>
    <s v="No"/>
    <s v="No"/>
    <s v="Private (paid for) school"/>
    <m/>
    <x v="4"/>
    <x v="5"/>
    <s v="Agree"/>
    <s v="Neither agree nor disagree"/>
    <s v="Agree"/>
    <s v="Yes"/>
    <s v="No"/>
  </r>
  <r>
    <x v="2"/>
    <x v="1"/>
    <m/>
    <s v="No"/>
    <s v="Straight / heterosexual"/>
    <m/>
    <s v="White"/>
    <m/>
    <s v="Christian (all denominations)"/>
    <m/>
    <s v="45-54"/>
    <s v="No"/>
    <s v="No"/>
    <s v="Yes"/>
    <s v="State / government funded"/>
    <m/>
    <x v="3"/>
    <x v="2"/>
    <m/>
    <m/>
    <m/>
    <m/>
    <m/>
  </r>
  <r>
    <x v="4"/>
    <x v="1"/>
    <m/>
    <s v="No"/>
    <s v="Straight / heterosexual"/>
    <m/>
    <s v="White"/>
    <m/>
    <s v="None"/>
    <m/>
    <s v="45-54"/>
    <s v="No"/>
    <s v="No"/>
    <s v="Yes"/>
    <s v="State / government funded"/>
    <m/>
    <x v="4"/>
    <x v="3"/>
    <s v="Neither agree nor disagree"/>
    <s v="Neither agree nor disagree"/>
    <s v="Neither agree nor disagree"/>
    <s v="No"/>
    <s v="Yes"/>
  </r>
  <r>
    <x v="0"/>
    <x v="0"/>
    <m/>
    <s v="No"/>
    <s v="Bi / bisexual"/>
    <m/>
    <s v="White"/>
    <m/>
    <s v="None"/>
    <m/>
    <s v="25-34"/>
    <s v="No"/>
    <s v="No"/>
    <s v="Yes"/>
    <s v="Private (paid for) school"/>
    <m/>
    <x v="4"/>
    <x v="0"/>
    <s v="Agree"/>
    <s v="Agree"/>
    <s v="Strongly agree"/>
    <s v="Yes"/>
    <s v="No"/>
  </r>
  <r>
    <x v="0"/>
    <x v="1"/>
    <m/>
    <s v="No"/>
    <s v="Straight / heterosexual"/>
    <m/>
    <s v="White"/>
    <m/>
    <s v="None"/>
    <m/>
    <s v="25-34"/>
    <s v="No"/>
    <s v="No"/>
    <s v="Yes"/>
    <s v="State / government funded"/>
    <m/>
    <x v="4"/>
    <x v="5"/>
    <s v="Strongly agree"/>
    <s v="Agree"/>
    <s v="Strongly agree"/>
    <s v="No"/>
    <s v="Yes"/>
  </r>
  <r>
    <x v="2"/>
    <x v="1"/>
    <m/>
    <s v="No"/>
    <s v="Straight / heterosexual"/>
    <m/>
    <s v="White"/>
    <m/>
    <s v="Christian (all denominations)"/>
    <m/>
    <s v="45-54"/>
    <s v="No"/>
    <s v="No"/>
    <s v="No"/>
    <s v="State / government funded"/>
    <m/>
    <x v="2"/>
    <x v="0"/>
    <s v="Agree"/>
    <s v="Agree"/>
    <s v="Agree"/>
    <s v="No"/>
    <s v="Yes"/>
  </r>
  <r>
    <x v="4"/>
    <x v="1"/>
    <m/>
    <s v="No"/>
    <s v="Straight / heterosexual"/>
    <m/>
    <s v="South Asian (i.e. India, Pakistan, Sri Lanka)"/>
    <m/>
    <s v="None"/>
    <m/>
    <s v="35-44"/>
    <s v="No"/>
    <s v="No"/>
    <s v="Yes"/>
    <s v="State / government funded"/>
    <m/>
    <x v="4"/>
    <x v="0"/>
    <s v="Agree"/>
    <s v="Agree"/>
    <s v="Agree"/>
    <s v="No"/>
    <s v="Yes"/>
  </r>
  <r>
    <x v="2"/>
    <x v="1"/>
    <m/>
    <s v="No"/>
    <s v="Straight / heterosexual"/>
    <m/>
    <s v="South Asian (i.e. India, Pakistan, Sri Lanka)"/>
    <m/>
    <s v="Other (please specify)"/>
    <s v="Hinduism"/>
    <s v="45-54"/>
    <s v="No"/>
    <s v="No"/>
    <s v="Yes"/>
    <s v="State / government funded"/>
    <m/>
    <x v="2"/>
    <x v="0"/>
    <s v="Disagree"/>
    <s v="Neither agree nor disagree"/>
    <s v="Agree"/>
    <s v="No"/>
    <s v="Yes"/>
  </r>
  <r>
    <x v="0"/>
    <x v="1"/>
    <m/>
    <s v="No"/>
    <s v="Straight / heterosexual"/>
    <m/>
    <s v="White"/>
    <m/>
    <s v="None"/>
    <m/>
    <s v="25-34"/>
    <s v="No"/>
    <s v="No"/>
    <s v="Yes"/>
    <s v="State / government funded"/>
    <m/>
    <x v="2"/>
    <x v="0"/>
    <s v="Neither agree nor disagree"/>
    <s v="Neither agree nor disagree"/>
    <s v="Neither agree nor disagree"/>
    <s v="No"/>
    <s v="Yes"/>
  </r>
  <r>
    <x v="0"/>
    <x v="0"/>
    <m/>
    <s v="No"/>
    <s v="Straight / heterosexual"/>
    <m/>
    <s v="White"/>
    <m/>
    <s v="Christian (all denominations)"/>
    <m/>
    <s v="35-44"/>
    <s v="No"/>
    <s v="No"/>
    <s v="Yes"/>
    <s v="State / government funded"/>
    <m/>
    <x v="4"/>
    <x v="1"/>
    <s v="Neither agree nor disagree"/>
    <s v="Agree"/>
    <s v="Agree"/>
    <s v="No"/>
    <s v="Yes"/>
  </r>
  <r>
    <x v="0"/>
    <x v="0"/>
    <m/>
    <s v="No"/>
    <s v="Straight / heterosexual"/>
    <m/>
    <s v="White"/>
    <m/>
    <s v="Christian (all denominations)"/>
    <m/>
    <s v="25-34"/>
    <s v="No"/>
    <s v="No"/>
    <s v="Yes"/>
    <s v="Private (paid for) school"/>
    <m/>
    <x v="2"/>
    <x v="1"/>
    <s v="Disagree"/>
    <s v="Disagree"/>
    <s v="Disagree"/>
    <s v="Yes"/>
    <s v="No"/>
  </r>
  <r>
    <x v="4"/>
    <x v="1"/>
    <m/>
    <s v="No"/>
    <s v="Straight / heterosexual"/>
    <m/>
    <s v="White"/>
    <m/>
    <s v="Christian (all denominations)"/>
    <m/>
    <s v="55-64"/>
    <s v="No"/>
    <s v="No"/>
    <s v="No"/>
    <s v="State / government funded"/>
    <m/>
    <x v="2"/>
    <x v="0"/>
    <s v="Agree"/>
    <s v="Agree"/>
    <s v="Agree"/>
    <s v="No"/>
    <s v="Yes"/>
  </r>
  <r>
    <x v="2"/>
    <x v="1"/>
    <m/>
    <s v="No"/>
    <s v="Straight / heterosexual"/>
    <m/>
    <s v="Black"/>
    <m/>
    <s v="Christian (all denominations)"/>
    <m/>
    <s v="55-64"/>
    <s v="No"/>
    <s v="No"/>
    <s v="No"/>
    <s v="State / government funded"/>
    <m/>
    <x v="2"/>
    <x v="0"/>
    <s v="Agree"/>
    <s v="Agree"/>
    <s v="Agree"/>
    <s v="No"/>
    <s v="Yes"/>
  </r>
  <r>
    <x v="0"/>
    <x v="0"/>
    <m/>
    <s v="No"/>
    <s v="Straight / heterosexual"/>
    <m/>
    <s v="White"/>
    <m/>
    <s v="None"/>
    <m/>
    <s v="25-34"/>
    <s v="No"/>
    <s v="No"/>
    <s v="Yes"/>
    <s v="State / government funded"/>
    <m/>
    <x v="4"/>
    <x v="3"/>
    <s v="Neither agree nor disagree"/>
    <s v="Disagree"/>
    <s v="Agree"/>
    <s v="No"/>
    <s v="Yes"/>
  </r>
  <r>
    <x v="2"/>
    <x v="0"/>
    <m/>
    <s v="No"/>
    <s v="Straight / heterosexual"/>
    <m/>
    <s v="White"/>
    <m/>
    <s v="None"/>
    <m/>
    <s v="35-44"/>
    <s v="No"/>
    <s v="No"/>
    <s v="No"/>
    <s v="State / government funded"/>
    <m/>
    <x v="4"/>
    <x v="3"/>
    <s v="Neither agree nor disagree"/>
    <s v="Neither agree nor disagree"/>
    <s v="Neither agree nor disagree"/>
    <s v="Yes"/>
    <s v="Yes"/>
  </r>
  <r>
    <x v="2"/>
    <x v="0"/>
    <m/>
    <s v="No"/>
    <s v="Straight / heterosexual"/>
    <m/>
    <s v="White"/>
    <m/>
    <s v="None"/>
    <m/>
    <s v="25-34"/>
    <s v="No"/>
    <s v="No"/>
    <s v="No"/>
    <s v="Private (paid for) school"/>
    <m/>
    <x v="2"/>
    <x v="0"/>
    <s v="Neither agree nor disagree"/>
    <s v="Neither agree nor disagree"/>
    <s v="Disagree"/>
    <s v="Yes"/>
    <s v="No"/>
  </r>
  <r>
    <x v="2"/>
    <x v="1"/>
    <m/>
    <s v="No"/>
    <s v="Straight / heterosexual"/>
    <m/>
    <s v="Mixed or multiple ethnic groups"/>
    <m/>
    <s v="None"/>
    <m/>
    <s v="45-54"/>
    <s v="No"/>
    <s v="No"/>
    <s v="Yes"/>
    <s v="Private (paid for) school"/>
    <m/>
    <x v="2"/>
    <x v="3"/>
    <s v="Neither agree nor disagree"/>
    <s v="Neither agree nor disagree"/>
    <s v="Agree"/>
    <s v="No"/>
    <s v="Yes"/>
  </r>
  <r>
    <x v="2"/>
    <x v="1"/>
    <m/>
    <s v="No"/>
    <s v="Other (please specify)"/>
    <s v="Straight"/>
    <s v="South Asian (i.e. India, Pakistan, Sri Lanka)"/>
    <m/>
    <s v="Muslim"/>
    <m/>
    <s v="45-54"/>
    <s v="No"/>
    <s v="No"/>
    <s v="No"/>
    <s v="State / government funded"/>
    <m/>
    <x v="3"/>
    <x v="2"/>
    <m/>
    <m/>
    <m/>
    <m/>
    <m/>
  </r>
  <r>
    <x v="0"/>
    <x v="2"/>
    <m/>
    <s v="Prefer not to say"/>
    <s v="Queer"/>
    <m/>
    <s v="White"/>
    <m/>
    <s v="None"/>
    <m/>
    <s v="25-34"/>
    <s v="Yes"/>
    <s v="Prefer not to say"/>
    <s v="Yes"/>
    <s v="State / government funded"/>
    <m/>
    <x v="4"/>
    <x v="1"/>
    <s v="Neither agree nor disagree"/>
    <s v="Neither agree nor disagree"/>
    <s v="Agree"/>
    <s v="No"/>
    <s v="No"/>
  </r>
  <r>
    <x v="0"/>
    <x v="1"/>
    <m/>
    <s v="No"/>
    <s v="Straight / heterosexual"/>
    <m/>
    <s v="White"/>
    <m/>
    <s v="Christian (all denominations)"/>
    <m/>
    <s v="35-44"/>
    <s v="No"/>
    <s v="No"/>
    <s v="No"/>
    <s v="State / government funded"/>
    <m/>
    <x v="4"/>
    <x v="0"/>
    <s v="Agree"/>
    <s v="Neither agree nor disagree"/>
    <s v="Agree"/>
    <s v="Yes"/>
    <s v="Yes"/>
  </r>
  <r>
    <x v="2"/>
    <x v="1"/>
    <m/>
    <s v="No"/>
    <s v="Straight / heterosexual"/>
    <m/>
    <s v="South Asian (i.e. India, Pakistan, Sri Lanka)"/>
    <m/>
    <s v="None"/>
    <m/>
    <s v="25-34"/>
    <s v="No"/>
    <s v="No"/>
    <s v="No"/>
    <s v="State / government funded"/>
    <m/>
    <x v="0"/>
    <x v="0"/>
    <s v="Agree"/>
    <s v="Agree"/>
    <s v="Agree"/>
    <s v="No"/>
    <s v="No"/>
  </r>
  <r>
    <x v="2"/>
    <x v="1"/>
    <m/>
    <s v="No"/>
    <s v="Straight / heterosexual"/>
    <m/>
    <s v="White"/>
    <m/>
    <s v="None"/>
    <m/>
    <s v="55-64"/>
    <s v="No"/>
    <s v="No"/>
    <s v="No"/>
    <s v="State / government funded"/>
    <m/>
    <x v="5"/>
    <x v="3"/>
    <s v="Strongly disagree"/>
    <s v="Strongly disagree"/>
    <s v="Neither agree nor disagree"/>
    <s v="Yes"/>
    <s v="Yes"/>
  </r>
  <r>
    <x v="2"/>
    <x v="0"/>
    <m/>
    <s v="No"/>
    <s v="Straight / heterosexual"/>
    <m/>
    <s v="White"/>
    <m/>
    <s v="Christian (all denominations)"/>
    <m/>
    <s v="45-54"/>
    <s v="No"/>
    <s v="No"/>
    <s v="No"/>
    <s v="State / government funded"/>
    <m/>
    <x v="0"/>
    <x v="5"/>
    <s v="Strongly agree"/>
    <s v="Strongly agree"/>
    <s v="Strongly agree"/>
    <s v="No"/>
    <s v="Yes"/>
  </r>
  <r>
    <x v="3"/>
    <x v="0"/>
    <m/>
    <s v="No"/>
    <s v="Straight / heterosexual"/>
    <m/>
    <s v="White"/>
    <m/>
    <s v="None"/>
    <m/>
    <s v="25-34"/>
    <s v="No"/>
    <s v="No"/>
    <s v="Yes"/>
    <s v="Private (paid for) school"/>
    <m/>
    <x v="3"/>
    <x v="2"/>
    <m/>
    <m/>
    <m/>
    <m/>
    <m/>
  </r>
  <r>
    <x v="2"/>
    <x v="1"/>
    <m/>
    <s v="No"/>
    <s v="Straight / heterosexual"/>
    <m/>
    <s v="White"/>
    <m/>
    <s v="Christian (all denominations)"/>
    <m/>
    <s v="45-54"/>
    <s v="No"/>
    <s v="No"/>
    <s v="Yes"/>
    <s v="State / government funded"/>
    <m/>
    <x v="2"/>
    <x v="0"/>
    <s v="Agree"/>
    <s v="Agree"/>
    <s v="Agree"/>
    <s v="No"/>
    <s v="Yes"/>
  </r>
  <r>
    <x v="1"/>
    <x v="1"/>
    <m/>
    <s v="No"/>
    <s v="Straight / heterosexual"/>
    <m/>
    <s v="White"/>
    <m/>
    <s v="None"/>
    <m/>
    <s v="25-34"/>
    <s v="No"/>
    <s v="No"/>
    <s v="Yes"/>
    <s v="State / government funded"/>
    <m/>
    <x v="2"/>
    <x v="0"/>
    <s v="Agree"/>
    <s v="Strongly agree"/>
    <s v="Neither agree nor disagree"/>
    <s v="Yes"/>
    <s v="Yes"/>
  </r>
  <r>
    <x v="4"/>
    <x v="1"/>
    <m/>
    <s v="No"/>
    <s v="Straight / heterosexual"/>
    <m/>
    <s v="White"/>
    <m/>
    <s v="None"/>
    <m/>
    <s v="35-44"/>
    <s v="No"/>
    <s v="No"/>
    <s v="No"/>
    <s v="State / government funded"/>
    <m/>
    <x v="3"/>
    <x v="2"/>
    <m/>
    <m/>
    <m/>
    <m/>
    <m/>
  </r>
  <r>
    <x v="0"/>
    <x v="1"/>
    <m/>
    <s v="No"/>
    <s v="Straight / heterosexual"/>
    <m/>
    <s v="White"/>
    <m/>
    <s v="None"/>
    <m/>
    <s v="25-34"/>
    <s v="No"/>
    <s v="No"/>
    <s v="Yes"/>
    <s v="State / government funded"/>
    <m/>
    <x v="1"/>
    <x v="0"/>
    <s v="Neither agree nor disagree"/>
    <s v="Disagree"/>
    <s v="Strongly agree"/>
    <s v="Yes"/>
    <s v="Yes"/>
  </r>
  <r>
    <x v="0"/>
    <x v="1"/>
    <m/>
    <s v="No"/>
    <s v="Straight / heterosexual"/>
    <m/>
    <s v="White"/>
    <m/>
    <s v="Christian (all denominations)"/>
    <m/>
    <s v="35-44"/>
    <s v="No"/>
    <s v="No"/>
    <s v="No"/>
    <s v="Private (paid for) school"/>
    <m/>
    <x v="2"/>
    <x v="0"/>
    <s v="Strongly agree"/>
    <s v="Disagree"/>
    <s v="Agree"/>
    <s v="Yes"/>
    <s v="No"/>
  </r>
  <r>
    <x v="2"/>
    <x v="1"/>
    <m/>
    <s v="No"/>
    <s v="Straight / heterosexual"/>
    <m/>
    <s v="White"/>
    <m/>
    <s v="None"/>
    <m/>
    <s v="18-24"/>
    <s v="No"/>
    <s v="No"/>
    <s v="No"/>
    <s v="State / government funded"/>
    <m/>
    <x v="3"/>
    <x v="2"/>
    <m/>
    <m/>
    <m/>
    <m/>
    <m/>
  </r>
  <r>
    <x v="2"/>
    <x v="1"/>
    <m/>
    <s v="No"/>
    <s v="Straight / heterosexual"/>
    <m/>
    <s v="White"/>
    <m/>
    <s v="Muslim"/>
    <m/>
    <s v="45-54"/>
    <s v="No"/>
    <s v="No"/>
    <s v="No"/>
    <s v="State / government funded"/>
    <m/>
    <x v="4"/>
    <x v="3"/>
    <s v="Neither agree nor disagree"/>
    <s v="Agree"/>
    <s v="Agree"/>
    <s v="No"/>
    <s v="Yes"/>
  </r>
  <r>
    <x v="2"/>
    <x v="1"/>
    <m/>
    <s v="No"/>
    <s v="Straight / heterosexual"/>
    <m/>
    <s v="Other (please specify)"/>
    <s v="turk"/>
    <s v="None"/>
    <m/>
    <s v="45-54"/>
    <s v="No"/>
    <s v="Yes"/>
    <s v="Yes"/>
    <s v="State / government funded"/>
    <m/>
    <x v="2"/>
    <x v="0"/>
    <s v="Neither agree nor disagree"/>
    <s v="Strongly agree"/>
    <s v="Agree"/>
    <s v="No"/>
    <s v="Yes"/>
  </r>
  <r>
    <x v="2"/>
    <x v="1"/>
    <m/>
    <s v="No"/>
    <s v="Bi / bisexual"/>
    <m/>
    <s v="Black"/>
    <m/>
    <s v="Muslim"/>
    <m/>
    <s v="45-54"/>
    <s v="No"/>
    <s v="No"/>
    <s v="No"/>
    <s v="State / government funded"/>
    <m/>
    <x v="2"/>
    <x v="0"/>
    <s v="Agree"/>
    <s v="Agree"/>
    <s v="Agree"/>
    <s v="No"/>
    <s v="Yes"/>
  </r>
  <r>
    <x v="0"/>
    <x v="1"/>
    <m/>
    <s v="No"/>
    <s v="Straight / heterosexual"/>
    <m/>
    <s v="White"/>
    <m/>
    <s v="Christian (all denominations)"/>
    <m/>
    <s v="25-34"/>
    <s v="No"/>
    <s v="No"/>
    <s v="Yes"/>
    <s v="Private (paid for) school"/>
    <m/>
    <x v="3"/>
    <x v="2"/>
    <m/>
    <m/>
    <m/>
    <m/>
    <m/>
  </r>
  <r>
    <x v="1"/>
    <x v="0"/>
    <m/>
    <s v="No"/>
    <s v="Straight / heterosexual"/>
    <m/>
    <s v="White"/>
    <m/>
    <s v="None"/>
    <m/>
    <s v="18-24"/>
    <s v="No"/>
    <s v="No"/>
    <s v="Yes"/>
    <s v="State / government funded"/>
    <m/>
    <x v="3"/>
    <x v="2"/>
    <m/>
    <m/>
    <m/>
    <m/>
    <m/>
  </r>
  <r>
    <x v="0"/>
    <x v="0"/>
    <m/>
    <s v="No"/>
    <s v="Straight / heterosexual"/>
    <m/>
    <s v="White"/>
    <m/>
    <s v="None"/>
    <m/>
    <s v="25-34"/>
    <s v="No"/>
    <s v="No"/>
    <s v="Yes"/>
    <s v="State / government funded"/>
    <m/>
    <x v="5"/>
    <x v="3"/>
    <s v="Strongly disagree"/>
    <s v="Strongly disagree"/>
    <s v="Agree"/>
    <s v="Yes"/>
    <s v="Yes"/>
  </r>
  <r>
    <x v="1"/>
    <x v="1"/>
    <m/>
    <s v="No"/>
    <s v="Straight / heterosexual"/>
    <m/>
    <s v="White"/>
    <m/>
    <s v="Christian (all denominations)"/>
    <m/>
    <s v="35-44"/>
    <s v="No"/>
    <s v="No"/>
    <s v="Yes"/>
    <s v="State / government funded"/>
    <m/>
    <x v="2"/>
    <x v="0"/>
    <s v="Agree"/>
    <s v="Agree"/>
    <s v="Agree"/>
    <s v="No"/>
    <s v="Yes"/>
  </r>
  <r>
    <x v="2"/>
    <x v="0"/>
    <m/>
    <s v="No"/>
    <s v="Asexual"/>
    <m/>
    <s v="Mixed or multiple ethnic groups"/>
    <m/>
    <s v="None"/>
    <m/>
    <s v="25-34"/>
    <s v="No"/>
    <s v="No"/>
    <s v="No"/>
    <s v="State / government funded"/>
    <m/>
    <x v="4"/>
    <x v="1"/>
    <s v="Neither agree nor disagree"/>
    <s v="Neither agree nor disagree"/>
    <s v="Agree"/>
    <s v="No"/>
    <s v="No"/>
  </r>
  <r>
    <x v="2"/>
    <x v="0"/>
    <m/>
    <s v="No"/>
    <s v="Straight / heterosexual"/>
    <m/>
    <s v="White"/>
    <m/>
    <s v="Christian (all denominations)"/>
    <m/>
    <s v="45-54"/>
    <s v="No"/>
    <s v="No"/>
    <s v="No"/>
    <s v="State / government funded"/>
    <m/>
    <x v="4"/>
    <x v="3"/>
    <s v="Agree"/>
    <s v="Neither agree nor disagree"/>
    <s v="Agree"/>
    <s v="No"/>
    <s v="No"/>
  </r>
  <r>
    <x v="4"/>
    <x v="0"/>
    <m/>
    <s v="No"/>
    <s v="Straight / heterosexual"/>
    <m/>
    <s v="White"/>
    <m/>
    <s v="Christian (all denominations)"/>
    <m/>
    <s v="55-64"/>
    <s v="No"/>
    <s v="No"/>
    <s v="No"/>
    <s v="State / government funded"/>
    <m/>
    <x v="4"/>
    <x v="0"/>
    <s v="Agree"/>
    <s v="Agree"/>
    <s v="Agree"/>
    <s v="No"/>
    <s v="Yes"/>
  </r>
  <r>
    <x v="2"/>
    <x v="1"/>
    <m/>
    <s v="No"/>
    <s v="Straight / heterosexual"/>
    <m/>
    <s v="Hispanic"/>
    <m/>
    <s v="Christian (all denominations)"/>
    <m/>
    <s v="35-44"/>
    <s v="Yes"/>
    <s v="No"/>
    <s v="No"/>
    <s v="Other (please specify)"/>
    <s v="Mix of both State and Private"/>
    <x v="4"/>
    <x v="0"/>
    <s v="Agree"/>
    <s v="Neither agree nor disagree"/>
    <s v="Agree"/>
    <s v="No"/>
    <s v="Yes"/>
  </r>
  <r>
    <x v="2"/>
    <x v="0"/>
    <m/>
    <s v="No"/>
    <s v="Straight / heterosexual"/>
    <m/>
    <s v="White"/>
    <m/>
    <s v="None"/>
    <m/>
    <s v="45-54"/>
    <s v="No"/>
    <s v="No"/>
    <s v="No"/>
    <s v="State / government funded"/>
    <m/>
    <x v="2"/>
    <x v="0"/>
    <s v="Strongly agree"/>
    <s v="Agree"/>
    <s v="Strongly agree"/>
    <s v="No"/>
    <s v="No"/>
  </r>
  <r>
    <x v="2"/>
    <x v="0"/>
    <m/>
    <s v="No"/>
    <s v="Prefer not to say"/>
    <m/>
    <s v="White"/>
    <m/>
    <s v="None"/>
    <m/>
    <s v="25-34"/>
    <s v="Yes"/>
    <s v="No"/>
    <s v="Yes"/>
    <s v="State / government funded"/>
    <m/>
    <x v="1"/>
    <x v="1"/>
    <s v="Disagree"/>
    <s v="Neither agree nor disagree"/>
    <s v="Strongly agree"/>
    <s v="Yes"/>
    <s v="No"/>
  </r>
  <r>
    <x v="3"/>
    <x v="1"/>
    <m/>
    <s v="No"/>
    <s v="Straight / heterosexual"/>
    <m/>
    <s v="White"/>
    <m/>
    <s v="None"/>
    <m/>
    <s v="35-44"/>
    <s v="No"/>
    <s v="No"/>
    <s v="No"/>
    <s v="State / government funded"/>
    <m/>
    <x v="4"/>
    <x v="0"/>
    <s v="Strongly agree"/>
    <s v="Agree"/>
    <s v="Agree"/>
    <s v="No"/>
    <s v="Yes"/>
  </r>
  <r>
    <x v="2"/>
    <x v="1"/>
    <m/>
    <s v="No"/>
    <s v="Straight / heterosexual"/>
    <m/>
    <s v="Mixed or multiple ethnic groups"/>
    <m/>
    <s v="Christian (all denominations)"/>
    <m/>
    <s v="55-64"/>
    <s v="No"/>
    <s v="No"/>
    <s v="Yes"/>
    <s v="Private (paid for) school"/>
    <m/>
    <x v="0"/>
    <x v="5"/>
    <s v="Agree"/>
    <s v="Strongly agree"/>
    <s v="Strongly agree"/>
    <s v="Yes"/>
    <s v="No"/>
  </r>
  <r>
    <x v="2"/>
    <x v="1"/>
    <m/>
    <s v="No"/>
    <s v="Straight / heterosexual"/>
    <m/>
    <s v="White"/>
    <m/>
    <s v="Christian (all denominations)"/>
    <m/>
    <s v="45-54"/>
    <s v="Yes"/>
    <s v="Yes"/>
    <s v="Yes"/>
    <s v="Other (please specify)"/>
    <s v="Private through bursary"/>
    <x v="0"/>
    <x v="3"/>
    <s v="Agree"/>
    <s v="Strongly agree"/>
    <s v="Strongly agree"/>
    <s v="No"/>
    <s v="Yes"/>
  </r>
  <r>
    <x v="0"/>
    <x v="1"/>
    <m/>
    <s v="No"/>
    <s v="Bi / bisexual"/>
    <m/>
    <s v="White"/>
    <m/>
    <s v="None"/>
    <m/>
    <s v="18-24"/>
    <s v="No"/>
    <s v="No"/>
    <s v="Yes"/>
    <s v="Private (paid for) school"/>
    <m/>
    <x v="4"/>
    <x v="0"/>
    <s v="Agree"/>
    <s v="Neither agree nor disagree"/>
    <s v="Agree"/>
    <s v="No"/>
    <s v="Yes"/>
  </r>
  <r>
    <x v="3"/>
    <x v="1"/>
    <m/>
    <s v="No"/>
    <s v="Straight / heterosexual"/>
    <m/>
    <s v="White"/>
    <m/>
    <s v="Christian (all denominations)"/>
    <m/>
    <s v="18-24"/>
    <s v="No"/>
    <s v="No"/>
    <s v="Yes"/>
    <s v="State / government funded"/>
    <m/>
    <x v="3"/>
    <x v="2"/>
    <m/>
    <m/>
    <m/>
    <m/>
    <m/>
  </r>
  <r>
    <x v="2"/>
    <x v="1"/>
    <m/>
    <s v="No"/>
    <s v="Straight / heterosexual"/>
    <m/>
    <s v="South Asian (i.e. India, Pakistan, Sri Lanka)"/>
    <m/>
    <s v="None"/>
    <m/>
    <s v="18-24"/>
    <s v="No"/>
    <s v="No"/>
    <s v="No"/>
    <s v="Private (paid for) school"/>
    <m/>
    <x v="4"/>
    <x v="5"/>
    <s v="Agree"/>
    <s v="Neither agree nor disagree"/>
    <s v="Agree"/>
    <s v="No"/>
    <s v="Yes"/>
  </r>
  <r>
    <x v="2"/>
    <x v="1"/>
    <m/>
    <s v="No"/>
    <s v="Straight / heterosexual"/>
    <m/>
    <s v="White"/>
    <m/>
    <s v="Christian (all denominations)"/>
    <m/>
    <s v="55-64"/>
    <s v="No"/>
    <s v="No"/>
    <s v="No"/>
    <s v="State / government funded"/>
    <m/>
    <x v="2"/>
    <x v="5"/>
    <s v="Strongly agree"/>
    <s v="Strongly agree"/>
    <s v="Strongly agree"/>
    <s v="Yes"/>
    <s v="Yes"/>
  </r>
  <r>
    <x v="1"/>
    <x v="1"/>
    <m/>
    <s v="No"/>
    <s v="Straight / heterosexual"/>
    <m/>
    <s v="White"/>
    <m/>
    <s v="None"/>
    <m/>
    <s v="35-44"/>
    <s v="No"/>
    <s v="No"/>
    <s v="No"/>
    <s v="State / government funded"/>
    <m/>
    <x v="2"/>
    <x v="0"/>
    <s v="Agree"/>
    <s v="Agree"/>
    <s v="Agree"/>
    <s v="No"/>
    <s v="Yes"/>
  </r>
  <r>
    <x v="2"/>
    <x v="1"/>
    <m/>
    <s v="No"/>
    <s v="Straight / heterosexual"/>
    <m/>
    <s v="White"/>
    <m/>
    <s v="Christian (all denominations)"/>
    <m/>
    <s v="55-64"/>
    <s v="No"/>
    <s v="No"/>
    <s v="No"/>
    <s v="State / government funded"/>
    <m/>
    <x v="4"/>
    <x v="0"/>
    <s v="Agree"/>
    <s v="Agree"/>
    <s v="Agree"/>
    <s v="No"/>
    <s v="Yes"/>
  </r>
  <r>
    <x v="4"/>
    <x v="1"/>
    <m/>
    <s v="No"/>
    <s v="Straight / heterosexual"/>
    <m/>
    <s v="White"/>
    <m/>
    <s v="Christian (all denominations)"/>
    <m/>
    <s v="55-64"/>
    <s v="No"/>
    <s v="No"/>
    <s v="Yes"/>
    <s v="State / government funded"/>
    <m/>
    <x v="4"/>
    <x v="5"/>
    <s v="Neither agree nor disagree"/>
    <s v="Neither agree nor disagree"/>
    <s v="Agree"/>
    <s v="No"/>
    <s v="Yes"/>
  </r>
  <r>
    <x v="3"/>
    <x v="1"/>
    <m/>
    <s v="No"/>
    <s v="Straight / heterosexual"/>
    <m/>
    <s v="White"/>
    <m/>
    <s v="None"/>
    <m/>
    <s v="25-34"/>
    <s v="No"/>
    <s v="No"/>
    <s v="Yes"/>
    <s v="State / government funded"/>
    <m/>
    <x v="0"/>
    <x v="0"/>
    <s v="Agree"/>
    <s v="Strongly agree"/>
    <s v="Strongly agree"/>
    <s v="No"/>
    <s v="Yes"/>
  </r>
  <r>
    <x v="4"/>
    <x v="0"/>
    <m/>
    <s v="No"/>
    <s v="Straight / heterosexual"/>
    <m/>
    <s v="White"/>
    <m/>
    <s v="Christian (all denominations)"/>
    <m/>
    <s v="45-54"/>
    <s v="No"/>
    <s v="No"/>
    <s v="No"/>
    <s v="State / government funded"/>
    <m/>
    <x v="4"/>
    <x v="0"/>
    <s v="Agree"/>
    <s v="Neither agree nor disagree"/>
    <s v="Agree"/>
    <s v="No"/>
    <s v="Yes"/>
  </r>
  <r>
    <x v="4"/>
    <x v="0"/>
    <m/>
    <s v="No"/>
    <s v="Straight / heterosexual"/>
    <m/>
    <s v="White"/>
    <m/>
    <s v="Christian (all denominations)"/>
    <m/>
    <s v="35-44"/>
    <s v="No"/>
    <s v="No"/>
    <s v="No"/>
    <s v="State / government funded"/>
    <m/>
    <x v="2"/>
    <x v="0"/>
    <s v="Agree"/>
    <s v="Agree"/>
    <s v="Agree"/>
    <s v="No"/>
    <s v="Yes"/>
  </r>
  <r>
    <x v="3"/>
    <x v="1"/>
    <m/>
    <s v="No"/>
    <s v="Straight / heterosexual"/>
    <m/>
    <s v="White"/>
    <m/>
    <s v="Christian (all denominations)"/>
    <m/>
    <s v="55-64"/>
    <s v="No"/>
    <s v="No"/>
    <s v="Yes"/>
    <s v="State / government funded"/>
    <m/>
    <x v="4"/>
    <x v="0"/>
    <s v="Strongly agree"/>
    <s v="Agree"/>
    <s v="Agree"/>
    <s v="No"/>
    <s v="Yes"/>
  </r>
  <r>
    <x v="0"/>
    <x v="0"/>
    <m/>
    <s v="No"/>
    <s v="Straight / heterosexual"/>
    <m/>
    <s v="White"/>
    <m/>
    <s v="Christian (all denominations)"/>
    <m/>
    <s v="25-34"/>
    <s v="No"/>
    <s v="No"/>
    <s v="Yes"/>
    <s v="State / government funded"/>
    <m/>
    <x v="2"/>
    <x v="5"/>
    <s v="Strongly agree"/>
    <s v="Strongly agree"/>
    <s v="Agree"/>
    <s v="No"/>
    <s v="Yes"/>
  </r>
  <r>
    <x v="2"/>
    <x v="1"/>
    <m/>
    <s v="No"/>
    <s v="Straight / heterosexual"/>
    <m/>
    <s v="White"/>
    <m/>
    <s v="Christian (all denominations)"/>
    <m/>
    <s v="45-54"/>
    <s v="No"/>
    <s v="No"/>
    <s v="No"/>
    <s v="State / government funded"/>
    <m/>
    <x v="2"/>
    <x v="0"/>
    <s v="Strongly agree"/>
    <s v="Agree"/>
    <s v="Strongly agree"/>
    <s v="No"/>
    <s v="Yes"/>
  </r>
  <r>
    <x v="2"/>
    <x v="1"/>
    <m/>
    <s v="No"/>
    <s v="Straight / heterosexual"/>
    <m/>
    <s v="White"/>
    <m/>
    <s v="None"/>
    <m/>
    <s v="35-44"/>
    <s v="No"/>
    <s v="No"/>
    <s v="Yes"/>
    <s v="Private (paid for) school"/>
    <m/>
    <x v="2"/>
    <x v="3"/>
    <s v="Strongly agree"/>
    <s v="Strongly agree"/>
    <s v="Agree"/>
    <s v="No"/>
    <s v="Yes"/>
  </r>
  <r>
    <x v="2"/>
    <x v="1"/>
    <m/>
    <s v="No"/>
    <s v="Straight / heterosexual"/>
    <m/>
    <s v="White"/>
    <m/>
    <s v="None"/>
    <m/>
    <s v="35-44"/>
    <s v="No"/>
    <s v="No"/>
    <s v="Yes"/>
    <s v="State / government funded"/>
    <m/>
    <x v="1"/>
    <x v="1"/>
    <s v="Strongly disagree"/>
    <s v="Strongly disagree"/>
    <s v="Strongly disagree"/>
    <s v="Yes"/>
    <s v="No"/>
  </r>
  <r>
    <x v="2"/>
    <x v="1"/>
    <m/>
    <s v="No"/>
    <s v="Asexual"/>
    <m/>
    <s v="White"/>
    <m/>
    <s v="Christian (all denominations)"/>
    <m/>
    <s v="45-54"/>
    <s v="No"/>
    <s v="No"/>
    <s v="No"/>
    <s v="State / government funded"/>
    <m/>
    <x v="4"/>
    <x v="0"/>
    <s v="Neither agree nor disagree"/>
    <s v="Agree"/>
    <s v="Agree"/>
    <s v="No"/>
    <s v="Yes"/>
  </r>
  <r>
    <x v="2"/>
    <x v="1"/>
    <m/>
    <s v="No"/>
    <s v="Straight / heterosexual"/>
    <m/>
    <s v="White"/>
    <m/>
    <s v="None"/>
    <m/>
    <s v="25-34"/>
    <s v="No"/>
    <s v="No"/>
    <s v="Yes"/>
    <s v="Private (paid for) school"/>
    <m/>
    <x v="2"/>
    <x v="5"/>
    <s v="Strongly agree"/>
    <s v="Strongly agree"/>
    <s v="Strongly agree"/>
    <s v="No"/>
    <s v="Yes"/>
  </r>
  <r>
    <x v="0"/>
    <x v="0"/>
    <m/>
    <s v="No"/>
    <s v="Straight / heterosexual"/>
    <m/>
    <s v="White"/>
    <m/>
    <s v="None"/>
    <m/>
    <s v="25-34"/>
    <s v="No"/>
    <s v="No"/>
    <s v="Yes"/>
    <s v="State / government funded"/>
    <m/>
    <x v="2"/>
    <x v="5"/>
    <s v="Strongly agree"/>
    <s v="Strongly agree"/>
    <s v="Strongly agree"/>
    <s v="No"/>
    <s v="Yes"/>
  </r>
  <r>
    <x v="4"/>
    <x v="1"/>
    <m/>
    <s v="No"/>
    <s v="Straight / heterosexual"/>
    <m/>
    <s v="White"/>
    <m/>
    <s v="None"/>
    <m/>
    <s v="35-44"/>
    <s v="No"/>
    <s v="No"/>
    <s v="Yes"/>
    <s v="State / government funded"/>
    <m/>
    <x v="4"/>
    <x v="3"/>
    <s v="Neither agree nor disagree"/>
    <s v="Agree"/>
    <s v="Agree"/>
    <s v="No"/>
    <s v="Yes"/>
  </r>
  <r>
    <x v="2"/>
    <x v="1"/>
    <m/>
    <s v="No"/>
    <s v="Asexual"/>
    <m/>
    <s v="White"/>
    <m/>
    <s v="Christian (all denominations)"/>
    <m/>
    <s v="45-54"/>
    <s v="No"/>
    <s v="No"/>
    <s v="No"/>
    <s v="Private (paid for) school"/>
    <m/>
    <x v="2"/>
    <x v="3"/>
    <s v="Neither agree nor disagree"/>
    <s v="Neither agree nor disagree"/>
    <s v="Agree"/>
    <s v="No"/>
    <s v="Yes"/>
  </r>
  <r>
    <x v="4"/>
    <x v="1"/>
    <m/>
    <s v="No"/>
    <s v="Straight / heterosexual"/>
    <m/>
    <s v="White"/>
    <m/>
    <s v="None"/>
    <m/>
    <s v="45-54"/>
    <s v="No"/>
    <s v="No"/>
    <s v="Yes"/>
    <s v="State / government funded"/>
    <m/>
    <x v="4"/>
    <x v="5"/>
    <s v="Agree"/>
    <s v="Agree"/>
    <s v="Agree"/>
    <s v="No"/>
    <s v="Yes"/>
  </r>
  <r>
    <x v="3"/>
    <x v="1"/>
    <m/>
    <s v="No"/>
    <s v="Straight / heterosexual"/>
    <m/>
    <s v="White"/>
    <m/>
    <s v="None"/>
    <m/>
    <s v="25-34"/>
    <s v="No"/>
    <s v="No"/>
    <s v="No"/>
    <s v="State / government funded"/>
    <m/>
    <x v="2"/>
    <x v="0"/>
    <s v="Agree"/>
    <s v="Agree"/>
    <s v="Strongly agree"/>
    <s v="No"/>
    <s v="Yes"/>
  </r>
  <r>
    <x v="2"/>
    <x v="1"/>
    <m/>
    <s v="No"/>
    <s v="Asexual"/>
    <m/>
    <s v="White"/>
    <m/>
    <s v="Christian (all denominations)"/>
    <m/>
    <s v="55-64"/>
    <s v="No"/>
    <s v="No"/>
    <s v="No"/>
    <s v="State / government funded"/>
    <m/>
    <x v="4"/>
    <x v="3"/>
    <s v="Neither agree nor disagree"/>
    <s v="Neither agree nor disagree"/>
    <s v="Neither agree nor disagree"/>
    <s v="Yes"/>
    <s v="Yes"/>
  </r>
  <r>
    <x v="2"/>
    <x v="0"/>
    <m/>
    <s v="No"/>
    <s v="Straight / heterosexual"/>
    <m/>
    <s v="White"/>
    <m/>
    <s v="Christian (all denominations)"/>
    <m/>
    <s v="25-34"/>
    <s v="No"/>
    <s v="No"/>
    <s v="Yes"/>
    <s v="Private (paid for) school"/>
    <m/>
    <x v="3"/>
    <x v="2"/>
    <m/>
    <m/>
    <m/>
    <m/>
    <m/>
  </r>
  <r>
    <x v="4"/>
    <x v="0"/>
    <m/>
    <s v="No"/>
    <s v="Straight / heterosexual"/>
    <m/>
    <s v="White"/>
    <m/>
    <s v="Christian (all denominations)"/>
    <m/>
    <s v="45-54"/>
    <s v="No"/>
    <s v="No"/>
    <s v="No"/>
    <s v="State / government funded"/>
    <m/>
    <x v="4"/>
    <x v="3"/>
    <s v="Neither agree nor disagree"/>
    <s v="Neither agree nor disagree"/>
    <s v="Neither agree nor disagree"/>
    <s v="No"/>
    <s v="No"/>
  </r>
  <r>
    <x v="2"/>
    <x v="1"/>
    <m/>
    <s v="No"/>
    <s v="Straight / heterosexual"/>
    <m/>
    <s v="White"/>
    <m/>
    <s v="None"/>
    <m/>
    <s v="45-54"/>
    <s v="No"/>
    <s v="No"/>
    <s v="No"/>
    <s v="State / government funded"/>
    <m/>
    <x v="4"/>
    <x v="3"/>
    <s v="Agree"/>
    <s v="Neither agree nor disagree"/>
    <s v="Neither agree nor disagree"/>
    <s v="Yes"/>
    <s v="Yes"/>
  </r>
  <r>
    <x v="2"/>
    <x v="1"/>
    <m/>
    <s v="No"/>
    <s v="Straight / heterosexual"/>
    <m/>
    <s v="White"/>
    <m/>
    <s v="None"/>
    <m/>
    <s v="35-44"/>
    <s v="Prefer not to say"/>
    <s v="No"/>
    <s v="Yes"/>
    <s v="Other (please specify)"/>
    <s v="Grammar school"/>
    <x v="1"/>
    <x v="3"/>
    <s v="Agree"/>
    <s v="Neither agree nor disagree"/>
    <s v="Neither agree nor disagree"/>
    <s v="No"/>
    <s v="Yes"/>
  </r>
  <r>
    <x v="0"/>
    <x v="1"/>
    <m/>
    <s v="No"/>
    <s v="Straight / heterosexual"/>
    <m/>
    <s v="South Asian (i.e. India, Pakistan, Sri Lanka)"/>
    <m/>
    <s v="Muslim"/>
    <m/>
    <s v="25-34"/>
    <s v="No"/>
    <s v="No"/>
    <s v="Yes"/>
    <s v="Private (paid for) school"/>
    <m/>
    <x v="4"/>
    <x v="3"/>
    <s v="Agree"/>
    <s v="Agree"/>
    <s v="Agree"/>
    <s v="No"/>
    <s v="No"/>
  </r>
  <r>
    <x v="2"/>
    <x v="0"/>
    <m/>
    <s v="No"/>
    <s v="Straight / heterosexual"/>
    <m/>
    <s v="White"/>
    <m/>
    <s v="None"/>
    <m/>
    <s v="35-44"/>
    <s v="Yes"/>
    <s v="Yes"/>
    <s v="No"/>
    <s v="State / government funded"/>
    <m/>
    <x v="4"/>
    <x v="1"/>
    <s v="Agree"/>
    <s v="Agree"/>
    <s v="Agree"/>
    <s v="No"/>
    <s v="Yes"/>
  </r>
  <r>
    <x v="0"/>
    <x v="0"/>
    <m/>
    <s v="No"/>
    <s v="Straight / heterosexual"/>
    <m/>
    <s v="White"/>
    <m/>
    <s v="Christian (all denominations)"/>
    <m/>
    <s v="25-34"/>
    <s v="No"/>
    <s v="No"/>
    <s v="Yes"/>
    <s v="State / government funded"/>
    <m/>
    <x v="4"/>
    <x v="3"/>
    <s v="Agree"/>
    <s v="Disagree"/>
    <s v="Disagree"/>
    <s v="Yes"/>
    <s v="Yes"/>
  </r>
  <r>
    <x v="2"/>
    <x v="1"/>
    <m/>
    <s v="No"/>
    <s v="Straight / heterosexual"/>
    <m/>
    <s v="South Asian (i.e. India, Pakistan, Sri Lanka)"/>
    <m/>
    <s v="Other (please specify)"/>
    <s v="Hindu"/>
    <s v="25-34"/>
    <s v="No"/>
    <s v="No"/>
    <s v="No"/>
    <s v="State / government funded"/>
    <m/>
    <x v="2"/>
    <x v="3"/>
    <s v="Neither agree nor disagree"/>
    <s v="Agree"/>
    <s v="Agree"/>
    <s v="No"/>
    <s v="No"/>
  </r>
  <r>
    <x v="2"/>
    <x v="1"/>
    <m/>
    <s v="No"/>
    <s v="Straight / heterosexual"/>
    <m/>
    <s v="South Asian (i.e. India, Pakistan, Sri Lanka)"/>
    <m/>
    <s v="Prefer not to say"/>
    <m/>
    <s v="35-44"/>
    <s v="No"/>
    <s v="No"/>
    <s v="No"/>
    <s v="State / government funded"/>
    <m/>
    <x v="3"/>
    <x v="2"/>
    <m/>
    <m/>
    <m/>
    <m/>
    <m/>
  </r>
  <r>
    <x v="2"/>
    <x v="1"/>
    <m/>
    <s v="No"/>
    <s v="Straight / heterosexual"/>
    <m/>
    <s v="White"/>
    <m/>
    <s v="None"/>
    <m/>
    <s v="45-54"/>
    <s v="No"/>
    <s v="No"/>
    <s v="No"/>
    <s v="State / government funded"/>
    <m/>
    <x v="2"/>
    <x v="0"/>
    <s v="Agree"/>
    <s v="Agree"/>
    <s v="Agree"/>
    <s v="No"/>
    <s v="Yes"/>
  </r>
  <r>
    <x v="2"/>
    <x v="1"/>
    <m/>
    <s v="No"/>
    <s v="Straight / heterosexual"/>
    <m/>
    <s v="White"/>
    <m/>
    <s v="None"/>
    <m/>
    <s v="25-34"/>
    <s v="No"/>
    <s v="No"/>
    <s v="No"/>
    <s v="State / government funded"/>
    <m/>
    <x v="4"/>
    <x v="5"/>
    <s v="Agree"/>
    <s v="Disagree"/>
    <s v="Neither agree nor disagree"/>
    <s v="Yes"/>
    <s v="Yes"/>
  </r>
  <r>
    <x v="1"/>
    <x v="1"/>
    <m/>
    <s v="No"/>
    <s v="Straight / heterosexual"/>
    <m/>
    <s v="Southeast Asian (i.e. Cambodia, Vietnam, Philippines)"/>
    <m/>
    <s v="Christian (all denominations)"/>
    <m/>
    <s v="35-44"/>
    <s v="No"/>
    <s v="No"/>
    <s v="No"/>
    <s v="Private (paid for) school"/>
    <m/>
    <x v="2"/>
    <x v="0"/>
    <s v="Strongly agree"/>
    <s v="Strongly agree"/>
    <s v="Strongly agree"/>
    <s v="No"/>
    <s v="Yes"/>
  </r>
  <r>
    <x v="2"/>
    <x v="1"/>
    <m/>
    <s v="No"/>
    <s v="Straight / heterosexual"/>
    <m/>
    <s v="White"/>
    <m/>
    <s v="Christian (all denominations)"/>
    <m/>
    <s v="65+"/>
    <s v="No"/>
    <s v="No"/>
    <s v="No"/>
    <s v="State / government funded"/>
    <m/>
    <x v="5"/>
    <x v="0"/>
    <s v="Neither agree nor disagree"/>
    <s v="Neither agree nor disagree"/>
    <s v="Neither agree nor disagree"/>
    <s v="No"/>
    <s v="Yes"/>
  </r>
  <r>
    <x v="4"/>
    <x v="1"/>
    <m/>
    <s v="No"/>
    <s v="Straight / heterosexual"/>
    <m/>
    <s v="White"/>
    <m/>
    <s v="None"/>
    <m/>
    <s v="55-64"/>
    <s v="No"/>
    <s v="No"/>
    <s v="Yes"/>
    <s v="State / government funded"/>
    <m/>
    <x v="4"/>
    <x v="0"/>
    <s v="Neither agree nor disagree"/>
    <s v="Neither agree nor disagree"/>
    <s v="Neither agree nor disagree"/>
    <s v="No"/>
    <s v="Yes"/>
  </r>
  <r>
    <x v="3"/>
    <x v="2"/>
    <m/>
    <s v="Prefer not to say"/>
    <s v="Prefer not to say"/>
    <m/>
    <s v="Prefer not to say"/>
    <m/>
    <s v="Prefer not to say"/>
    <m/>
    <s v="Prefer not to say"/>
    <s v="Prefer not to say"/>
    <s v="No"/>
    <s v="Prefer not to say"/>
    <s v="Prefer not to say"/>
    <m/>
    <x v="3"/>
    <x v="2"/>
    <m/>
    <m/>
    <m/>
    <m/>
    <m/>
  </r>
  <r>
    <x v="0"/>
    <x v="0"/>
    <m/>
    <s v="No"/>
    <s v="Straight / heterosexual"/>
    <m/>
    <s v="Southeast Asian (i.e. Cambodia, Vietnam, Philippines)"/>
    <m/>
    <s v="None"/>
    <m/>
    <s v="25-34"/>
    <s v="No"/>
    <s v="No"/>
    <s v="Yes"/>
    <s v="Private (paid for) school"/>
    <m/>
    <x v="1"/>
    <x v="5"/>
    <s v="Disagree"/>
    <s v="Agree"/>
    <s v="Strongly agree"/>
    <s v="No"/>
    <s v="Yes"/>
  </r>
  <r>
    <x v="2"/>
    <x v="1"/>
    <m/>
    <s v="No"/>
    <s v="Straight / heterosexual"/>
    <m/>
    <s v="White"/>
    <m/>
    <s v="None"/>
    <m/>
    <s v="35-44"/>
    <s v="Yes"/>
    <s v="Yes"/>
    <s v="No"/>
    <s v="State / government funded"/>
    <m/>
    <x v="0"/>
    <x v="0"/>
    <s v="Neither agree nor disagree"/>
    <s v="Strongly agree"/>
    <s v="Agree"/>
    <s v="Yes"/>
    <s v="Yes"/>
  </r>
  <r>
    <x v="1"/>
    <x v="1"/>
    <m/>
    <s v="No"/>
    <s v="Straight / heterosexual"/>
    <m/>
    <s v="White"/>
    <m/>
    <s v="Christian (all denominations)"/>
    <m/>
    <s v="18-24"/>
    <s v="No"/>
    <s v="No"/>
    <s v="Yes"/>
    <s v="State / government funded"/>
    <m/>
    <x v="1"/>
    <x v="5"/>
    <s v="Neither agree nor disagree"/>
    <s v="Neither agree nor disagree"/>
    <s v="Neither agree nor disagree"/>
    <s v="No"/>
    <s v="Yes"/>
  </r>
  <r>
    <x v="2"/>
    <x v="0"/>
    <m/>
    <s v="No"/>
    <s v="Straight / heterosexual"/>
    <m/>
    <s v="South Asian (i.e. India, Pakistan, Sri Lanka)"/>
    <m/>
    <s v="Other (please specify)"/>
    <s v="Hindu"/>
    <s v="35-44"/>
    <s v="No"/>
    <s v="No"/>
    <s v="No"/>
    <s v="State / government funded"/>
    <m/>
    <x v="3"/>
    <x v="2"/>
    <m/>
    <m/>
    <m/>
    <m/>
    <m/>
  </r>
  <r>
    <x v="2"/>
    <x v="0"/>
    <m/>
    <s v="No"/>
    <s v="Prefer not to say"/>
    <m/>
    <s v="Southeast Asian (i.e. Cambodia, Vietnam, Philippines)"/>
    <m/>
    <s v="None"/>
    <m/>
    <s v="45-54"/>
    <s v="No"/>
    <s v="No"/>
    <s v="Yes"/>
    <s v="State / government funded"/>
    <m/>
    <x v="0"/>
    <x v="1"/>
    <s v="Neither agree nor disagree"/>
    <s v="Agree"/>
    <s v="Agree"/>
    <s v="No"/>
    <s v="Yes"/>
  </r>
  <r>
    <x v="0"/>
    <x v="1"/>
    <m/>
    <s v="No"/>
    <s v="Straight / heterosexual"/>
    <m/>
    <s v="White"/>
    <m/>
    <s v="None"/>
    <m/>
    <s v="25-34"/>
    <s v="No"/>
    <s v="No"/>
    <s v="No"/>
    <s v="State / government funded"/>
    <m/>
    <x v="2"/>
    <x v="0"/>
    <s v="Agree"/>
    <s v="Agree"/>
    <s v="Agree"/>
    <s v="No"/>
    <s v="Yes"/>
  </r>
  <r>
    <x v="1"/>
    <x v="1"/>
    <m/>
    <s v="No"/>
    <s v="Straight / heterosexual"/>
    <m/>
    <s v="Southeast Asian (i.e. Cambodia, Vietnam, Philippines)"/>
    <m/>
    <s v="None"/>
    <m/>
    <s v="35-44"/>
    <s v="No"/>
    <s v="No"/>
    <s v="No"/>
    <s v="State / government funded"/>
    <m/>
    <x v="4"/>
    <x v="0"/>
    <s v="Agree"/>
    <s v="Neither agree nor disagree"/>
    <s v="Agree"/>
    <s v="No"/>
    <s v="Yes"/>
  </r>
  <r>
    <x v="2"/>
    <x v="0"/>
    <m/>
    <s v="No"/>
    <s v="Straight / heterosexual"/>
    <m/>
    <s v="Southeast Asian (i.e. Cambodia, Vietnam, Philippines)"/>
    <m/>
    <s v="Muslim"/>
    <m/>
    <s v="45-54"/>
    <s v="No"/>
    <s v="No"/>
    <s v="Yes"/>
    <s v="State / government funded"/>
    <m/>
    <x v="2"/>
    <x v="5"/>
    <s v="Neither agree nor disagree"/>
    <s v="Neither agree nor disagree"/>
    <s v="Strongly agree"/>
    <s v="Yes"/>
    <s v="Yes"/>
  </r>
  <r>
    <x v="2"/>
    <x v="1"/>
    <m/>
    <s v="No"/>
    <s v="Straight / heterosexual"/>
    <m/>
    <s v="Southeast Asian (i.e. Cambodia, Vietnam, Philippines)"/>
    <m/>
    <s v="Buddhist"/>
    <m/>
    <s v="35-44"/>
    <s v="No"/>
    <s v="No"/>
    <s v="No"/>
    <s v="Private (paid for) school"/>
    <m/>
    <x v="2"/>
    <x v="3"/>
    <s v="Agree"/>
    <s v="Agree"/>
    <s v="Agree"/>
    <s v="No"/>
    <s v="Yes"/>
  </r>
  <r>
    <x v="1"/>
    <x v="1"/>
    <m/>
    <s v="No"/>
    <s v="Straight / heterosexual"/>
    <m/>
    <s v="White"/>
    <m/>
    <s v="None"/>
    <m/>
    <s v="25-34"/>
    <s v="No"/>
    <s v="No"/>
    <s v="Yes"/>
    <s v="State / government funded"/>
    <m/>
    <x v="4"/>
    <x v="5"/>
    <s v="Agree"/>
    <s v="Strongly agree"/>
    <s v="Agree"/>
    <s v="No"/>
    <s v="Yes"/>
  </r>
  <r>
    <x v="0"/>
    <x v="0"/>
    <m/>
    <s v="No"/>
    <s v="Straight / heterosexual"/>
    <m/>
    <s v="East Asian (i.e. China, Japan, Korea)"/>
    <m/>
    <s v="None"/>
    <m/>
    <s v="18-24"/>
    <s v="No"/>
    <s v="No"/>
    <s v="Yes"/>
    <s v="State / government funded"/>
    <m/>
    <x v="2"/>
    <x v="0"/>
    <s v="Agree"/>
    <s v="Strongly agree"/>
    <s v="Strongly agree"/>
    <s v="No"/>
    <s v="Yes"/>
  </r>
  <r>
    <x v="2"/>
    <x v="1"/>
    <m/>
    <s v="No"/>
    <s v="Straight / heterosexual"/>
    <m/>
    <s v="Southeast Asian (i.e. Cambodia, Vietnam, Philippines)"/>
    <m/>
    <s v="Christian (all denominations)"/>
    <m/>
    <s v="45-54"/>
    <s v="No"/>
    <s v="No"/>
    <s v="No"/>
    <s v="State / government funded"/>
    <m/>
    <x v="0"/>
    <x v="0"/>
    <s v="Agree"/>
    <s v="Agree"/>
    <s v="Agree"/>
    <s v="No"/>
    <s v="Yes"/>
  </r>
  <r>
    <x v="0"/>
    <x v="0"/>
    <m/>
    <s v="No"/>
    <s v="Straight / heterosexual"/>
    <m/>
    <s v="East Asian (i.e. China, Japan, Korea)"/>
    <m/>
    <s v="Buddhist"/>
    <m/>
    <s v="45-54"/>
    <s v="No"/>
    <s v="No"/>
    <s v="Yes"/>
    <s v="State / government funded"/>
    <m/>
    <x v="0"/>
    <x v="5"/>
    <s v="Strongly agree"/>
    <s v="Strongly agree"/>
    <s v="Strongly agree"/>
    <s v="No"/>
    <s v="Yes"/>
  </r>
  <r>
    <x v="2"/>
    <x v="1"/>
    <m/>
    <s v="No"/>
    <s v="Straight / heterosexual"/>
    <m/>
    <s v="White"/>
    <m/>
    <s v="None"/>
    <m/>
    <s v="25-34"/>
    <s v="No"/>
    <s v="No"/>
    <s v="Yes"/>
    <s v="Private (paid for) school"/>
    <m/>
    <x v="3"/>
    <x v="2"/>
    <m/>
    <m/>
    <m/>
    <m/>
    <m/>
  </r>
  <r>
    <x v="4"/>
    <x v="1"/>
    <m/>
    <s v="No"/>
    <s v="Straight / heterosexual"/>
    <m/>
    <s v="White"/>
    <m/>
    <s v="Christian (all denominations)"/>
    <m/>
    <s v="45-54"/>
    <s v="No"/>
    <s v="No"/>
    <s v="Yes"/>
    <s v="State / government funded"/>
    <m/>
    <x v="4"/>
    <x v="0"/>
    <s v="Agree"/>
    <s v="Agree"/>
    <s v="Agree"/>
    <s v="No"/>
    <s v="Yes"/>
  </r>
  <r>
    <x v="0"/>
    <x v="1"/>
    <m/>
    <s v="No"/>
    <s v="Straight / heterosexual"/>
    <m/>
    <s v="South Asian (i.e. India, Pakistan, Sri Lanka)"/>
    <m/>
    <s v="Other (please specify)"/>
    <s v="Jain"/>
    <s v="18-24"/>
    <s v="No"/>
    <s v="No"/>
    <s v="Yes"/>
    <s v="State / government funded"/>
    <m/>
    <x v="3"/>
    <x v="2"/>
    <m/>
    <m/>
    <m/>
    <m/>
    <m/>
  </r>
  <r>
    <x v="0"/>
    <x v="1"/>
    <m/>
    <s v="No"/>
    <s v="Straight / heterosexual"/>
    <m/>
    <s v="White"/>
    <m/>
    <s v="None"/>
    <m/>
    <s v="35-44"/>
    <s v="No"/>
    <s v="No"/>
    <s v="No"/>
    <s v="State / government funded"/>
    <m/>
    <x v="3"/>
    <x v="2"/>
    <m/>
    <m/>
    <m/>
    <m/>
    <m/>
  </r>
  <r>
    <x v="2"/>
    <x v="1"/>
    <m/>
    <s v="No"/>
    <s v="Straight / heterosexual"/>
    <m/>
    <s v="White"/>
    <m/>
    <s v="Other (please specify)"/>
    <s v="Atheist "/>
    <s v="Prefer not to say"/>
    <s v="No"/>
    <s v="No"/>
    <s v="No"/>
    <s v="State / government funded"/>
    <m/>
    <x v="4"/>
    <x v="5"/>
    <s v="Neither agree nor disagree"/>
    <s v="Agree"/>
    <s v="Agree"/>
    <s v="No"/>
    <s v="Yes"/>
  </r>
  <r>
    <x v="3"/>
    <x v="1"/>
    <m/>
    <s v="No"/>
    <s v="Straight / heterosexual"/>
    <m/>
    <s v="White"/>
    <m/>
    <s v="Christian (all denominations)"/>
    <m/>
    <s v="55-64"/>
    <s v="No"/>
    <s v="No"/>
    <s v="No"/>
    <s v="State / government funded"/>
    <m/>
    <x v="4"/>
    <x v="3"/>
    <s v="Neither agree nor disagree"/>
    <s v="Neither agree nor disagree"/>
    <s v="Neither agree nor disagree"/>
    <s v="No"/>
    <s v="Yes"/>
  </r>
  <r>
    <x v="2"/>
    <x v="1"/>
    <m/>
    <s v="No"/>
    <s v="Asexual"/>
    <m/>
    <s v="Arab"/>
    <m/>
    <s v="Muslim"/>
    <m/>
    <s v="25-34"/>
    <s v="No"/>
    <s v="No"/>
    <s v="No"/>
    <s v="State / government funded"/>
    <m/>
    <x v="3"/>
    <x v="2"/>
    <m/>
    <m/>
    <m/>
    <m/>
    <m/>
  </r>
  <r>
    <x v="2"/>
    <x v="0"/>
    <m/>
    <s v="No"/>
    <s v="Straight / heterosexual"/>
    <m/>
    <s v="White"/>
    <m/>
    <s v="Christian (all denominations)"/>
    <m/>
    <s v="45-54"/>
    <s v="Yes"/>
    <s v="No"/>
    <s v="Yes"/>
    <s v="State / government funded"/>
    <m/>
    <x v="4"/>
    <x v="0"/>
    <s v="Neither agree nor disagree"/>
    <s v="Neither agree nor disagree"/>
    <s v="Agree"/>
    <s v="Yes"/>
    <s v="Yes"/>
  </r>
  <r>
    <x v="3"/>
    <x v="1"/>
    <m/>
    <s v="No"/>
    <s v="Straight / heterosexual"/>
    <m/>
    <s v="Other (please specify)"/>
    <s v="Iranian"/>
    <s v="Muslim"/>
    <m/>
    <s v="35-44"/>
    <s v="No"/>
    <s v="No"/>
    <s v="Yes"/>
    <s v="State / government funded"/>
    <m/>
    <x v="3"/>
    <x v="2"/>
    <m/>
    <m/>
    <m/>
    <m/>
    <m/>
  </r>
  <r>
    <x v="4"/>
    <x v="1"/>
    <m/>
    <s v="No"/>
    <s v="Straight / heterosexual"/>
    <m/>
    <s v="White"/>
    <m/>
    <s v="None"/>
    <m/>
    <s v="45-54"/>
    <s v="No"/>
    <s v="No"/>
    <s v="No"/>
    <s v="State / government funded"/>
    <m/>
    <x v="4"/>
    <x v="3"/>
    <s v="Neither agree nor disagree"/>
    <s v="Neither agree nor disagree"/>
    <s v="Strongly agree"/>
    <s v="No"/>
    <s v="No"/>
  </r>
  <r>
    <x v="2"/>
    <x v="1"/>
    <m/>
    <s v="No"/>
    <s v="Straight / heterosexual"/>
    <m/>
    <s v="White"/>
    <m/>
    <s v="Christian (all denominations)"/>
    <m/>
    <s v="45-54"/>
    <s v="No"/>
    <s v="No"/>
    <s v="No"/>
    <s v="State / government funded"/>
    <m/>
    <x v="3"/>
    <x v="2"/>
    <m/>
    <m/>
    <m/>
    <m/>
    <m/>
  </r>
  <r>
    <x v="0"/>
    <x v="0"/>
    <m/>
    <s v="No"/>
    <s v="Straight / heterosexual"/>
    <m/>
    <s v="White"/>
    <m/>
    <s v="None"/>
    <m/>
    <s v="35-44"/>
    <s v="No"/>
    <s v="No"/>
    <s v="No"/>
    <s v="State / government funded"/>
    <m/>
    <x v="2"/>
    <x v="5"/>
    <s v="Agree"/>
    <s v="Agree"/>
    <s v="Strongly agree"/>
    <s v="No"/>
    <s v="Yes"/>
  </r>
  <r>
    <x v="3"/>
    <x v="1"/>
    <m/>
    <s v="No"/>
    <s v="Straight / heterosexual"/>
    <m/>
    <s v="White"/>
    <m/>
    <s v="None"/>
    <m/>
    <s v="35-44"/>
    <s v="No"/>
    <s v="No"/>
    <s v="No"/>
    <s v="State / government funded"/>
    <m/>
    <x v="3"/>
    <x v="2"/>
    <m/>
    <m/>
    <m/>
    <m/>
    <m/>
  </r>
  <r>
    <x v="2"/>
    <x v="0"/>
    <m/>
    <s v="No"/>
    <s v="Straight / heterosexual"/>
    <m/>
    <s v="Black"/>
    <m/>
    <s v="Christian (all denominations)"/>
    <m/>
    <s v="35-44"/>
    <s v="No"/>
    <s v="No"/>
    <s v="Yes"/>
    <s v="State / government funded"/>
    <m/>
    <x v="4"/>
    <x v="3"/>
    <s v="Disagree"/>
    <s v="Neither agree nor disagree"/>
    <s v="Agree"/>
    <s v="No"/>
    <s v="Yes"/>
  </r>
  <r>
    <x v="2"/>
    <x v="1"/>
    <m/>
    <s v="No"/>
    <s v="Straight / heterosexual"/>
    <m/>
    <s v="White"/>
    <m/>
    <s v="Christian (all denominations)"/>
    <m/>
    <s v="55-64"/>
    <s v="No"/>
    <s v="No"/>
    <s v="No"/>
    <s v="State / government funded"/>
    <m/>
    <x v="3"/>
    <x v="2"/>
    <m/>
    <m/>
    <m/>
    <m/>
    <m/>
  </r>
  <r>
    <x v="4"/>
    <x v="1"/>
    <m/>
    <s v="No"/>
    <s v="Straight / heterosexual"/>
    <m/>
    <s v="White"/>
    <m/>
    <s v="None"/>
    <m/>
    <s v="45-54"/>
    <s v="Prefer not to say"/>
    <s v="Prefer not to say"/>
    <s v="No"/>
    <s v="State / government funded"/>
    <m/>
    <x v="3"/>
    <x v="2"/>
    <m/>
    <m/>
    <m/>
    <m/>
    <m/>
  </r>
  <r>
    <x v="2"/>
    <x v="0"/>
    <m/>
    <s v="No"/>
    <s v="Straight / heterosexual"/>
    <m/>
    <s v="White"/>
    <m/>
    <s v="Christian (all denominations)"/>
    <m/>
    <s v="35-44"/>
    <s v="No"/>
    <s v="No"/>
    <s v="No"/>
    <s v="State / government funded"/>
    <m/>
    <x v="2"/>
    <x v="0"/>
    <s v="Agree"/>
    <s v="Agree"/>
    <s v="Agree"/>
    <s v="No"/>
    <s v="Yes"/>
  </r>
  <r>
    <x v="2"/>
    <x v="1"/>
    <m/>
    <s v="No"/>
    <s v="Straight / heterosexual"/>
    <m/>
    <s v="White"/>
    <m/>
    <s v="None"/>
    <m/>
    <s v="25-34"/>
    <s v="No"/>
    <s v="No"/>
    <s v="Yes"/>
    <s v="State / government funded"/>
    <m/>
    <x v="0"/>
    <x v="5"/>
    <s v="Agree"/>
    <s v="Agree"/>
    <s v="Strongly agree"/>
    <s v="No"/>
    <s v="Yes"/>
  </r>
  <r>
    <x v="2"/>
    <x v="1"/>
    <m/>
    <s v="No"/>
    <s v="Straight / heterosexual"/>
    <m/>
    <s v="Southeast Asian (i.e. Cambodia, Vietnam, Philippines)"/>
    <m/>
    <s v="Christian (all denominations)"/>
    <m/>
    <s v="45-54"/>
    <s v="No"/>
    <s v="Prefer not to say"/>
    <s v="No"/>
    <s v="State / government funded"/>
    <m/>
    <x v="4"/>
    <x v="3"/>
    <s v="Agree"/>
    <s v="Strongly disagree"/>
    <s v="Neither agree nor disagree"/>
    <s v="Yes"/>
    <s v="Yes"/>
  </r>
  <r>
    <x v="2"/>
    <x v="1"/>
    <m/>
    <s v="No"/>
    <s v="Straight / heterosexual"/>
    <m/>
    <s v="White"/>
    <m/>
    <s v="None"/>
    <m/>
    <s v="55-64"/>
    <s v="No"/>
    <s v="No"/>
    <s v="No"/>
    <s v="Private (paid for) school"/>
    <m/>
    <x v="0"/>
    <x v="1"/>
    <s v="Agree"/>
    <s v="Agree"/>
    <s v="Agree"/>
    <s v="No"/>
    <s v="No"/>
  </r>
  <r>
    <x v="2"/>
    <x v="1"/>
    <m/>
    <s v="No"/>
    <s v="Straight / heterosexual"/>
    <m/>
    <s v="White"/>
    <m/>
    <s v="Christian (all denominations)"/>
    <m/>
    <s v="35-44"/>
    <s v="No"/>
    <s v="No"/>
    <s v="No"/>
    <s v="State / government funded"/>
    <m/>
    <x v="3"/>
    <x v="2"/>
    <m/>
    <m/>
    <m/>
    <m/>
    <m/>
  </r>
  <r>
    <x v="0"/>
    <x v="0"/>
    <m/>
    <s v="No"/>
    <s v="Straight / heterosexual"/>
    <m/>
    <s v="White"/>
    <m/>
    <s v="Christian (all denominations)"/>
    <m/>
    <s v="25-34"/>
    <s v="No"/>
    <s v="No"/>
    <s v="No"/>
    <s v="State / government funded"/>
    <m/>
    <x v="1"/>
    <x v="0"/>
    <s v="Neither agree nor disagree"/>
    <s v="Agree"/>
    <s v="Agree"/>
    <s v="No"/>
    <s v="Yes"/>
  </r>
  <r>
    <x v="2"/>
    <x v="1"/>
    <m/>
    <s v="No"/>
    <s v="Straight / heterosexual"/>
    <m/>
    <s v="Hispanic"/>
    <m/>
    <s v="Christian (all denominations)"/>
    <m/>
    <s v="25-34"/>
    <s v="Prefer not to say"/>
    <s v="Prefer not to say"/>
    <s v="Yes"/>
    <s v="Private (paid for) school"/>
    <m/>
    <x v="2"/>
    <x v="5"/>
    <s v="Strongly agree"/>
    <s v="Strongly agree"/>
    <s v="Strongly agree"/>
    <s v="Yes"/>
    <s v="Yes"/>
  </r>
  <r>
    <x v="0"/>
    <x v="0"/>
    <m/>
    <s v="No"/>
    <s v="Straight / heterosexual"/>
    <m/>
    <s v="White"/>
    <m/>
    <s v="Christian (all denominations)"/>
    <m/>
    <s v="35-44"/>
    <s v="No"/>
    <s v="No"/>
    <s v="No"/>
    <s v="State / government funded"/>
    <m/>
    <x v="3"/>
    <x v="2"/>
    <m/>
    <m/>
    <m/>
    <m/>
    <m/>
  </r>
  <r>
    <x v="2"/>
    <x v="0"/>
    <m/>
    <s v="No"/>
    <s v="Straight / heterosexual"/>
    <m/>
    <s v="Hispanic"/>
    <m/>
    <s v="Christian (all denominations)"/>
    <m/>
    <s v="45-54"/>
    <s v="No"/>
    <s v="No"/>
    <s v="No"/>
    <s v="State / government funded"/>
    <m/>
    <x v="2"/>
    <x v="0"/>
    <s v="Agree"/>
    <s v="Agree"/>
    <s v="Agree"/>
    <s v="No"/>
    <s v="Yes"/>
  </r>
  <r>
    <x v="1"/>
    <x v="1"/>
    <m/>
    <s v="No"/>
    <s v="Straight / heterosexual"/>
    <m/>
    <s v="White"/>
    <m/>
    <s v="None"/>
    <m/>
    <s v="18-24"/>
    <s v="No"/>
    <s v="No"/>
    <s v="Yes"/>
    <s v="Private (paid for) school"/>
    <m/>
    <x v="4"/>
    <x v="3"/>
    <s v="Neither agree nor disagree"/>
    <s v="Neither agree nor disagree"/>
    <s v="Agree"/>
    <s v="No"/>
    <s v="Yes"/>
  </r>
  <r>
    <x v="0"/>
    <x v="0"/>
    <m/>
    <s v="No"/>
    <s v="Straight / heterosexual"/>
    <m/>
    <s v="White"/>
    <m/>
    <s v="None"/>
    <m/>
    <s v="25-34"/>
    <s v="Yes"/>
    <s v="Prefer not to say"/>
    <s v="Yes"/>
    <s v="Private (paid for) school"/>
    <m/>
    <x v="4"/>
    <x v="3"/>
    <s v="Disagree"/>
    <s v="Disagree"/>
    <s v="Agree"/>
    <s v="Yes"/>
    <s v="Yes"/>
  </r>
  <r>
    <x v="2"/>
    <x v="1"/>
    <m/>
    <s v="No"/>
    <s v="Straight / heterosexual"/>
    <m/>
    <s v="White"/>
    <m/>
    <s v="None"/>
    <m/>
    <s v="55-64"/>
    <s v="No"/>
    <s v="No"/>
    <s v="No"/>
    <s v="State / government funded"/>
    <m/>
    <x v="2"/>
    <x v="3"/>
    <s v="Agree"/>
    <s v="Agree"/>
    <s v="Agree"/>
    <s v="No"/>
    <s v="Yes"/>
  </r>
  <r>
    <x v="3"/>
    <x v="1"/>
    <m/>
    <s v="No"/>
    <s v="Straight / heterosexual"/>
    <m/>
    <s v="East Asian (i.e. China, Japan, Korea)"/>
    <m/>
    <s v="Prefer not to say"/>
    <m/>
    <s v="25-34"/>
    <s v="No"/>
    <s v="No"/>
    <s v="Yes"/>
    <s v="State / government funded"/>
    <m/>
    <x v="0"/>
    <x v="5"/>
    <s v="Strongly agree"/>
    <s v="Strongly agree"/>
    <s v="Strongly agree"/>
    <s v="No"/>
    <s v="Yes"/>
  </r>
  <r>
    <x v="2"/>
    <x v="1"/>
    <m/>
    <s v="No"/>
    <s v="Straight / heterosexual"/>
    <m/>
    <s v="White"/>
    <m/>
    <s v="Muslim"/>
    <m/>
    <s v="35-44"/>
    <s v="No"/>
    <s v="No"/>
    <s v="No"/>
    <s v="State / government funded"/>
    <m/>
    <x v="1"/>
    <x v="5"/>
    <s v="Disagree"/>
    <s v="Agree"/>
    <s v="Neither agree nor disagree"/>
    <s v="No"/>
    <s v="Yes"/>
  </r>
  <r>
    <x v="3"/>
    <x v="1"/>
    <m/>
    <s v="No"/>
    <s v="Straight / heterosexual"/>
    <m/>
    <s v="White"/>
    <m/>
    <s v="Christian (all denominations)"/>
    <m/>
    <s v="65+"/>
    <s v="No"/>
    <s v="No"/>
    <s v="No"/>
    <s v="State / government funded"/>
    <m/>
    <x v="4"/>
    <x v="3"/>
    <s v="Agree"/>
    <s v="Agree"/>
    <s v="Agree"/>
    <s v="No"/>
    <s v="Yes"/>
  </r>
  <r>
    <x v="2"/>
    <x v="1"/>
    <m/>
    <s v="No"/>
    <s v="Straight / heterosexual"/>
    <m/>
    <s v="White"/>
    <m/>
    <s v="Jewish"/>
    <m/>
    <s v="45-54"/>
    <s v="No"/>
    <s v="No"/>
    <s v="Yes"/>
    <s v="Private (paid for) school"/>
    <m/>
    <x v="0"/>
    <x v="0"/>
    <s v="Strongly agree"/>
    <s v="Strongly agree"/>
    <s v="Strongly agree"/>
    <s v="No"/>
    <s v="Yes"/>
  </r>
  <r>
    <x v="2"/>
    <x v="1"/>
    <m/>
    <s v="No"/>
    <s v="Other (please specify)"/>
    <s v="Normal... actually don´t understand some of the above descriptions... "/>
    <s v="Hispanic"/>
    <m/>
    <s v="Christian (all denominations)"/>
    <m/>
    <s v="45-54"/>
    <s v="No"/>
    <s v="No"/>
    <s v="No"/>
    <s v="State / government funded"/>
    <m/>
    <x v="4"/>
    <x v="0"/>
    <s v="Agree"/>
    <s v="Agree"/>
    <s v="Agree"/>
    <s v="No"/>
    <s v="Yes"/>
  </r>
  <r>
    <x v="0"/>
    <x v="0"/>
    <m/>
    <s v="No"/>
    <s v="Straight / heterosexual"/>
    <m/>
    <s v="White"/>
    <m/>
    <s v="Christian (all denominations)"/>
    <m/>
    <s v="35-44"/>
    <s v="No"/>
    <s v="No"/>
    <s v="No"/>
    <s v="Private (paid for) school"/>
    <m/>
    <x v="3"/>
    <x v="2"/>
    <m/>
    <m/>
    <m/>
    <m/>
    <m/>
  </r>
  <r>
    <x v="0"/>
    <x v="0"/>
    <m/>
    <s v="No"/>
    <s v="Bi / bisexual"/>
    <m/>
    <s v="White"/>
    <m/>
    <s v="None"/>
    <m/>
    <s v="18-24"/>
    <s v="No"/>
    <s v="No"/>
    <s v="Yes"/>
    <s v="State / government funded"/>
    <m/>
    <x v="1"/>
    <x v="1"/>
    <s v="Strongly disagree"/>
    <s v="Neither agree nor disagree"/>
    <s v="Agree"/>
    <s v="Yes"/>
    <s v="No"/>
  </r>
  <r>
    <x v="1"/>
    <x v="1"/>
    <m/>
    <s v="No"/>
    <s v="Straight / heterosexual"/>
    <m/>
    <s v="White"/>
    <m/>
    <s v="None"/>
    <m/>
    <s v="45-54"/>
    <s v="No"/>
    <s v="No"/>
    <s v="Yes"/>
    <s v="State / government funded"/>
    <m/>
    <x v="4"/>
    <x v="0"/>
    <s v="Agree"/>
    <s v="Strongly agree"/>
    <s v="Strongly agree"/>
    <s v="No"/>
    <s v="Yes"/>
  </r>
  <r>
    <x v="2"/>
    <x v="1"/>
    <m/>
    <s v="No"/>
    <s v="Straight / heterosexual"/>
    <m/>
    <s v="White"/>
    <m/>
    <s v="Christian (all denominations)"/>
    <m/>
    <s v="55-64"/>
    <s v="No"/>
    <s v="No"/>
    <s v="No"/>
    <s v="State / government funded"/>
    <m/>
    <x v="2"/>
    <x v="5"/>
    <s v="Agree"/>
    <s v="Agree"/>
    <s v="Agree"/>
    <s v="No"/>
    <s v="Yes"/>
  </r>
  <r>
    <x v="0"/>
    <x v="1"/>
    <m/>
    <s v="No"/>
    <s v="Straight / heterosexual"/>
    <m/>
    <s v="Mixed or multiple ethnic groups"/>
    <m/>
    <s v="None"/>
    <m/>
    <s v="35-44"/>
    <s v="No"/>
    <s v="No"/>
    <s v="Yes"/>
    <s v="State / government funded"/>
    <m/>
    <x v="2"/>
    <x v="5"/>
    <s v="Agree"/>
    <s v="Agree"/>
    <s v="Strongly agree"/>
    <s v="No"/>
    <s v="Yes"/>
  </r>
  <r>
    <x v="3"/>
    <x v="1"/>
    <m/>
    <s v="No"/>
    <s v="Straight / heterosexual"/>
    <m/>
    <s v="White"/>
    <m/>
    <s v="Christian (all denominations)"/>
    <m/>
    <s v="45-54"/>
    <s v="No"/>
    <s v="No"/>
    <s v="No"/>
    <s v="Private (paid for) school"/>
    <m/>
    <x v="2"/>
    <x v="1"/>
    <s v="Agree"/>
    <s v="Strongly agree"/>
    <s v="Strongly agree"/>
    <s v="No"/>
    <s v="Yes"/>
  </r>
  <r>
    <x v="2"/>
    <x v="0"/>
    <m/>
    <s v="No"/>
    <s v="Straight / heterosexual"/>
    <m/>
    <s v="White"/>
    <m/>
    <s v="Christian (all denominations)"/>
    <m/>
    <s v="25-34"/>
    <s v="No"/>
    <s v="No"/>
    <s v="Yes"/>
    <s v="State / government funded"/>
    <m/>
    <x v="2"/>
    <x v="0"/>
    <s v="Agree"/>
    <s v="Agree"/>
    <s v="Neither agree nor disagree"/>
    <s v="No"/>
    <s v="Yes"/>
  </r>
  <r>
    <x v="0"/>
    <x v="1"/>
    <m/>
    <s v="No"/>
    <s v="Straight / heterosexual"/>
    <m/>
    <s v="White"/>
    <m/>
    <s v="None"/>
    <m/>
    <s v="25-34"/>
    <s v="No"/>
    <s v="No"/>
    <s v="Yes"/>
    <s v="Private (paid for) school"/>
    <m/>
    <x v="1"/>
    <x v="0"/>
    <s v="Neither agree nor disagree"/>
    <s v="Disagree"/>
    <s v="Neither agree nor disagree"/>
    <s v="No"/>
    <s v="No"/>
  </r>
  <r>
    <x v="3"/>
    <x v="1"/>
    <m/>
    <s v="No"/>
    <s v="Straight / heterosexual"/>
    <m/>
    <s v="White"/>
    <m/>
    <s v="None"/>
    <m/>
    <s v="55-64"/>
    <s v="No"/>
    <s v="No"/>
    <s v="No"/>
    <s v="State / government funded"/>
    <m/>
    <x v="4"/>
    <x v="3"/>
    <s v="Neither agree nor disagree"/>
    <s v="Neither agree nor disagree"/>
    <s v="Neither agree nor disagree"/>
    <s v="No"/>
    <s v="Yes"/>
  </r>
  <r>
    <x v="2"/>
    <x v="1"/>
    <m/>
    <s v="No"/>
    <s v="Straight / heterosexual"/>
    <m/>
    <s v="South Asian (i.e. India, Pakistan, Sri Lanka)"/>
    <m/>
    <s v="Other (please specify)"/>
    <s v="Hindu"/>
    <s v="18-24"/>
    <s v="No"/>
    <s v="No"/>
    <s v="Yes"/>
    <s v="Private (paid for) school"/>
    <m/>
    <x v="2"/>
    <x v="3"/>
    <s v="Agree"/>
    <s v="Agree"/>
    <s v="Agree"/>
    <s v="No"/>
    <s v="Yes"/>
  </r>
  <r>
    <x v="2"/>
    <x v="1"/>
    <m/>
    <s v="No"/>
    <s v="Straight / heterosexual"/>
    <m/>
    <s v="White"/>
    <m/>
    <s v="None"/>
    <m/>
    <s v="35-44"/>
    <s v="Yes"/>
    <s v="No"/>
    <s v="Yes"/>
    <s v="State / government funded"/>
    <m/>
    <x v="2"/>
    <x v="0"/>
    <s v="Neither agree nor disagree"/>
    <s v="Neither agree nor disagree"/>
    <s v="Agree"/>
    <s v="Yes"/>
    <s v="No"/>
  </r>
  <r>
    <x v="2"/>
    <x v="1"/>
    <m/>
    <s v="No"/>
    <s v="Gay man"/>
    <m/>
    <s v="White"/>
    <m/>
    <s v="None"/>
    <m/>
    <s v="55-64"/>
    <s v="No"/>
    <s v="No"/>
    <s v="Yes"/>
    <s v="State / government funded"/>
    <m/>
    <x v="2"/>
    <x v="3"/>
    <s v="Agree"/>
    <s v="Agree"/>
    <s v="Neither agree nor disagree"/>
    <s v="No"/>
    <s v="Yes"/>
  </r>
  <r>
    <x v="2"/>
    <x v="0"/>
    <m/>
    <s v="No"/>
    <s v="Straight / heterosexual"/>
    <m/>
    <s v="White"/>
    <m/>
    <s v="Christian (all denominations)"/>
    <m/>
    <s v="35-44"/>
    <s v="No"/>
    <s v="No"/>
    <s v="Yes"/>
    <s v="State / government funded"/>
    <m/>
    <x v="4"/>
    <x v="3"/>
    <s v="Agree"/>
    <s v="Neither agree nor disagree"/>
    <s v="Agree"/>
    <s v="No"/>
    <s v="Yes"/>
  </r>
  <r>
    <x v="1"/>
    <x v="1"/>
    <m/>
    <s v="No"/>
    <s v="Straight / heterosexual"/>
    <m/>
    <s v="White"/>
    <m/>
    <s v="None"/>
    <m/>
    <s v="25-34"/>
    <s v="No"/>
    <s v="No"/>
    <s v="Yes"/>
    <s v="State / government funded"/>
    <m/>
    <x v="2"/>
    <x v="3"/>
    <s v="Neither agree nor disagree"/>
    <s v="Neither agree nor disagree"/>
    <s v="Disagree"/>
    <s v="Yes"/>
    <s v="No"/>
  </r>
  <r>
    <x v="1"/>
    <x v="1"/>
    <m/>
    <s v="No"/>
    <s v="Straight / heterosexual"/>
    <m/>
    <s v="White"/>
    <m/>
    <s v="None"/>
    <m/>
    <s v="18-24"/>
    <s v="No"/>
    <s v="No"/>
    <s v="Yes"/>
    <s v="Private (paid for) school"/>
    <m/>
    <x v="3"/>
    <x v="2"/>
    <m/>
    <m/>
    <m/>
    <m/>
    <m/>
  </r>
  <r>
    <x v="0"/>
    <x v="0"/>
    <m/>
    <s v="No"/>
    <s v="Straight / heterosexual"/>
    <m/>
    <s v="Mixed or multiple ethnic groups"/>
    <m/>
    <s v="Christian (all denominations)"/>
    <m/>
    <s v="35-44"/>
    <s v="Yes"/>
    <s v="Yes"/>
    <s v="Yes"/>
    <s v="Private (paid for) school"/>
    <m/>
    <x v="2"/>
    <x v="0"/>
    <s v="Agree"/>
    <s v="Agree"/>
    <s v="Agree"/>
    <s v="No"/>
    <s v="Yes"/>
  </r>
  <r>
    <x v="0"/>
    <x v="1"/>
    <m/>
    <s v="No"/>
    <s v="Straight / heterosexual"/>
    <m/>
    <s v="White"/>
    <m/>
    <s v="None"/>
    <m/>
    <s v="25-34"/>
    <s v="No"/>
    <s v="No"/>
    <s v="Yes"/>
    <s v="Private (paid for) school"/>
    <m/>
    <x v="2"/>
    <x v="5"/>
    <s v="Strongly agree"/>
    <s v="Strongly agree"/>
    <s v="Neither agree nor disagree"/>
    <s v="No"/>
    <s v="Yes"/>
  </r>
  <r>
    <x v="2"/>
    <x v="0"/>
    <m/>
    <s v="No"/>
    <s v="Straight / heterosexual"/>
    <m/>
    <s v="South Asian (i.e. India, Pakistan, Sri Lanka)"/>
    <m/>
    <s v="Other (please specify)"/>
    <s v="Hindu"/>
    <s v="45-54"/>
    <s v="No"/>
    <s v="No"/>
    <s v="No"/>
    <s v="State / government funded"/>
    <m/>
    <x v="3"/>
    <x v="2"/>
    <m/>
    <m/>
    <m/>
    <m/>
    <m/>
  </r>
  <r>
    <x v="2"/>
    <x v="1"/>
    <m/>
    <s v="No"/>
    <s v="Straight / heterosexual"/>
    <m/>
    <s v="White"/>
    <m/>
    <s v="Buddhist"/>
    <m/>
    <s v="55-64"/>
    <s v="Yes"/>
    <s v="Yes"/>
    <s v="Yes"/>
    <s v="State / government funded"/>
    <m/>
    <x v="1"/>
    <x v="1"/>
    <s v="Neither agree nor disagree"/>
    <s v="Neither agree nor disagree"/>
    <s v="Neither agree nor disagree"/>
    <s v="Yes"/>
    <s v="No"/>
  </r>
  <r>
    <x v="0"/>
    <x v="0"/>
    <m/>
    <s v="No"/>
    <s v="Straight / heterosexual"/>
    <m/>
    <s v="White"/>
    <m/>
    <s v="Christian (all denominations)"/>
    <m/>
    <s v="35-44"/>
    <s v="No"/>
    <s v="No"/>
    <s v="Yes"/>
    <s v="Private (paid for) school"/>
    <m/>
    <x v="1"/>
    <x v="3"/>
    <s v="Neither agree nor disagree"/>
    <s v="Disagree"/>
    <s v="Disagree"/>
    <s v="Yes"/>
    <s v="No"/>
  </r>
  <r>
    <x v="3"/>
    <x v="1"/>
    <m/>
    <s v="No"/>
    <s v="Straight / heterosexual"/>
    <m/>
    <s v="White"/>
    <m/>
    <s v="Christian (all denominations)"/>
    <m/>
    <s v="45-54"/>
    <s v="No"/>
    <s v="No"/>
    <s v="Yes"/>
    <s v="State / government funded"/>
    <m/>
    <x v="4"/>
    <x v="0"/>
    <s v="Agree"/>
    <s v="Agree"/>
    <s v="Agree"/>
    <s v="No"/>
    <s v="Yes"/>
  </r>
  <r>
    <x v="2"/>
    <x v="1"/>
    <m/>
    <s v="No"/>
    <s v="Straight / heterosexual"/>
    <m/>
    <s v="White"/>
    <m/>
    <s v="None"/>
    <m/>
    <s v="35-44"/>
    <s v="No"/>
    <s v="Yes"/>
    <s v="Yes"/>
    <s v="State / government funded"/>
    <m/>
    <x v="2"/>
    <x v="0"/>
    <s v="Agree"/>
    <s v="Agree"/>
    <s v="Strongly agree"/>
    <s v="No"/>
    <s v="No"/>
  </r>
  <r>
    <x v="0"/>
    <x v="1"/>
    <m/>
    <s v="No"/>
    <s v="Straight / heterosexual"/>
    <m/>
    <s v="White"/>
    <m/>
    <s v="None"/>
    <m/>
    <s v="35-44"/>
    <s v="No"/>
    <s v="No"/>
    <s v="Yes"/>
    <s v="Private (paid for) school"/>
    <m/>
    <x v="3"/>
    <x v="2"/>
    <m/>
    <m/>
    <m/>
    <m/>
    <m/>
  </r>
  <r>
    <x v="2"/>
    <x v="1"/>
    <m/>
    <s v="No"/>
    <s v="Straight / heterosexual"/>
    <m/>
    <s v="White"/>
    <m/>
    <s v="None"/>
    <m/>
    <s v="35-44"/>
    <s v="No"/>
    <s v="No"/>
    <s v="Yes"/>
    <s v="State / government funded"/>
    <m/>
    <x v="2"/>
    <x v="0"/>
    <s v="Agree"/>
    <s v="Strongly agree"/>
    <s v="Strongly agree"/>
    <s v="No"/>
    <s v="Yes"/>
  </r>
  <r>
    <x v="0"/>
    <x v="1"/>
    <m/>
    <s v="No"/>
    <s v="Straight / heterosexual"/>
    <m/>
    <s v="White"/>
    <m/>
    <s v="Christian (all denominations)"/>
    <m/>
    <s v="25-34"/>
    <s v="No"/>
    <s v="No"/>
    <s v="No"/>
    <s v="State / government funded"/>
    <m/>
    <x v="2"/>
    <x v="0"/>
    <s v="Agree"/>
    <s v="Agree"/>
    <s v="Agree"/>
    <s v="No"/>
    <s v="Yes"/>
  </r>
  <r>
    <x v="2"/>
    <x v="0"/>
    <m/>
    <s v="No"/>
    <s v="Straight / heterosexual"/>
    <m/>
    <s v="White"/>
    <m/>
    <s v="None"/>
    <m/>
    <s v="25-34"/>
    <s v="Yes"/>
    <s v="Yes"/>
    <s v="Yes"/>
    <s v="State / government funded"/>
    <m/>
    <x v="4"/>
    <x v="1"/>
    <s v="Neither agree nor disagree"/>
    <s v="Neither agree nor disagree"/>
    <s v="Agree"/>
    <s v="Yes"/>
    <s v="No"/>
  </r>
  <r>
    <x v="2"/>
    <x v="0"/>
    <m/>
    <s v="No"/>
    <s v="Straight / heterosexual"/>
    <m/>
    <s v="South Asian (i.e. India, Pakistan, Sri Lanka)"/>
    <m/>
    <s v="Christian (all denominations)"/>
    <m/>
    <s v="25-34"/>
    <s v="No"/>
    <s v="No"/>
    <s v="Yes"/>
    <s v="Private (paid for) school"/>
    <m/>
    <x v="3"/>
    <x v="2"/>
    <m/>
    <m/>
    <m/>
    <m/>
    <m/>
  </r>
  <r>
    <x v="3"/>
    <x v="0"/>
    <m/>
    <s v="No"/>
    <s v="Straight / heterosexual"/>
    <m/>
    <s v="White"/>
    <m/>
    <s v="Christian (all denominations)"/>
    <m/>
    <s v="45-54"/>
    <s v="No"/>
    <s v="No"/>
    <s v="Yes"/>
    <s v="State / government funded"/>
    <m/>
    <x v="4"/>
    <x v="3"/>
    <s v="Neither agree nor disagree"/>
    <s v="Agree"/>
    <s v="Agree"/>
    <s v="No"/>
    <s v="Yes"/>
  </r>
  <r>
    <x v="0"/>
    <x v="1"/>
    <m/>
    <s v="No"/>
    <s v="Straight / heterosexual"/>
    <m/>
    <s v="White"/>
    <m/>
    <s v="None"/>
    <m/>
    <s v="25-34"/>
    <s v="No"/>
    <s v="No"/>
    <s v="Yes"/>
    <s v="State / government funded"/>
    <m/>
    <x v="4"/>
    <x v="0"/>
    <s v="Neither agree nor disagree"/>
    <s v="Agree"/>
    <s v="Agree"/>
    <s v="No"/>
    <s v="Yes"/>
  </r>
  <r>
    <x v="0"/>
    <x v="1"/>
    <m/>
    <s v="No"/>
    <s v="Straight / heterosexual"/>
    <m/>
    <s v="Prefer not to say"/>
    <m/>
    <s v="Christian (all denominations)"/>
    <m/>
    <s v="35-44"/>
    <s v="No"/>
    <s v="No"/>
    <s v="Yes"/>
    <s v="State / government funded"/>
    <m/>
    <x v="4"/>
    <x v="0"/>
    <s v="Neither agree nor disagree"/>
    <s v="Neither agree nor disagree"/>
    <s v="Neither agree nor disagree"/>
    <s v="Yes"/>
    <s v="Yes"/>
  </r>
  <r>
    <x v="0"/>
    <x v="0"/>
    <m/>
    <s v="No"/>
    <s v="Straight / heterosexual"/>
    <m/>
    <s v="White"/>
    <m/>
    <s v="Christian (all denominations)"/>
    <m/>
    <s v="35-44"/>
    <s v="No"/>
    <s v="No"/>
    <s v="Yes"/>
    <s v="State / government funded"/>
    <m/>
    <x v="3"/>
    <x v="2"/>
    <m/>
    <m/>
    <m/>
    <m/>
    <m/>
  </r>
  <r>
    <x v="2"/>
    <x v="1"/>
    <m/>
    <s v="No"/>
    <s v="Straight / heterosexual"/>
    <m/>
    <s v="White"/>
    <m/>
    <s v="Christian (all denominations)"/>
    <m/>
    <s v="45-54"/>
    <s v="No"/>
    <s v="No"/>
    <s v="No"/>
    <s v="State / government funded"/>
    <m/>
    <x v="2"/>
    <x v="5"/>
    <s v="Agree"/>
    <s v="Agree"/>
    <s v="Agree"/>
    <s v="No"/>
    <s v="Yes"/>
  </r>
  <r>
    <x v="0"/>
    <x v="1"/>
    <m/>
    <s v="No"/>
    <s v="Straight / heterosexual"/>
    <m/>
    <s v="White"/>
    <m/>
    <s v="None"/>
    <m/>
    <s v="45-54"/>
    <s v="No"/>
    <s v="No"/>
    <s v="Yes"/>
    <s v="State / government funded"/>
    <m/>
    <x v="4"/>
    <x v="0"/>
    <s v="Neither agree nor disagree"/>
    <s v="Agree"/>
    <s v="Neither agree nor disagree"/>
    <s v="No"/>
    <s v="No"/>
  </r>
  <r>
    <x v="1"/>
    <x v="0"/>
    <m/>
    <s v="No"/>
    <s v="Straight / heterosexual"/>
    <m/>
    <s v="White"/>
    <m/>
    <s v="None"/>
    <m/>
    <s v="18-24"/>
    <s v="No"/>
    <s v="No"/>
    <s v="Yes"/>
    <s v="Private (paid for) school"/>
    <m/>
    <x v="4"/>
    <x v="3"/>
    <s v="Agree"/>
    <s v="Agree"/>
    <s v="Neither agree nor disagree"/>
    <s v="No"/>
    <s v="Yes"/>
  </r>
  <r>
    <x v="1"/>
    <x v="0"/>
    <m/>
    <s v="No"/>
    <s v="Asexual"/>
    <m/>
    <s v="White"/>
    <m/>
    <s v="None"/>
    <m/>
    <s v="35-44"/>
    <s v="No"/>
    <s v="No"/>
    <s v="No"/>
    <s v="State / government funded"/>
    <m/>
    <x v="5"/>
    <x v="4"/>
    <s v="Strongly disagree"/>
    <s v="Disagree"/>
    <s v="Disagree"/>
    <s v="Yes"/>
    <s v="Yes"/>
  </r>
  <r>
    <x v="0"/>
    <x v="1"/>
    <m/>
    <s v="No"/>
    <s v="Straight / heterosexual"/>
    <m/>
    <s v="White"/>
    <m/>
    <s v="None"/>
    <m/>
    <s v="25-34"/>
    <s v="No"/>
    <s v="No"/>
    <s v="No"/>
    <s v="Private (paid for) school"/>
    <m/>
    <x v="2"/>
    <x v="1"/>
    <s v="Neither agree nor disagree"/>
    <s v="Neither agree nor disagree"/>
    <s v="Agree"/>
    <s v="No"/>
    <s v="Yes"/>
  </r>
  <r>
    <x v="2"/>
    <x v="0"/>
    <m/>
    <s v="No"/>
    <s v="Straight / heterosexual"/>
    <m/>
    <s v="White"/>
    <m/>
    <s v="Christian (all denominations)"/>
    <m/>
    <s v="25-34"/>
    <s v="No"/>
    <s v="No"/>
    <s v="Yes"/>
    <s v="Other (please specify)"/>
    <s v="Both State and private"/>
    <x v="4"/>
    <x v="0"/>
    <s v="Disagree"/>
    <s v="Disagree"/>
    <s v="Disagree"/>
    <s v="Yes"/>
    <s v="Yes"/>
  </r>
  <r>
    <x v="2"/>
    <x v="1"/>
    <m/>
    <s v="No"/>
    <s v="Straight / heterosexual"/>
    <m/>
    <s v="White"/>
    <m/>
    <s v="Christian (all denominations)"/>
    <m/>
    <s v="55-64"/>
    <s v="No"/>
    <s v="No"/>
    <s v="No"/>
    <s v="State / government funded"/>
    <m/>
    <x v="0"/>
    <x v="5"/>
    <s v="Strongly agree"/>
    <s v="Strongly agree"/>
    <s v="Strongly agree"/>
    <s v="No"/>
    <s v="Yes"/>
  </r>
  <r>
    <x v="2"/>
    <x v="1"/>
    <m/>
    <s v="No"/>
    <s v="Straight / heterosexual"/>
    <m/>
    <s v="White"/>
    <m/>
    <s v="None"/>
    <m/>
    <s v="35-44"/>
    <s v="No"/>
    <s v="No"/>
    <s v="Yes"/>
    <s v="State / government funded"/>
    <m/>
    <x v="4"/>
    <x v="1"/>
    <s v="Agree"/>
    <s v="Agree"/>
    <s v="Agree"/>
    <s v="No"/>
    <s v="Yes"/>
  </r>
  <r>
    <x v="2"/>
    <x v="0"/>
    <m/>
    <s v="No"/>
    <s v="Straight / heterosexual"/>
    <m/>
    <s v="White"/>
    <m/>
    <s v="Christian (all denominations)"/>
    <m/>
    <s v="55-64"/>
    <s v="No"/>
    <s v="No"/>
    <s v="No"/>
    <s v="State / government funded"/>
    <m/>
    <x v="4"/>
    <x v="3"/>
    <s v="Neither agree nor disagree"/>
    <s v="Neither agree nor disagree"/>
    <s v="Neither agree nor disagree"/>
    <s v="No"/>
    <s v="Yes"/>
  </r>
  <r>
    <x v="1"/>
    <x v="1"/>
    <m/>
    <s v="No"/>
    <s v="Straight / heterosexual"/>
    <m/>
    <s v="White"/>
    <m/>
    <s v="Christian (all denominations)"/>
    <m/>
    <s v="55-64"/>
    <s v="No"/>
    <s v="No"/>
    <s v="No"/>
    <s v="State / government funded"/>
    <m/>
    <x v="2"/>
    <x v="5"/>
    <s v="Agree"/>
    <s v="Agree"/>
    <s v="Strongly agree"/>
    <s v="No"/>
    <s v="Yes"/>
  </r>
  <r>
    <x v="2"/>
    <x v="1"/>
    <m/>
    <s v="No"/>
    <s v="Straight / heterosexual"/>
    <m/>
    <s v="White"/>
    <m/>
    <s v="None"/>
    <m/>
    <s v="18-24"/>
    <s v="No"/>
    <s v="No"/>
    <s v="No"/>
    <s v="State / government funded"/>
    <m/>
    <x v="4"/>
    <x v="0"/>
    <s v="Agree"/>
    <s v="Neither agree nor disagree"/>
    <s v="Agree"/>
    <s v="Yes"/>
    <s v="Yes"/>
  </r>
  <r>
    <x v="2"/>
    <x v="0"/>
    <m/>
    <s v="No"/>
    <s v="Straight / heterosexual"/>
    <m/>
    <s v="White"/>
    <m/>
    <s v="None"/>
    <m/>
    <s v="25-34"/>
    <s v="No"/>
    <s v="No"/>
    <s v="Yes"/>
    <s v="State / government funded"/>
    <m/>
    <x v="4"/>
    <x v="0"/>
    <s v="Agree"/>
    <s v="Disagree"/>
    <s v="Neither agree nor disagree"/>
    <s v="No"/>
    <s v="Yes"/>
  </r>
  <r>
    <x v="3"/>
    <x v="1"/>
    <m/>
    <s v="No"/>
    <s v="Straight / heterosexual"/>
    <m/>
    <s v="White"/>
    <m/>
    <s v="None"/>
    <m/>
    <s v="45-54"/>
    <s v="No"/>
    <s v="No"/>
    <s v="Yes"/>
    <s v="State / government funded"/>
    <m/>
    <x v="2"/>
    <x v="5"/>
    <s v="Strongly agree"/>
    <s v="Strongly agree"/>
    <s v="Strongly agree"/>
    <s v="No"/>
    <s v="Yes"/>
  </r>
  <r>
    <x v="0"/>
    <x v="1"/>
    <m/>
    <s v="No"/>
    <s v="Straight / heterosexual"/>
    <m/>
    <s v="White"/>
    <m/>
    <s v="None"/>
    <m/>
    <s v="18-24"/>
    <s v="No"/>
    <s v="No"/>
    <s v="Yes"/>
    <s v="State / government funded"/>
    <m/>
    <x v="2"/>
    <x v="5"/>
    <s v="Strongly agree"/>
    <s v="Agree"/>
    <s v="Strongly agree"/>
    <s v="No"/>
    <s v="Yes"/>
  </r>
  <r>
    <x v="2"/>
    <x v="0"/>
    <m/>
    <s v="No"/>
    <s v="Gay woman / lesbian"/>
    <m/>
    <s v="White"/>
    <m/>
    <s v="None"/>
    <m/>
    <s v="35-44"/>
    <s v="No"/>
    <s v="No"/>
    <s v="No"/>
    <s v="State / government funded"/>
    <m/>
    <x v="2"/>
    <x v="0"/>
    <s v="Strongly agree"/>
    <s v="Agree"/>
    <s v="Agree"/>
    <s v="No"/>
    <s v="Yes"/>
  </r>
  <r>
    <x v="2"/>
    <x v="0"/>
    <m/>
    <s v="No"/>
    <s v="Straight / heterosexual"/>
    <m/>
    <s v="Other (please specify)"/>
    <s v="English; Irish"/>
    <s v="None"/>
    <m/>
    <s v="25-34"/>
    <s v="Yes"/>
    <s v="Yes"/>
    <s v="No"/>
    <s v="State / government funded"/>
    <m/>
    <x v="4"/>
    <x v="0"/>
    <s v="Neither agree nor disagree"/>
    <s v="Neither agree nor disagree"/>
    <s v="Neither agree nor disagree"/>
    <s v="Yes"/>
    <s v="Yes"/>
  </r>
  <r>
    <x v="2"/>
    <x v="1"/>
    <m/>
    <s v="No"/>
    <s v="Straight / heterosexual"/>
    <m/>
    <s v="Other (please specify)"/>
    <s v="Persian"/>
    <s v="None"/>
    <m/>
    <s v="55-64"/>
    <s v="No"/>
    <s v="No"/>
    <s v="No"/>
    <s v="Private (paid for) school"/>
    <m/>
    <x v="2"/>
    <x v="5"/>
    <s v="Agree"/>
    <s v="Agree"/>
    <s v="Agree"/>
    <s v="No"/>
    <s v="Yes"/>
  </r>
  <r>
    <x v="2"/>
    <x v="1"/>
    <m/>
    <s v="No"/>
    <s v="Straight / heterosexual"/>
    <m/>
    <s v="White"/>
    <m/>
    <s v="Christian (all denominations)"/>
    <m/>
    <s v="45-54"/>
    <s v="No"/>
    <s v="No"/>
    <s v="No"/>
    <s v="State / government funded"/>
    <m/>
    <x v="4"/>
    <x v="0"/>
    <s v="Neither agree nor disagree"/>
    <s v="Agree"/>
    <s v="Agree"/>
    <s v="No"/>
    <s v="Yes"/>
  </r>
  <r>
    <x v="2"/>
    <x v="1"/>
    <m/>
    <s v="No"/>
    <s v="Straight / heterosexual"/>
    <m/>
    <s v="South Asian (i.e. India, Pakistan, Sri Lanka)"/>
    <m/>
    <s v="Other (please specify)"/>
    <s v="Hindu "/>
    <s v="35-44"/>
    <s v="No"/>
    <s v="No"/>
    <s v="No"/>
    <s v="State / government funded"/>
    <m/>
    <x v="3"/>
    <x v="2"/>
    <m/>
    <m/>
    <m/>
    <m/>
    <m/>
  </r>
  <r>
    <x v="0"/>
    <x v="0"/>
    <m/>
    <s v="No"/>
    <s v="Straight / heterosexual"/>
    <m/>
    <s v="Mixed or multiple ethnic groups"/>
    <m/>
    <s v="Other (please specify)"/>
    <s v="Spirituality"/>
    <s v="18-24"/>
    <s v="No"/>
    <s v="No"/>
    <s v="Yes"/>
    <s v="State / government funded"/>
    <m/>
    <x v="2"/>
    <x v="0"/>
    <s v="Disagree"/>
    <s v="Disagree"/>
    <s v="Agree"/>
    <s v="Yes"/>
    <s v="Yes"/>
  </r>
  <r>
    <x v="2"/>
    <x v="1"/>
    <m/>
    <s v="No"/>
    <s v="Straight / heterosexual"/>
    <m/>
    <s v="White"/>
    <m/>
    <s v="Christian (all denominations)"/>
    <m/>
    <s v="45-54"/>
    <s v="No"/>
    <s v="No"/>
    <s v="Yes"/>
    <s v="State / government funded"/>
    <m/>
    <x v="0"/>
    <x v="5"/>
    <s v="Agree"/>
    <s v="Agree"/>
    <s v="Agree"/>
    <s v="No"/>
    <s v="Yes"/>
  </r>
  <r>
    <x v="2"/>
    <x v="1"/>
    <m/>
    <s v="No"/>
    <s v="Straight / heterosexual"/>
    <m/>
    <s v="South Asian (i.e. India, Pakistan, Sri Lanka)"/>
    <m/>
    <s v="Other (please specify)"/>
    <s v="Hindu"/>
    <s v="35-44"/>
    <s v="No"/>
    <s v="No"/>
    <s v="Yes"/>
    <s v="Private (paid for) school"/>
    <m/>
    <x v="0"/>
    <x v="5"/>
    <s v="Strongly agree"/>
    <s v="Strongly agree"/>
    <s v="Strongly agree"/>
    <s v="No"/>
    <s v="Yes"/>
  </r>
  <r>
    <x v="2"/>
    <x v="2"/>
    <m/>
    <s v="No"/>
    <s v="Straight / heterosexual"/>
    <m/>
    <s v="White"/>
    <m/>
    <s v="Christian (all denominations)"/>
    <m/>
    <s v="Prefer not to say"/>
    <s v="No"/>
    <s v="No"/>
    <s v="No"/>
    <s v="State / government funded"/>
    <m/>
    <x v="1"/>
    <x v="1"/>
    <s v="Agree"/>
    <s v="Neither agree nor disagree"/>
    <s v="Disagree"/>
    <s v="Yes"/>
    <s v="Yes"/>
  </r>
  <r>
    <x v="2"/>
    <x v="0"/>
    <m/>
    <s v="No"/>
    <s v="Straight / heterosexual"/>
    <m/>
    <s v="White"/>
    <m/>
    <s v="Christian (all denominations)"/>
    <m/>
    <s v="25-34"/>
    <s v="No"/>
    <s v="No"/>
    <s v="Yes"/>
    <s v="Other (please specify)"/>
    <s v="both"/>
    <x v="3"/>
    <x v="2"/>
    <m/>
    <m/>
    <m/>
    <m/>
    <m/>
  </r>
  <r>
    <x v="2"/>
    <x v="1"/>
    <m/>
    <s v="No"/>
    <s v="Straight / heterosexual"/>
    <m/>
    <s v="White"/>
    <m/>
    <s v="None"/>
    <m/>
    <s v="55-64"/>
    <s v="No"/>
    <s v="No"/>
    <s v="No"/>
    <s v="Prefer not to say"/>
    <m/>
    <x v="0"/>
    <x v="3"/>
    <s v="Strongly agree"/>
    <s v="Strongly agree"/>
    <s v="Agree"/>
    <s v="No"/>
    <s v="Yes"/>
  </r>
  <r>
    <x v="2"/>
    <x v="1"/>
    <m/>
    <s v="No"/>
    <s v="Straight / heterosexual"/>
    <m/>
    <s v="White"/>
    <m/>
    <s v="None"/>
    <m/>
    <s v="25-34"/>
    <s v="No"/>
    <s v="No"/>
    <s v="Yes"/>
    <s v="State / government funded"/>
    <m/>
    <x v="4"/>
    <x v="0"/>
    <s v="Neither agree nor disagree"/>
    <s v="Agree"/>
    <s v="Agree"/>
    <s v="No"/>
    <s v="Yes"/>
  </r>
  <r>
    <x v="0"/>
    <x v="1"/>
    <m/>
    <s v="No"/>
    <s v="Straight / heterosexual"/>
    <m/>
    <s v="White"/>
    <m/>
    <s v="None"/>
    <m/>
    <s v="25-34"/>
    <s v="No"/>
    <s v="No"/>
    <s v="No"/>
    <s v="State / government funded"/>
    <m/>
    <x v="4"/>
    <x v="3"/>
    <s v="Agree"/>
    <s v="Neither agree nor disagree"/>
    <s v="Strongly agree"/>
    <s v="No"/>
    <s v="Yes"/>
  </r>
  <r>
    <x v="3"/>
    <x v="2"/>
    <m/>
    <s v="No"/>
    <s v="Prefer not to say"/>
    <m/>
    <s v="White"/>
    <m/>
    <s v="Prefer not to say"/>
    <m/>
    <s v="55-64"/>
    <s v="No"/>
    <s v="Yes"/>
    <s v="No"/>
    <s v="State / government funded"/>
    <m/>
    <x v="3"/>
    <x v="2"/>
    <m/>
    <m/>
    <m/>
    <m/>
    <m/>
  </r>
  <r>
    <x v="1"/>
    <x v="1"/>
    <m/>
    <s v="No"/>
    <s v="Straight / heterosexual"/>
    <m/>
    <s v="South Asian (i.e. India, Pakistan, Sri Lanka)"/>
    <m/>
    <s v="Other (please specify)"/>
    <s v="Hindu"/>
    <s v="35-44"/>
    <s v="No"/>
    <s v="No"/>
    <s v="Yes"/>
    <s v="Private (paid for) school"/>
    <m/>
    <x v="3"/>
    <x v="2"/>
    <m/>
    <m/>
    <m/>
    <m/>
    <m/>
  </r>
  <r>
    <x v="2"/>
    <x v="1"/>
    <m/>
    <s v="No"/>
    <s v="Straight / heterosexual"/>
    <m/>
    <s v="White"/>
    <m/>
    <s v="None"/>
    <m/>
    <s v="45-54"/>
    <s v="No"/>
    <s v="No"/>
    <s v="No"/>
    <s v="State / government funded"/>
    <m/>
    <x v="2"/>
    <x v="3"/>
    <s v="Agree"/>
    <s v="Agree"/>
    <s v="Agree"/>
    <s v="No"/>
    <s v="Yes"/>
  </r>
  <r>
    <x v="2"/>
    <x v="1"/>
    <m/>
    <s v="No"/>
    <s v="Straight / heterosexual"/>
    <m/>
    <s v="White"/>
    <m/>
    <s v="Christian (all denominations)"/>
    <m/>
    <s v="25-34"/>
    <s v="No"/>
    <s v="No"/>
    <s v="Yes"/>
    <s v="State / government funded"/>
    <m/>
    <x v="2"/>
    <x v="5"/>
    <s v="Agree"/>
    <s v="Agree"/>
    <s v="Agree"/>
    <s v="No"/>
    <s v="Yes"/>
  </r>
  <r>
    <x v="4"/>
    <x v="2"/>
    <m/>
    <s v="Prefer not to say"/>
    <s v="Prefer not to say"/>
    <m/>
    <s v="Prefer not to say"/>
    <m/>
    <s v="Prefer not to say"/>
    <m/>
    <s v="Prefer not to say"/>
    <s v="No"/>
    <s v="No"/>
    <s v="No"/>
    <s v="State / government funded"/>
    <m/>
    <x v="3"/>
    <x v="2"/>
    <m/>
    <m/>
    <m/>
    <m/>
    <m/>
  </r>
  <r>
    <x v="0"/>
    <x v="0"/>
    <m/>
    <s v="No"/>
    <s v="Bi / bisexual"/>
    <m/>
    <s v="White"/>
    <m/>
    <s v="None"/>
    <m/>
    <s v="25-34"/>
    <s v="No"/>
    <s v="Yes"/>
    <s v="No"/>
    <s v="Private (paid for) school"/>
    <m/>
    <x v="3"/>
    <x v="2"/>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65C986-D0BE-4540-B0CC-4392CD396559}" name="PivotTable1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1" firstHeaderRow="1" firstDataRow="2" firstDataCol="1"/>
  <pivotFields count="23">
    <pivotField showAll="0">
      <items count="6">
        <item x="2"/>
        <item x="3"/>
        <item x="4"/>
        <item x="1"/>
        <item x="0"/>
        <item t="default"/>
      </items>
    </pivotField>
    <pivotField axis="axisCol"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2"/>
        <item x="1"/>
        <item x="4"/>
        <item x="0"/>
        <item x="5"/>
        <item x="3"/>
        <item t="default"/>
      </items>
    </pivotField>
    <pivotField showAll="0">
      <items count="7">
        <item x="0"/>
        <item x="1"/>
        <item x="3"/>
        <item x="5"/>
        <item x="4"/>
        <item x="2"/>
        <item t="default"/>
      </items>
    </pivotField>
    <pivotField showAll="0"/>
    <pivotField showAll="0"/>
    <pivotField showAll="0"/>
    <pivotField showAll="0"/>
    <pivotField showAll="0"/>
  </pivotFields>
  <rowFields count="1">
    <field x="16"/>
  </rowFields>
  <rowItems count="7">
    <i>
      <x/>
    </i>
    <i>
      <x v="1"/>
    </i>
    <i>
      <x v="2"/>
    </i>
    <i>
      <x v="3"/>
    </i>
    <i>
      <x v="4"/>
    </i>
    <i>
      <x v="5"/>
    </i>
    <i t="grand">
      <x/>
    </i>
  </rowItems>
  <colFields count="1">
    <field x="1"/>
  </colFields>
  <colItems count="4">
    <i>
      <x/>
    </i>
    <i>
      <x v="1"/>
    </i>
    <i>
      <x v="2"/>
    </i>
    <i t="grand">
      <x/>
    </i>
  </colItems>
  <dataFields count="1">
    <dataField name="Count of How strongly do you agree with this statement? “I feel like I truly belong at ABL”"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7772567-28FB-4B09-B1D6-ACBC65C99CA8}"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E12" firstHeaderRow="1" firstDataRow="2" firstDataCol="1" rowPageCount="1" colPageCount="1"/>
  <pivotFields count="64">
    <pivotField axis="axisPage" multipleItemSelectionAllowed="1" showAll="0">
      <items count="6">
        <item x="1"/>
        <item x="3"/>
        <item x="2"/>
        <item x="4"/>
        <item x="0"/>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2"/>
        <item x="4"/>
        <item x="1"/>
        <item x="3"/>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7">
    <i>
      <x/>
    </i>
    <i>
      <x v="1"/>
    </i>
    <i>
      <x v="2"/>
    </i>
    <i>
      <x v="3"/>
    </i>
    <i>
      <x v="4"/>
    </i>
    <i>
      <x v="5"/>
    </i>
    <i t="grand">
      <x/>
    </i>
  </rowItems>
  <colFields count="1">
    <field x="1"/>
  </colFields>
  <colItems count="4">
    <i>
      <x/>
    </i>
    <i>
      <x v="1"/>
    </i>
    <i>
      <x v="2"/>
    </i>
    <i t="grand">
      <x/>
    </i>
  </colItems>
  <pageFields count="1">
    <pageField fld="0" hier="-1"/>
  </pageFields>
  <dataFields count="1">
    <dataField name="Count of How strongly do you agree with this statement? “I feel like I truly belong at ABL”" fld="16" subtotal="count" showDataAs="percentOfCol" baseField="16" baseItem="3" numFmtId="10"/>
  </dataFields>
  <formats count="1">
    <format dxfId="2">
      <pivotArea type="origin"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590A6BD-F9FE-429D-907E-9ECD52CDA3A3}"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L4:AP16" firstHeaderRow="1" firstDataRow="2" firstDataCol="1" rowPageCount="1" colPageCount="1"/>
  <pivotFields count="64">
    <pivotField axis="axisPage" multipleItemSelectionAllowed="1" showAll="0">
      <items count="6">
        <item x="1"/>
        <item x="3"/>
        <item x="2"/>
        <item x="4"/>
        <item x="0"/>
        <item t="default"/>
      </items>
    </pivotField>
    <pivotField showAll="0">
      <items count="4">
        <item x="0"/>
        <item x="2"/>
        <item x="1"/>
        <item t="default"/>
      </items>
    </pivotField>
    <pivotField showAll="0"/>
    <pivotField showAll="0"/>
    <pivotField showAll="0"/>
    <pivotField showAll="0"/>
    <pivotField axis="axisRow" showAll="0" sumSubtotal="1">
      <items count="11">
        <item x="9"/>
        <item x="7"/>
        <item x="1"/>
        <item x="5"/>
        <item x="4"/>
        <item x="8"/>
        <item x="3"/>
        <item x="2"/>
        <item x="6"/>
        <item x="0"/>
        <item t="sum"/>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x="0"/>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21"/>
  </colFields>
  <colItems count="4">
    <i>
      <x/>
    </i>
    <i>
      <x v="1"/>
    </i>
    <i>
      <x v="2"/>
    </i>
    <i t="grand">
      <x/>
    </i>
  </colItems>
  <pageFields count="1">
    <pageField fld="0" hier="-1"/>
  </pageFields>
  <dataFields count="1">
    <dataField name="Count of Have you encountered any perceived bias within ABL?Bias being defined a inclination or prejudice for or against one person or group, especially in a way considered to be unfair (Oxford Languages, 2023)" fld="21" subtotal="count" baseField="0" baseItem="0"/>
  </dataFields>
  <formats count="1">
    <format dxfId="3">
      <pivotArea type="origin"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9CD0B82-2936-486A-9B40-DA5F1A89BA0F}"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4:X12" firstHeaderRow="1" firstDataRow="2" firstDataCol="1" rowPageCount="1" colPageCount="1"/>
  <pivotFields count="64">
    <pivotField axis="axisPage" multipleItemSelectionAllowed="1" showAll="0">
      <items count="6">
        <item x="1"/>
        <item x="3"/>
        <item x="2"/>
        <item x="4"/>
        <item x="0"/>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1"/>
        <item x="4"/>
        <item x="2"/>
        <item x="3"/>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7">
    <i>
      <x/>
    </i>
    <i>
      <x v="1"/>
    </i>
    <i>
      <x v="2"/>
    </i>
    <i>
      <x v="3"/>
    </i>
    <i>
      <x v="4"/>
    </i>
    <i>
      <x v="5"/>
    </i>
    <i t="grand">
      <x/>
    </i>
  </rowItems>
  <colFields count="1">
    <field x="1"/>
  </colFields>
  <colItems count="4">
    <i>
      <x/>
    </i>
    <i>
      <x v="1"/>
    </i>
    <i>
      <x v="2"/>
    </i>
    <i t="grand">
      <x/>
    </i>
  </colItems>
  <pageFields count="1">
    <pageField fld="0" hier="-1"/>
  </pageFields>
  <dataFields count="1">
    <dataField name="Count of How strongly do you agree with this statement? “I believe that everyone is able to succeed at ABL, regardless of their background of characteristics”" fld="19" subtotal="count" showDataAs="percentOfCol" baseField="19" baseItem="0" numFmtId="10"/>
  </dataFields>
  <formats count="2">
    <format dxfId="5">
      <pivotArea type="origin" dataOnly="0" labelOnly="1" outline="0" fieldPosition="0"/>
    </format>
    <format dxfId="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E41AA30-9093-486C-AC46-3CDA71F39A62}"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K12" firstHeaderRow="1" firstDataRow="2" firstDataCol="1" rowPageCount="1" colPageCount="1"/>
  <pivotFields count="64">
    <pivotField axis="axisPage" multipleItemSelectionAllowed="1" showAll="0">
      <items count="6">
        <item x="1"/>
        <item x="3"/>
        <item x="2"/>
        <item x="4"/>
        <item x="0"/>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2"/>
        <item x="4"/>
        <item x="1"/>
        <item x="3"/>
        <item x="5"/>
        <item x="0"/>
        <item t="default"/>
      </items>
    </pivotField>
    <pivotField axis="axisRow" dataField="1" showAll="0">
      <items count="7">
        <item x="2"/>
        <item x="1"/>
        <item x="4"/>
        <item x="3"/>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7">
    <i>
      <x/>
    </i>
    <i>
      <x v="1"/>
    </i>
    <i>
      <x v="2"/>
    </i>
    <i>
      <x v="3"/>
    </i>
    <i>
      <x v="4"/>
    </i>
    <i>
      <x v="5"/>
    </i>
    <i t="grand">
      <x/>
    </i>
  </rowItems>
  <colFields count="1">
    <field x="1"/>
  </colFields>
  <colItems count="4">
    <i>
      <x/>
    </i>
    <i>
      <x v="1"/>
    </i>
    <i>
      <x v="2"/>
    </i>
    <i t="grand">
      <x/>
    </i>
  </colItems>
  <pageFields count="1">
    <pageField fld="0" hier="-1"/>
  </pageFields>
  <dataFields count="1">
    <dataField name="Count of How strongly do you agree with this statement? “I don’t feel like I need to mask or downplay aspects of my physical, cultural, spiritual or emotional self at work”" fld="17" subtotal="count" showDataAs="percentOfCol" baseField="16" baseItem="0" numFmtId="10"/>
  </dataFields>
  <formats count="2">
    <format dxfId="7">
      <pivotArea type="origin" dataOnly="0" labelOnly="1" outline="0" fieldPosition="0"/>
    </format>
    <format dxfId="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C4ED913-962A-4C49-8A48-72A5139286D7}"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Z4:AD12" firstHeaderRow="1" firstDataRow="2" firstDataCol="1" rowPageCount="1" colPageCount="1"/>
  <pivotFields count="64">
    <pivotField axis="axisPage" multipleItemSelectionAllowed="1" showAll="0">
      <items count="6">
        <item x="1"/>
        <item x="3"/>
        <item x="2"/>
        <item x="4"/>
        <item x="0"/>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1"/>
        <item x="5"/>
        <item x="3"/>
        <item x="2"/>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7">
    <i>
      <x/>
    </i>
    <i>
      <x v="1"/>
    </i>
    <i>
      <x v="2"/>
    </i>
    <i>
      <x v="3"/>
    </i>
    <i>
      <x v="4"/>
    </i>
    <i>
      <x v="5"/>
    </i>
    <i t="grand">
      <x/>
    </i>
  </rowItems>
  <colFields count="1">
    <field x="1"/>
  </colFields>
  <colItems count="4">
    <i>
      <x/>
    </i>
    <i>
      <x v="1"/>
    </i>
    <i>
      <x v="2"/>
    </i>
    <i t="grand">
      <x/>
    </i>
  </colItems>
  <pageFields count="1">
    <pageField fld="0" hier="-1"/>
  </pageFields>
  <dataFields count="1">
    <dataField name="Count of How strongly do you agree with this statement? &quot;I feel able to raise equality, diversity or inclusion issues with my line manager or other management at ABL&quot;" fld="20" subtotal="count" showDataAs="percentOfCol" baseField="20" baseItem="0" numFmtId="10"/>
  </dataFields>
  <formats count="2">
    <format dxfId="9">
      <pivotArea type="origin" dataOnly="0" labelOnly="1" outline="0" fieldPosition="0"/>
    </format>
    <format dxfId="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B9C27CA-2959-4D58-9677-E0C8DEE5D7CB}"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Q12" firstHeaderRow="1" firstDataRow="2" firstDataCol="1" rowPageCount="1" colPageCount="1"/>
  <pivotFields count="64">
    <pivotField axis="axisPage" multipleItemSelectionAllowed="1" showAll="0">
      <items count="6">
        <item x="1"/>
        <item x="3"/>
        <item x="2"/>
        <item x="4"/>
        <item x="0"/>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1"/>
        <item x="5"/>
        <item x="3"/>
        <item x="2"/>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7">
    <i>
      <x/>
    </i>
    <i>
      <x v="1"/>
    </i>
    <i>
      <x v="2"/>
    </i>
    <i>
      <x v="3"/>
    </i>
    <i>
      <x v="4"/>
    </i>
    <i>
      <x v="5"/>
    </i>
    <i t="grand">
      <x/>
    </i>
  </rowItems>
  <colFields count="1">
    <field x="1"/>
  </colFields>
  <colItems count="4">
    <i>
      <x/>
    </i>
    <i>
      <x v="1"/>
    </i>
    <i>
      <x v="2"/>
    </i>
    <i t="grand">
      <x/>
    </i>
  </colItems>
  <pageFields count="1">
    <pageField fld="0" hier="-1"/>
  </pageFields>
  <dataFields count="1">
    <dataField name="Count of How strongly do you agree with this statement? “I believe that ABL is an inclusive employer”" fld="18" subtotal="count" showDataAs="percentOfCol" baseField="18" baseItem="2" numFmtId="10"/>
  </dataFields>
  <formats count="2">
    <format dxfId="11">
      <pivotArea type="origin" dataOnly="0" labelOnly="1" outline="0" fieldPosition="0"/>
    </format>
    <format dxfId="1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E16816-AB29-4341-BB16-83821E9FC3FF}"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Q12" firstHeaderRow="1" firstDataRow="2" firstDataCol="1" rowPageCount="1" colPageCount="1"/>
  <pivotFields count="64">
    <pivotField axis="axisPage" multipleItemSelectionAllowed="1" showAll="0">
      <items count="6">
        <item x="1"/>
        <item x="3"/>
        <item x="2"/>
        <item x="4"/>
        <item x="0"/>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1"/>
        <item x="5"/>
        <item x="3"/>
        <item x="2"/>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7">
    <i>
      <x/>
    </i>
    <i>
      <x v="1"/>
    </i>
    <i>
      <x v="2"/>
    </i>
    <i>
      <x v="3"/>
    </i>
    <i>
      <x v="4"/>
    </i>
    <i>
      <x v="5"/>
    </i>
    <i t="grand">
      <x/>
    </i>
  </rowItems>
  <colFields count="1">
    <field x="1"/>
  </colFields>
  <colItems count="4">
    <i>
      <x/>
    </i>
    <i>
      <x v="1"/>
    </i>
    <i>
      <x v="2"/>
    </i>
    <i t="grand">
      <x/>
    </i>
  </colItems>
  <pageFields count="1">
    <pageField fld="0" hier="-1"/>
  </pageFields>
  <dataFields count="1">
    <dataField name="Count of How strongly do you agree with this statement? “I believe that ABL is an inclusive employer”" fld="18" subtotal="count" showDataAs="percentOfCol" baseField="18" baseItem="2" numFmtId="10"/>
  </dataFields>
  <formats count="2">
    <format dxfId="13">
      <pivotArea type="origin" dataOnly="0" labelOnly="1" outline="0" fieldPosition="0"/>
    </format>
    <format dxfId="1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FCDEC6-73C0-4119-8480-5DC613A9D39A}"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4:X12" firstHeaderRow="1" firstDataRow="2" firstDataCol="1" rowPageCount="1" colPageCount="1"/>
  <pivotFields count="64">
    <pivotField axis="axisPage" multipleItemSelectionAllowed="1" showAll="0">
      <items count="6">
        <item x="1"/>
        <item x="3"/>
        <item x="2"/>
        <item x="4"/>
        <item x="0"/>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1"/>
        <item x="4"/>
        <item x="2"/>
        <item x="3"/>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7">
    <i>
      <x/>
    </i>
    <i>
      <x v="1"/>
    </i>
    <i>
      <x v="2"/>
    </i>
    <i>
      <x v="3"/>
    </i>
    <i>
      <x v="4"/>
    </i>
    <i>
      <x v="5"/>
    </i>
    <i t="grand">
      <x/>
    </i>
  </rowItems>
  <colFields count="1">
    <field x="1"/>
  </colFields>
  <colItems count="4">
    <i>
      <x/>
    </i>
    <i>
      <x v="1"/>
    </i>
    <i>
      <x v="2"/>
    </i>
    <i t="grand">
      <x/>
    </i>
  </colItems>
  <pageFields count="1">
    <pageField fld="0" hier="-1"/>
  </pageFields>
  <dataFields count="1">
    <dataField name="Count of How strongly do you agree with this statement? “I believe that everyone is able to succeed at ABL, regardless of their background of characteristics”" fld="19" subtotal="count" showDataAs="percentOfCol" baseField="19" baseItem="0" numFmtId="10"/>
  </dataFields>
  <formats count="2">
    <format dxfId="15">
      <pivotArea type="origin" dataOnly="0" labelOnly="1" outline="0" fieldPosition="0"/>
    </format>
    <format dxfId="1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58C2DC-AD9B-43C4-ACE5-DF5D12139D1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11" firstHeaderRow="1" firstDataRow="2" firstDataCol="1" rowPageCount="1" colPageCount="1"/>
  <pivotFields count="64">
    <pivotField axis="axisPage" multipleItemSelectionAllowed="1" showAll="0">
      <items count="6">
        <item h="1" x="1"/>
        <item h="1" x="3"/>
        <item h="1" x="2"/>
        <item x="4"/>
        <item h="1" x="0"/>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2"/>
        <item x="4"/>
        <item x="1"/>
        <item x="3"/>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6">
    <i>
      <x/>
    </i>
    <i>
      <x v="1"/>
    </i>
    <i>
      <x v="2"/>
    </i>
    <i>
      <x v="4"/>
    </i>
    <i>
      <x v="5"/>
    </i>
    <i t="grand">
      <x/>
    </i>
  </rowItems>
  <colFields count="1">
    <field x="1"/>
  </colFields>
  <colItems count="3">
    <i>
      <x/>
    </i>
    <i>
      <x v="2"/>
    </i>
    <i t="grand">
      <x/>
    </i>
  </colItems>
  <pageFields count="1">
    <pageField fld="0" hier="-1"/>
  </pageFields>
  <dataFields count="1">
    <dataField name="Count of How strongly do you agree with this statement? “I feel like I truly belong at ABL”" fld="16" subtotal="count" showDataAs="percentOfCol" baseField="16" baseItem="3" numFmtId="10"/>
  </dataFields>
  <formats count="1">
    <format dxfId="16">
      <pivotArea type="origin"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52DDEC-2BFE-4575-AC1B-11F0AE3FF188}"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L4:AP9" firstHeaderRow="1" firstDataRow="2" firstDataCol="1" rowPageCount="1" colPageCount="1"/>
  <pivotFields count="64">
    <pivotField axis="axisPage" multipleItemSelectionAllowed="1" showAll="0">
      <items count="6">
        <item x="1"/>
        <item x="3"/>
        <item x="2"/>
        <item x="4"/>
        <item x="0"/>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2"/>
  </rowFields>
  <rowItems count="4">
    <i>
      <x/>
    </i>
    <i>
      <x v="1"/>
    </i>
    <i>
      <x v="2"/>
    </i>
    <i t="grand">
      <x/>
    </i>
  </rowItems>
  <colFields count="1">
    <field x="1"/>
  </colFields>
  <colItems count="4">
    <i>
      <x/>
    </i>
    <i>
      <x v="1"/>
    </i>
    <i>
      <x v="2"/>
    </i>
    <i t="grand">
      <x/>
    </i>
  </colItems>
  <pageFields count="1">
    <pageField fld="0" hier="-1"/>
  </pageFields>
  <dataFields count="1">
    <dataField name="Count of Do you consider that the language employed in ABL is inclusive?Inclusive language is understood as a form of communication that avoids using words, expressions or assumptions that would stereotype, demean or exclude. For instance, gendered langu" fld="22" subtotal="count" showDataAs="percentOfCol" baseField="22" baseItem="0" numFmtId="10"/>
  </dataFields>
  <formats count="2">
    <format dxfId="18">
      <pivotArea type="origin" dataOnly="0" labelOnly="1" outline="0" fieldPosition="0"/>
    </format>
    <format dxfId="1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6F6C96-7B1B-4AA1-A844-213461C3BB7A}"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J11" firstHeaderRow="1" firstDataRow="2" firstDataCol="1" rowPageCount="1" colPageCount="1"/>
  <pivotFields count="64">
    <pivotField axis="axisPage" multipleItemSelectionAllowed="1" showAll="0">
      <items count="6">
        <item h="1" x="1"/>
        <item h="1" x="3"/>
        <item h="1" x="2"/>
        <item x="4"/>
        <item h="1" x="0"/>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2"/>
        <item x="4"/>
        <item x="1"/>
        <item x="3"/>
        <item x="5"/>
        <item x="0"/>
        <item t="default"/>
      </items>
    </pivotField>
    <pivotField axis="axisRow" dataField="1" showAll="0">
      <items count="7">
        <item x="2"/>
        <item x="1"/>
        <item x="4"/>
        <item x="3"/>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6">
    <i>
      <x/>
    </i>
    <i>
      <x v="2"/>
    </i>
    <i>
      <x v="3"/>
    </i>
    <i>
      <x v="4"/>
    </i>
    <i>
      <x v="5"/>
    </i>
    <i t="grand">
      <x/>
    </i>
  </rowItems>
  <colFields count="1">
    <field x="1"/>
  </colFields>
  <colItems count="3">
    <i>
      <x/>
    </i>
    <i>
      <x v="2"/>
    </i>
    <i t="grand">
      <x/>
    </i>
  </colItems>
  <pageFields count="1">
    <pageField fld="0" hier="-1"/>
  </pageFields>
  <dataFields count="1">
    <dataField name="Count of How strongly do you agree with this statement? “I don’t feel like I need to mask or downplay aspects of my physical, cultural, spiritual or emotional self at work”" fld="17" subtotal="count" showDataAs="percentOfCol" baseField="16" baseItem="0" numFmtId="10"/>
  </dataFields>
  <formats count="2">
    <format dxfId="20">
      <pivotArea type="origin" dataOnly="0" labelOnly="1" outline="0" fieldPosition="0"/>
    </format>
    <format dxfId="1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F0AA68-3B66-48F6-B450-AFEFC63DB449}"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Z4:AD12" firstHeaderRow="1" firstDataRow="2" firstDataCol="1" rowPageCount="1" colPageCount="1"/>
  <pivotFields count="64">
    <pivotField axis="axisPage" multipleItemSelectionAllowed="1" showAll="0">
      <items count="6">
        <item x="1"/>
        <item x="3"/>
        <item x="2"/>
        <item x="4"/>
        <item x="0"/>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1"/>
        <item x="5"/>
        <item x="3"/>
        <item x="2"/>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7">
    <i>
      <x/>
    </i>
    <i>
      <x v="1"/>
    </i>
    <i>
      <x v="2"/>
    </i>
    <i>
      <x v="3"/>
    </i>
    <i>
      <x v="4"/>
    </i>
    <i>
      <x v="5"/>
    </i>
    <i t="grand">
      <x/>
    </i>
  </rowItems>
  <colFields count="1">
    <field x="1"/>
  </colFields>
  <colItems count="4">
    <i>
      <x/>
    </i>
    <i>
      <x v="1"/>
    </i>
    <i>
      <x v="2"/>
    </i>
    <i t="grand">
      <x/>
    </i>
  </colItems>
  <pageFields count="1">
    <pageField fld="0" hier="-1"/>
  </pageFields>
  <dataFields count="1">
    <dataField name="Count of How strongly do you agree with this statement? &quot;I feel able to raise equality, diversity or inclusion issues with my line manager or other management at ABL&quot;" fld="20" subtotal="count" showDataAs="percentOfCol" baseField="20" baseItem="0" numFmtId="10"/>
  </dataFields>
  <formats count="2">
    <format dxfId="22">
      <pivotArea type="origin" dataOnly="0" labelOnly="1" outline="0" fieldPosition="0"/>
    </format>
    <format dxfId="2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20F4C1-3B05-439D-9CFD-D28DE3183B6F}"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F4:AJ9" firstHeaderRow="1" firstDataRow="2" firstDataCol="1" rowPageCount="1" colPageCount="1"/>
  <pivotFields count="64">
    <pivotField axis="axisPage" multipleItemSelectionAllowed="1" showAll="0">
      <items count="6">
        <item x="1"/>
        <item x="3"/>
        <item x="2"/>
        <item x="4"/>
        <item x="0"/>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1"/>
  </rowFields>
  <rowItems count="4">
    <i>
      <x/>
    </i>
    <i>
      <x v="1"/>
    </i>
    <i>
      <x v="2"/>
    </i>
    <i t="grand">
      <x/>
    </i>
  </rowItems>
  <colFields count="1">
    <field x="1"/>
  </colFields>
  <colItems count="4">
    <i>
      <x/>
    </i>
    <i>
      <x v="1"/>
    </i>
    <i>
      <x v="2"/>
    </i>
    <i t="grand">
      <x/>
    </i>
  </colItems>
  <pageFields count="1">
    <pageField fld="0" hier="-1"/>
  </pageFields>
  <dataFields count="1">
    <dataField name="Count of Have you encountered any perceived bias within ABL?Bias being defined a inclination or prejudice for or against one person or group, especially in a way considered to be unfair (Oxford Languages, 2023)" fld="21" subtotal="count" showDataAs="percentOfCol" baseField="21" baseItem="0" numFmtId="10"/>
  </dataFields>
  <formats count="2">
    <format dxfId="24">
      <pivotArea type="origin" dataOnly="0" labelOnly="1" outline="0" fieldPosition="0"/>
    </format>
    <format dxfId="2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37B1E7-AA18-49C7-9D5E-DABEBEA3B4D8}"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F4:AJ9" firstHeaderRow="1" firstDataRow="2" firstDataCol="1" rowPageCount="1" colPageCount="1"/>
  <pivotFields count="64">
    <pivotField axis="axisPage" multipleItemSelectionAllowed="1" showAll="0">
      <items count="6">
        <item x="1"/>
        <item x="3"/>
        <item x="2"/>
        <item x="4"/>
        <item x="0"/>
        <item t="default"/>
      </items>
    </pivotField>
    <pivotField axis="axisCol" showAll="0">
      <items count="4">
        <item x="0"/>
        <item x="2"/>
        <item x="1"/>
        <item t="default"/>
      </items>
    </pivotField>
    <pivotField showAll="0"/>
    <pivotField showAll="0"/>
    <pivotField showAll="0"/>
    <pivotField showAll="0"/>
    <pivotField showAll="0">
      <items count="11">
        <item x="9"/>
        <item x="7"/>
        <item x="1"/>
        <item x="5"/>
        <item x="4"/>
        <item x="8"/>
        <item x="3"/>
        <item x="2"/>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1"/>
  </rowFields>
  <rowItems count="4">
    <i>
      <x/>
    </i>
    <i>
      <x v="1"/>
    </i>
    <i>
      <x v="2"/>
    </i>
    <i t="grand">
      <x/>
    </i>
  </rowItems>
  <colFields count="1">
    <field x="1"/>
  </colFields>
  <colItems count="4">
    <i>
      <x/>
    </i>
    <i>
      <x v="1"/>
    </i>
    <i>
      <x v="2"/>
    </i>
    <i t="grand">
      <x/>
    </i>
  </colItems>
  <pageFields count="1">
    <pageField fld="0" hier="-1"/>
  </pageFields>
  <dataFields count="1">
    <dataField name="Count of Have you encountered any perceived bias within ABL?Bias being defined a inclination or prejudice for or against one person or group, especially in a way considered to be unfair (Oxford Languages, 2023)" fld="21" subtotal="count" showDataAs="percentOfCol" baseField="21" baseItem="0" numFmtId="10"/>
  </dataFields>
  <formats count="2">
    <format dxfId="1">
      <pivotArea type="origin" dataOnly="0" labelOnly="1" outline="0" fieldPosition="0"/>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FE9E5-CF21-4FE0-A77A-ED5F20A65AD8}">
  <dimension ref="A3:E11"/>
  <sheetViews>
    <sheetView workbookViewId="0">
      <selection activeCell="A3" sqref="A3"/>
    </sheetView>
  </sheetViews>
  <sheetFormatPr defaultRowHeight="15" x14ac:dyDescent="0.25"/>
  <cols>
    <col min="1" max="1" width="82.28515625" bestFit="1" customWidth="1"/>
    <col min="2" max="2" width="16.28515625" bestFit="1" customWidth="1"/>
    <col min="3" max="3" width="15.7109375" bestFit="1" customWidth="1"/>
    <col min="4" max="4" width="8" bestFit="1" customWidth="1"/>
    <col min="5" max="6" width="11.28515625" bestFit="1" customWidth="1"/>
  </cols>
  <sheetData>
    <row r="3" spans="1:5" x14ac:dyDescent="0.25">
      <c r="A3" s="15" t="s">
        <v>0</v>
      </c>
      <c r="B3" s="15" t="s">
        <v>1</v>
      </c>
    </row>
    <row r="4" spans="1:5" x14ac:dyDescent="0.25">
      <c r="A4" s="15" t="s">
        <v>2</v>
      </c>
      <c r="B4" t="s">
        <v>3</v>
      </c>
      <c r="C4" t="s">
        <v>4</v>
      </c>
      <c r="D4" t="s">
        <v>5</v>
      </c>
      <c r="E4" t="s">
        <v>6</v>
      </c>
    </row>
    <row r="5" spans="1:5" x14ac:dyDescent="0.25">
      <c r="A5" s="16" t="s">
        <v>7</v>
      </c>
      <c r="B5">
        <v>77</v>
      </c>
      <c r="D5">
        <v>27</v>
      </c>
      <c r="E5">
        <v>104</v>
      </c>
    </row>
    <row r="6" spans="1:5" x14ac:dyDescent="0.25">
      <c r="A6" s="16" t="s">
        <v>8</v>
      </c>
      <c r="B6">
        <v>12</v>
      </c>
      <c r="C6">
        <v>1</v>
      </c>
      <c r="D6">
        <v>5</v>
      </c>
      <c r="E6">
        <v>18</v>
      </c>
    </row>
    <row r="7" spans="1:5" x14ac:dyDescent="0.25">
      <c r="A7" s="16" t="s">
        <v>9</v>
      </c>
      <c r="B7">
        <v>74</v>
      </c>
      <c r="C7">
        <v>5</v>
      </c>
      <c r="D7">
        <v>40</v>
      </c>
      <c r="E7">
        <v>119</v>
      </c>
    </row>
    <row r="8" spans="1:5" x14ac:dyDescent="0.25">
      <c r="A8" s="16" t="s">
        <v>10</v>
      </c>
      <c r="B8">
        <v>32</v>
      </c>
      <c r="D8">
        <v>6</v>
      </c>
      <c r="E8">
        <v>38</v>
      </c>
    </row>
    <row r="9" spans="1:5" x14ac:dyDescent="0.25">
      <c r="A9" s="16" t="s">
        <v>11</v>
      </c>
      <c r="B9">
        <v>4</v>
      </c>
      <c r="C9">
        <v>2</v>
      </c>
      <c r="D9">
        <v>3</v>
      </c>
      <c r="E9">
        <v>9</v>
      </c>
    </row>
    <row r="10" spans="1:5" x14ac:dyDescent="0.25">
      <c r="A10" s="16" t="s">
        <v>12</v>
      </c>
    </row>
    <row r="11" spans="1:5" x14ac:dyDescent="0.25">
      <c r="A11" s="16" t="s">
        <v>6</v>
      </c>
      <c r="B11">
        <v>199</v>
      </c>
      <c r="C11">
        <v>8</v>
      </c>
      <c r="D11">
        <v>81</v>
      </c>
      <c r="E11">
        <v>288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345"/>
  <sheetViews>
    <sheetView tabSelected="1" zoomScale="70" zoomScaleNormal="70" workbookViewId="0">
      <pane ySplit="2" topLeftCell="A3" activePane="bottomLeft" state="frozen"/>
      <selection pane="bottomLeft" activeCell="L4" sqref="L4"/>
    </sheetView>
  </sheetViews>
  <sheetFormatPr defaultColWidth="9.140625" defaultRowHeight="15" x14ac:dyDescent="0.25"/>
  <cols>
    <col min="1" max="2" width="9.140625" style="6" customWidth="1"/>
    <col min="3" max="4" width="22.5703125" style="6" bestFit="1" customWidth="1"/>
    <col min="5" max="9" width="9.140625" style="6" customWidth="1"/>
    <col min="10" max="13" width="9.140625" style="6"/>
    <col min="14" max="14" width="29.42578125" style="6" customWidth="1"/>
    <col min="15" max="32" width="9.140625" style="6"/>
    <col min="33" max="33" width="33.28515625" style="8" customWidth="1"/>
    <col min="34" max="34" width="18" style="9" customWidth="1"/>
    <col min="35" max="39" width="10.7109375" style="9" customWidth="1"/>
    <col min="40" max="44" width="10.7109375" style="14" customWidth="1"/>
    <col min="45" max="45" width="33.28515625" style="8" customWidth="1"/>
    <col min="46" max="46" width="16.140625" style="9" customWidth="1"/>
    <col min="47" max="47" width="8.42578125" style="9" customWidth="1"/>
    <col min="48" max="58" width="12.28515625" style="9" customWidth="1"/>
    <col min="59" max="59" width="33.28515625" style="8" customWidth="1"/>
    <col min="60" max="60" width="17.7109375" style="9" customWidth="1"/>
    <col min="61" max="71" width="12.28515625" style="9" customWidth="1"/>
    <col min="72" max="72" width="33.28515625" style="8" customWidth="1"/>
    <col min="73" max="73" width="23.85546875" style="10" customWidth="1"/>
    <col min="74" max="16384" width="9.140625" style="6"/>
  </cols>
  <sheetData>
    <row r="1" spans="1:73" s="2" customFormat="1" ht="24.75" customHeight="1" x14ac:dyDescent="0.2">
      <c r="A1" s="2" t="s">
        <v>13</v>
      </c>
      <c r="B1" s="2" t="s">
        <v>14</v>
      </c>
      <c r="C1" s="2" t="s">
        <v>15</v>
      </c>
      <c r="D1" s="2" t="s">
        <v>16</v>
      </c>
      <c r="E1" s="2" t="s">
        <v>17</v>
      </c>
      <c r="F1" s="2" t="s">
        <v>18</v>
      </c>
      <c r="G1" s="2" t="s">
        <v>19</v>
      </c>
      <c r="H1" s="2" t="s">
        <v>20</v>
      </c>
      <c r="I1" s="2" t="s">
        <v>21</v>
      </c>
      <c r="J1" s="2" t="s">
        <v>22</v>
      </c>
      <c r="K1" s="2" t="s">
        <v>23</v>
      </c>
      <c r="M1" s="2" t="s">
        <v>24</v>
      </c>
      <c r="N1" s="2" t="s">
        <v>25</v>
      </c>
      <c r="P1" s="2" t="s">
        <v>26</v>
      </c>
      <c r="R1" s="2" t="s">
        <v>27</v>
      </c>
      <c r="T1" s="2" t="s">
        <v>28</v>
      </c>
      <c r="U1" s="2" t="s">
        <v>29</v>
      </c>
      <c r="V1" s="2" t="s">
        <v>30</v>
      </c>
      <c r="W1" s="2" t="s">
        <v>31</v>
      </c>
      <c r="X1" s="2" t="s">
        <v>32</v>
      </c>
      <c r="Z1" s="2" t="s">
        <v>33</v>
      </c>
      <c r="AA1" s="2" t="s">
        <v>34</v>
      </c>
      <c r="AB1" s="2" t="s">
        <v>35</v>
      </c>
      <c r="AC1" s="2" t="s">
        <v>36</v>
      </c>
      <c r="AD1" s="2" t="s">
        <v>37</v>
      </c>
      <c r="AE1" s="2" t="s">
        <v>38</v>
      </c>
      <c r="AF1" s="2" t="s">
        <v>39</v>
      </c>
      <c r="AG1" s="3" t="s">
        <v>40</v>
      </c>
      <c r="AH1" s="4" t="s">
        <v>41</v>
      </c>
      <c r="AJ1" s="4"/>
      <c r="AK1" s="4"/>
      <c r="AL1" s="4"/>
      <c r="AM1" s="4"/>
      <c r="AN1" s="12" t="s">
        <v>42</v>
      </c>
      <c r="AO1" s="12"/>
      <c r="AP1" s="12"/>
      <c r="AQ1" s="12"/>
      <c r="AR1" s="12"/>
      <c r="AS1" s="3" t="s">
        <v>43</v>
      </c>
      <c r="AT1" s="4"/>
      <c r="AU1" s="4"/>
      <c r="AV1" s="4"/>
      <c r="AW1" s="4"/>
      <c r="AX1" s="4"/>
      <c r="AY1" s="4"/>
      <c r="AZ1" s="4"/>
      <c r="BE1" s="4"/>
      <c r="BF1" s="4"/>
      <c r="BG1" s="3" t="s">
        <v>44</v>
      </c>
      <c r="BH1" s="4"/>
      <c r="BI1" s="4"/>
      <c r="BJ1" s="4"/>
      <c r="BK1" s="4"/>
      <c r="BL1" s="4"/>
      <c r="BM1" s="4"/>
      <c r="BN1" s="4"/>
      <c r="BO1" s="4"/>
      <c r="BP1" s="4"/>
      <c r="BQ1" s="4"/>
      <c r="BR1" s="4"/>
      <c r="BS1" s="4"/>
      <c r="BT1" s="3" t="s">
        <v>45</v>
      </c>
      <c r="BU1" s="5"/>
    </row>
    <row r="2" spans="1:73" s="2" customFormat="1" ht="57" x14ac:dyDescent="0.2">
      <c r="J2" s="2" t="s">
        <v>22</v>
      </c>
      <c r="K2" s="2" t="s">
        <v>23</v>
      </c>
      <c r="L2" s="2" t="s">
        <v>46</v>
      </c>
      <c r="M2" s="2" t="s">
        <v>24</v>
      </c>
      <c r="N2" s="2" t="s">
        <v>25</v>
      </c>
      <c r="O2" s="2" t="s">
        <v>46</v>
      </c>
      <c r="P2" s="2" t="s">
        <v>26</v>
      </c>
      <c r="Q2" s="2" t="s">
        <v>46</v>
      </c>
      <c r="R2" s="2" t="s">
        <v>27</v>
      </c>
      <c r="S2" s="2" t="s">
        <v>46</v>
      </c>
      <c r="T2" s="2" t="s">
        <v>28</v>
      </c>
      <c r="U2" s="2" t="s">
        <v>47</v>
      </c>
      <c r="V2" s="2" t="s">
        <v>30</v>
      </c>
      <c r="W2" s="2" t="s">
        <v>47</v>
      </c>
      <c r="X2" s="2" t="s">
        <v>32</v>
      </c>
      <c r="Y2" s="2" t="s">
        <v>46</v>
      </c>
      <c r="Z2" s="2" t="s">
        <v>33</v>
      </c>
      <c r="AA2" s="2" t="s">
        <v>34</v>
      </c>
      <c r="AB2" s="2" t="s">
        <v>35</v>
      </c>
      <c r="AC2" s="2" t="s">
        <v>36</v>
      </c>
      <c r="AD2" s="2" t="s">
        <v>1031</v>
      </c>
      <c r="AE2" s="2" t="s">
        <v>38</v>
      </c>
      <c r="AF2" s="2" t="s">
        <v>39</v>
      </c>
      <c r="AG2" s="3" t="s">
        <v>40</v>
      </c>
      <c r="AH2" s="4" t="s">
        <v>41</v>
      </c>
      <c r="AI2" s="4" t="s">
        <v>48</v>
      </c>
      <c r="AJ2" s="4" t="s">
        <v>49</v>
      </c>
      <c r="AK2" s="4" t="s">
        <v>50</v>
      </c>
      <c r="AL2" s="4" t="s">
        <v>51</v>
      </c>
      <c r="AM2" s="4" t="s">
        <v>52</v>
      </c>
      <c r="AN2" s="13" t="s">
        <v>42</v>
      </c>
      <c r="AO2" s="13" t="s">
        <v>53</v>
      </c>
      <c r="AP2" s="13" t="s">
        <v>54</v>
      </c>
      <c r="AQ2" s="13" t="s">
        <v>55</v>
      </c>
      <c r="AR2" s="13" t="s">
        <v>56</v>
      </c>
      <c r="AS2" s="3" t="s">
        <v>43</v>
      </c>
      <c r="AT2" s="4" t="s">
        <v>41</v>
      </c>
      <c r="AU2" s="4" t="s">
        <v>57</v>
      </c>
      <c r="AV2" s="4" t="s">
        <v>58</v>
      </c>
      <c r="AW2" s="4" t="s">
        <v>49</v>
      </c>
      <c r="AX2" s="4" t="s">
        <v>51</v>
      </c>
      <c r="AY2" s="4" t="s">
        <v>48</v>
      </c>
      <c r="AZ2" s="4" t="s">
        <v>59</v>
      </c>
      <c r="BA2" s="4" t="s">
        <v>60</v>
      </c>
      <c r="BB2" s="4" t="s">
        <v>61</v>
      </c>
      <c r="BC2" s="4" t="s">
        <v>62</v>
      </c>
      <c r="BD2" s="4" t="s">
        <v>63</v>
      </c>
      <c r="BE2" s="4" t="s">
        <v>64</v>
      </c>
      <c r="BF2" s="4" t="s">
        <v>65</v>
      </c>
      <c r="BG2" s="31" t="s">
        <v>44</v>
      </c>
      <c r="BH2" s="4" t="s">
        <v>41</v>
      </c>
      <c r="BI2" s="4" t="s">
        <v>66</v>
      </c>
      <c r="BJ2" s="4" t="s">
        <v>67</v>
      </c>
      <c r="BK2" s="4" t="s">
        <v>68</v>
      </c>
      <c r="BL2" s="4" t="s">
        <v>69</v>
      </c>
      <c r="BM2" s="4" t="s">
        <v>70</v>
      </c>
      <c r="BN2" s="4" t="s">
        <v>71</v>
      </c>
      <c r="BO2" s="4" t="s">
        <v>72</v>
      </c>
      <c r="BP2" s="4" t="s">
        <v>73</v>
      </c>
      <c r="BQ2" s="4" t="s">
        <v>74</v>
      </c>
      <c r="BR2" s="4" t="s">
        <v>75</v>
      </c>
      <c r="BS2" s="4" t="s">
        <v>76</v>
      </c>
      <c r="BT2" s="3" t="s">
        <v>45</v>
      </c>
      <c r="BU2" s="5" t="s">
        <v>41</v>
      </c>
    </row>
    <row r="3" spans="1:73" s="2" customFormat="1" ht="60" x14ac:dyDescent="0.25">
      <c r="A3" s="6">
        <v>118309841272</v>
      </c>
      <c r="B3" s="6">
        <v>450857503</v>
      </c>
      <c r="C3" s="7">
        <v>45049.5859375</v>
      </c>
      <c r="D3" s="7">
        <v>45049.592731481483</v>
      </c>
      <c r="E3" s="6" t="s">
        <v>77</v>
      </c>
      <c r="J3" s="6" t="s">
        <v>78</v>
      </c>
      <c r="K3" s="6" t="s">
        <v>5</v>
      </c>
      <c r="L3" s="6"/>
      <c r="M3" s="6" t="s">
        <v>79</v>
      </c>
      <c r="N3" s="6" t="s">
        <v>80</v>
      </c>
      <c r="O3" s="6"/>
      <c r="P3" s="6" t="s">
        <v>81</v>
      </c>
      <c r="Q3" s="6"/>
      <c r="R3" s="6" t="s">
        <v>57</v>
      </c>
      <c r="S3" s="6"/>
      <c r="T3" s="6" t="s">
        <v>82</v>
      </c>
      <c r="U3" s="6" t="s">
        <v>79</v>
      </c>
      <c r="V3" s="6" t="s">
        <v>79</v>
      </c>
      <c r="W3" s="6" t="s">
        <v>79</v>
      </c>
      <c r="X3" s="6" t="s">
        <v>83</v>
      </c>
      <c r="Y3" s="6"/>
      <c r="Z3" s="6" t="s">
        <v>10</v>
      </c>
      <c r="AA3" s="6" t="s">
        <v>7</v>
      </c>
      <c r="AB3" s="6" t="s">
        <v>7</v>
      </c>
      <c r="AC3" s="6" t="s">
        <v>7</v>
      </c>
      <c r="AD3" s="6" t="s">
        <v>10</v>
      </c>
      <c r="AE3" s="6" t="s">
        <v>79</v>
      </c>
      <c r="AF3" s="6" t="s">
        <v>84</v>
      </c>
      <c r="AG3" s="8"/>
      <c r="AH3" s="5"/>
      <c r="AI3" s="5"/>
      <c r="AJ3" s="5"/>
      <c r="AK3" s="5"/>
      <c r="AL3" s="5"/>
      <c r="AM3" s="5"/>
      <c r="AN3" s="13"/>
      <c r="AO3" s="13"/>
      <c r="AP3" s="13"/>
      <c r="AQ3" s="13"/>
      <c r="AR3" s="13"/>
      <c r="AS3" s="8" t="s">
        <v>85</v>
      </c>
      <c r="AT3" s="5"/>
      <c r="AU3" s="5"/>
      <c r="AV3" s="5"/>
      <c r="AW3" s="5"/>
      <c r="AX3" s="4"/>
      <c r="AY3" s="4"/>
      <c r="AZ3" s="4"/>
      <c r="BA3" s="4"/>
      <c r="BB3" s="4"/>
      <c r="BC3" s="4"/>
      <c r="BD3" s="4"/>
      <c r="BE3" s="4"/>
      <c r="BF3" s="28" t="s">
        <v>86</v>
      </c>
      <c r="BG3" s="8" t="s">
        <v>87</v>
      </c>
      <c r="BH3" s="5"/>
      <c r="BI3" s="4"/>
      <c r="BJ3" s="4"/>
      <c r="BK3" s="4"/>
      <c r="BL3" s="4"/>
      <c r="BM3" s="28" t="s">
        <v>86</v>
      </c>
      <c r="BN3" s="4"/>
      <c r="BO3" s="4"/>
      <c r="BP3" s="4"/>
      <c r="BQ3" s="4"/>
      <c r="BR3" s="4"/>
      <c r="BS3" s="4"/>
      <c r="BT3" s="22"/>
      <c r="BU3" s="5"/>
    </row>
    <row r="4" spans="1:73" s="2" customFormat="1" ht="150" x14ac:dyDescent="0.25">
      <c r="A4" s="6">
        <v>118309117806</v>
      </c>
      <c r="B4" s="6">
        <v>450857503</v>
      </c>
      <c r="C4" s="7">
        <v>45048.784699074073</v>
      </c>
      <c r="D4" s="7">
        <v>45049.531388888892</v>
      </c>
      <c r="E4" s="6" t="s">
        <v>88</v>
      </c>
      <c r="J4" s="6" t="s">
        <v>89</v>
      </c>
      <c r="K4" s="6" t="s">
        <v>3</v>
      </c>
      <c r="L4" s="6"/>
      <c r="M4" s="6" t="s">
        <v>79</v>
      </c>
      <c r="N4" s="6" t="s">
        <v>80</v>
      </c>
      <c r="O4" s="6"/>
      <c r="P4" s="6" t="s">
        <v>4</v>
      </c>
      <c r="Q4" s="6"/>
      <c r="R4" s="6" t="s">
        <v>90</v>
      </c>
      <c r="S4" s="6"/>
      <c r="T4" s="6" t="s">
        <v>91</v>
      </c>
      <c r="U4" s="6" t="s">
        <v>79</v>
      </c>
      <c r="V4" s="6" t="s">
        <v>79</v>
      </c>
      <c r="W4" s="6" t="s">
        <v>84</v>
      </c>
      <c r="X4" s="6" t="s">
        <v>83</v>
      </c>
      <c r="Y4" s="6"/>
      <c r="Z4" s="6" t="s">
        <v>8</v>
      </c>
      <c r="AA4" s="6" t="s">
        <v>8</v>
      </c>
      <c r="AB4" s="6" t="s">
        <v>7</v>
      </c>
      <c r="AC4" s="6" t="s">
        <v>9</v>
      </c>
      <c r="AD4" s="6" t="s">
        <v>9</v>
      </c>
      <c r="AE4" s="6" t="s">
        <v>79</v>
      </c>
      <c r="AF4" s="6" t="s">
        <v>84</v>
      </c>
      <c r="AG4" s="8"/>
      <c r="AH4" s="5"/>
      <c r="AI4" s="5"/>
      <c r="AJ4" s="5"/>
      <c r="AK4" s="5"/>
      <c r="AL4" s="5"/>
      <c r="AM4" s="5"/>
      <c r="AN4" s="13"/>
      <c r="AO4" s="13"/>
      <c r="AP4" s="13"/>
      <c r="AQ4" s="13"/>
      <c r="AR4" s="13"/>
      <c r="AS4" s="8" t="s">
        <v>92</v>
      </c>
      <c r="AT4" s="5"/>
      <c r="AU4" s="5"/>
      <c r="AV4" s="5"/>
      <c r="AW4" s="5"/>
      <c r="AX4" s="4"/>
      <c r="AY4" s="4"/>
      <c r="AZ4" s="4"/>
      <c r="BA4" s="4"/>
      <c r="BB4" s="4"/>
      <c r="BC4" s="4"/>
      <c r="BD4" s="28" t="s">
        <v>86</v>
      </c>
      <c r="BE4" s="4"/>
      <c r="BF4" s="4"/>
      <c r="BG4" s="8" t="s">
        <v>93</v>
      </c>
      <c r="BH4" s="5"/>
      <c r="BI4" s="4"/>
      <c r="BJ4" s="4"/>
      <c r="BK4" s="4"/>
      <c r="BL4" s="4"/>
      <c r="BM4" s="4"/>
      <c r="BN4" s="4"/>
      <c r="BO4" s="4"/>
      <c r="BP4" s="4"/>
      <c r="BQ4" s="4"/>
      <c r="BR4" s="28" t="s">
        <v>86</v>
      </c>
      <c r="BS4" s="4"/>
      <c r="BT4" s="22"/>
      <c r="BU4" s="5"/>
    </row>
    <row r="5" spans="1:73" s="2" customFormat="1" ht="105" x14ac:dyDescent="0.25">
      <c r="A5" s="6">
        <v>118303304581</v>
      </c>
      <c r="B5" s="6">
        <v>450857503</v>
      </c>
      <c r="C5" s="7">
        <v>45041.543368055558</v>
      </c>
      <c r="D5" s="7">
        <v>45049.520115740743</v>
      </c>
      <c r="E5" s="6" t="s">
        <v>94</v>
      </c>
      <c r="J5" s="6" t="s">
        <v>95</v>
      </c>
      <c r="K5" s="6" t="s">
        <v>3</v>
      </c>
      <c r="L5" s="6"/>
      <c r="M5" s="6" t="s">
        <v>79</v>
      </c>
      <c r="N5" s="6" t="s">
        <v>80</v>
      </c>
      <c r="O5" s="6"/>
      <c r="P5" s="6" t="s">
        <v>81</v>
      </c>
      <c r="Q5" s="6"/>
      <c r="R5" s="6" t="s">
        <v>90</v>
      </c>
      <c r="S5" s="6"/>
      <c r="T5" s="6" t="s">
        <v>96</v>
      </c>
      <c r="U5" s="6" t="s">
        <v>79</v>
      </c>
      <c r="V5" s="6" t="s">
        <v>79</v>
      </c>
      <c r="W5" s="6" t="s">
        <v>84</v>
      </c>
      <c r="X5" s="6" t="s">
        <v>83</v>
      </c>
      <c r="Y5" s="6"/>
      <c r="Z5" s="6" t="s">
        <v>7</v>
      </c>
      <c r="AA5" s="6" t="s">
        <v>7</v>
      </c>
      <c r="AB5" s="6" t="s">
        <v>10</v>
      </c>
      <c r="AC5" s="6" t="s">
        <v>10</v>
      </c>
      <c r="AD5" s="6" t="s">
        <v>7</v>
      </c>
      <c r="AE5" s="6" t="s">
        <v>79</v>
      </c>
      <c r="AF5" s="6" t="s">
        <v>84</v>
      </c>
      <c r="AG5" s="8"/>
      <c r="AH5" s="5"/>
      <c r="AI5" s="5"/>
      <c r="AJ5" s="5"/>
      <c r="AK5" s="5"/>
      <c r="AL5" s="5"/>
      <c r="AM5" s="5"/>
      <c r="AN5" s="13"/>
      <c r="AO5" s="13"/>
      <c r="AP5" s="13"/>
      <c r="AQ5" s="13"/>
      <c r="AR5" s="13"/>
      <c r="AS5" s="8" t="s">
        <v>97</v>
      </c>
      <c r="AT5" s="5"/>
      <c r="AU5" s="5"/>
      <c r="AV5" s="5"/>
      <c r="AW5" s="5"/>
      <c r="AX5" s="4"/>
      <c r="AY5" s="4"/>
      <c r="AZ5" s="4"/>
      <c r="BA5" s="4"/>
      <c r="BB5" s="4"/>
      <c r="BC5" s="4"/>
      <c r="BD5" s="4"/>
      <c r="BE5" s="4"/>
      <c r="BF5" s="28" t="s">
        <v>86</v>
      </c>
      <c r="BG5" s="8" t="s">
        <v>98</v>
      </c>
      <c r="BH5" s="5"/>
      <c r="BI5" s="4"/>
      <c r="BJ5" s="4"/>
      <c r="BK5" s="4"/>
      <c r="BL5" s="28" t="s">
        <v>86</v>
      </c>
      <c r="BM5" s="28" t="s">
        <v>86</v>
      </c>
      <c r="BN5" s="4"/>
      <c r="BO5" s="4"/>
      <c r="BP5" s="4"/>
      <c r="BQ5" s="4"/>
      <c r="BR5" s="4"/>
      <c r="BS5" s="4"/>
      <c r="BT5" s="22"/>
      <c r="BU5" s="5"/>
    </row>
    <row r="6" spans="1:73" s="2" customFormat="1" x14ac:dyDescent="0.25">
      <c r="A6" s="6">
        <v>118304277940</v>
      </c>
      <c r="B6" s="6">
        <v>450857503</v>
      </c>
      <c r="C6" s="7">
        <v>45042.480358796296</v>
      </c>
      <c r="D6" s="7">
        <v>45049.460497685184</v>
      </c>
      <c r="E6" s="6" t="s">
        <v>99</v>
      </c>
      <c r="J6" s="6" t="s">
        <v>95</v>
      </c>
      <c r="K6" s="6" t="s">
        <v>3</v>
      </c>
      <c r="L6" s="6"/>
      <c r="M6" s="6" t="s">
        <v>79</v>
      </c>
      <c r="N6" s="6" t="s">
        <v>80</v>
      </c>
      <c r="O6" s="6"/>
      <c r="P6" s="6" t="s">
        <v>100</v>
      </c>
      <c r="Q6" s="6"/>
      <c r="R6" s="6" t="s">
        <v>57</v>
      </c>
      <c r="S6" s="6"/>
      <c r="T6" s="6" t="s">
        <v>101</v>
      </c>
      <c r="U6" s="6" t="s">
        <v>79</v>
      </c>
      <c r="V6" s="6" t="s">
        <v>79</v>
      </c>
      <c r="W6" s="6" t="s">
        <v>84</v>
      </c>
      <c r="X6" s="6" t="s">
        <v>83</v>
      </c>
      <c r="Y6" s="6"/>
      <c r="Z6" s="6"/>
      <c r="AA6" s="6"/>
      <c r="AB6" s="6"/>
      <c r="AC6" s="6"/>
      <c r="AD6" s="6"/>
      <c r="AE6" s="6"/>
      <c r="AF6" s="6"/>
      <c r="AG6" s="8"/>
      <c r="AH6" s="5"/>
      <c r="AI6" s="5"/>
      <c r="AJ6" s="5"/>
      <c r="AK6" s="5"/>
      <c r="AL6" s="5"/>
      <c r="AM6" s="5"/>
      <c r="AN6" s="13"/>
      <c r="AO6" s="13"/>
      <c r="AP6" s="13"/>
      <c r="AQ6" s="13"/>
      <c r="AR6" s="13"/>
      <c r="AS6" s="8"/>
      <c r="AT6" s="5"/>
      <c r="AU6" s="26" t="s">
        <v>86</v>
      </c>
      <c r="AV6" s="5"/>
      <c r="AW6" s="5"/>
      <c r="AX6" s="4"/>
      <c r="AY6" s="4"/>
      <c r="AZ6" s="4"/>
      <c r="BA6" s="4"/>
      <c r="BB6" s="4"/>
      <c r="BC6" s="4"/>
      <c r="BD6" s="4"/>
      <c r="BE6" s="4"/>
      <c r="BF6" s="4"/>
      <c r="BG6" s="8"/>
      <c r="BH6" s="5"/>
      <c r="BI6" s="4"/>
      <c r="BJ6" s="4"/>
      <c r="BK6" s="4"/>
      <c r="BL6" s="4"/>
      <c r="BM6" s="4"/>
      <c r="BN6" s="4"/>
      <c r="BO6" s="4"/>
      <c r="BP6" s="4"/>
      <c r="BQ6" s="4"/>
      <c r="BR6" s="4"/>
      <c r="BS6" s="28" t="s">
        <v>86</v>
      </c>
      <c r="BT6" s="22"/>
      <c r="BU6" s="5"/>
    </row>
    <row r="7" spans="1:73" s="2" customFormat="1" x14ac:dyDescent="0.25">
      <c r="A7" s="6">
        <v>118309670088</v>
      </c>
      <c r="B7" s="6">
        <v>450857503</v>
      </c>
      <c r="C7" s="7">
        <v>45049.429722222223</v>
      </c>
      <c r="D7" s="7">
        <v>45049.436759259261</v>
      </c>
      <c r="E7" s="6" t="s">
        <v>102</v>
      </c>
      <c r="J7" s="6" t="s">
        <v>78</v>
      </c>
      <c r="K7" s="6" t="s">
        <v>5</v>
      </c>
      <c r="L7" s="6"/>
      <c r="M7" s="6" t="s">
        <v>79</v>
      </c>
      <c r="N7" s="6" t="s">
        <v>80</v>
      </c>
      <c r="O7" s="6"/>
      <c r="P7" s="6" t="s">
        <v>81</v>
      </c>
      <c r="Q7" s="6"/>
      <c r="R7" s="6" t="s">
        <v>46</v>
      </c>
      <c r="S7" s="6" t="s">
        <v>103</v>
      </c>
      <c r="T7" s="6" t="s">
        <v>101</v>
      </c>
      <c r="U7" s="6" t="s">
        <v>84</v>
      </c>
      <c r="V7" s="6" t="s">
        <v>84</v>
      </c>
      <c r="W7" s="6" t="s">
        <v>84</v>
      </c>
      <c r="X7" s="6" t="s">
        <v>104</v>
      </c>
      <c r="Y7" s="6"/>
      <c r="Z7" s="6" t="s">
        <v>9</v>
      </c>
      <c r="AA7" s="6" t="s">
        <v>8</v>
      </c>
      <c r="AB7" s="6" t="s">
        <v>7</v>
      </c>
      <c r="AC7" s="6" t="s">
        <v>9</v>
      </c>
      <c r="AD7" s="6" t="s">
        <v>9</v>
      </c>
      <c r="AE7" s="6" t="s">
        <v>79</v>
      </c>
      <c r="AF7" s="6" t="s">
        <v>84</v>
      </c>
      <c r="AG7" s="8"/>
      <c r="AH7" s="5"/>
      <c r="AI7" s="5"/>
      <c r="AJ7" s="5"/>
      <c r="AK7" s="5"/>
      <c r="AL7" s="5"/>
      <c r="AM7" s="5"/>
      <c r="AN7" s="13"/>
      <c r="AO7" s="13"/>
      <c r="AP7" s="13"/>
      <c r="AQ7" s="13"/>
      <c r="AR7" s="13"/>
      <c r="AS7" s="8" t="s">
        <v>105</v>
      </c>
      <c r="AT7" s="5"/>
      <c r="AU7" s="5"/>
      <c r="AV7" s="5"/>
      <c r="AW7" s="5"/>
      <c r="AX7" s="4"/>
      <c r="AY7" s="4"/>
      <c r="AZ7" s="4"/>
      <c r="BA7" s="4"/>
      <c r="BB7" s="4"/>
      <c r="BC7" s="4"/>
      <c r="BD7" s="4"/>
      <c r="BE7" s="4"/>
      <c r="BF7" s="28" t="s">
        <v>86</v>
      </c>
      <c r="BG7" s="8" t="s">
        <v>106</v>
      </c>
      <c r="BH7" s="5"/>
      <c r="BI7" s="4"/>
      <c r="BJ7" s="4"/>
      <c r="BK7" s="4"/>
      <c r="BL7" s="4"/>
      <c r="BM7" s="4"/>
      <c r="BN7" s="4"/>
      <c r="BO7" s="4"/>
      <c r="BP7" s="4"/>
      <c r="BQ7" s="4"/>
      <c r="BR7" s="28" t="s">
        <v>86</v>
      </c>
      <c r="BS7" s="4"/>
      <c r="BT7" s="22"/>
      <c r="BU7" s="5"/>
    </row>
    <row r="8" spans="1:73" s="2" customFormat="1" ht="45" x14ac:dyDescent="0.25">
      <c r="A8" s="6">
        <v>118309668761</v>
      </c>
      <c r="B8" s="6">
        <v>450857503</v>
      </c>
      <c r="C8" s="7">
        <v>45049.428240740737</v>
      </c>
      <c r="D8" s="7">
        <v>45049.430219907408</v>
      </c>
      <c r="E8" s="6" t="s">
        <v>77</v>
      </c>
      <c r="J8" s="6" t="s">
        <v>78</v>
      </c>
      <c r="K8" s="6" t="s">
        <v>3</v>
      </c>
      <c r="L8" s="6"/>
      <c r="M8" s="6" t="s">
        <v>79</v>
      </c>
      <c r="N8" s="6" t="s">
        <v>80</v>
      </c>
      <c r="O8" s="6"/>
      <c r="P8" s="6" t="s">
        <v>81</v>
      </c>
      <c r="Q8" s="6"/>
      <c r="R8" s="6" t="s">
        <v>57</v>
      </c>
      <c r="S8" s="6"/>
      <c r="T8" s="6" t="s">
        <v>101</v>
      </c>
      <c r="U8" s="6" t="s">
        <v>79</v>
      </c>
      <c r="V8" s="6" t="s">
        <v>79</v>
      </c>
      <c r="W8" s="6" t="s">
        <v>84</v>
      </c>
      <c r="X8" s="6" t="s">
        <v>104</v>
      </c>
      <c r="Y8" s="6"/>
      <c r="Z8" s="6" t="s">
        <v>9</v>
      </c>
      <c r="AA8" s="6" t="s">
        <v>7</v>
      </c>
      <c r="AB8" s="6" t="s">
        <v>8</v>
      </c>
      <c r="AC8" s="6" t="s">
        <v>9</v>
      </c>
      <c r="AD8" s="6" t="s">
        <v>8</v>
      </c>
      <c r="AE8" s="6" t="s">
        <v>79</v>
      </c>
      <c r="AF8" s="6" t="s">
        <v>79</v>
      </c>
      <c r="AG8" s="8" t="s">
        <v>107</v>
      </c>
      <c r="AH8" s="5"/>
      <c r="AI8" s="5"/>
      <c r="AJ8" s="26" t="s">
        <v>86</v>
      </c>
      <c r="AK8" s="5"/>
      <c r="AL8" s="5"/>
      <c r="AM8" s="5"/>
      <c r="AN8" s="13"/>
      <c r="AO8" s="27" t="s">
        <v>86</v>
      </c>
      <c r="AP8" s="13"/>
      <c r="AQ8" s="13"/>
      <c r="AR8" s="13"/>
      <c r="AS8" s="8" t="s">
        <v>108</v>
      </c>
      <c r="AT8" s="5"/>
      <c r="AU8" s="5"/>
      <c r="AV8" s="5"/>
      <c r="AW8" s="5"/>
      <c r="AX8" s="4"/>
      <c r="AY8" s="4"/>
      <c r="AZ8" s="4"/>
      <c r="BA8" s="4"/>
      <c r="BB8" s="4"/>
      <c r="BC8" s="4"/>
      <c r="BD8" s="4"/>
      <c r="BE8" s="28" t="s">
        <v>86</v>
      </c>
      <c r="BF8" s="4"/>
      <c r="BG8" s="8" t="s">
        <v>109</v>
      </c>
      <c r="BH8" s="5"/>
      <c r="BI8" s="4"/>
      <c r="BJ8" s="4"/>
      <c r="BK8" s="4"/>
      <c r="BL8" s="28" t="s">
        <v>86</v>
      </c>
      <c r="BM8" s="4"/>
      <c r="BN8" s="4"/>
      <c r="BO8" s="4"/>
      <c r="BP8" s="4"/>
      <c r="BQ8" s="4"/>
      <c r="BR8" s="4"/>
      <c r="BS8" s="4"/>
      <c r="BT8" s="22"/>
      <c r="BU8" s="5"/>
    </row>
    <row r="9" spans="1:73" s="2" customFormat="1" ht="60" x14ac:dyDescent="0.25">
      <c r="A9" s="6">
        <v>118309646666</v>
      </c>
      <c r="B9" s="6">
        <v>450857503</v>
      </c>
      <c r="C9" s="7">
        <v>45049.399583333332</v>
      </c>
      <c r="D9" s="7">
        <v>45049.40148148148</v>
      </c>
      <c r="E9" s="6" t="s">
        <v>110</v>
      </c>
      <c r="J9" s="6" t="s">
        <v>78</v>
      </c>
      <c r="K9" s="6" t="s">
        <v>5</v>
      </c>
      <c r="L9" s="6"/>
      <c r="M9" s="6" t="s">
        <v>79</v>
      </c>
      <c r="N9" s="6" t="s">
        <v>80</v>
      </c>
      <c r="O9" s="6"/>
      <c r="P9" s="6" t="s">
        <v>81</v>
      </c>
      <c r="Q9" s="6"/>
      <c r="R9" s="6" t="s">
        <v>57</v>
      </c>
      <c r="S9" s="6"/>
      <c r="T9" s="6" t="s">
        <v>91</v>
      </c>
      <c r="U9" s="6" t="s">
        <v>79</v>
      </c>
      <c r="V9" s="6" t="s">
        <v>79</v>
      </c>
      <c r="W9" s="6" t="s">
        <v>79</v>
      </c>
      <c r="X9" s="6" t="s">
        <v>83</v>
      </c>
      <c r="Y9" s="6"/>
      <c r="Z9" s="6" t="s">
        <v>9</v>
      </c>
      <c r="AA9" s="6" t="s">
        <v>9</v>
      </c>
      <c r="AB9" s="6" t="s">
        <v>7</v>
      </c>
      <c r="AC9" s="6" t="s">
        <v>8</v>
      </c>
      <c r="AD9" s="6" t="s">
        <v>8</v>
      </c>
      <c r="AE9" s="6" t="s">
        <v>84</v>
      </c>
      <c r="AF9" s="6" t="s">
        <v>79</v>
      </c>
      <c r="AG9" s="8"/>
      <c r="AH9" s="5"/>
      <c r="AI9" s="5"/>
      <c r="AJ9" s="5"/>
      <c r="AK9" s="5"/>
      <c r="AL9" s="5"/>
      <c r="AM9" s="5"/>
      <c r="AN9" s="13"/>
      <c r="AO9" s="13"/>
      <c r="AP9" s="13"/>
      <c r="AQ9" s="13"/>
      <c r="AR9" s="13"/>
      <c r="AS9" s="8" t="s">
        <v>111</v>
      </c>
      <c r="AT9" s="5"/>
      <c r="AU9" s="5"/>
      <c r="AV9" s="5"/>
      <c r="AW9" s="5"/>
      <c r="AX9" s="4"/>
      <c r="AY9" s="4"/>
      <c r="AZ9" s="4"/>
      <c r="BA9" s="4"/>
      <c r="BB9" s="4"/>
      <c r="BC9" s="4"/>
      <c r="BD9" s="4"/>
      <c r="BE9" s="28" t="s">
        <v>86</v>
      </c>
      <c r="BF9" s="4"/>
      <c r="BG9" s="8" t="s">
        <v>112</v>
      </c>
      <c r="BH9" s="5"/>
      <c r="BI9" s="4"/>
      <c r="BJ9" s="28" t="s">
        <v>86</v>
      </c>
      <c r="BK9" s="4"/>
      <c r="BL9" s="4"/>
      <c r="BM9" s="4"/>
      <c r="BN9" s="4"/>
      <c r="BO9" s="4"/>
      <c r="BP9" s="4"/>
      <c r="BQ9" s="4"/>
      <c r="BR9" s="4"/>
      <c r="BS9" s="4"/>
      <c r="BT9" s="22"/>
      <c r="BU9" s="5"/>
    </row>
    <row r="10" spans="1:73" s="2" customFormat="1" x14ac:dyDescent="0.25">
      <c r="A10" s="6">
        <v>118309642435</v>
      </c>
      <c r="B10" s="6">
        <v>450857503</v>
      </c>
      <c r="C10" s="7">
        <v>45049.39434027778</v>
      </c>
      <c r="D10" s="7">
        <v>45049.396516203706</v>
      </c>
      <c r="E10" s="6" t="s">
        <v>113</v>
      </c>
      <c r="J10" s="6" t="s">
        <v>89</v>
      </c>
      <c r="K10" s="6" t="s">
        <v>3</v>
      </c>
      <c r="L10" s="6"/>
      <c r="M10" s="6" t="s">
        <v>79</v>
      </c>
      <c r="N10" s="6" t="s">
        <v>80</v>
      </c>
      <c r="O10" s="6"/>
      <c r="P10" s="6" t="s">
        <v>81</v>
      </c>
      <c r="Q10" s="6"/>
      <c r="R10" s="6" t="s">
        <v>90</v>
      </c>
      <c r="S10" s="6"/>
      <c r="T10" s="6" t="s">
        <v>91</v>
      </c>
      <c r="U10" s="6" t="s">
        <v>79</v>
      </c>
      <c r="V10" s="6" t="s">
        <v>79</v>
      </c>
      <c r="W10" s="6" t="s">
        <v>84</v>
      </c>
      <c r="X10" s="6" t="s">
        <v>83</v>
      </c>
      <c r="Y10" s="6"/>
      <c r="Z10" s="6" t="s">
        <v>7</v>
      </c>
      <c r="AA10" s="6" t="s">
        <v>7</v>
      </c>
      <c r="AB10" s="6" t="s">
        <v>7</v>
      </c>
      <c r="AC10" s="6" t="s">
        <v>7</v>
      </c>
      <c r="AD10" s="6" t="s">
        <v>7</v>
      </c>
      <c r="AE10" s="6" t="s">
        <v>79</v>
      </c>
      <c r="AF10" s="6" t="s">
        <v>84</v>
      </c>
      <c r="AG10" s="8"/>
      <c r="AH10" s="5"/>
      <c r="AI10" s="5"/>
      <c r="AJ10" s="5"/>
      <c r="AK10" s="5"/>
      <c r="AL10" s="5"/>
      <c r="AM10" s="5"/>
      <c r="AN10" s="13"/>
      <c r="AO10" s="13"/>
      <c r="AP10" s="13"/>
      <c r="AQ10" s="13"/>
      <c r="AR10" s="13"/>
      <c r="AS10" s="8" t="s">
        <v>114</v>
      </c>
      <c r="AT10" s="5"/>
      <c r="AU10" s="5"/>
      <c r="AV10" s="5"/>
      <c r="AW10" s="5"/>
      <c r="AX10" s="4"/>
      <c r="AY10" s="4"/>
      <c r="AZ10" s="4"/>
      <c r="BA10" s="4"/>
      <c r="BB10" s="4"/>
      <c r="BC10" s="4"/>
      <c r="BD10" s="4"/>
      <c r="BE10" s="28" t="s">
        <v>86</v>
      </c>
      <c r="BF10" s="4"/>
      <c r="BG10" s="8" t="s">
        <v>115</v>
      </c>
      <c r="BH10" s="5"/>
      <c r="BI10" s="4"/>
      <c r="BJ10" s="4"/>
      <c r="BK10" s="4"/>
      <c r="BL10" s="4"/>
      <c r="BM10" s="4"/>
      <c r="BN10" s="4"/>
      <c r="BO10" s="4"/>
      <c r="BP10" s="4"/>
      <c r="BQ10" s="4"/>
      <c r="BR10" s="4"/>
      <c r="BS10" s="28" t="s">
        <v>86</v>
      </c>
      <c r="BT10" s="22"/>
      <c r="BU10" s="5"/>
    </row>
    <row r="11" spans="1:73" s="2" customFormat="1" ht="105" x14ac:dyDescent="0.25">
      <c r="A11" s="6">
        <v>118309638344</v>
      </c>
      <c r="B11" s="6">
        <v>450857503</v>
      </c>
      <c r="C11" s="7">
        <v>45049.389328703706</v>
      </c>
      <c r="D11" s="7">
        <v>45049.393009259256</v>
      </c>
      <c r="E11" s="6" t="s">
        <v>116</v>
      </c>
      <c r="J11" s="6" t="s">
        <v>95</v>
      </c>
      <c r="K11" s="6" t="s">
        <v>3</v>
      </c>
      <c r="L11" s="6"/>
      <c r="M11" s="6" t="s">
        <v>79</v>
      </c>
      <c r="N11" s="6" t="s">
        <v>80</v>
      </c>
      <c r="O11" s="6"/>
      <c r="P11" s="6" t="s">
        <v>117</v>
      </c>
      <c r="Q11" s="6"/>
      <c r="R11" s="6" t="s">
        <v>46</v>
      </c>
      <c r="S11" s="6" t="s">
        <v>118</v>
      </c>
      <c r="T11" s="6" t="s">
        <v>91</v>
      </c>
      <c r="U11" s="6" t="s">
        <v>79</v>
      </c>
      <c r="V11" s="6" t="s">
        <v>79</v>
      </c>
      <c r="W11" s="6" t="s">
        <v>84</v>
      </c>
      <c r="X11" s="6" t="s">
        <v>104</v>
      </c>
      <c r="Y11" s="6"/>
      <c r="Z11" s="6" t="s">
        <v>10</v>
      </c>
      <c r="AA11" s="6" t="s">
        <v>11</v>
      </c>
      <c r="AB11" s="6" t="s">
        <v>10</v>
      </c>
      <c r="AC11" s="6" t="s">
        <v>10</v>
      </c>
      <c r="AD11" s="6" t="s">
        <v>10</v>
      </c>
      <c r="AE11" s="6" t="s">
        <v>79</v>
      </c>
      <c r="AF11" s="6" t="s">
        <v>79</v>
      </c>
      <c r="AG11" s="8"/>
      <c r="AH11" s="5"/>
      <c r="AI11" s="5"/>
      <c r="AJ11" s="5"/>
      <c r="AK11" s="5"/>
      <c r="AL11" s="5"/>
      <c r="AM11" s="5"/>
      <c r="AN11" s="13"/>
      <c r="AO11" s="13"/>
      <c r="AP11" s="13"/>
      <c r="AQ11" s="13"/>
      <c r="AR11" s="13"/>
      <c r="AS11" s="8" t="s">
        <v>119</v>
      </c>
      <c r="AT11" s="5"/>
      <c r="AU11" s="5"/>
      <c r="AV11" s="5"/>
      <c r="AW11" s="5"/>
      <c r="AX11" s="4"/>
      <c r="AY11" s="4"/>
      <c r="AZ11" s="4"/>
      <c r="BA11" s="4"/>
      <c r="BB11" s="4"/>
      <c r="BC11" s="4"/>
      <c r="BD11" s="4"/>
      <c r="BE11" s="4"/>
      <c r="BF11" s="28" t="s">
        <v>86</v>
      </c>
      <c r="BG11" s="8" t="s">
        <v>120</v>
      </c>
      <c r="BH11" s="5"/>
      <c r="BI11" s="4"/>
      <c r="BJ11" s="28" t="s">
        <v>86</v>
      </c>
      <c r="BK11" s="4"/>
      <c r="BL11" s="4"/>
      <c r="BM11" s="4"/>
      <c r="BN11" s="4"/>
      <c r="BO11" s="4"/>
      <c r="BP11" s="4"/>
      <c r="BQ11" s="4"/>
      <c r="BR11" s="4"/>
      <c r="BS11" s="4"/>
      <c r="BT11" s="22"/>
      <c r="BU11" s="5"/>
    </row>
    <row r="12" spans="1:73" s="2" customFormat="1" ht="105" x14ac:dyDescent="0.25">
      <c r="A12" s="6">
        <v>118309635392</v>
      </c>
      <c r="B12" s="6">
        <v>450857503</v>
      </c>
      <c r="C12" s="7">
        <v>45049.385798611111</v>
      </c>
      <c r="D12" s="7">
        <v>45049.389131944445</v>
      </c>
      <c r="E12" s="6" t="s">
        <v>121</v>
      </c>
      <c r="J12" s="6" t="s">
        <v>78</v>
      </c>
      <c r="K12" s="6" t="s">
        <v>5</v>
      </c>
      <c r="L12" s="6"/>
      <c r="M12" s="6" t="s">
        <v>79</v>
      </c>
      <c r="N12" s="6" t="s">
        <v>80</v>
      </c>
      <c r="O12" s="6"/>
      <c r="P12" s="6" t="s">
        <v>81</v>
      </c>
      <c r="Q12" s="6"/>
      <c r="R12" s="6" t="s">
        <v>57</v>
      </c>
      <c r="S12" s="6"/>
      <c r="T12" s="6" t="s">
        <v>91</v>
      </c>
      <c r="U12" s="6" t="s">
        <v>79</v>
      </c>
      <c r="V12" s="6" t="s">
        <v>79</v>
      </c>
      <c r="W12" s="6" t="s">
        <v>79</v>
      </c>
      <c r="X12" s="6" t="s">
        <v>83</v>
      </c>
      <c r="Y12" s="6"/>
      <c r="Z12" s="6" t="s">
        <v>9</v>
      </c>
      <c r="AA12" s="6" t="s">
        <v>9</v>
      </c>
      <c r="AB12" s="6" t="s">
        <v>7</v>
      </c>
      <c r="AC12" s="6" t="s">
        <v>8</v>
      </c>
      <c r="AD12" s="6" t="s">
        <v>8</v>
      </c>
      <c r="AE12" s="6" t="s">
        <v>79</v>
      </c>
      <c r="AF12" s="6" t="s">
        <v>84</v>
      </c>
      <c r="AG12" s="8"/>
      <c r="AH12" s="5"/>
      <c r="AI12" s="5"/>
      <c r="AJ12" s="5"/>
      <c r="AK12" s="5"/>
      <c r="AL12" s="5"/>
      <c r="AM12" s="5"/>
      <c r="AN12" s="13"/>
      <c r="AO12" s="13"/>
      <c r="AP12" s="13"/>
      <c r="AQ12" s="13"/>
      <c r="AR12" s="13"/>
      <c r="AS12" s="8" t="s">
        <v>122</v>
      </c>
      <c r="AT12" s="5"/>
      <c r="AU12" s="5"/>
      <c r="AV12" s="5"/>
      <c r="AW12" s="26" t="s">
        <v>86</v>
      </c>
      <c r="AX12" s="28" t="s">
        <v>86</v>
      </c>
      <c r="AY12" s="4"/>
      <c r="AZ12" s="4"/>
      <c r="BA12" s="4"/>
      <c r="BB12" s="4"/>
      <c r="BC12" s="4"/>
      <c r="BD12" s="4"/>
      <c r="BE12" s="4"/>
      <c r="BF12" s="4"/>
      <c r="BG12" s="8" t="s">
        <v>123</v>
      </c>
      <c r="BH12" s="5"/>
      <c r="BI12" s="28" t="s">
        <v>86</v>
      </c>
      <c r="BJ12" s="4"/>
      <c r="BK12" s="4"/>
      <c r="BL12" s="28" t="s">
        <v>86</v>
      </c>
      <c r="BM12" s="4"/>
      <c r="BN12" s="4"/>
      <c r="BO12" s="4"/>
      <c r="BP12" s="4"/>
      <c r="BQ12" s="4"/>
      <c r="BR12" s="4"/>
      <c r="BS12" s="4"/>
      <c r="BT12" s="22"/>
      <c r="BU12" s="5"/>
    </row>
    <row r="13" spans="1:73" s="2" customFormat="1" x14ac:dyDescent="0.25">
      <c r="A13" s="6">
        <v>118309635747</v>
      </c>
      <c r="B13" s="6">
        <v>450857503</v>
      </c>
      <c r="C13" s="7">
        <v>45049.386284722219</v>
      </c>
      <c r="D13" s="7">
        <v>45049.388553240744</v>
      </c>
      <c r="E13" s="6" t="s">
        <v>124</v>
      </c>
      <c r="J13" s="6" t="s">
        <v>95</v>
      </c>
      <c r="K13" s="6" t="s">
        <v>3</v>
      </c>
      <c r="L13" s="6"/>
      <c r="M13" s="6" t="s">
        <v>79</v>
      </c>
      <c r="N13" s="6" t="s">
        <v>80</v>
      </c>
      <c r="O13" s="6"/>
      <c r="P13" s="6" t="s">
        <v>81</v>
      </c>
      <c r="Q13" s="6"/>
      <c r="R13" s="6" t="s">
        <v>90</v>
      </c>
      <c r="S13" s="6"/>
      <c r="T13" s="6" t="s">
        <v>91</v>
      </c>
      <c r="U13" s="6" t="s">
        <v>79</v>
      </c>
      <c r="V13" s="6" t="s">
        <v>79</v>
      </c>
      <c r="W13" s="6" t="s">
        <v>79</v>
      </c>
      <c r="X13" s="6" t="s">
        <v>104</v>
      </c>
      <c r="Y13" s="6"/>
      <c r="Z13" s="6" t="s">
        <v>7</v>
      </c>
      <c r="AA13" s="6" t="s">
        <v>10</v>
      </c>
      <c r="AB13" s="6" t="s">
        <v>7</v>
      </c>
      <c r="AC13" s="6" t="s">
        <v>7</v>
      </c>
      <c r="AD13" s="6" t="s">
        <v>7</v>
      </c>
      <c r="AE13" s="6" t="s">
        <v>79</v>
      </c>
      <c r="AF13" s="6" t="s">
        <v>79</v>
      </c>
      <c r="AG13" s="8"/>
      <c r="AH13" s="5"/>
      <c r="AI13" s="5"/>
      <c r="AJ13" s="5"/>
      <c r="AK13" s="5"/>
      <c r="AL13" s="5"/>
      <c r="AM13" s="5"/>
      <c r="AN13" s="13"/>
      <c r="AO13" s="13"/>
      <c r="AP13" s="13"/>
      <c r="AQ13" s="13"/>
      <c r="AR13" s="13"/>
      <c r="AS13" s="8" t="s">
        <v>125</v>
      </c>
      <c r="AT13" s="5"/>
      <c r="AU13" s="5"/>
      <c r="AV13" s="5"/>
      <c r="AW13" s="5"/>
      <c r="AX13" s="4"/>
      <c r="AY13" s="4"/>
      <c r="AZ13" s="4"/>
      <c r="BA13" s="4"/>
      <c r="BB13" s="4"/>
      <c r="BC13" s="4"/>
      <c r="BD13" s="4"/>
      <c r="BE13" s="4"/>
      <c r="BF13" s="28" t="s">
        <v>86</v>
      </c>
      <c r="BG13" s="8" t="s">
        <v>126</v>
      </c>
      <c r="BH13" s="5"/>
      <c r="BI13" s="4"/>
      <c r="BJ13" s="4"/>
      <c r="BK13" s="4"/>
      <c r="BL13" s="4"/>
      <c r="BM13" s="4"/>
      <c r="BN13" s="4"/>
      <c r="BO13" s="4"/>
      <c r="BP13" s="4"/>
      <c r="BQ13" s="4"/>
      <c r="BR13" s="4"/>
      <c r="BS13" s="28" t="s">
        <v>86</v>
      </c>
      <c r="BT13" s="22"/>
      <c r="BU13" s="5"/>
    </row>
    <row r="14" spans="1:73" s="2" customFormat="1" x14ac:dyDescent="0.25">
      <c r="A14" s="6">
        <v>118309625024</v>
      </c>
      <c r="B14" s="6">
        <v>450857503</v>
      </c>
      <c r="C14" s="7">
        <v>45049.375104166669</v>
      </c>
      <c r="D14" s="7">
        <v>45049.378113425926</v>
      </c>
      <c r="E14" s="6" t="s">
        <v>127</v>
      </c>
      <c r="J14" s="6" t="s">
        <v>78</v>
      </c>
      <c r="K14" s="6" t="s">
        <v>3</v>
      </c>
      <c r="L14" s="6"/>
      <c r="M14" s="6" t="s">
        <v>79</v>
      </c>
      <c r="N14" s="6" t="s">
        <v>80</v>
      </c>
      <c r="O14" s="6"/>
      <c r="P14" s="6" t="s">
        <v>81</v>
      </c>
      <c r="Q14" s="6"/>
      <c r="R14" s="6" t="s">
        <v>57</v>
      </c>
      <c r="S14" s="6"/>
      <c r="T14" s="6" t="s">
        <v>101</v>
      </c>
      <c r="U14" s="6" t="s">
        <v>79</v>
      </c>
      <c r="V14" s="6" t="s">
        <v>79</v>
      </c>
      <c r="W14" s="6" t="s">
        <v>79</v>
      </c>
      <c r="X14" s="6" t="s">
        <v>83</v>
      </c>
      <c r="Y14" s="6"/>
      <c r="Z14" s="6" t="s">
        <v>9</v>
      </c>
      <c r="AA14" s="6" t="s">
        <v>10</v>
      </c>
      <c r="AB14" s="6" t="s">
        <v>7</v>
      </c>
      <c r="AC14" s="6" t="s">
        <v>7</v>
      </c>
      <c r="AD14" s="6" t="s">
        <v>7</v>
      </c>
      <c r="AE14" s="6" t="s">
        <v>79</v>
      </c>
      <c r="AF14" s="6" t="s">
        <v>84</v>
      </c>
      <c r="AG14" s="8"/>
      <c r="AH14" s="5"/>
      <c r="AI14" s="5"/>
      <c r="AJ14" s="5"/>
      <c r="AK14" s="5"/>
      <c r="AL14" s="5"/>
      <c r="AM14" s="5"/>
      <c r="AN14" s="13"/>
      <c r="AO14" s="13"/>
      <c r="AP14" s="13"/>
      <c r="AQ14" s="13"/>
      <c r="AR14" s="13"/>
      <c r="AS14" s="8" t="s">
        <v>128</v>
      </c>
      <c r="AT14" s="5"/>
      <c r="AU14" s="5"/>
      <c r="AV14" s="5"/>
      <c r="AW14" s="5"/>
      <c r="AX14" s="4"/>
      <c r="AY14" s="4"/>
      <c r="AZ14" s="4"/>
      <c r="BA14" s="4"/>
      <c r="BB14" s="4"/>
      <c r="BC14" s="4"/>
      <c r="BD14" s="4"/>
      <c r="BE14" s="28" t="s">
        <v>86</v>
      </c>
      <c r="BF14" s="4"/>
      <c r="BG14" s="8" t="s">
        <v>129</v>
      </c>
      <c r="BH14" s="5"/>
      <c r="BI14" s="4"/>
      <c r="BJ14" s="4"/>
      <c r="BK14" s="4"/>
      <c r="BL14" s="4"/>
      <c r="BM14" s="4"/>
      <c r="BN14" s="4"/>
      <c r="BO14" s="4"/>
      <c r="BP14" s="4"/>
      <c r="BQ14" s="4"/>
      <c r="BR14" s="28" t="s">
        <v>86</v>
      </c>
      <c r="BS14" s="4"/>
      <c r="BT14" s="22"/>
      <c r="BU14" s="5"/>
    </row>
    <row r="15" spans="1:73" s="2" customFormat="1" ht="90" x14ac:dyDescent="0.25">
      <c r="A15" s="6">
        <v>118309620432</v>
      </c>
      <c r="B15" s="6">
        <v>450857503</v>
      </c>
      <c r="C15" s="7">
        <v>45049.368564814817</v>
      </c>
      <c r="D15" s="7">
        <v>45049.374108796299</v>
      </c>
      <c r="E15" s="6" t="s">
        <v>130</v>
      </c>
      <c r="J15" s="6" t="s">
        <v>89</v>
      </c>
      <c r="K15" s="6" t="s">
        <v>3</v>
      </c>
      <c r="L15" s="6"/>
      <c r="M15" s="6" t="s">
        <v>79</v>
      </c>
      <c r="N15" s="6" t="s">
        <v>80</v>
      </c>
      <c r="O15" s="6"/>
      <c r="P15" s="6" t="s">
        <v>81</v>
      </c>
      <c r="Q15" s="6"/>
      <c r="R15" s="6" t="s">
        <v>90</v>
      </c>
      <c r="S15" s="6"/>
      <c r="T15" s="6" t="s">
        <v>96</v>
      </c>
      <c r="U15" s="6" t="s">
        <v>79</v>
      </c>
      <c r="V15" s="6" t="s">
        <v>79</v>
      </c>
      <c r="W15" s="6" t="s">
        <v>84</v>
      </c>
      <c r="X15" s="6" t="s">
        <v>104</v>
      </c>
      <c r="Y15" s="6"/>
      <c r="Z15" s="6" t="s">
        <v>11</v>
      </c>
      <c r="AA15" s="6" t="s">
        <v>11</v>
      </c>
      <c r="AB15" s="6" t="s">
        <v>9</v>
      </c>
      <c r="AC15" s="6" t="s">
        <v>11</v>
      </c>
      <c r="AD15" s="6" t="s">
        <v>9</v>
      </c>
      <c r="AE15" s="6" t="s">
        <v>84</v>
      </c>
      <c r="AF15" s="6" t="s">
        <v>79</v>
      </c>
      <c r="AG15" s="8" t="s">
        <v>131</v>
      </c>
      <c r="AH15" s="5"/>
      <c r="AI15" s="5"/>
      <c r="AJ15" s="5"/>
      <c r="AK15" s="26" t="s">
        <v>86</v>
      </c>
      <c r="AL15" s="5"/>
      <c r="AM15" s="5"/>
      <c r="AN15" s="13"/>
      <c r="AO15" s="13"/>
      <c r="AP15" s="13"/>
      <c r="AQ15" s="13"/>
      <c r="AR15" s="27" t="s">
        <v>86</v>
      </c>
      <c r="AS15" s="8" t="s">
        <v>132</v>
      </c>
      <c r="AT15" s="5"/>
      <c r="AU15" s="5"/>
      <c r="AV15" s="5"/>
      <c r="AW15" s="5"/>
      <c r="AX15" s="4"/>
      <c r="AY15" s="4"/>
      <c r="AZ15" s="4"/>
      <c r="BA15" s="4"/>
      <c r="BB15" s="4"/>
      <c r="BC15" s="4"/>
      <c r="BD15" s="28" t="s">
        <v>86</v>
      </c>
      <c r="BE15" s="4"/>
      <c r="BF15" s="4"/>
      <c r="BG15" s="8" t="s">
        <v>133</v>
      </c>
      <c r="BH15" s="5"/>
      <c r="BI15" s="4"/>
      <c r="BJ15" s="4"/>
      <c r="BK15" s="4"/>
      <c r="BL15" s="4"/>
      <c r="BM15" s="4"/>
      <c r="BN15" s="4"/>
      <c r="BO15" s="4"/>
      <c r="BP15" s="4"/>
      <c r="BQ15" s="4"/>
      <c r="BR15" s="28" t="s">
        <v>86</v>
      </c>
      <c r="BS15" s="4"/>
      <c r="BT15" s="22" t="s">
        <v>134</v>
      </c>
      <c r="BU15" s="5"/>
    </row>
    <row r="16" spans="1:73" s="2" customFormat="1" ht="30" x14ac:dyDescent="0.25">
      <c r="A16" s="6">
        <v>118309621375</v>
      </c>
      <c r="B16" s="6">
        <v>450857503</v>
      </c>
      <c r="C16" s="7">
        <v>45049.369791666664</v>
      </c>
      <c r="D16" s="7">
        <v>45049.372673611113</v>
      </c>
      <c r="E16" s="6" t="s">
        <v>135</v>
      </c>
      <c r="J16" s="6" t="s">
        <v>78</v>
      </c>
      <c r="K16" s="6" t="s">
        <v>3</v>
      </c>
      <c r="L16" s="6"/>
      <c r="M16" s="6" t="s">
        <v>79</v>
      </c>
      <c r="N16" s="6" t="s">
        <v>80</v>
      </c>
      <c r="O16" s="6"/>
      <c r="P16" s="6" t="s">
        <v>81</v>
      </c>
      <c r="Q16" s="6"/>
      <c r="R16" s="6" t="s">
        <v>90</v>
      </c>
      <c r="S16" s="6"/>
      <c r="T16" s="6" t="s">
        <v>136</v>
      </c>
      <c r="U16" s="6" t="s">
        <v>79</v>
      </c>
      <c r="V16" s="6" t="s">
        <v>79</v>
      </c>
      <c r="W16" s="6" t="s">
        <v>79</v>
      </c>
      <c r="X16" s="6" t="s">
        <v>104</v>
      </c>
      <c r="Y16" s="6"/>
      <c r="Z16" s="6" t="s">
        <v>9</v>
      </c>
      <c r="AA16" s="6" t="s">
        <v>7</v>
      </c>
      <c r="AB16" s="6" t="s">
        <v>7</v>
      </c>
      <c r="AC16" s="6" t="s">
        <v>7</v>
      </c>
      <c r="AD16" s="6" t="s">
        <v>7</v>
      </c>
      <c r="AE16" s="6" t="s">
        <v>79</v>
      </c>
      <c r="AF16" s="6" t="s">
        <v>79</v>
      </c>
      <c r="AG16" s="8"/>
      <c r="AH16" s="5"/>
      <c r="AI16" s="5"/>
      <c r="AJ16" s="5"/>
      <c r="AK16" s="5"/>
      <c r="AL16" s="5"/>
      <c r="AM16" s="5"/>
      <c r="AN16" s="13"/>
      <c r="AO16" s="13"/>
      <c r="AP16" s="13"/>
      <c r="AQ16" s="13"/>
      <c r="AR16" s="13"/>
      <c r="AS16" s="8" t="s">
        <v>137</v>
      </c>
      <c r="AT16" s="5"/>
      <c r="AU16" s="5"/>
      <c r="AV16" s="5"/>
      <c r="AW16" s="5"/>
      <c r="AX16" s="4"/>
      <c r="AY16" s="4"/>
      <c r="AZ16" s="4"/>
      <c r="BA16" s="4"/>
      <c r="BB16" s="4"/>
      <c r="BC16" s="4"/>
      <c r="BD16" s="4"/>
      <c r="BE16" s="28" t="s">
        <v>86</v>
      </c>
      <c r="BF16" s="4"/>
      <c r="BG16" s="8" t="s">
        <v>138</v>
      </c>
      <c r="BH16" s="5"/>
      <c r="BI16" s="4"/>
      <c r="BJ16" s="4"/>
      <c r="BK16" s="4"/>
      <c r="BL16" s="4"/>
      <c r="BM16" s="4"/>
      <c r="BN16" s="4"/>
      <c r="BO16" s="4"/>
      <c r="BP16" s="4"/>
      <c r="BQ16" s="4"/>
      <c r="BR16" s="4"/>
      <c r="BS16" s="28" t="s">
        <v>86</v>
      </c>
      <c r="BT16" s="22"/>
      <c r="BU16" s="5"/>
    </row>
    <row r="17" spans="1:73" s="2" customFormat="1" ht="45" x14ac:dyDescent="0.25">
      <c r="A17" s="6">
        <v>118309617862</v>
      </c>
      <c r="B17" s="6">
        <v>450857503</v>
      </c>
      <c r="C17" s="7">
        <v>45049.365034722221</v>
      </c>
      <c r="D17" s="7">
        <v>45049.368819444448</v>
      </c>
      <c r="E17" s="6" t="s">
        <v>139</v>
      </c>
      <c r="J17" s="6" t="s">
        <v>89</v>
      </c>
      <c r="K17" s="6" t="s">
        <v>3</v>
      </c>
      <c r="L17" s="6"/>
      <c r="M17" s="6" t="s">
        <v>79</v>
      </c>
      <c r="N17" s="6" t="s">
        <v>80</v>
      </c>
      <c r="O17" s="6"/>
      <c r="P17" s="6" t="s">
        <v>81</v>
      </c>
      <c r="Q17" s="6"/>
      <c r="R17" s="6" t="s">
        <v>57</v>
      </c>
      <c r="S17" s="6"/>
      <c r="T17" s="6" t="s">
        <v>96</v>
      </c>
      <c r="U17" s="6" t="s">
        <v>79</v>
      </c>
      <c r="V17" s="6" t="s">
        <v>79</v>
      </c>
      <c r="W17" s="6" t="s">
        <v>84</v>
      </c>
      <c r="X17" s="6" t="s">
        <v>83</v>
      </c>
      <c r="Y17" s="6"/>
      <c r="Z17" s="6" t="s">
        <v>10</v>
      </c>
      <c r="AA17" s="6" t="s">
        <v>10</v>
      </c>
      <c r="AB17" s="6" t="s">
        <v>7</v>
      </c>
      <c r="AC17" s="6" t="s">
        <v>7</v>
      </c>
      <c r="AD17" s="6" t="s">
        <v>7</v>
      </c>
      <c r="AE17" s="6" t="s">
        <v>79</v>
      </c>
      <c r="AF17" s="6" t="s">
        <v>84</v>
      </c>
      <c r="AG17" s="8" t="s">
        <v>140</v>
      </c>
      <c r="AH17" s="5"/>
      <c r="AI17" s="5"/>
      <c r="AJ17" s="26" t="s">
        <v>86</v>
      </c>
      <c r="AK17" s="5"/>
      <c r="AL17" s="5"/>
      <c r="AM17" s="5"/>
      <c r="AN17" s="13"/>
      <c r="AO17" s="27" t="s">
        <v>86</v>
      </c>
      <c r="AP17" s="13"/>
      <c r="AQ17" s="13"/>
      <c r="AR17" s="13"/>
      <c r="AS17" s="8" t="s">
        <v>141</v>
      </c>
      <c r="AT17" s="5"/>
      <c r="AU17" s="5"/>
      <c r="AV17" s="5"/>
      <c r="AW17" s="5"/>
      <c r="AX17" s="4"/>
      <c r="AY17" s="4"/>
      <c r="AZ17" s="4"/>
      <c r="BA17" s="4"/>
      <c r="BB17" s="4"/>
      <c r="BC17" s="4"/>
      <c r="BD17" s="4"/>
      <c r="BE17" s="4"/>
      <c r="BF17" s="28" t="s">
        <v>86</v>
      </c>
      <c r="BG17" s="8" t="s">
        <v>142</v>
      </c>
      <c r="BH17" s="5"/>
      <c r="BI17" s="4"/>
      <c r="BJ17" s="4"/>
      <c r="BK17" s="4"/>
      <c r="BL17" s="4"/>
      <c r="BM17" s="4"/>
      <c r="BN17" s="28" t="s">
        <v>86</v>
      </c>
      <c r="BO17" s="4"/>
      <c r="BP17" s="4"/>
      <c r="BQ17" s="4"/>
      <c r="BR17" s="4"/>
      <c r="BS17" s="4"/>
      <c r="BT17" s="22"/>
      <c r="BU17" s="5"/>
    </row>
    <row r="18" spans="1:73" s="2" customFormat="1" ht="409.5" x14ac:dyDescent="0.25">
      <c r="A18" s="6">
        <v>118309606435</v>
      </c>
      <c r="B18" s="6">
        <v>450857503</v>
      </c>
      <c r="C18" s="7">
        <v>45049.349490740744</v>
      </c>
      <c r="D18" s="7">
        <v>45049.364502314813</v>
      </c>
      <c r="E18" s="6" t="s">
        <v>99</v>
      </c>
      <c r="J18" s="6" t="s">
        <v>95</v>
      </c>
      <c r="K18" s="6" t="s">
        <v>5</v>
      </c>
      <c r="L18" s="6"/>
      <c r="M18" s="6" t="s">
        <v>79</v>
      </c>
      <c r="N18" s="6" t="s">
        <v>80</v>
      </c>
      <c r="O18" s="6"/>
      <c r="P18" s="6" t="s">
        <v>81</v>
      </c>
      <c r="Q18" s="6"/>
      <c r="R18" s="6" t="s">
        <v>90</v>
      </c>
      <c r="S18" s="6"/>
      <c r="T18" s="6" t="s">
        <v>101</v>
      </c>
      <c r="U18" s="6" t="s">
        <v>79</v>
      </c>
      <c r="V18" s="6" t="s">
        <v>79</v>
      </c>
      <c r="W18" s="6" t="s">
        <v>84</v>
      </c>
      <c r="X18" s="6" t="s">
        <v>104</v>
      </c>
      <c r="Y18" s="6"/>
      <c r="Z18" s="6" t="s">
        <v>7</v>
      </c>
      <c r="AA18" s="6" t="s">
        <v>9</v>
      </c>
      <c r="AB18" s="6" t="s">
        <v>9</v>
      </c>
      <c r="AC18" s="6" t="s">
        <v>8</v>
      </c>
      <c r="AD18" s="6" t="s">
        <v>11</v>
      </c>
      <c r="AE18" s="6" t="s">
        <v>84</v>
      </c>
      <c r="AF18" s="6" t="s">
        <v>79</v>
      </c>
      <c r="AG18" s="8" t="s">
        <v>143</v>
      </c>
      <c r="AH18" s="5"/>
      <c r="AI18" s="5"/>
      <c r="AJ18" s="26" t="s">
        <v>86</v>
      </c>
      <c r="AK18" s="5"/>
      <c r="AL18" s="5"/>
      <c r="AM18" s="5"/>
      <c r="AN18" s="13"/>
      <c r="AO18" s="13"/>
      <c r="AP18" s="13"/>
      <c r="AQ18" s="13"/>
      <c r="AR18" s="27" t="s">
        <v>86</v>
      </c>
      <c r="AS18" s="29" t="s">
        <v>144</v>
      </c>
      <c r="AT18" s="5"/>
      <c r="AU18" s="5"/>
      <c r="AV18" s="5"/>
      <c r="AW18" s="26" t="s">
        <v>86</v>
      </c>
      <c r="AX18" s="4"/>
      <c r="AY18" s="4"/>
      <c r="AZ18" s="4"/>
      <c r="BA18" s="4"/>
      <c r="BB18" s="4"/>
      <c r="BC18" s="4"/>
      <c r="BD18" s="4"/>
      <c r="BE18" s="4"/>
      <c r="BF18" s="4"/>
      <c r="BG18" s="8" t="s">
        <v>145</v>
      </c>
      <c r="BH18" s="5"/>
      <c r="BI18" s="4"/>
      <c r="BJ18" s="4"/>
      <c r="BK18" s="4"/>
      <c r="BL18" s="4"/>
      <c r="BM18" s="4"/>
      <c r="BN18" s="4"/>
      <c r="BO18" s="4"/>
      <c r="BP18" s="4"/>
      <c r="BQ18" s="4"/>
      <c r="BR18" s="28" t="s">
        <v>86</v>
      </c>
      <c r="BS18" s="4"/>
      <c r="BT18" s="22" t="s">
        <v>146</v>
      </c>
      <c r="BU18" s="5"/>
    </row>
    <row r="19" spans="1:73" s="2" customFormat="1" x14ac:dyDescent="0.25">
      <c r="A19" s="6">
        <v>118309608255</v>
      </c>
      <c r="B19" s="6">
        <v>450857503</v>
      </c>
      <c r="C19" s="7">
        <v>45049.351990740739</v>
      </c>
      <c r="D19" s="7">
        <v>45049.352916666663</v>
      </c>
      <c r="E19" s="6" t="s">
        <v>147</v>
      </c>
      <c r="J19" s="6" t="s">
        <v>78</v>
      </c>
      <c r="K19" s="6" t="s">
        <v>3</v>
      </c>
      <c r="L19" s="6"/>
      <c r="M19" s="6" t="s">
        <v>79</v>
      </c>
      <c r="N19" s="6" t="s">
        <v>80</v>
      </c>
      <c r="O19" s="6"/>
      <c r="P19" s="6" t="s">
        <v>81</v>
      </c>
      <c r="Q19" s="6"/>
      <c r="R19" s="6" t="s">
        <v>57</v>
      </c>
      <c r="S19" s="6"/>
      <c r="T19" s="6" t="s">
        <v>4</v>
      </c>
      <c r="U19" s="6" t="s">
        <v>79</v>
      </c>
      <c r="V19" s="6" t="s">
        <v>79</v>
      </c>
      <c r="W19" s="6" t="s">
        <v>79</v>
      </c>
      <c r="X19" s="6" t="s">
        <v>83</v>
      </c>
      <c r="Y19" s="6"/>
      <c r="Z19" s="6"/>
      <c r="AA19" s="6"/>
      <c r="AB19" s="6"/>
      <c r="AC19" s="6"/>
      <c r="AD19" s="6"/>
      <c r="AE19" s="6"/>
      <c r="AF19" s="6"/>
      <c r="AG19" s="8"/>
      <c r="AH19" s="5"/>
      <c r="AI19" s="5"/>
      <c r="AJ19" s="5"/>
      <c r="AK19" s="5"/>
      <c r="AL19" s="5"/>
      <c r="AM19" s="5"/>
      <c r="AN19" s="13"/>
      <c r="AO19" s="13"/>
      <c r="AP19" s="13"/>
      <c r="AQ19" s="13"/>
      <c r="AR19" s="13"/>
      <c r="AS19" s="8"/>
      <c r="AT19" s="5"/>
      <c r="AU19" s="26" t="s">
        <v>86</v>
      </c>
      <c r="AV19" s="5"/>
      <c r="AW19" s="5"/>
      <c r="AX19" s="4"/>
      <c r="AY19" s="4"/>
      <c r="AZ19" s="4"/>
      <c r="BA19" s="4"/>
      <c r="BB19" s="4"/>
      <c r="BC19" s="4"/>
      <c r="BD19" s="4"/>
      <c r="BE19" s="4"/>
      <c r="BF19" s="4"/>
      <c r="BG19" s="8"/>
      <c r="BH19" s="5"/>
      <c r="BI19" s="4"/>
      <c r="BJ19" s="4"/>
      <c r="BK19" s="4"/>
      <c r="BL19" s="4"/>
      <c r="BM19" s="4"/>
      <c r="BN19" s="4"/>
      <c r="BO19" s="4"/>
      <c r="BP19" s="4"/>
      <c r="BQ19" s="4"/>
      <c r="BR19" s="4"/>
      <c r="BS19" s="4"/>
      <c r="BT19" s="22"/>
      <c r="BU19" s="5"/>
    </row>
    <row r="20" spans="1:73" s="2" customFormat="1" ht="150" x14ac:dyDescent="0.25">
      <c r="A20" s="6">
        <v>118309580348</v>
      </c>
      <c r="B20" s="6">
        <v>450857503</v>
      </c>
      <c r="C20" s="7">
        <v>45049.311620370368</v>
      </c>
      <c r="D20" s="7">
        <v>45049.335474537038</v>
      </c>
      <c r="E20" s="6" t="s">
        <v>148</v>
      </c>
      <c r="J20" s="6" t="s">
        <v>78</v>
      </c>
      <c r="K20" s="6" t="s">
        <v>4</v>
      </c>
      <c r="L20" s="6"/>
      <c r="M20" s="6" t="s">
        <v>79</v>
      </c>
      <c r="N20" s="6" t="s">
        <v>80</v>
      </c>
      <c r="O20" s="6"/>
      <c r="P20" s="6" t="s">
        <v>81</v>
      </c>
      <c r="Q20" s="6"/>
      <c r="R20" s="6" t="s">
        <v>57</v>
      </c>
      <c r="S20" s="6"/>
      <c r="T20" s="6" t="s">
        <v>91</v>
      </c>
      <c r="U20" s="6" t="s">
        <v>84</v>
      </c>
      <c r="V20" s="6" t="s">
        <v>79</v>
      </c>
      <c r="W20" s="6" t="s">
        <v>84</v>
      </c>
      <c r="X20" s="6" t="s">
        <v>83</v>
      </c>
      <c r="Y20" s="6"/>
      <c r="Z20" s="6" t="s">
        <v>11</v>
      </c>
      <c r="AA20" s="6" t="s">
        <v>7</v>
      </c>
      <c r="AB20" s="6" t="s">
        <v>9</v>
      </c>
      <c r="AC20" s="6" t="s">
        <v>8</v>
      </c>
      <c r="AD20" s="6" t="s">
        <v>7</v>
      </c>
      <c r="AE20" s="6" t="s">
        <v>84</v>
      </c>
      <c r="AF20" s="6" t="s">
        <v>79</v>
      </c>
      <c r="AG20" s="8" t="s">
        <v>149</v>
      </c>
      <c r="AH20" s="5"/>
      <c r="AI20" s="5"/>
      <c r="AJ20" s="26" t="s">
        <v>86</v>
      </c>
      <c r="AK20" s="5"/>
      <c r="AL20" s="5"/>
      <c r="AM20" s="5"/>
      <c r="AN20" s="13"/>
      <c r="AO20" s="27" t="s">
        <v>86</v>
      </c>
      <c r="AP20" s="13"/>
      <c r="AQ20" s="13"/>
      <c r="AR20" s="13"/>
      <c r="AS20" s="8" t="s">
        <v>150</v>
      </c>
      <c r="AT20" s="5"/>
      <c r="AU20" s="5"/>
      <c r="AV20" s="5"/>
      <c r="AW20" s="5"/>
      <c r="AX20" s="4"/>
      <c r="AY20" s="4"/>
      <c r="AZ20" s="4"/>
      <c r="BA20" s="4"/>
      <c r="BB20" s="4"/>
      <c r="BC20" s="4"/>
      <c r="BD20" s="28" t="s">
        <v>86</v>
      </c>
      <c r="BE20" s="4"/>
      <c r="BF20" s="4"/>
      <c r="BG20" s="8" t="s">
        <v>151</v>
      </c>
      <c r="BH20" s="5"/>
      <c r="BI20" s="4"/>
      <c r="BJ20" s="4"/>
      <c r="BK20" s="28" t="s">
        <v>86</v>
      </c>
      <c r="BL20" s="4"/>
      <c r="BM20" s="4"/>
      <c r="BN20" s="4"/>
      <c r="BO20" s="4"/>
      <c r="BP20" s="4"/>
      <c r="BQ20" s="4"/>
      <c r="BR20" s="4"/>
      <c r="BS20" s="4"/>
      <c r="BT20" s="22"/>
      <c r="BU20" s="5"/>
    </row>
    <row r="21" spans="1:73" s="2" customFormat="1" x14ac:dyDescent="0.25">
      <c r="A21" s="6">
        <v>118309574035</v>
      </c>
      <c r="B21" s="6">
        <v>450857503</v>
      </c>
      <c r="C21" s="7">
        <v>45049.30190972222</v>
      </c>
      <c r="D21" s="7">
        <v>45049.305925925924</v>
      </c>
      <c r="E21" s="6" t="s">
        <v>152</v>
      </c>
      <c r="J21" s="6" t="s">
        <v>95</v>
      </c>
      <c r="K21" s="6" t="s">
        <v>3</v>
      </c>
      <c r="L21" s="6"/>
      <c r="M21" s="6" t="s">
        <v>79</v>
      </c>
      <c r="N21" s="6" t="s">
        <v>153</v>
      </c>
      <c r="O21" s="6"/>
      <c r="P21" s="6" t="s">
        <v>81</v>
      </c>
      <c r="Q21" s="6"/>
      <c r="R21" s="6" t="s">
        <v>90</v>
      </c>
      <c r="S21" s="6"/>
      <c r="T21" s="6" t="s">
        <v>96</v>
      </c>
      <c r="U21" s="6" t="s">
        <v>79</v>
      </c>
      <c r="V21" s="6" t="s">
        <v>79</v>
      </c>
      <c r="W21" s="6" t="s">
        <v>79</v>
      </c>
      <c r="X21" s="6" t="s">
        <v>46</v>
      </c>
      <c r="Y21" s="6" t="s">
        <v>154</v>
      </c>
      <c r="Z21" s="6"/>
      <c r="AA21" s="6"/>
      <c r="AB21" s="6"/>
      <c r="AC21" s="6"/>
      <c r="AD21" s="6"/>
      <c r="AE21" s="6"/>
      <c r="AF21" s="6"/>
      <c r="AG21" s="8"/>
      <c r="AH21" s="5"/>
      <c r="AI21" s="5"/>
      <c r="AJ21" s="5"/>
      <c r="AK21" s="5"/>
      <c r="AL21" s="5"/>
      <c r="AM21" s="5"/>
      <c r="AN21" s="13"/>
      <c r="AO21" s="13"/>
      <c r="AP21" s="13"/>
      <c r="AQ21" s="13"/>
      <c r="AR21" s="13"/>
      <c r="AS21" s="8"/>
      <c r="AT21" s="5"/>
      <c r="AU21" s="26" t="s">
        <v>86</v>
      </c>
      <c r="AV21" s="5"/>
      <c r="AW21" s="5"/>
      <c r="AX21" s="4"/>
      <c r="AY21" s="4"/>
      <c r="AZ21" s="4"/>
      <c r="BA21" s="4"/>
      <c r="BB21" s="4"/>
      <c r="BC21" s="4"/>
      <c r="BD21" s="4"/>
      <c r="BE21" s="4"/>
      <c r="BF21" s="4"/>
      <c r="BG21" s="8"/>
      <c r="BH21" s="5"/>
      <c r="BI21" s="4"/>
      <c r="BJ21" s="4"/>
      <c r="BK21" s="4"/>
      <c r="BL21" s="4"/>
      <c r="BM21" s="4"/>
      <c r="BN21" s="4"/>
      <c r="BO21" s="4"/>
      <c r="BP21" s="4"/>
      <c r="BQ21" s="4"/>
      <c r="BR21" s="4"/>
      <c r="BS21" s="28" t="s">
        <v>86</v>
      </c>
      <c r="BT21" s="22"/>
      <c r="BU21" s="5"/>
    </row>
    <row r="22" spans="1:73" s="2" customFormat="1" x14ac:dyDescent="0.25">
      <c r="A22" s="6">
        <v>118309570306</v>
      </c>
      <c r="B22" s="6">
        <v>450857503</v>
      </c>
      <c r="C22" s="7">
        <v>45049.295914351853</v>
      </c>
      <c r="D22" s="7">
        <v>45049.299525462964</v>
      </c>
      <c r="E22" s="6" t="s">
        <v>155</v>
      </c>
      <c r="J22" s="6" t="s">
        <v>95</v>
      </c>
      <c r="K22" s="6" t="s">
        <v>3</v>
      </c>
      <c r="L22" s="6"/>
      <c r="M22" s="6" t="s">
        <v>79</v>
      </c>
      <c r="N22" s="6" t="s">
        <v>4</v>
      </c>
      <c r="O22" s="6"/>
      <c r="P22" s="6" t="s">
        <v>4</v>
      </c>
      <c r="Q22" s="6"/>
      <c r="R22" s="6" t="s">
        <v>4</v>
      </c>
      <c r="S22" s="6"/>
      <c r="T22" s="6" t="s">
        <v>82</v>
      </c>
      <c r="U22" s="6" t="s">
        <v>79</v>
      </c>
      <c r="V22" s="6" t="s">
        <v>79</v>
      </c>
      <c r="W22" s="6" t="s">
        <v>4</v>
      </c>
      <c r="X22" s="6" t="s">
        <v>4</v>
      </c>
      <c r="Y22" s="6"/>
      <c r="Z22" s="6"/>
      <c r="AA22" s="6"/>
      <c r="AB22" s="6"/>
      <c r="AC22" s="6"/>
      <c r="AD22" s="6"/>
      <c r="AE22" s="6"/>
      <c r="AF22" s="6"/>
      <c r="AG22" s="8"/>
      <c r="AH22" s="5"/>
      <c r="AI22" s="5"/>
      <c r="AJ22" s="5"/>
      <c r="AK22" s="5"/>
      <c r="AL22" s="5"/>
      <c r="AM22" s="5"/>
      <c r="AN22" s="13"/>
      <c r="AO22" s="13"/>
      <c r="AP22" s="13"/>
      <c r="AQ22" s="13"/>
      <c r="AR22" s="13"/>
      <c r="AS22" s="8"/>
      <c r="AT22" s="5"/>
      <c r="AU22" s="26" t="s">
        <v>86</v>
      </c>
      <c r="AV22" s="5"/>
      <c r="AW22" s="5"/>
      <c r="AX22" s="4"/>
      <c r="AY22" s="4"/>
      <c r="AZ22" s="4"/>
      <c r="BA22" s="4"/>
      <c r="BB22" s="4"/>
      <c r="BC22" s="4"/>
      <c r="BD22" s="4"/>
      <c r="BE22" s="4"/>
      <c r="BF22" s="4"/>
      <c r="BG22" s="8"/>
      <c r="BH22" s="5"/>
      <c r="BI22" s="4"/>
      <c r="BJ22" s="4"/>
      <c r="BK22" s="4"/>
      <c r="BL22" s="4"/>
      <c r="BM22" s="4"/>
      <c r="BN22" s="4"/>
      <c r="BO22" s="4"/>
      <c r="BP22" s="4"/>
      <c r="BQ22" s="4"/>
      <c r="BR22" s="4"/>
      <c r="BS22" s="28" t="s">
        <v>86</v>
      </c>
      <c r="BT22" s="22"/>
      <c r="BU22" s="5"/>
    </row>
    <row r="23" spans="1:73" s="2" customFormat="1" ht="90" x14ac:dyDescent="0.25">
      <c r="A23" s="6">
        <v>118309567381</v>
      </c>
      <c r="B23" s="6">
        <v>450857503</v>
      </c>
      <c r="C23" s="7">
        <v>45049.29142361111</v>
      </c>
      <c r="D23" s="7">
        <v>45049.295046296298</v>
      </c>
      <c r="E23" s="6" t="s">
        <v>156</v>
      </c>
      <c r="J23" s="6" t="s">
        <v>95</v>
      </c>
      <c r="K23" s="6" t="s">
        <v>3</v>
      </c>
      <c r="L23" s="6"/>
      <c r="M23" s="6" t="s">
        <v>79</v>
      </c>
      <c r="N23" s="6" t="s">
        <v>80</v>
      </c>
      <c r="O23" s="6"/>
      <c r="P23" s="6" t="s">
        <v>46</v>
      </c>
      <c r="Q23" s="6" t="s">
        <v>157</v>
      </c>
      <c r="R23" s="6" t="s">
        <v>90</v>
      </c>
      <c r="S23" s="6"/>
      <c r="T23" s="6" t="s">
        <v>158</v>
      </c>
      <c r="U23" s="6" t="s">
        <v>79</v>
      </c>
      <c r="V23" s="6" t="s">
        <v>79</v>
      </c>
      <c r="W23" s="6" t="s">
        <v>79</v>
      </c>
      <c r="X23" s="6" t="s">
        <v>83</v>
      </c>
      <c r="Y23" s="6"/>
      <c r="Z23" s="6" t="s">
        <v>9</v>
      </c>
      <c r="AA23" s="6" t="s">
        <v>9</v>
      </c>
      <c r="AB23" s="6" t="s">
        <v>7</v>
      </c>
      <c r="AC23" s="6" t="s">
        <v>9</v>
      </c>
      <c r="AD23" s="6" t="s">
        <v>9</v>
      </c>
      <c r="AE23" s="6" t="s">
        <v>79</v>
      </c>
      <c r="AF23" s="6" t="s">
        <v>84</v>
      </c>
      <c r="AG23" s="8"/>
      <c r="AH23" s="5"/>
      <c r="AI23" s="5"/>
      <c r="AJ23" s="5"/>
      <c r="AK23" s="5"/>
      <c r="AL23" s="5"/>
      <c r="AM23" s="5"/>
      <c r="AN23" s="13"/>
      <c r="AO23" s="13"/>
      <c r="AP23" s="13"/>
      <c r="AQ23" s="13"/>
      <c r="AR23" s="13"/>
      <c r="AS23" s="8" t="s">
        <v>159</v>
      </c>
      <c r="AT23" s="5"/>
      <c r="AU23" s="5"/>
      <c r="AV23" s="5"/>
      <c r="AW23" s="5"/>
      <c r="AX23" s="4"/>
      <c r="AY23" s="4"/>
      <c r="AZ23" s="4"/>
      <c r="BA23" s="4"/>
      <c r="BB23" s="4"/>
      <c r="BC23" s="4"/>
      <c r="BD23" s="4"/>
      <c r="BE23" s="4"/>
      <c r="BF23" s="28" t="s">
        <v>86</v>
      </c>
      <c r="BG23" s="8" t="s">
        <v>160</v>
      </c>
      <c r="BH23" s="5"/>
      <c r="BI23" s="4"/>
      <c r="BJ23" s="28" t="s">
        <v>86</v>
      </c>
      <c r="BK23" s="4"/>
      <c r="BL23" s="4"/>
      <c r="BM23" s="4"/>
      <c r="BN23" s="4"/>
      <c r="BO23" s="4"/>
      <c r="BP23" s="4"/>
      <c r="BQ23" s="4"/>
      <c r="BR23" s="28"/>
      <c r="BS23" s="4"/>
      <c r="BT23" s="22"/>
      <c r="BU23" s="5"/>
    </row>
    <row r="24" spans="1:73" s="2" customFormat="1" ht="285" x14ac:dyDescent="0.25">
      <c r="A24" s="6">
        <v>118303179824</v>
      </c>
      <c r="B24" s="6">
        <v>450857503</v>
      </c>
      <c r="C24" s="7">
        <v>45041.392453703702</v>
      </c>
      <c r="D24" s="7">
        <v>45049.293217592596</v>
      </c>
      <c r="E24" s="6" t="s">
        <v>139</v>
      </c>
      <c r="J24" s="6" t="s">
        <v>78</v>
      </c>
      <c r="K24" s="6" t="s">
        <v>5</v>
      </c>
      <c r="L24" s="6"/>
      <c r="M24" s="6" t="s">
        <v>79</v>
      </c>
      <c r="N24" s="6" t="s">
        <v>161</v>
      </c>
      <c r="O24" s="6"/>
      <c r="P24" s="6" t="s">
        <v>81</v>
      </c>
      <c r="Q24" s="6"/>
      <c r="R24" s="6" t="s">
        <v>57</v>
      </c>
      <c r="S24" s="6"/>
      <c r="T24" s="6" t="s">
        <v>91</v>
      </c>
      <c r="U24" s="6" t="s">
        <v>79</v>
      </c>
      <c r="V24" s="6" t="s">
        <v>79</v>
      </c>
      <c r="W24" s="6" t="s">
        <v>84</v>
      </c>
      <c r="X24" s="6" t="s">
        <v>83</v>
      </c>
      <c r="Y24" s="6"/>
      <c r="Z24" s="6" t="s">
        <v>7</v>
      </c>
      <c r="AA24" s="6" t="s">
        <v>9</v>
      </c>
      <c r="AB24" s="6" t="s">
        <v>9</v>
      </c>
      <c r="AC24" s="6" t="s">
        <v>9</v>
      </c>
      <c r="AD24" s="6" t="s">
        <v>10</v>
      </c>
      <c r="AE24" s="6" t="s">
        <v>84</v>
      </c>
      <c r="AF24" s="6" t="s">
        <v>84</v>
      </c>
      <c r="AG24" s="8" t="s">
        <v>162</v>
      </c>
      <c r="AH24" s="5"/>
      <c r="AI24" s="5"/>
      <c r="AJ24" s="26" t="s">
        <v>86</v>
      </c>
      <c r="AK24" s="5"/>
      <c r="AL24" s="5"/>
      <c r="AM24" s="5"/>
      <c r="AN24" s="13"/>
      <c r="AO24" s="27" t="s">
        <v>86</v>
      </c>
      <c r="AP24" s="13"/>
      <c r="AQ24" s="13"/>
      <c r="AR24" s="13"/>
      <c r="AS24" s="29" t="s">
        <v>163</v>
      </c>
      <c r="AT24" s="5"/>
      <c r="AU24" s="5"/>
      <c r="AV24" s="5"/>
      <c r="AW24" s="26" t="s">
        <v>86</v>
      </c>
      <c r="AX24" s="4"/>
      <c r="AY24" s="4"/>
      <c r="AZ24" s="4"/>
      <c r="BA24" s="4"/>
      <c r="BB24" s="4"/>
      <c r="BC24" s="4"/>
      <c r="BD24" s="4"/>
      <c r="BE24" s="4"/>
      <c r="BF24" s="4"/>
      <c r="BG24" s="29" t="s">
        <v>164</v>
      </c>
      <c r="BH24" s="5"/>
      <c r="BI24" s="28" t="s">
        <v>86</v>
      </c>
      <c r="BJ24" s="28" t="s">
        <v>86</v>
      </c>
      <c r="BK24" s="4"/>
      <c r="BL24" s="4"/>
      <c r="BM24" s="4"/>
      <c r="BN24" s="4"/>
      <c r="BO24" s="4"/>
      <c r="BP24" s="4"/>
      <c r="BQ24" s="4"/>
      <c r="BR24" s="4"/>
      <c r="BS24" s="4"/>
      <c r="BT24" s="22"/>
      <c r="BU24" s="5"/>
    </row>
    <row r="25" spans="1:73" s="2" customFormat="1" ht="105" x14ac:dyDescent="0.25">
      <c r="A25" s="6">
        <v>118309516892</v>
      </c>
      <c r="B25" s="6">
        <v>450857503</v>
      </c>
      <c r="C25" s="7">
        <v>45049.205092592594</v>
      </c>
      <c r="D25" s="7">
        <v>45049.210104166668</v>
      </c>
      <c r="E25" s="6" t="s">
        <v>155</v>
      </c>
      <c r="J25" s="6" t="s">
        <v>95</v>
      </c>
      <c r="K25" s="6" t="s">
        <v>3</v>
      </c>
      <c r="L25" s="6"/>
      <c r="M25" s="6" t="s">
        <v>79</v>
      </c>
      <c r="N25" s="6" t="s">
        <v>80</v>
      </c>
      <c r="O25" s="6"/>
      <c r="P25" s="6" t="s">
        <v>81</v>
      </c>
      <c r="Q25" s="6"/>
      <c r="R25" s="6" t="s">
        <v>90</v>
      </c>
      <c r="S25" s="6"/>
      <c r="T25" s="6" t="s">
        <v>96</v>
      </c>
      <c r="U25" s="6" t="s">
        <v>79</v>
      </c>
      <c r="V25" s="6" t="s">
        <v>79</v>
      </c>
      <c r="W25" s="6" t="s">
        <v>79</v>
      </c>
      <c r="X25" s="6" t="s">
        <v>83</v>
      </c>
      <c r="Y25" s="6"/>
      <c r="Z25" s="6" t="s">
        <v>10</v>
      </c>
      <c r="AA25" s="6" t="s">
        <v>10</v>
      </c>
      <c r="AB25" s="6" t="s">
        <v>7</v>
      </c>
      <c r="AC25" s="6" t="s">
        <v>7</v>
      </c>
      <c r="AD25" s="6" t="s">
        <v>7</v>
      </c>
      <c r="AE25" s="6" t="s">
        <v>79</v>
      </c>
      <c r="AF25" s="6" t="s">
        <v>84</v>
      </c>
      <c r="AG25" s="8"/>
      <c r="AH25" s="5"/>
      <c r="AI25" s="5"/>
      <c r="AJ25" s="5"/>
      <c r="AK25" s="5"/>
      <c r="AL25" s="5"/>
      <c r="AM25" s="5"/>
      <c r="AN25" s="13"/>
      <c r="AO25" s="13"/>
      <c r="AP25" s="13"/>
      <c r="AQ25" s="13"/>
      <c r="AR25" s="13"/>
      <c r="AS25" s="8" t="s">
        <v>165</v>
      </c>
      <c r="AT25" s="5"/>
      <c r="AU25" s="5"/>
      <c r="AV25" s="5"/>
      <c r="AW25" s="5"/>
      <c r="AX25" s="4"/>
      <c r="AY25" s="4"/>
      <c r="AZ25" s="4"/>
      <c r="BA25" s="4"/>
      <c r="BB25" s="4"/>
      <c r="BC25" s="4"/>
      <c r="BD25" s="4"/>
      <c r="BE25" s="4"/>
      <c r="BF25" s="28" t="s">
        <v>86</v>
      </c>
      <c r="BG25" s="8" t="s">
        <v>166</v>
      </c>
      <c r="BH25" s="5"/>
      <c r="BI25" s="4"/>
      <c r="BJ25" s="4"/>
      <c r="BK25" s="4"/>
      <c r="BL25" s="4"/>
      <c r="BM25" s="4"/>
      <c r="BN25" s="4"/>
      <c r="BO25" s="4"/>
      <c r="BP25" s="4"/>
      <c r="BQ25" s="4"/>
      <c r="BR25" s="28" t="s">
        <v>86</v>
      </c>
      <c r="BS25" s="4"/>
      <c r="BT25" s="22"/>
      <c r="BU25" s="5"/>
    </row>
    <row r="26" spans="1:73" s="2" customFormat="1" ht="195" x14ac:dyDescent="0.25">
      <c r="A26" s="6">
        <v>118309504908</v>
      </c>
      <c r="B26" s="6">
        <v>450857503</v>
      </c>
      <c r="C26" s="7">
        <v>45049.186249999999</v>
      </c>
      <c r="D26" s="7">
        <v>45049.19159722222</v>
      </c>
      <c r="E26" s="6" t="s">
        <v>167</v>
      </c>
      <c r="J26" s="6" t="s">
        <v>78</v>
      </c>
      <c r="K26" s="6" t="s">
        <v>3</v>
      </c>
      <c r="L26" s="6"/>
      <c r="M26" s="6" t="s">
        <v>79</v>
      </c>
      <c r="N26" s="6" t="s">
        <v>80</v>
      </c>
      <c r="O26" s="6"/>
      <c r="P26" s="6" t="s">
        <v>81</v>
      </c>
      <c r="Q26" s="6"/>
      <c r="R26" s="6" t="s">
        <v>57</v>
      </c>
      <c r="S26" s="6"/>
      <c r="T26" s="6" t="s">
        <v>101</v>
      </c>
      <c r="U26" s="6" t="s">
        <v>79</v>
      </c>
      <c r="V26" s="6" t="s">
        <v>79</v>
      </c>
      <c r="W26" s="6" t="s">
        <v>84</v>
      </c>
      <c r="X26" s="6" t="s">
        <v>104</v>
      </c>
      <c r="Y26" s="6"/>
      <c r="Z26" s="6" t="s">
        <v>8</v>
      </c>
      <c r="AA26" s="6" t="s">
        <v>9</v>
      </c>
      <c r="AB26" s="6" t="s">
        <v>9</v>
      </c>
      <c r="AC26" s="6" t="s">
        <v>8</v>
      </c>
      <c r="AD26" s="6" t="s">
        <v>9</v>
      </c>
      <c r="AE26" s="6" t="s">
        <v>84</v>
      </c>
      <c r="AF26" s="6" t="s">
        <v>84</v>
      </c>
      <c r="AG26" s="8"/>
      <c r="AH26" s="5"/>
      <c r="AI26" s="5"/>
      <c r="AJ26" s="5"/>
      <c r="AK26" s="5"/>
      <c r="AL26" s="5"/>
      <c r="AM26" s="5"/>
      <c r="AN26" s="13"/>
      <c r="AO26" s="13"/>
      <c r="AP26" s="13"/>
      <c r="AQ26" s="13"/>
      <c r="AR26" s="13"/>
      <c r="AS26" s="8" t="s">
        <v>168</v>
      </c>
      <c r="AT26" s="5"/>
      <c r="AU26" s="5"/>
      <c r="AV26" s="5"/>
      <c r="AW26" s="5"/>
      <c r="AX26" s="4"/>
      <c r="AY26" s="4"/>
      <c r="AZ26" s="4"/>
      <c r="BA26" s="4"/>
      <c r="BB26" s="4"/>
      <c r="BC26" s="4"/>
      <c r="BD26" s="4"/>
      <c r="BE26" s="28" t="s">
        <v>86</v>
      </c>
      <c r="BF26" s="4"/>
      <c r="BG26" s="8" t="s">
        <v>169</v>
      </c>
      <c r="BH26" s="5"/>
      <c r="BI26" s="28" t="s">
        <v>86</v>
      </c>
      <c r="BJ26" s="4"/>
      <c r="BK26" s="28" t="s">
        <v>86</v>
      </c>
      <c r="BL26" s="4"/>
      <c r="BM26" s="4"/>
      <c r="BN26" s="4"/>
      <c r="BO26" s="4"/>
      <c r="BP26" s="4"/>
      <c r="BQ26" s="4"/>
      <c r="BR26" s="4"/>
      <c r="BS26" s="4"/>
      <c r="BT26" s="29" t="s">
        <v>170</v>
      </c>
      <c r="BU26" s="5"/>
    </row>
    <row r="27" spans="1:73" s="2" customFormat="1" ht="60" x14ac:dyDescent="0.25">
      <c r="A27" s="6">
        <v>118309480898</v>
      </c>
      <c r="B27" s="6">
        <v>450857503</v>
      </c>
      <c r="C27" s="7">
        <v>45049.151250000003</v>
      </c>
      <c r="D27" s="7">
        <v>45049.156539351854</v>
      </c>
      <c r="E27" s="6" t="s">
        <v>171</v>
      </c>
      <c r="J27" s="6" t="s">
        <v>95</v>
      </c>
      <c r="K27" s="6" t="s">
        <v>3</v>
      </c>
      <c r="L27" s="6"/>
      <c r="M27" s="6" t="s">
        <v>79</v>
      </c>
      <c r="N27" s="6" t="s">
        <v>80</v>
      </c>
      <c r="O27" s="6"/>
      <c r="P27" s="6" t="s">
        <v>81</v>
      </c>
      <c r="Q27" s="6"/>
      <c r="R27" s="6" t="s">
        <v>90</v>
      </c>
      <c r="S27" s="6"/>
      <c r="T27" s="6" t="s">
        <v>91</v>
      </c>
      <c r="U27" s="6" t="s">
        <v>79</v>
      </c>
      <c r="V27" s="6" t="s">
        <v>79</v>
      </c>
      <c r="W27" s="6" t="s">
        <v>79</v>
      </c>
      <c r="X27" s="6" t="s">
        <v>83</v>
      </c>
      <c r="Y27" s="6"/>
      <c r="Z27" s="6" t="s">
        <v>7</v>
      </c>
      <c r="AA27" s="6" t="s">
        <v>7</v>
      </c>
      <c r="AB27" s="6" t="s">
        <v>7</v>
      </c>
      <c r="AC27" s="6" t="s">
        <v>7</v>
      </c>
      <c r="AD27" s="6" t="s">
        <v>7</v>
      </c>
      <c r="AE27" s="6" t="s">
        <v>84</v>
      </c>
      <c r="AF27" s="6" t="s">
        <v>84</v>
      </c>
      <c r="AG27" s="8" t="s">
        <v>172</v>
      </c>
      <c r="AH27" s="5"/>
      <c r="AI27" s="5"/>
      <c r="AJ27" s="26" t="s">
        <v>86</v>
      </c>
      <c r="AK27" s="5"/>
      <c r="AL27" s="5"/>
      <c r="AM27" s="5"/>
      <c r="AN27" s="13"/>
      <c r="AO27" s="27" t="s">
        <v>86</v>
      </c>
      <c r="AP27" s="13"/>
      <c r="AQ27" s="27" t="s">
        <v>86</v>
      </c>
      <c r="AR27" s="13"/>
      <c r="AS27" s="8" t="s">
        <v>141</v>
      </c>
      <c r="AT27" s="5"/>
      <c r="AU27" s="5"/>
      <c r="AV27" s="5"/>
      <c r="AW27" s="5"/>
      <c r="AX27" s="4"/>
      <c r="AY27" s="4"/>
      <c r="AZ27" s="4"/>
      <c r="BA27" s="4"/>
      <c r="BB27" s="4"/>
      <c r="BC27" s="4"/>
      <c r="BD27" s="4"/>
      <c r="BE27" s="4"/>
      <c r="BF27" s="28" t="s">
        <v>86</v>
      </c>
      <c r="BG27" s="8" t="s">
        <v>173</v>
      </c>
      <c r="BH27" s="5"/>
      <c r="BI27" s="4"/>
      <c r="BJ27" s="4"/>
      <c r="BK27" s="4"/>
      <c r="BL27" s="4"/>
      <c r="BM27" s="4"/>
      <c r="BN27" s="28" t="s">
        <v>86</v>
      </c>
      <c r="BO27" s="4"/>
      <c r="BP27" s="4"/>
      <c r="BQ27" s="4"/>
      <c r="BR27" s="4"/>
      <c r="BS27" s="4"/>
      <c r="BT27" s="22"/>
      <c r="BU27" s="5"/>
    </row>
    <row r="28" spans="1:73" s="2" customFormat="1" ht="75" x14ac:dyDescent="0.25">
      <c r="A28" s="6">
        <v>118309477834</v>
      </c>
      <c r="B28" s="6">
        <v>450857503</v>
      </c>
      <c r="C28" s="7">
        <v>45049.146770833337</v>
      </c>
      <c r="D28" s="7">
        <v>45049.151446759257</v>
      </c>
      <c r="E28" s="6" t="s">
        <v>174</v>
      </c>
      <c r="J28" s="6" t="s">
        <v>175</v>
      </c>
      <c r="K28" s="6" t="s">
        <v>3</v>
      </c>
      <c r="L28" s="6"/>
      <c r="M28" s="6" t="s">
        <v>79</v>
      </c>
      <c r="N28" s="6" t="s">
        <v>80</v>
      </c>
      <c r="O28" s="6"/>
      <c r="P28" s="6" t="s">
        <v>176</v>
      </c>
      <c r="Q28" s="6"/>
      <c r="R28" s="6" t="s">
        <v>46</v>
      </c>
      <c r="S28" s="6" t="s">
        <v>177</v>
      </c>
      <c r="T28" s="6" t="s">
        <v>96</v>
      </c>
      <c r="U28" s="6" t="s">
        <v>79</v>
      </c>
      <c r="V28" s="6" t="s">
        <v>79</v>
      </c>
      <c r="W28" s="6" t="s">
        <v>84</v>
      </c>
      <c r="X28" s="6" t="s">
        <v>104</v>
      </c>
      <c r="Y28" s="6"/>
      <c r="Z28" s="6" t="s">
        <v>11</v>
      </c>
      <c r="AA28" s="6" t="s">
        <v>9</v>
      </c>
      <c r="AB28" s="6" t="s">
        <v>8</v>
      </c>
      <c r="AC28" s="6" t="s">
        <v>9</v>
      </c>
      <c r="AD28" s="6" t="s">
        <v>9</v>
      </c>
      <c r="AE28" s="6" t="s">
        <v>84</v>
      </c>
      <c r="AF28" s="6" t="s">
        <v>79</v>
      </c>
      <c r="AG28" s="8" t="s">
        <v>178</v>
      </c>
      <c r="AH28" s="26" t="s">
        <v>75</v>
      </c>
      <c r="AI28" s="5"/>
      <c r="AJ28" s="5"/>
      <c r="AK28" s="5"/>
      <c r="AL28" s="5"/>
      <c r="AM28" s="5"/>
      <c r="AN28" s="13"/>
      <c r="AO28" s="13"/>
      <c r="AP28" s="13"/>
      <c r="AQ28" s="13"/>
      <c r="AR28" s="13"/>
      <c r="AS28" s="8" t="s">
        <v>179</v>
      </c>
      <c r="AT28" s="5"/>
      <c r="AU28" s="5"/>
      <c r="AV28" s="5"/>
      <c r="AW28" s="5"/>
      <c r="AX28" s="4"/>
      <c r="AY28" s="4"/>
      <c r="AZ28" s="4"/>
      <c r="BA28" s="4"/>
      <c r="BB28" s="4"/>
      <c r="BC28" s="4"/>
      <c r="BD28" s="28" t="s">
        <v>86</v>
      </c>
      <c r="BE28" s="4"/>
      <c r="BF28" s="4"/>
      <c r="BG28" s="8" t="s">
        <v>180</v>
      </c>
      <c r="BH28" s="5"/>
      <c r="BI28" s="4"/>
      <c r="BJ28" s="4"/>
      <c r="BK28" s="4"/>
      <c r="BL28" s="4"/>
      <c r="BM28" s="4"/>
      <c r="BN28" s="28" t="s">
        <v>86</v>
      </c>
      <c r="BO28" s="4"/>
      <c r="BP28" s="4"/>
      <c r="BQ28" s="4"/>
      <c r="BR28" s="4"/>
      <c r="BS28" s="4"/>
      <c r="BT28" s="22" t="s">
        <v>181</v>
      </c>
      <c r="BU28" s="5"/>
    </row>
    <row r="29" spans="1:73" s="2" customFormat="1" ht="45" x14ac:dyDescent="0.25">
      <c r="A29" s="6">
        <v>118309473487</v>
      </c>
      <c r="B29" s="6">
        <v>450857503</v>
      </c>
      <c r="C29" s="7">
        <v>45049.140636574077</v>
      </c>
      <c r="D29" s="7">
        <v>45049.15048611111</v>
      </c>
      <c r="E29" s="6" t="s">
        <v>182</v>
      </c>
      <c r="J29" s="6" t="s">
        <v>95</v>
      </c>
      <c r="K29" s="6" t="s">
        <v>3</v>
      </c>
      <c r="L29" s="6"/>
      <c r="M29" s="6" t="s">
        <v>79</v>
      </c>
      <c r="N29" s="6" t="s">
        <v>80</v>
      </c>
      <c r="O29" s="6"/>
      <c r="P29" s="6" t="s">
        <v>4</v>
      </c>
      <c r="Q29" s="6"/>
      <c r="R29" s="6" t="s">
        <v>90</v>
      </c>
      <c r="S29" s="6"/>
      <c r="T29" s="6" t="s">
        <v>101</v>
      </c>
      <c r="U29" s="6" t="s">
        <v>79</v>
      </c>
      <c r="V29" s="6" t="s">
        <v>79</v>
      </c>
      <c r="W29" s="6" t="s">
        <v>84</v>
      </c>
      <c r="X29" s="6" t="s">
        <v>104</v>
      </c>
      <c r="Y29" s="6"/>
      <c r="Z29" s="6" t="s">
        <v>7</v>
      </c>
      <c r="AA29" s="6" t="s">
        <v>9</v>
      </c>
      <c r="AB29" s="6" t="s">
        <v>7</v>
      </c>
      <c r="AC29" s="6" t="s">
        <v>9</v>
      </c>
      <c r="AD29" s="6" t="s">
        <v>7</v>
      </c>
      <c r="AE29" s="6" t="s">
        <v>84</v>
      </c>
      <c r="AF29" s="6" t="s">
        <v>84</v>
      </c>
      <c r="AG29" s="8"/>
      <c r="AH29" s="5"/>
      <c r="AI29" s="5"/>
      <c r="AJ29" s="5"/>
      <c r="AK29" s="5"/>
      <c r="AL29" s="5"/>
      <c r="AM29" s="5"/>
      <c r="AN29" s="13"/>
      <c r="AO29" s="13"/>
      <c r="AP29" s="13"/>
      <c r="AQ29" s="13"/>
      <c r="AR29" s="13"/>
      <c r="AS29" s="8" t="s">
        <v>183</v>
      </c>
      <c r="AT29" s="5"/>
      <c r="AU29" s="5"/>
      <c r="AV29" s="5"/>
      <c r="AW29" s="5"/>
      <c r="AX29" s="4"/>
      <c r="AY29" s="4"/>
      <c r="AZ29" s="4"/>
      <c r="BA29" s="4"/>
      <c r="BB29" s="4"/>
      <c r="BC29" s="4"/>
      <c r="BD29" s="4"/>
      <c r="BE29" s="4"/>
      <c r="BF29" s="28" t="s">
        <v>86</v>
      </c>
      <c r="BG29" s="8" t="s">
        <v>184</v>
      </c>
      <c r="BH29" s="5"/>
      <c r="BI29" s="4"/>
      <c r="BJ29" s="28" t="s">
        <v>86</v>
      </c>
      <c r="BK29" s="4"/>
      <c r="BL29" s="4"/>
      <c r="BM29" s="4"/>
      <c r="BN29" s="4"/>
      <c r="BO29" s="4"/>
      <c r="BP29" s="4"/>
      <c r="BQ29" s="4"/>
      <c r="BR29" s="4"/>
      <c r="BS29" s="4"/>
      <c r="BT29" s="22"/>
      <c r="BU29" s="5"/>
    </row>
    <row r="30" spans="1:73" s="2" customFormat="1" ht="75" x14ac:dyDescent="0.25">
      <c r="A30" s="6">
        <v>118309455832</v>
      </c>
      <c r="B30" s="6">
        <v>450857503</v>
      </c>
      <c r="C30" s="7">
        <v>45049.118750000001</v>
      </c>
      <c r="D30" s="7">
        <v>45049.138564814813</v>
      </c>
      <c r="E30" s="6" t="s">
        <v>167</v>
      </c>
      <c r="J30" s="6" t="s">
        <v>78</v>
      </c>
      <c r="K30" s="6" t="s">
        <v>5</v>
      </c>
      <c r="L30" s="6"/>
      <c r="M30" s="6" t="s">
        <v>79</v>
      </c>
      <c r="N30" s="6" t="s">
        <v>80</v>
      </c>
      <c r="O30" s="6"/>
      <c r="P30" s="6" t="s">
        <v>185</v>
      </c>
      <c r="Q30" s="6"/>
      <c r="R30" s="6" t="s">
        <v>4</v>
      </c>
      <c r="S30" s="6"/>
      <c r="T30" s="6" t="s">
        <v>91</v>
      </c>
      <c r="U30" s="6" t="s">
        <v>79</v>
      </c>
      <c r="V30" s="6" t="s">
        <v>79</v>
      </c>
      <c r="W30" s="6" t="s">
        <v>79</v>
      </c>
      <c r="X30" s="6" t="s">
        <v>104</v>
      </c>
      <c r="Y30" s="6"/>
      <c r="Z30" s="6" t="s">
        <v>9</v>
      </c>
      <c r="AA30" s="6" t="s">
        <v>9</v>
      </c>
      <c r="AB30" s="6" t="s">
        <v>9</v>
      </c>
      <c r="AC30" s="6" t="s">
        <v>7</v>
      </c>
      <c r="AD30" s="6" t="s">
        <v>9</v>
      </c>
      <c r="AE30" s="6" t="s">
        <v>79</v>
      </c>
      <c r="AF30" s="6" t="s">
        <v>79</v>
      </c>
      <c r="AG30" s="8"/>
      <c r="AH30" s="5"/>
      <c r="AI30" s="5"/>
      <c r="AJ30" s="5"/>
      <c r="AK30" s="5"/>
      <c r="AL30" s="5"/>
      <c r="AM30" s="5"/>
      <c r="AN30" s="13"/>
      <c r="AO30" s="13"/>
      <c r="AP30" s="13"/>
      <c r="AQ30" s="13"/>
      <c r="AR30" s="13"/>
      <c r="AS30" s="8" t="s">
        <v>186</v>
      </c>
      <c r="AT30" s="5"/>
      <c r="AU30" s="5"/>
      <c r="AV30" s="5"/>
      <c r="AW30" s="5"/>
      <c r="AX30" s="4"/>
      <c r="AY30" s="4"/>
      <c r="AZ30" s="4"/>
      <c r="BA30" s="4"/>
      <c r="BB30" s="4"/>
      <c r="BC30" s="4"/>
      <c r="BD30" s="4"/>
      <c r="BE30" s="4"/>
      <c r="BF30" s="28" t="s">
        <v>86</v>
      </c>
      <c r="BG30" s="8" t="s">
        <v>187</v>
      </c>
      <c r="BH30" s="5"/>
      <c r="BI30" s="4"/>
      <c r="BJ30" s="4"/>
      <c r="BK30" s="4"/>
      <c r="BL30" s="4"/>
      <c r="BM30" s="4"/>
      <c r="BN30" s="4"/>
      <c r="BO30" s="28" t="s">
        <v>86</v>
      </c>
      <c r="BP30" s="4"/>
      <c r="BQ30" s="4"/>
      <c r="BR30" s="4"/>
      <c r="BS30" s="4"/>
      <c r="BT30" s="22"/>
      <c r="BU30" s="5"/>
    </row>
    <row r="31" spans="1:73" s="2" customFormat="1" ht="30" x14ac:dyDescent="0.25">
      <c r="A31" s="6">
        <v>118309453325</v>
      </c>
      <c r="B31" s="6">
        <v>450857503</v>
      </c>
      <c r="C31" s="7">
        <v>45049.113935185182</v>
      </c>
      <c r="D31" s="7">
        <v>45049.118773148148</v>
      </c>
      <c r="E31" s="6" t="s">
        <v>188</v>
      </c>
      <c r="J31" s="6" t="s">
        <v>95</v>
      </c>
      <c r="K31" s="6" t="s">
        <v>3</v>
      </c>
      <c r="L31" s="6"/>
      <c r="M31" s="6" t="s">
        <v>79</v>
      </c>
      <c r="N31" s="6" t="s">
        <v>80</v>
      </c>
      <c r="O31" s="6"/>
      <c r="P31" s="6" t="s">
        <v>185</v>
      </c>
      <c r="Q31" s="6"/>
      <c r="R31" s="6" t="s">
        <v>57</v>
      </c>
      <c r="S31" s="6"/>
      <c r="T31" s="6" t="s">
        <v>91</v>
      </c>
      <c r="U31" s="6" t="s">
        <v>79</v>
      </c>
      <c r="V31" s="6" t="s">
        <v>79</v>
      </c>
      <c r="W31" s="6" t="s">
        <v>84</v>
      </c>
      <c r="X31" s="6" t="s">
        <v>83</v>
      </c>
      <c r="Y31" s="6"/>
      <c r="Z31" s="6" t="s">
        <v>7</v>
      </c>
      <c r="AA31" s="6" t="s">
        <v>9</v>
      </c>
      <c r="AB31" s="6" t="s">
        <v>7</v>
      </c>
      <c r="AC31" s="6" t="s">
        <v>8</v>
      </c>
      <c r="AD31" s="6" t="s">
        <v>9</v>
      </c>
      <c r="AE31" s="6" t="s">
        <v>84</v>
      </c>
      <c r="AF31" s="6" t="s">
        <v>84</v>
      </c>
      <c r="AG31" s="8"/>
      <c r="AH31" s="5"/>
      <c r="AI31" s="5"/>
      <c r="AJ31" s="5"/>
      <c r="AK31" s="5"/>
      <c r="AL31" s="5"/>
      <c r="AM31" s="5"/>
      <c r="AN31" s="13"/>
      <c r="AO31" s="13"/>
      <c r="AP31" s="13"/>
      <c r="AQ31" s="13"/>
      <c r="AR31" s="13"/>
      <c r="AS31" s="8" t="s">
        <v>189</v>
      </c>
      <c r="AT31" s="5"/>
      <c r="AU31" s="5"/>
      <c r="AV31" s="5"/>
      <c r="AW31" s="5"/>
      <c r="AX31" s="4"/>
      <c r="AY31" s="4"/>
      <c r="AZ31" s="4"/>
      <c r="BA31" s="4"/>
      <c r="BB31" s="4"/>
      <c r="BC31" s="4"/>
      <c r="BD31" s="4"/>
      <c r="BE31" s="28" t="s">
        <v>86</v>
      </c>
      <c r="BF31" s="4"/>
      <c r="BG31" s="8" t="s">
        <v>190</v>
      </c>
      <c r="BH31" s="5"/>
      <c r="BI31" s="4"/>
      <c r="BJ31" s="4"/>
      <c r="BK31" s="28" t="s">
        <v>86</v>
      </c>
      <c r="BL31" s="4"/>
      <c r="BM31" s="4"/>
      <c r="BN31" s="4"/>
      <c r="BO31" s="4"/>
      <c r="BP31" s="4"/>
      <c r="BQ31" s="4"/>
      <c r="BR31" s="4"/>
      <c r="BS31" s="4"/>
      <c r="BT31" s="22"/>
      <c r="BU31" s="5"/>
    </row>
    <row r="32" spans="1:73" s="2" customFormat="1" x14ac:dyDescent="0.25">
      <c r="A32" s="6">
        <v>118309372146</v>
      </c>
      <c r="B32" s="6">
        <v>450857503</v>
      </c>
      <c r="C32" s="7">
        <v>45049.006944444445</v>
      </c>
      <c r="D32" s="7">
        <v>45049.010312500002</v>
      </c>
      <c r="E32" s="6" t="s">
        <v>191</v>
      </c>
      <c r="J32" s="6" t="s">
        <v>95</v>
      </c>
      <c r="K32" s="6" t="s">
        <v>3</v>
      </c>
      <c r="L32" s="6"/>
      <c r="M32" s="6" t="s">
        <v>79</v>
      </c>
      <c r="N32" s="6" t="s">
        <v>80</v>
      </c>
      <c r="O32" s="6"/>
      <c r="P32" s="6" t="s">
        <v>46</v>
      </c>
      <c r="Q32" s="6" t="s">
        <v>192</v>
      </c>
      <c r="R32" s="6" t="s">
        <v>193</v>
      </c>
      <c r="S32" s="6"/>
      <c r="T32" s="6" t="s">
        <v>101</v>
      </c>
      <c r="U32" s="6" t="s">
        <v>79</v>
      </c>
      <c r="V32" s="6" t="s">
        <v>79</v>
      </c>
      <c r="W32" s="6" t="s">
        <v>79</v>
      </c>
      <c r="X32" s="6" t="s">
        <v>83</v>
      </c>
      <c r="Y32" s="6"/>
      <c r="Z32" s="6" t="s">
        <v>9</v>
      </c>
      <c r="AA32" s="6" t="s">
        <v>7</v>
      </c>
      <c r="AB32" s="6" t="s">
        <v>7</v>
      </c>
      <c r="AC32" s="6" t="s">
        <v>9</v>
      </c>
      <c r="AD32" s="6" t="s">
        <v>9</v>
      </c>
      <c r="AE32" s="6" t="s">
        <v>84</v>
      </c>
      <c r="AF32" s="6" t="s">
        <v>84</v>
      </c>
      <c r="AG32" s="8"/>
      <c r="AH32" s="5"/>
      <c r="AI32" s="5"/>
      <c r="AJ32" s="5"/>
      <c r="AK32" s="5"/>
      <c r="AL32" s="5"/>
      <c r="AM32" s="5"/>
      <c r="AN32" s="13"/>
      <c r="AO32" s="13"/>
      <c r="AP32" s="13"/>
      <c r="AQ32" s="13"/>
      <c r="AR32" s="13"/>
      <c r="AS32" s="8" t="s">
        <v>194</v>
      </c>
      <c r="AT32" s="5"/>
      <c r="AU32" s="5"/>
      <c r="AV32" s="5"/>
      <c r="AW32" s="5"/>
      <c r="AX32" s="4"/>
      <c r="AY32" s="4"/>
      <c r="AZ32" s="4"/>
      <c r="BA32" s="4"/>
      <c r="BB32" s="4"/>
      <c r="BC32" s="4"/>
      <c r="BD32" s="4"/>
      <c r="BE32" s="4"/>
      <c r="BF32" s="28" t="s">
        <v>86</v>
      </c>
      <c r="BG32" s="8" t="s">
        <v>195</v>
      </c>
      <c r="BH32" s="5"/>
      <c r="BI32" s="4"/>
      <c r="BJ32" s="4"/>
      <c r="BK32" s="4"/>
      <c r="BL32" s="4"/>
      <c r="BM32" s="4"/>
      <c r="BN32" s="4"/>
      <c r="BO32" s="4"/>
      <c r="BP32" s="4"/>
      <c r="BQ32" s="28" t="s">
        <v>86</v>
      </c>
      <c r="BR32" s="4"/>
      <c r="BS32" s="4"/>
      <c r="BT32" s="22"/>
      <c r="BU32" s="5"/>
    </row>
    <row r="33" spans="1:73" s="2" customFormat="1" x14ac:dyDescent="0.25">
      <c r="A33" s="6">
        <v>118309367083</v>
      </c>
      <c r="B33" s="6">
        <v>450857503</v>
      </c>
      <c r="C33" s="7">
        <v>45049.000300925924</v>
      </c>
      <c r="D33" s="7">
        <v>45049.00408564815</v>
      </c>
      <c r="E33" s="6" t="s">
        <v>196</v>
      </c>
      <c r="J33" s="6" t="s">
        <v>95</v>
      </c>
      <c r="K33" s="6" t="s">
        <v>3</v>
      </c>
      <c r="L33" s="6"/>
      <c r="M33" s="6" t="s">
        <v>79</v>
      </c>
      <c r="N33" s="6" t="s">
        <v>80</v>
      </c>
      <c r="O33" s="6"/>
      <c r="P33" s="6" t="s">
        <v>81</v>
      </c>
      <c r="Q33" s="6"/>
      <c r="R33" s="6" t="s">
        <v>90</v>
      </c>
      <c r="S33" s="6"/>
      <c r="T33" s="6" t="s">
        <v>136</v>
      </c>
      <c r="U33" s="6" t="s">
        <v>79</v>
      </c>
      <c r="V33" s="6" t="s">
        <v>79</v>
      </c>
      <c r="W33" s="6" t="s">
        <v>79</v>
      </c>
      <c r="X33" s="6" t="s">
        <v>83</v>
      </c>
      <c r="Y33" s="6"/>
      <c r="Z33" s="6" t="s">
        <v>7</v>
      </c>
      <c r="AA33" s="6" t="s">
        <v>10</v>
      </c>
      <c r="AB33" s="6" t="s">
        <v>7</v>
      </c>
      <c r="AC33" s="6" t="s">
        <v>7</v>
      </c>
      <c r="AD33" s="6" t="s">
        <v>7</v>
      </c>
      <c r="AE33" s="6" t="s">
        <v>79</v>
      </c>
      <c r="AF33" s="6" t="s">
        <v>84</v>
      </c>
      <c r="AG33" s="8"/>
      <c r="AH33" s="5"/>
      <c r="AI33" s="5"/>
      <c r="AJ33" s="5"/>
      <c r="AK33" s="5"/>
      <c r="AL33" s="5"/>
      <c r="AM33" s="5"/>
      <c r="AN33" s="13"/>
      <c r="AO33" s="13"/>
      <c r="AP33" s="13"/>
      <c r="AQ33" s="13"/>
      <c r="AR33" s="13"/>
      <c r="AS33" s="8" t="s">
        <v>197</v>
      </c>
      <c r="AT33" s="5"/>
      <c r="AU33" s="5"/>
      <c r="AV33" s="5"/>
      <c r="AW33" s="5"/>
      <c r="AX33" s="4"/>
      <c r="AY33" s="4"/>
      <c r="AZ33" s="4"/>
      <c r="BA33" s="4"/>
      <c r="BB33" s="4"/>
      <c r="BC33" s="4"/>
      <c r="BD33" s="4"/>
      <c r="BE33" s="28" t="s">
        <v>86</v>
      </c>
      <c r="BF33" s="4"/>
      <c r="BG33" s="8" t="s">
        <v>198</v>
      </c>
      <c r="BH33" s="5"/>
      <c r="BI33" s="4"/>
      <c r="BJ33" s="4"/>
      <c r="BK33" s="4"/>
      <c r="BL33" s="4"/>
      <c r="BM33" s="4"/>
      <c r="BN33" s="4"/>
      <c r="BO33" s="4"/>
      <c r="BP33" s="4"/>
      <c r="BQ33" s="4"/>
      <c r="BR33" s="28" t="s">
        <v>86</v>
      </c>
      <c r="BS33" s="4"/>
      <c r="BT33" s="22"/>
      <c r="BU33" s="5"/>
    </row>
    <row r="34" spans="1:73" s="2" customFormat="1" ht="45" x14ac:dyDescent="0.25">
      <c r="A34" s="6">
        <v>118309322682</v>
      </c>
      <c r="B34" s="6">
        <v>450857503</v>
      </c>
      <c r="C34" s="7">
        <v>45048.946342592593</v>
      </c>
      <c r="D34" s="7">
        <v>45048.949374999997</v>
      </c>
      <c r="E34" s="6" t="s">
        <v>199</v>
      </c>
      <c r="J34" s="6" t="s">
        <v>200</v>
      </c>
      <c r="K34" s="6" t="s">
        <v>5</v>
      </c>
      <c r="L34" s="6"/>
      <c r="M34" s="6" t="s">
        <v>79</v>
      </c>
      <c r="N34" s="6" t="s">
        <v>4</v>
      </c>
      <c r="O34" s="6"/>
      <c r="P34" s="6" t="s">
        <v>81</v>
      </c>
      <c r="Q34" s="6"/>
      <c r="R34" s="6" t="s">
        <v>4</v>
      </c>
      <c r="S34" s="6"/>
      <c r="T34" s="6" t="s">
        <v>101</v>
      </c>
      <c r="U34" s="6" t="s">
        <v>79</v>
      </c>
      <c r="V34" s="6" t="s">
        <v>79</v>
      </c>
      <c r="W34" s="6" t="s">
        <v>79</v>
      </c>
      <c r="X34" s="6" t="s">
        <v>83</v>
      </c>
      <c r="Y34" s="6"/>
      <c r="Z34" s="6" t="s">
        <v>9</v>
      </c>
      <c r="AA34" s="6" t="s">
        <v>7</v>
      </c>
      <c r="AB34" s="6" t="s">
        <v>9</v>
      </c>
      <c r="AC34" s="6" t="s">
        <v>9</v>
      </c>
      <c r="AD34" s="6" t="s">
        <v>8</v>
      </c>
      <c r="AE34" s="6" t="s">
        <v>79</v>
      </c>
      <c r="AF34" s="6" t="s">
        <v>84</v>
      </c>
      <c r="AG34" s="8"/>
      <c r="AH34" s="5"/>
      <c r="AI34" s="5"/>
      <c r="AJ34" s="5"/>
      <c r="AK34" s="5"/>
      <c r="AL34" s="5"/>
      <c r="AM34" s="5"/>
      <c r="AN34" s="13"/>
      <c r="AO34" s="13"/>
      <c r="AP34" s="13"/>
      <c r="AQ34" s="13"/>
      <c r="AR34" s="13"/>
      <c r="AS34" s="8" t="s">
        <v>201</v>
      </c>
      <c r="AT34" s="5"/>
      <c r="AU34" s="5"/>
      <c r="AV34" s="5"/>
      <c r="AW34" s="5"/>
      <c r="AX34" s="4"/>
      <c r="AY34" s="4"/>
      <c r="AZ34" s="4"/>
      <c r="BA34" s="4"/>
      <c r="BB34" s="4"/>
      <c r="BC34" s="4"/>
      <c r="BD34" s="4"/>
      <c r="BE34" s="28" t="s">
        <v>86</v>
      </c>
      <c r="BF34" s="4"/>
      <c r="BG34" s="8" t="s">
        <v>202</v>
      </c>
      <c r="BH34" s="5"/>
      <c r="BI34" s="4"/>
      <c r="BJ34" s="4"/>
      <c r="BK34" s="4"/>
      <c r="BL34" s="4"/>
      <c r="BM34" s="4"/>
      <c r="BN34" s="4"/>
      <c r="BO34" s="4"/>
      <c r="BP34" s="4"/>
      <c r="BQ34" s="4"/>
      <c r="BR34" s="28" t="s">
        <v>86</v>
      </c>
      <c r="BS34" s="4"/>
      <c r="BT34" s="22"/>
      <c r="BU34" s="5"/>
    </row>
    <row r="35" spans="1:73" s="2" customFormat="1" ht="45" x14ac:dyDescent="0.25">
      <c r="A35" s="6">
        <v>118309309961</v>
      </c>
      <c r="B35" s="6">
        <v>450857503</v>
      </c>
      <c r="C35" s="7">
        <v>45048.932627314818</v>
      </c>
      <c r="D35" s="7">
        <v>45048.935833333337</v>
      </c>
      <c r="E35" s="6" t="s">
        <v>203</v>
      </c>
      <c r="J35" s="6" t="s">
        <v>78</v>
      </c>
      <c r="K35" s="6" t="s">
        <v>3</v>
      </c>
      <c r="L35" s="6"/>
      <c r="M35" s="6" t="s">
        <v>79</v>
      </c>
      <c r="N35" s="6" t="s">
        <v>80</v>
      </c>
      <c r="O35" s="6"/>
      <c r="P35" s="6" t="s">
        <v>81</v>
      </c>
      <c r="Q35" s="6"/>
      <c r="R35" s="6" t="s">
        <v>90</v>
      </c>
      <c r="S35" s="6"/>
      <c r="T35" s="6" t="s">
        <v>91</v>
      </c>
      <c r="U35" s="6" t="s">
        <v>79</v>
      </c>
      <c r="V35" s="6" t="s">
        <v>79</v>
      </c>
      <c r="W35" s="6" t="s">
        <v>84</v>
      </c>
      <c r="X35" s="6" t="s">
        <v>83</v>
      </c>
      <c r="Y35" s="6"/>
      <c r="Z35" s="6" t="s">
        <v>9</v>
      </c>
      <c r="AA35" s="6" t="s">
        <v>8</v>
      </c>
      <c r="AB35" s="6" t="s">
        <v>7</v>
      </c>
      <c r="AC35" s="6" t="s">
        <v>7</v>
      </c>
      <c r="AD35" s="6" t="s">
        <v>9</v>
      </c>
      <c r="AE35" s="6" t="s">
        <v>79</v>
      </c>
      <c r="AF35" s="6" t="s">
        <v>84</v>
      </c>
      <c r="AG35" s="8"/>
      <c r="AH35" s="5"/>
      <c r="AI35" s="5"/>
      <c r="AJ35" s="5"/>
      <c r="AK35" s="5"/>
      <c r="AL35" s="5"/>
      <c r="AM35" s="5"/>
      <c r="AN35" s="13"/>
      <c r="AO35" s="13"/>
      <c r="AP35" s="13"/>
      <c r="AQ35" s="13"/>
      <c r="AR35" s="13"/>
      <c r="AS35" s="8" t="s">
        <v>204</v>
      </c>
      <c r="AT35" s="5"/>
      <c r="AU35" s="5"/>
      <c r="AV35" s="5"/>
      <c r="AW35" s="5"/>
      <c r="AX35" s="4"/>
      <c r="AY35" s="4"/>
      <c r="AZ35" s="4"/>
      <c r="BA35" s="4"/>
      <c r="BB35" s="4"/>
      <c r="BC35" s="4"/>
      <c r="BD35" s="4"/>
      <c r="BE35" s="4"/>
      <c r="BF35" s="28" t="s">
        <v>86</v>
      </c>
      <c r="BG35" s="8" t="s">
        <v>205</v>
      </c>
      <c r="BH35" s="5"/>
      <c r="BI35" s="4"/>
      <c r="BJ35" s="4"/>
      <c r="BK35" s="4"/>
      <c r="BL35" s="28" t="s">
        <v>86</v>
      </c>
      <c r="BM35" s="4"/>
      <c r="BN35" s="4"/>
      <c r="BO35" s="4"/>
      <c r="BP35" s="4"/>
      <c r="BQ35" s="4"/>
      <c r="BR35" s="4"/>
      <c r="BS35" s="4"/>
      <c r="BT35" s="22"/>
      <c r="BU35" s="5"/>
    </row>
    <row r="36" spans="1:73" s="2" customFormat="1" x14ac:dyDescent="0.25">
      <c r="A36" s="6">
        <v>118309307685</v>
      </c>
      <c r="B36" s="6">
        <v>450857503</v>
      </c>
      <c r="C36" s="7">
        <v>45048.930335648147</v>
      </c>
      <c r="D36" s="7">
        <v>45048.93109953704</v>
      </c>
      <c r="E36" s="6" t="s">
        <v>206</v>
      </c>
      <c r="J36" s="6" t="s">
        <v>95</v>
      </c>
      <c r="K36" s="6" t="s">
        <v>3</v>
      </c>
      <c r="L36" s="6"/>
      <c r="M36" s="6" t="s">
        <v>79</v>
      </c>
      <c r="N36" s="6" t="s">
        <v>80</v>
      </c>
      <c r="O36" s="6"/>
      <c r="P36" s="6" t="s">
        <v>81</v>
      </c>
      <c r="Q36" s="6"/>
      <c r="R36" s="6" t="s">
        <v>57</v>
      </c>
      <c r="S36" s="6"/>
      <c r="T36" s="6" t="s">
        <v>101</v>
      </c>
      <c r="U36" s="6" t="s">
        <v>79</v>
      </c>
      <c r="V36" s="6" t="s">
        <v>79</v>
      </c>
      <c r="W36" s="6" t="s">
        <v>84</v>
      </c>
      <c r="X36" s="6" t="s">
        <v>104</v>
      </c>
      <c r="Y36" s="6"/>
      <c r="Z36" s="6"/>
      <c r="AA36" s="6"/>
      <c r="AB36" s="6"/>
      <c r="AC36" s="6"/>
      <c r="AD36" s="6"/>
      <c r="AE36" s="6"/>
      <c r="AF36" s="6"/>
      <c r="AG36" s="8"/>
      <c r="AH36" s="5"/>
      <c r="AI36" s="5"/>
      <c r="AJ36" s="5"/>
      <c r="AK36" s="5"/>
      <c r="AL36" s="5"/>
      <c r="AM36" s="5"/>
      <c r="AN36" s="13"/>
      <c r="AO36" s="13"/>
      <c r="AP36" s="13"/>
      <c r="AQ36" s="13"/>
      <c r="AR36" s="13"/>
      <c r="AS36" s="8"/>
      <c r="AT36" s="5"/>
      <c r="AU36" s="26" t="s">
        <v>86</v>
      </c>
      <c r="AV36" s="5"/>
      <c r="AW36" s="5"/>
      <c r="AX36" s="4"/>
      <c r="AY36" s="4"/>
      <c r="AZ36" s="4"/>
      <c r="BA36" s="4"/>
      <c r="BB36" s="4"/>
      <c r="BC36" s="4"/>
      <c r="BD36" s="4"/>
      <c r="BE36" s="4"/>
      <c r="BF36" s="4"/>
      <c r="BG36" s="8"/>
      <c r="BH36" s="5"/>
      <c r="BI36" s="4"/>
      <c r="BJ36" s="4"/>
      <c r="BK36" s="4"/>
      <c r="BL36" s="4"/>
      <c r="BM36" s="4"/>
      <c r="BN36" s="4"/>
      <c r="BO36" s="4"/>
      <c r="BP36" s="4"/>
      <c r="BQ36" s="4"/>
      <c r="BR36" s="4"/>
      <c r="BS36" s="28" t="s">
        <v>86</v>
      </c>
      <c r="BT36" s="22"/>
      <c r="BU36" s="5"/>
    </row>
    <row r="37" spans="1:73" s="2" customFormat="1" x14ac:dyDescent="0.25">
      <c r="A37" s="6">
        <v>118309259483</v>
      </c>
      <c r="B37" s="6">
        <v>450857503</v>
      </c>
      <c r="C37" s="7">
        <v>45048.885752314818</v>
      </c>
      <c r="D37" s="7">
        <v>45048.888368055559</v>
      </c>
      <c r="E37" s="6" t="s">
        <v>207</v>
      </c>
      <c r="J37" s="6" t="s">
        <v>95</v>
      </c>
      <c r="K37" s="6" t="s">
        <v>3</v>
      </c>
      <c r="L37" s="6"/>
      <c r="M37" s="6" t="s">
        <v>79</v>
      </c>
      <c r="N37" s="6" t="s">
        <v>80</v>
      </c>
      <c r="O37" s="6"/>
      <c r="P37" s="6" t="s">
        <v>81</v>
      </c>
      <c r="Q37" s="6"/>
      <c r="R37" s="6" t="s">
        <v>90</v>
      </c>
      <c r="S37" s="6"/>
      <c r="T37" s="6" t="s">
        <v>91</v>
      </c>
      <c r="U37" s="6" t="s">
        <v>79</v>
      </c>
      <c r="V37" s="6" t="s">
        <v>79</v>
      </c>
      <c r="W37" s="6" t="s">
        <v>84</v>
      </c>
      <c r="X37" s="6" t="s">
        <v>83</v>
      </c>
      <c r="Y37" s="6"/>
      <c r="Z37" s="6" t="s">
        <v>7</v>
      </c>
      <c r="AA37" s="6" t="s">
        <v>9</v>
      </c>
      <c r="AB37" s="6" t="s">
        <v>7</v>
      </c>
      <c r="AC37" s="6" t="s">
        <v>7</v>
      </c>
      <c r="AD37" s="6" t="s">
        <v>7</v>
      </c>
      <c r="AE37" s="6" t="s">
        <v>79</v>
      </c>
      <c r="AF37" s="6" t="s">
        <v>84</v>
      </c>
      <c r="AG37" s="8" t="s">
        <v>208</v>
      </c>
      <c r="AH37" s="5"/>
      <c r="AI37" s="5"/>
      <c r="AJ37" s="5"/>
      <c r="AK37" s="5"/>
      <c r="AL37" s="5"/>
      <c r="AM37" s="5"/>
      <c r="AN37" s="13"/>
      <c r="AO37" s="13"/>
      <c r="AP37" s="13"/>
      <c r="AQ37" s="13"/>
      <c r="AR37" s="13"/>
      <c r="AS37" s="8" t="s">
        <v>141</v>
      </c>
      <c r="AT37" s="5"/>
      <c r="AU37" s="5"/>
      <c r="AV37" s="5"/>
      <c r="AW37" s="5"/>
      <c r="AX37" s="4"/>
      <c r="AY37" s="4"/>
      <c r="AZ37" s="4"/>
      <c r="BA37" s="4"/>
      <c r="BB37" s="4"/>
      <c r="BC37" s="4"/>
      <c r="BD37" s="4"/>
      <c r="BE37" s="4"/>
      <c r="BF37" s="28" t="s">
        <v>86</v>
      </c>
      <c r="BG37" s="8" t="s">
        <v>209</v>
      </c>
      <c r="BH37" s="5"/>
      <c r="BI37" s="4"/>
      <c r="BJ37" s="4"/>
      <c r="BK37" s="4"/>
      <c r="BL37" s="4"/>
      <c r="BM37" s="4"/>
      <c r="BN37" s="4"/>
      <c r="BO37" s="4"/>
      <c r="BP37" s="4"/>
      <c r="BQ37" s="4"/>
      <c r="BR37" s="4"/>
      <c r="BS37" s="28" t="s">
        <v>86</v>
      </c>
      <c r="BT37" s="22"/>
      <c r="BU37" s="5"/>
    </row>
    <row r="38" spans="1:73" s="2" customFormat="1" ht="60" x14ac:dyDescent="0.25">
      <c r="A38" s="6">
        <v>118309249359</v>
      </c>
      <c r="B38" s="6">
        <v>450857503</v>
      </c>
      <c r="C38" s="7">
        <v>45048.877511574072</v>
      </c>
      <c r="D38" s="7">
        <v>45048.880509259259</v>
      </c>
      <c r="E38" s="6" t="s">
        <v>210</v>
      </c>
      <c r="J38" s="6" t="s">
        <v>95</v>
      </c>
      <c r="K38" s="6" t="s">
        <v>3</v>
      </c>
      <c r="L38" s="6"/>
      <c r="M38" s="6" t="s">
        <v>79</v>
      </c>
      <c r="N38" s="6" t="s">
        <v>80</v>
      </c>
      <c r="O38" s="6"/>
      <c r="P38" s="6" t="s">
        <v>81</v>
      </c>
      <c r="Q38" s="6"/>
      <c r="R38" s="6" t="s">
        <v>90</v>
      </c>
      <c r="S38" s="6"/>
      <c r="T38" s="6" t="s">
        <v>101</v>
      </c>
      <c r="U38" s="6" t="s">
        <v>79</v>
      </c>
      <c r="V38" s="6" t="s">
        <v>79</v>
      </c>
      <c r="W38" s="6" t="s">
        <v>84</v>
      </c>
      <c r="X38" s="6" t="s">
        <v>83</v>
      </c>
      <c r="Y38" s="6"/>
      <c r="Z38" s="6" t="s">
        <v>10</v>
      </c>
      <c r="AA38" s="6" t="s">
        <v>10</v>
      </c>
      <c r="AB38" s="6" t="s">
        <v>10</v>
      </c>
      <c r="AC38" s="6" t="s">
        <v>10</v>
      </c>
      <c r="AD38" s="6" t="s">
        <v>10</v>
      </c>
      <c r="AE38" s="6" t="s">
        <v>79</v>
      </c>
      <c r="AF38" s="6" t="s">
        <v>84</v>
      </c>
      <c r="AG38" s="8"/>
      <c r="AH38" s="5"/>
      <c r="AI38" s="5"/>
      <c r="AJ38" s="5"/>
      <c r="AK38" s="5"/>
      <c r="AL38" s="5"/>
      <c r="AM38" s="5"/>
      <c r="AN38" s="13"/>
      <c r="AO38" s="13"/>
      <c r="AP38" s="13"/>
      <c r="AQ38" s="13"/>
      <c r="AR38" s="13"/>
      <c r="AS38" s="8" t="s">
        <v>141</v>
      </c>
      <c r="AT38" s="5"/>
      <c r="AU38" s="5"/>
      <c r="AV38" s="5"/>
      <c r="AW38" s="5"/>
      <c r="AX38" s="4"/>
      <c r="AY38" s="4"/>
      <c r="AZ38" s="4"/>
      <c r="BA38" s="4"/>
      <c r="BB38" s="4"/>
      <c r="BC38" s="4"/>
      <c r="BD38" s="4"/>
      <c r="BE38" s="4"/>
      <c r="BF38" s="28" t="s">
        <v>86</v>
      </c>
      <c r="BG38" s="8" t="s">
        <v>211</v>
      </c>
      <c r="BH38" s="5"/>
      <c r="BI38" s="4"/>
      <c r="BJ38" s="4"/>
      <c r="BK38" s="4"/>
      <c r="BL38" s="28" t="s">
        <v>86</v>
      </c>
      <c r="BM38" s="28" t="s">
        <v>86</v>
      </c>
      <c r="BN38" s="4"/>
      <c r="BO38" s="4"/>
      <c r="BP38" s="4"/>
      <c r="BQ38" s="4"/>
      <c r="BR38" s="4"/>
      <c r="BS38" s="4"/>
      <c r="BT38" s="22"/>
      <c r="BU38" s="5"/>
    </row>
    <row r="39" spans="1:73" s="2" customFormat="1" ht="120" x14ac:dyDescent="0.25">
      <c r="A39" s="6">
        <v>118309215456</v>
      </c>
      <c r="B39" s="6">
        <v>450857503</v>
      </c>
      <c r="C39" s="7">
        <v>45048.850543981483</v>
      </c>
      <c r="D39" s="7">
        <v>45048.854039351849</v>
      </c>
      <c r="E39" s="6" t="s">
        <v>212</v>
      </c>
      <c r="J39" s="6" t="s">
        <v>78</v>
      </c>
      <c r="K39" s="6" t="s">
        <v>5</v>
      </c>
      <c r="L39" s="6"/>
      <c r="M39" s="6" t="s">
        <v>79</v>
      </c>
      <c r="N39" s="6" t="s">
        <v>80</v>
      </c>
      <c r="O39" s="6"/>
      <c r="P39" s="6" t="s">
        <v>81</v>
      </c>
      <c r="Q39" s="6"/>
      <c r="R39" s="6" t="s">
        <v>57</v>
      </c>
      <c r="S39" s="6"/>
      <c r="T39" s="6" t="s">
        <v>101</v>
      </c>
      <c r="U39" s="6" t="s">
        <v>79</v>
      </c>
      <c r="V39" s="6" t="s">
        <v>79</v>
      </c>
      <c r="W39" s="6" t="s">
        <v>84</v>
      </c>
      <c r="X39" s="6" t="s">
        <v>83</v>
      </c>
      <c r="Y39" s="6"/>
      <c r="Z39" s="6" t="s">
        <v>7</v>
      </c>
      <c r="AA39" s="6" t="s">
        <v>7</v>
      </c>
      <c r="AB39" s="6" t="s">
        <v>7</v>
      </c>
      <c r="AC39" s="6" t="s">
        <v>7</v>
      </c>
      <c r="AD39" s="6" t="s">
        <v>7</v>
      </c>
      <c r="AE39" s="6" t="s">
        <v>79</v>
      </c>
      <c r="AF39" s="6" t="s">
        <v>84</v>
      </c>
      <c r="AG39" s="8"/>
      <c r="AH39" s="5"/>
      <c r="AI39" s="5"/>
      <c r="AJ39" s="5"/>
      <c r="AK39" s="5"/>
      <c r="AL39" s="5"/>
      <c r="AM39" s="5"/>
      <c r="AN39" s="13"/>
      <c r="AO39" s="13"/>
      <c r="AP39" s="13"/>
      <c r="AQ39" s="13"/>
      <c r="AR39" s="13"/>
      <c r="AS39" s="8" t="s">
        <v>213</v>
      </c>
      <c r="AT39" s="5"/>
      <c r="AU39" s="5"/>
      <c r="AV39" s="5"/>
      <c r="AW39" s="5"/>
      <c r="AX39" s="4"/>
      <c r="AY39" s="4"/>
      <c r="AZ39" s="4"/>
      <c r="BA39" s="4"/>
      <c r="BB39" s="4"/>
      <c r="BC39" s="4"/>
      <c r="BD39" s="4"/>
      <c r="BE39" s="4"/>
      <c r="BF39" s="28" t="s">
        <v>86</v>
      </c>
      <c r="BG39" s="8" t="s">
        <v>214</v>
      </c>
      <c r="BH39" s="5"/>
      <c r="BI39" s="4"/>
      <c r="BJ39" s="28" t="s">
        <v>86</v>
      </c>
      <c r="BK39" s="28" t="s">
        <v>86</v>
      </c>
      <c r="BL39" s="4"/>
      <c r="BM39" s="4"/>
      <c r="BN39" s="4"/>
      <c r="BO39" s="4"/>
      <c r="BP39" s="4"/>
      <c r="BQ39" s="4"/>
      <c r="BR39" s="4"/>
      <c r="BS39" s="4"/>
      <c r="BT39" s="22"/>
      <c r="BU39" s="5"/>
    </row>
    <row r="40" spans="1:73" s="2" customFormat="1" ht="409.5" x14ac:dyDescent="0.25">
      <c r="A40" s="6">
        <v>118309181701</v>
      </c>
      <c r="B40" s="6">
        <v>450857503</v>
      </c>
      <c r="C40" s="7">
        <v>45048.82540509259</v>
      </c>
      <c r="D40" s="7">
        <v>45048.84171296296</v>
      </c>
      <c r="E40" s="6" t="s">
        <v>215</v>
      </c>
      <c r="J40" s="6" t="s">
        <v>89</v>
      </c>
      <c r="K40" s="6" t="s">
        <v>3</v>
      </c>
      <c r="L40" s="6"/>
      <c r="M40" s="6" t="s">
        <v>79</v>
      </c>
      <c r="N40" s="6" t="s">
        <v>80</v>
      </c>
      <c r="O40" s="6"/>
      <c r="P40" s="6" t="s">
        <v>216</v>
      </c>
      <c r="Q40" s="6"/>
      <c r="R40" s="6" t="s">
        <v>193</v>
      </c>
      <c r="S40" s="6"/>
      <c r="T40" s="6" t="s">
        <v>91</v>
      </c>
      <c r="U40" s="6" t="s">
        <v>79</v>
      </c>
      <c r="V40" s="6" t="s">
        <v>79</v>
      </c>
      <c r="W40" s="6" t="s">
        <v>84</v>
      </c>
      <c r="X40" s="6" t="s">
        <v>83</v>
      </c>
      <c r="Y40" s="6"/>
      <c r="Z40" s="6" t="s">
        <v>9</v>
      </c>
      <c r="AA40" s="6" t="s">
        <v>10</v>
      </c>
      <c r="AB40" s="6" t="s">
        <v>10</v>
      </c>
      <c r="AC40" s="6" t="s">
        <v>7</v>
      </c>
      <c r="AD40" s="6" t="s">
        <v>7</v>
      </c>
      <c r="AE40" s="6" t="s">
        <v>79</v>
      </c>
      <c r="AF40" s="6" t="s">
        <v>84</v>
      </c>
      <c r="AG40" s="8"/>
      <c r="AH40" s="5"/>
      <c r="AI40" s="5"/>
      <c r="AJ40" s="5"/>
      <c r="AK40" s="5"/>
      <c r="AL40" s="5"/>
      <c r="AM40" s="5"/>
      <c r="AN40" s="13"/>
      <c r="AO40" s="13"/>
      <c r="AP40" s="13"/>
      <c r="AQ40" s="13"/>
      <c r="AR40" s="13"/>
      <c r="AS40" s="8" t="s">
        <v>217</v>
      </c>
      <c r="AT40" s="5"/>
      <c r="AU40" s="5"/>
      <c r="AV40" s="5"/>
      <c r="AW40" s="5"/>
      <c r="AX40" s="4"/>
      <c r="AY40" s="4"/>
      <c r="AZ40" s="28" t="s">
        <v>86</v>
      </c>
      <c r="BA40" s="4"/>
      <c r="BB40" s="4"/>
      <c r="BC40" s="4"/>
      <c r="BD40" s="4"/>
      <c r="BE40" s="4"/>
      <c r="BF40" s="4"/>
      <c r="BG40" s="8" t="s">
        <v>218</v>
      </c>
      <c r="BH40" s="5"/>
      <c r="BI40" s="4"/>
      <c r="BJ40" s="4"/>
      <c r="BK40" s="4"/>
      <c r="BL40" s="4"/>
      <c r="BM40" s="4"/>
      <c r="BN40" s="4"/>
      <c r="BO40" s="4"/>
      <c r="BP40" s="4"/>
      <c r="BQ40" s="4"/>
      <c r="BR40" s="28" t="s">
        <v>86</v>
      </c>
      <c r="BS40" s="4"/>
      <c r="BT40" s="22"/>
      <c r="BU40" s="5"/>
    </row>
    <row r="41" spans="1:73" s="2" customFormat="1" ht="30" x14ac:dyDescent="0.25">
      <c r="A41" s="6">
        <v>118309189299</v>
      </c>
      <c r="B41" s="6">
        <v>450857503</v>
      </c>
      <c r="C41" s="7">
        <v>45048.831562500003</v>
      </c>
      <c r="D41" s="7">
        <v>45048.835682870369</v>
      </c>
      <c r="E41" s="6" t="s">
        <v>219</v>
      </c>
      <c r="J41" s="6" t="s">
        <v>95</v>
      </c>
      <c r="K41" s="6" t="s">
        <v>3</v>
      </c>
      <c r="L41" s="6"/>
      <c r="M41" s="6" t="s">
        <v>79</v>
      </c>
      <c r="N41" s="6" t="s">
        <v>80</v>
      </c>
      <c r="O41" s="6"/>
      <c r="P41" s="6" t="s">
        <v>100</v>
      </c>
      <c r="Q41" s="6"/>
      <c r="R41" s="6" t="s">
        <v>90</v>
      </c>
      <c r="S41" s="6"/>
      <c r="T41" s="6" t="s">
        <v>136</v>
      </c>
      <c r="U41" s="6" t="s">
        <v>79</v>
      </c>
      <c r="V41" s="6" t="s">
        <v>79</v>
      </c>
      <c r="W41" s="6" t="s">
        <v>79</v>
      </c>
      <c r="X41" s="6" t="s">
        <v>104</v>
      </c>
      <c r="Y41" s="6"/>
      <c r="Z41" s="6" t="s">
        <v>7</v>
      </c>
      <c r="AA41" s="6" t="s">
        <v>11</v>
      </c>
      <c r="AB41" s="6" t="s">
        <v>10</v>
      </c>
      <c r="AC41" s="6" t="s">
        <v>10</v>
      </c>
      <c r="AD41" s="6" t="s">
        <v>10</v>
      </c>
      <c r="AE41" s="6" t="s">
        <v>79</v>
      </c>
      <c r="AF41" s="6" t="s">
        <v>84</v>
      </c>
      <c r="AG41" s="8"/>
      <c r="AH41" s="5"/>
      <c r="AI41" s="5"/>
      <c r="AJ41" s="5"/>
      <c r="AK41" s="5"/>
      <c r="AL41" s="5"/>
      <c r="AM41" s="5"/>
      <c r="AN41" s="13"/>
      <c r="AO41" s="13"/>
      <c r="AP41" s="13"/>
      <c r="AQ41" s="13"/>
      <c r="AR41" s="13"/>
      <c r="AS41" s="8" t="s">
        <v>220</v>
      </c>
      <c r="AT41" s="5"/>
      <c r="AU41" s="5"/>
      <c r="AV41" s="5"/>
      <c r="AW41" s="5"/>
      <c r="AX41" s="4"/>
      <c r="AY41" s="4"/>
      <c r="AZ41" s="4"/>
      <c r="BA41" s="4"/>
      <c r="BB41" s="4"/>
      <c r="BC41" s="4"/>
      <c r="BD41" s="4"/>
      <c r="BE41" s="28" t="s">
        <v>86</v>
      </c>
      <c r="BF41" s="4"/>
      <c r="BG41" s="8" t="s">
        <v>221</v>
      </c>
      <c r="BH41" s="5"/>
      <c r="BI41" s="4"/>
      <c r="BJ41" s="4"/>
      <c r="BK41" s="4"/>
      <c r="BL41" s="4"/>
      <c r="BM41" s="4"/>
      <c r="BN41" s="4"/>
      <c r="BO41" s="4"/>
      <c r="BP41" s="4"/>
      <c r="BQ41" s="4"/>
      <c r="BR41" s="28" t="s">
        <v>86</v>
      </c>
      <c r="BS41" s="4"/>
      <c r="BT41" s="22"/>
      <c r="BU41" s="5"/>
    </row>
    <row r="42" spans="1:73" s="2" customFormat="1" x14ac:dyDescent="0.25">
      <c r="A42" s="6">
        <v>118309185223</v>
      </c>
      <c r="B42" s="6">
        <v>450857503</v>
      </c>
      <c r="C42" s="7">
        <v>45048.828564814816</v>
      </c>
      <c r="D42" s="7">
        <v>45048.832650462966</v>
      </c>
      <c r="E42" s="6" t="s">
        <v>222</v>
      </c>
      <c r="J42" s="6" t="s">
        <v>175</v>
      </c>
      <c r="K42" s="6" t="s">
        <v>3</v>
      </c>
      <c r="L42" s="6"/>
      <c r="M42" s="6" t="s">
        <v>79</v>
      </c>
      <c r="N42" s="6" t="s">
        <v>80</v>
      </c>
      <c r="O42" s="6"/>
      <c r="P42" s="6" t="s">
        <v>81</v>
      </c>
      <c r="Q42" s="6"/>
      <c r="R42" s="6" t="s">
        <v>57</v>
      </c>
      <c r="S42" s="6"/>
      <c r="T42" s="6" t="s">
        <v>101</v>
      </c>
      <c r="U42" s="6" t="s">
        <v>79</v>
      </c>
      <c r="V42" s="6" t="s">
        <v>79</v>
      </c>
      <c r="W42" s="6" t="s">
        <v>84</v>
      </c>
      <c r="X42" s="6" t="s">
        <v>83</v>
      </c>
      <c r="Y42" s="6"/>
      <c r="Z42" s="6"/>
      <c r="AA42" s="6"/>
      <c r="AB42" s="6"/>
      <c r="AC42" s="6"/>
      <c r="AD42" s="6"/>
      <c r="AE42" s="6"/>
      <c r="AF42" s="6"/>
      <c r="AG42" s="8"/>
      <c r="AH42" s="5"/>
      <c r="AI42" s="5"/>
      <c r="AJ42" s="5"/>
      <c r="AK42" s="5"/>
      <c r="AL42" s="5"/>
      <c r="AM42" s="5"/>
      <c r="AN42" s="13"/>
      <c r="AO42" s="13"/>
      <c r="AP42" s="13"/>
      <c r="AQ42" s="13"/>
      <c r="AR42" s="13"/>
      <c r="AS42" s="8"/>
      <c r="AT42" s="5"/>
      <c r="AU42" s="26" t="s">
        <v>86</v>
      </c>
      <c r="AV42" s="5"/>
      <c r="AW42" s="5"/>
      <c r="AX42" s="4"/>
      <c r="AY42" s="4"/>
      <c r="AZ42" s="4"/>
      <c r="BA42" s="4"/>
      <c r="BB42" s="4"/>
      <c r="BC42" s="4"/>
      <c r="BD42" s="4"/>
      <c r="BE42" s="4"/>
      <c r="BF42" s="4"/>
      <c r="BG42" s="8"/>
      <c r="BH42" s="5"/>
      <c r="BI42" s="4"/>
      <c r="BJ42" s="4"/>
      <c r="BK42" s="4"/>
      <c r="BL42" s="4"/>
      <c r="BM42" s="4"/>
      <c r="BN42" s="4"/>
      <c r="BO42" s="4"/>
      <c r="BP42" s="4"/>
      <c r="BQ42" s="4"/>
      <c r="BR42" s="4"/>
      <c r="BS42" s="28" t="s">
        <v>86</v>
      </c>
      <c r="BT42" s="22"/>
      <c r="BU42" s="5"/>
    </row>
    <row r="43" spans="1:73" s="2" customFormat="1" ht="60" x14ac:dyDescent="0.25">
      <c r="A43" s="6">
        <v>118309171315</v>
      </c>
      <c r="B43" s="6">
        <v>450857503</v>
      </c>
      <c r="C43" s="7">
        <v>45048.818240740744</v>
      </c>
      <c r="D43" s="7">
        <v>45048.827314814815</v>
      </c>
      <c r="E43" s="6" t="s">
        <v>223</v>
      </c>
      <c r="J43" s="6" t="s">
        <v>95</v>
      </c>
      <c r="K43" s="6" t="s">
        <v>3</v>
      </c>
      <c r="L43" s="6"/>
      <c r="M43" s="6" t="s">
        <v>79</v>
      </c>
      <c r="N43" s="6" t="s">
        <v>80</v>
      </c>
      <c r="O43" s="6"/>
      <c r="P43" s="6" t="s">
        <v>176</v>
      </c>
      <c r="Q43" s="6"/>
      <c r="R43" s="6" t="s">
        <v>90</v>
      </c>
      <c r="S43" s="6"/>
      <c r="T43" s="6" t="s">
        <v>96</v>
      </c>
      <c r="U43" s="6" t="s">
        <v>79</v>
      </c>
      <c r="V43" s="6" t="s">
        <v>79</v>
      </c>
      <c r="W43" s="6" t="s">
        <v>84</v>
      </c>
      <c r="X43" s="6" t="s">
        <v>104</v>
      </c>
      <c r="Y43" s="6"/>
      <c r="Z43" s="6" t="s">
        <v>10</v>
      </c>
      <c r="AA43" s="6" t="s">
        <v>9</v>
      </c>
      <c r="AB43" s="6" t="s">
        <v>10</v>
      </c>
      <c r="AC43" s="6" t="s">
        <v>10</v>
      </c>
      <c r="AD43" s="6" t="s">
        <v>10</v>
      </c>
      <c r="AE43" s="6" t="s">
        <v>79</v>
      </c>
      <c r="AF43" s="6" t="s">
        <v>79</v>
      </c>
      <c r="AG43" s="8"/>
      <c r="AH43" s="5"/>
      <c r="AI43" s="5"/>
      <c r="AJ43" s="5"/>
      <c r="AK43" s="5"/>
      <c r="AL43" s="5"/>
      <c r="AM43" s="5"/>
      <c r="AN43" s="13"/>
      <c r="AO43" s="13"/>
      <c r="AP43" s="13"/>
      <c r="AQ43" s="13"/>
      <c r="AR43" s="13"/>
      <c r="AS43" s="8" t="s">
        <v>224</v>
      </c>
      <c r="AT43" s="5"/>
      <c r="AU43" s="5"/>
      <c r="AV43" s="5"/>
      <c r="AW43" s="5"/>
      <c r="AX43" s="4"/>
      <c r="AY43" s="4"/>
      <c r="AZ43" s="4"/>
      <c r="BA43" s="4"/>
      <c r="BB43" s="4"/>
      <c r="BC43" s="4"/>
      <c r="BD43" s="4"/>
      <c r="BE43" s="4"/>
      <c r="BF43" s="28" t="s">
        <v>86</v>
      </c>
      <c r="BG43" s="8" t="s">
        <v>225</v>
      </c>
      <c r="BH43" s="5"/>
      <c r="BI43" s="4"/>
      <c r="BJ43" s="4"/>
      <c r="BK43" s="4"/>
      <c r="BL43" s="4"/>
      <c r="BM43" s="4"/>
      <c r="BN43" s="4"/>
      <c r="BO43" s="4"/>
      <c r="BP43" s="4"/>
      <c r="BQ43" s="4"/>
      <c r="BR43" s="28" t="s">
        <v>86</v>
      </c>
      <c r="BS43" s="4"/>
      <c r="BT43" s="22"/>
      <c r="BU43" s="5"/>
    </row>
    <row r="44" spans="1:73" s="2" customFormat="1" x14ac:dyDescent="0.25">
      <c r="A44" s="6">
        <v>118309173608</v>
      </c>
      <c r="B44" s="6">
        <v>450857503</v>
      </c>
      <c r="C44" s="7">
        <v>45048.820069444446</v>
      </c>
      <c r="D44" s="7">
        <v>45048.823935185188</v>
      </c>
      <c r="E44" s="6" t="s">
        <v>226</v>
      </c>
      <c r="J44" s="6" t="s">
        <v>175</v>
      </c>
      <c r="K44" s="6" t="s">
        <v>5</v>
      </c>
      <c r="L44" s="6"/>
      <c r="M44" s="6" t="s">
        <v>79</v>
      </c>
      <c r="N44" s="6" t="s">
        <v>227</v>
      </c>
      <c r="O44" s="6"/>
      <c r="P44" s="6" t="s">
        <v>81</v>
      </c>
      <c r="Q44" s="6"/>
      <c r="R44" s="6" t="s">
        <v>90</v>
      </c>
      <c r="S44" s="6"/>
      <c r="T44" s="6" t="s">
        <v>101</v>
      </c>
      <c r="U44" s="6" t="s">
        <v>79</v>
      </c>
      <c r="V44" s="6" t="s">
        <v>79</v>
      </c>
      <c r="W44" s="6" t="s">
        <v>79</v>
      </c>
      <c r="X44" s="6" t="s">
        <v>83</v>
      </c>
      <c r="Y44" s="6"/>
      <c r="Z44" s="6" t="s">
        <v>9</v>
      </c>
      <c r="AA44" s="6" t="s">
        <v>9</v>
      </c>
      <c r="AB44" s="6" t="s">
        <v>7</v>
      </c>
      <c r="AC44" s="6" t="s">
        <v>7</v>
      </c>
      <c r="AD44" s="6" t="s">
        <v>7</v>
      </c>
      <c r="AE44" s="6" t="s">
        <v>79</v>
      </c>
      <c r="AF44" s="6" t="s">
        <v>84</v>
      </c>
      <c r="AG44" s="8"/>
      <c r="AH44" s="5"/>
      <c r="AI44" s="5"/>
      <c r="AJ44" s="5"/>
      <c r="AK44" s="5"/>
      <c r="AL44" s="5"/>
      <c r="AM44" s="5"/>
      <c r="AN44" s="13"/>
      <c r="AO44" s="13"/>
      <c r="AP44" s="13"/>
      <c r="AQ44" s="13"/>
      <c r="AR44" s="13"/>
      <c r="AS44" s="8" t="s">
        <v>228</v>
      </c>
      <c r="AT44" s="5"/>
      <c r="AU44" s="5"/>
      <c r="AV44" s="5"/>
      <c r="AW44" s="5"/>
      <c r="AX44" s="4"/>
      <c r="AY44" s="4"/>
      <c r="AZ44" s="4"/>
      <c r="BA44" s="4"/>
      <c r="BB44" s="4"/>
      <c r="BC44" s="4"/>
      <c r="BD44" s="4"/>
      <c r="BE44" s="4"/>
      <c r="BF44" s="28" t="s">
        <v>86</v>
      </c>
      <c r="BG44" s="8" t="s">
        <v>229</v>
      </c>
      <c r="BH44" s="5"/>
      <c r="BI44" s="4"/>
      <c r="BJ44" s="4"/>
      <c r="BK44" s="4"/>
      <c r="BL44" s="4"/>
      <c r="BM44" s="4"/>
      <c r="BN44" s="4"/>
      <c r="BO44" s="4"/>
      <c r="BP44" s="4"/>
      <c r="BQ44" s="4"/>
      <c r="BR44" s="4"/>
      <c r="BS44" s="28" t="s">
        <v>86</v>
      </c>
      <c r="BT44" s="22"/>
      <c r="BU44" s="5"/>
    </row>
    <row r="45" spans="1:73" s="2" customFormat="1" ht="75" x14ac:dyDescent="0.25">
      <c r="A45" s="6">
        <v>118309165045</v>
      </c>
      <c r="B45" s="6">
        <v>450857503</v>
      </c>
      <c r="C45" s="7">
        <v>45048.813506944447</v>
      </c>
      <c r="D45" s="7">
        <v>45048.823391203703</v>
      </c>
      <c r="E45" s="6" t="s">
        <v>230</v>
      </c>
      <c r="J45" s="6" t="s">
        <v>95</v>
      </c>
      <c r="K45" s="6" t="s">
        <v>3</v>
      </c>
      <c r="L45" s="6"/>
      <c r="M45" s="6" t="s">
        <v>79</v>
      </c>
      <c r="N45" s="6" t="s">
        <v>80</v>
      </c>
      <c r="O45" s="6"/>
      <c r="P45" s="6" t="s">
        <v>81</v>
      </c>
      <c r="Q45" s="6"/>
      <c r="R45" s="6" t="s">
        <v>90</v>
      </c>
      <c r="S45" s="6"/>
      <c r="T45" s="6" t="s">
        <v>101</v>
      </c>
      <c r="U45" s="6" t="s">
        <v>79</v>
      </c>
      <c r="V45" s="6" t="s">
        <v>79</v>
      </c>
      <c r="W45" s="6" t="s">
        <v>79</v>
      </c>
      <c r="X45" s="6" t="s">
        <v>83</v>
      </c>
      <c r="Y45" s="6"/>
      <c r="Z45" s="6" t="s">
        <v>7</v>
      </c>
      <c r="AA45" s="6" t="s">
        <v>7</v>
      </c>
      <c r="AB45" s="6" t="s">
        <v>7</v>
      </c>
      <c r="AC45" s="6" t="s">
        <v>7</v>
      </c>
      <c r="AD45" s="6" t="s">
        <v>7</v>
      </c>
      <c r="AE45" s="6" t="s">
        <v>79</v>
      </c>
      <c r="AF45" s="6" t="s">
        <v>84</v>
      </c>
      <c r="AG45" s="8"/>
      <c r="AH45" s="5"/>
      <c r="AI45" s="5"/>
      <c r="AJ45" s="5"/>
      <c r="AK45" s="5"/>
      <c r="AL45" s="5"/>
      <c r="AM45" s="5"/>
      <c r="AN45" s="13"/>
      <c r="AO45" s="13"/>
      <c r="AP45" s="13"/>
      <c r="AQ45" s="13"/>
      <c r="AR45" s="13"/>
      <c r="AS45" s="8" t="s">
        <v>231</v>
      </c>
      <c r="AT45" s="5"/>
      <c r="AU45" s="5"/>
      <c r="AV45" s="5"/>
      <c r="AW45" s="5"/>
      <c r="AX45" s="4"/>
      <c r="AY45" s="4"/>
      <c r="AZ45" s="4"/>
      <c r="BA45" s="4"/>
      <c r="BB45" s="4"/>
      <c r="BC45" s="4"/>
      <c r="BD45" s="4"/>
      <c r="BE45" s="4"/>
      <c r="BF45" s="28" t="s">
        <v>86</v>
      </c>
      <c r="BG45" s="8" t="s">
        <v>232</v>
      </c>
      <c r="BH45" s="5"/>
      <c r="BI45" s="4"/>
      <c r="BJ45" s="28" t="s">
        <v>86</v>
      </c>
      <c r="BK45" s="4"/>
      <c r="BL45" s="28" t="s">
        <v>86</v>
      </c>
      <c r="BM45" s="4"/>
      <c r="BN45" s="4"/>
      <c r="BO45" s="4"/>
      <c r="BP45" s="4"/>
      <c r="BQ45" s="4"/>
      <c r="BR45" s="4"/>
      <c r="BS45" s="4"/>
      <c r="BT45" s="22"/>
      <c r="BU45" s="5"/>
    </row>
    <row r="46" spans="1:73" s="2" customFormat="1" x14ac:dyDescent="0.25">
      <c r="A46" s="6">
        <v>118309165745</v>
      </c>
      <c r="B46" s="6">
        <v>450857503</v>
      </c>
      <c r="C46" s="7">
        <v>45048.81391203704</v>
      </c>
      <c r="D46" s="7">
        <v>45048.81858796296</v>
      </c>
      <c r="E46" s="6" t="s">
        <v>233</v>
      </c>
      <c r="J46" s="6" t="s">
        <v>95</v>
      </c>
      <c r="K46" s="6" t="s">
        <v>3</v>
      </c>
      <c r="L46" s="6"/>
      <c r="M46" s="6" t="s">
        <v>79</v>
      </c>
      <c r="N46" s="6" t="s">
        <v>80</v>
      </c>
      <c r="O46" s="6"/>
      <c r="P46" s="6" t="s">
        <v>176</v>
      </c>
      <c r="Q46" s="6"/>
      <c r="R46" s="6" t="s">
        <v>90</v>
      </c>
      <c r="S46" s="6"/>
      <c r="T46" s="6" t="s">
        <v>96</v>
      </c>
      <c r="U46" s="6" t="s">
        <v>79</v>
      </c>
      <c r="V46" s="6" t="s">
        <v>79</v>
      </c>
      <c r="W46" s="6" t="s">
        <v>84</v>
      </c>
      <c r="X46" s="6" t="s">
        <v>83</v>
      </c>
      <c r="Y46" s="6"/>
      <c r="Z46" s="6" t="s">
        <v>10</v>
      </c>
      <c r="AA46" s="6" t="s">
        <v>10</v>
      </c>
      <c r="AB46" s="6" t="s">
        <v>7</v>
      </c>
      <c r="AC46" s="6" t="s">
        <v>10</v>
      </c>
      <c r="AD46" s="6" t="s">
        <v>7</v>
      </c>
      <c r="AE46" s="6" t="s">
        <v>79</v>
      </c>
      <c r="AF46" s="6" t="s">
        <v>84</v>
      </c>
      <c r="AG46" s="8"/>
      <c r="AH46" s="5"/>
      <c r="AI46" s="5"/>
      <c r="AJ46" s="5"/>
      <c r="AK46" s="5"/>
      <c r="AL46" s="5"/>
      <c r="AM46" s="5"/>
      <c r="AN46" s="13"/>
      <c r="AO46" s="13"/>
      <c r="AP46" s="13"/>
      <c r="AQ46" s="13"/>
      <c r="AR46" s="13"/>
      <c r="AS46" s="8" t="s">
        <v>234</v>
      </c>
      <c r="AT46" s="5"/>
      <c r="AU46" s="5"/>
      <c r="AV46" s="5"/>
      <c r="AW46" s="5"/>
      <c r="AX46" s="4"/>
      <c r="AY46" s="4"/>
      <c r="AZ46" s="4"/>
      <c r="BA46" s="4"/>
      <c r="BB46" s="4"/>
      <c r="BC46" s="4"/>
      <c r="BD46" s="4"/>
      <c r="BE46" s="4"/>
      <c r="BF46" s="28" t="s">
        <v>86</v>
      </c>
      <c r="BG46" s="8" t="s">
        <v>235</v>
      </c>
      <c r="BH46" s="5"/>
      <c r="BI46" s="4"/>
      <c r="BJ46" s="4"/>
      <c r="BK46" s="4"/>
      <c r="BL46" s="4"/>
      <c r="BM46" s="4"/>
      <c r="BN46" s="4"/>
      <c r="BO46" s="4"/>
      <c r="BP46" s="4"/>
      <c r="BQ46" s="4"/>
      <c r="BR46" s="28" t="s">
        <v>86</v>
      </c>
      <c r="BS46" s="4"/>
      <c r="BT46" s="22" t="s">
        <v>57</v>
      </c>
      <c r="BU46" s="5"/>
    </row>
    <row r="47" spans="1:73" s="2" customFormat="1" ht="60" x14ac:dyDescent="0.25">
      <c r="A47" s="6">
        <v>118309147212</v>
      </c>
      <c r="B47" s="6">
        <v>450857503</v>
      </c>
      <c r="C47" s="7">
        <v>45048.801759259259</v>
      </c>
      <c r="D47" s="7">
        <v>45048.807534722226</v>
      </c>
      <c r="E47" s="6" t="s">
        <v>236</v>
      </c>
      <c r="J47" s="6" t="s">
        <v>95</v>
      </c>
      <c r="K47" s="6" t="s">
        <v>3</v>
      </c>
      <c r="L47" s="6"/>
      <c r="M47" s="6" t="s">
        <v>79</v>
      </c>
      <c r="N47" s="6" t="s">
        <v>80</v>
      </c>
      <c r="O47" s="6"/>
      <c r="P47" s="6" t="s">
        <v>81</v>
      </c>
      <c r="Q47" s="6"/>
      <c r="R47" s="6" t="s">
        <v>90</v>
      </c>
      <c r="S47" s="6"/>
      <c r="T47" s="6" t="s">
        <v>158</v>
      </c>
      <c r="U47" s="6" t="s">
        <v>79</v>
      </c>
      <c r="V47" s="6" t="s">
        <v>79</v>
      </c>
      <c r="W47" s="6" t="s">
        <v>79</v>
      </c>
      <c r="X47" s="6" t="s">
        <v>104</v>
      </c>
      <c r="Y47" s="6"/>
      <c r="Z47" s="6" t="s">
        <v>7</v>
      </c>
      <c r="AA47" s="6" t="s">
        <v>7</v>
      </c>
      <c r="AB47" s="6" t="s">
        <v>10</v>
      </c>
      <c r="AC47" s="6" t="s">
        <v>7</v>
      </c>
      <c r="AD47" s="6" t="s">
        <v>7</v>
      </c>
      <c r="AE47" s="6" t="s">
        <v>79</v>
      </c>
      <c r="AF47" s="6" t="s">
        <v>84</v>
      </c>
      <c r="AG47" s="8"/>
      <c r="AH47" s="5"/>
      <c r="AI47" s="5"/>
      <c r="AJ47" s="5"/>
      <c r="AK47" s="5"/>
      <c r="AL47" s="5"/>
      <c r="AM47" s="5"/>
      <c r="AN47" s="13"/>
      <c r="AO47" s="13"/>
      <c r="AP47" s="13"/>
      <c r="AQ47" s="13"/>
      <c r="AR47" s="13"/>
      <c r="AS47" s="8" t="s">
        <v>237</v>
      </c>
      <c r="AT47" s="5"/>
      <c r="AU47" s="5"/>
      <c r="AV47" s="5"/>
      <c r="AW47" s="5"/>
      <c r="AX47" s="4"/>
      <c r="AY47" s="4"/>
      <c r="AZ47" s="4"/>
      <c r="BA47" s="4"/>
      <c r="BB47" s="4"/>
      <c r="BC47" s="4"/>
      <c r="BD47" s="4"/>
      <c r="BE47" s="4"/>
      <c r="BF47" s="28" t="s">
        <v>86</v>
      </c>
      <c r="BG47" s="8" t="s">
        <v>238</v>
      </c>
      <c r="BH47" s="5"/>
      <c r="BI47" s="4"/>
      <c r="BJ47" s="4"/>
      <c r="BK47" s="4"/>
      <c r="BL47" s="4"/>
      <c r="BM47" s="4"/>
      <c r="BN47" s="4"/>
      <c r="BO47" s="28" t="s">
        <v>86</v>
      </c>
      <c r="BP47" s="4"/>
      <c r="BQ47" s="4"/>
      <c r="BR47" s="4"/>
      <c r="BS47" s="4"/>
      <c r="BT47" s="22"/>
      <c r="BU47" s="5"/>
    </row>
    <row r="48" spans="1:73" s="2" customFormat="1" ht="45" x14ac:dyDescent="0.25">
      <c r="A48" s="6">
        <v>118309148716</v>
      </c>
      <c r="B48" s="6">
        <v>450857503</v>
      </c>
      <c r="C48" s="7">
        <v>45048.802708333336</v>
      </c>
      <c r="D48" s="7">
        <v>45048.806898148148</v>
      </c>
      <c r="E48" s="6" t="s">
        <v>239</v>
      </c>
      <c r="J48" s="6" t="s">
        <v>95</v>
      </c>
      <c r="K48" s="6" t="s">
        <v>3</v>
      </c>
      <c r="L48" s="6"/>
      <c r="M48" s="6" t="s">
        <v>79</v>
      </c>
      <c r="N48" s="6" t="s">
        <v>80</v>
      </c>
      <c r="O48" s="6"/>
      <c r="P48" s="6" t="s">
        <v>81</v>
      </c>
      <c r="Q48" s="6"/>
      <c r="R48" s="6" t="s">
        <v>57</v>
      </c>
      <c r="S48" s="6"/>
      <c r="T48" s="6" t="s">
        <v>96</v>
      </c>
      <c r="U48" s="6" t="s">
        <v>79</v>
      </c>
      <c r="V48" s="6" t="s">
        <v>79</v>
      </c>
      <c r="W48" s="6" t="s">
        <v>79</v>
      </c>
      <c r="X48" s="6" t="s">
        <v>83</v>
      </c>
      <c r="Y48" s="6"/>
      <c r="Z48" s="6" t="s">
        <v>7</v>
      </c>
      <c r="AA48" s="6" t="s">
        <v>7</v>
      </c>
      <c r="AB48" s="6" t="s">
        <v>7</v>
      </c>
      <c r="AC48" s="6" t="s">
        <v>7</v>
      </c>
      <c r="AD48" s="6" t="s">
        <v>9</v>
      </c>
      <c r="AE48" s="6" t="s">
        <v>84</v>
      </c>
      <c r="AF48" s="6" t="s">
        <v>79</v>
      </c>
      <c r="AG48" s="8" t="s">
        <v>240</v>
      </c>
      <c r="AH48" s="5"/>
      <c r="AI48" s="26" t="s">
        <v>86</v>
      </c>
      <c r="AJ48" s="5"/>
      <c r="AK48" s="5"/>
      <c r="AL48" s="5"/>
      <c r="AM48" s="5"/>
      <c r="AN48" s="13"/>
      <c r="AO48" s="13"/>
      <c r="AP48" s="13"/>
      <c r="AQ48" s="27" t="s">
        <v>86</v>
      </c>
      <c r="AR48" s="13"/>
      <c r="AS48" s="8" t="s">
        <v>141</v>
      </c>
      <c r="AT48" s="5"/>
      <c r="AU48" s="5"/>
      <c r="AV48" s="5"/>
      <c r="AW48" s="5"/>
      <c r="AX48" s="4"/>
      <c r="AY48" s="4"/>
      <c r="AZ48" s="4"/>
      <c r="BA48" s="4"/>
      <c r="BB48" s="4"/>
      <c r="BC48" s="4"/>
      <c r="BD48" s="4"/>
      <c r="BE48" s="4"/>
      <c r="BF48" s="28" t="s">
        <v>86</v>
      </c>
      <c r="BG48" s="8" t="s">
        <v>138</v>
      </c>
      <c r="BH48" s="5"/>
      <c r="BI48" s="4"/>
      <c r="BJ48" s="4"/>
      <c r="BK48" s="4"/>
      <c r="BL48" s="4"/>
      <c r="BM48" s="4"/>
      <c r="BN48" s="4"/>
      <c r="BO48" s="4"/>
      <c r="BP48" s="4"/>
      <c r="BQ48" s="4"/>
      <c r="BR48" s="4"/>
      <c r="BS48" s="28" t="s">
        <v>86</v>
      </c>
      <c r="BT48" s="22" t="s">
        <v>138</v>
      </c>
      <c r="BU48" s="5"/>
    </row>
    <row r="49" spans="1:73" s="2" customFormat="1" x14ac:dyDescent="0.25">
      <c r="A49" s="6">
        <v>118309143742</v>
      </c>
      <c r="B49" s="6">
        <v>450857503</v>
      </c>
      <c r="C49" s="7">
        <v>45048.799930555557</v>
      </c>
      <c r="D49" s="7">
        <v>45048.803796296299</v>
      </c>
      <c r="E49" s="6" t="s">
        <v>236</v>
      </c>
      <c r="J49" s="6" t="s">
        <v>95</v>
      </c>
      <c r="K49" s="6" t="s">
        <v>3</v>
      </c>
      <c r="L49" s="6"/>
      <c r="M49" s="6" t="s">
        <v>79</v>
      </c>
      <c r="N49" s="6" t="s">
        <v>80</v>
      </c>
      <c r="O49" s="6"/>
      <c r="P49" s="6" t="s">
        <v>100</v>
      </c>
      <c r="Q49" s="6"/>
      <c r="R49" s="6" t="s">
        <v>90</v>
      </c>
      <c r="S49" s="6"/>
      <c r="T49" s="6" t="s">
        <v>96</v>
      </c>
      <c r="U49" s="6" t="s">
        <v>79</v>
      </c>
      <c r="V49" s="6" t="s">
        <v>79</v>
      </c>
      <c r="W49" s="6" t="s">
        <v>79</v>
      </c>
      <c r="X49" s="6" t="s">
        <v>83</v>
      </c>
      <c r="Y49" s="6"/>
      <c r="Z49" s="6" t="s">
        <v>7</v>
      </c>
      <c r="AA49" s="6" t="s">
        <v>11</v>
      </c>
      <c r="AB49" s="6" t="s">
        <v>7</v>
      </c>
      <c r="AC49" s="6" t="s">
        <v>7</v>
      </c>
      <c r="AD49" s="6" t="s">
        <v>7</v>
      </c>
      <c r="AE49" s="6" t="s">
        <v>79</v>
      </c>
      <c r="AF49" s="6" t="s">
        <v>84</v>
      </c>
      <c r="AG49" s="8"/>
      <c r="AH49" s="5"/>
      <c r="AI49" s="5"/>
      <c r="AJ49" s="5"/>
      <c r="AK49" s="5"/>
      <c r="AL49" s="5"/>
      <c r="AM49" s="5"/>
      <c r="AN49" s="13"/>
      <c r="AO49" s="13"/>
      <c r="AP49" s="13"/>
      <c r="AQ49" s="13"/>
      <c r="AR49" s="13"/>
      <c r="AS49" s="8" t="s">
        <v>241</v>
      </c>
      <c r="AT49" s="5"/>
      <c r="AU49" s="5"/>
      <c r="AV49" s="5"/>
      <c r="AW49" s="5"/>
      <c r="AX49" s="4"/>
      <c r="AY49" s="4"/>
      <c r="AZ49" s="4"/>
      <c r="BA49" s="4"/>
      <c r="BB49" s="4"/>
      <c r="BC49" s="4"/>
      <c r="BD49" s="4"/>
      <c r="BE49" s="4"/>
      <c r="BF49" s="28" t="s">
        <v>86</v>
      </c>
      <c r="BG49" s="8" t="s">
        <v>242</v>
      </c>
      <c r="BH49" s="5"/>
      <c r="BI49" s="4"/>
      <c r="BJ49" s="4"/>
      <c r="BK49" s="4"/>
      <c r="BL49" s="4"/>
      <c r="BM49" s="4"/>
      <c r="BN49" s="4"/>
      <c r="BO49" s="4"/>
      <c r="BP49" s="4"/>
      <c r="BQ49" s="4"/>
      <c r="BR49" s="4"/>
      <c r="BS49" s="28" t="s">
        <v>86</v>
      </c>
      <c r="BT49" s="22"/>
      <c r="BU49" s="5"/>
    </row>
    <row r="50" spans="1:73" s="2" customFormat="1" x14ac:dyDescent="0.25">
      <c r="A50" s="6">
        <v>118309142065</v>
      </c>
      <c r="B50" s="6">
        <v>450857503</v>
      </c>
      <c r="C50" s="7">
        <v>45048.798993055556</v>
      </c>
      <c r="D50" s="7">
        <v>45048.800798611112</v>
      </c>
      <c r="E50" s="6" t="s">
        <v>243</v>
      </c>
      <c r="J50" s="6" t="s">
        <v>89</v>
      </c>
      <c r="K50" s="6" t="s">
        <v>3</v>
      </c>
      <c r="L50" s="6"/>
      <c r="M50" s="6" t="s">
        <v>79</v>
      </c>
      <c r="N50" s="6" t="s">
        <v>80</v>
      </c>
      <c r="O50" s="6"/>
      <c r="P50" s="6" t="s">
        <v>81</v>
      </c>
      <c r="Q50" s="6"/>
      <c r="R50" s="6" t="s">
        <v>90</v>
      </c>
      <c r="S50" s="6"/>
      <c r="T50" s="6" t="s">
        <v>96</v>
      </c>
      <c r="U50" s="6" t="s">
        <v>79</v>
      </c>
      <c r="V50" s="6" t="s">
        <v>79</v>
      </c>
      <c r="W50" s="6" t="s">
        <v>84</v>
      </c>
      <c r="X50" s="6" t="s">
        <v>104</v>
      </c>
      <c r="Y50" s="6"/>
      <c r="Z50" s="6" t="s">
        <v>7</v>
      </c>
      <c r="AA50" s="6" t="s">
        <v>7</v>
      </c>
      <c r="AB50" s="6" t="s">
        <v>10</v>
      </c>
      <c r="AC50" s="6" t="s">
        <v>7</v>
      </c>
      <c r="AD50" s="6" t="s">
        <v>7</v>
      </c>
      <c r="AE50" s="6" t="s">
        <v>79</v>
      </c>
      <c r="AF50" s="6" t="s">
        <v>84</v>
      </c>
      <c r="AG50" s="8"/>
      <c r="AH50" s="5"/>
      <c r="AI50" s="5"/>
      <c r="AJ50" s="5"/>
      <c r="AK50" s="5"/>
      <c r="AL50" s="5"/>
      <c r="AM50" s="5"/>
      <c r="AN50" s="13"/>
      <c r="AO50" s="13"/>
      <c r="AP50" s="13"/>
      <c r="AQ50" s="13"/>
      <c r="AR50" s="13"/>
      <c r="AS50" s="8" t="s">
        <v>141</v>
      </c>
      <c r="AT50" s="5"/>
      <c r="AU50" s="5"/>
      <c r="AV50" s="5"/>
      <c r="AW50" s="5"/>
      <c r="AX50" s="4"/>
      <c r="AY50" s="4"/>
      <c r="AZ50" s="4"/>
      <c r="BA50" s="4"/>
      <c r="BB50" s="4"/>
      <c r="BC50" s="4"/>
      <c r="BD50" s="4"/>
      <c r="BE50" s="4"/>
      <c r="BF50" s="28" t="s">
        <v>86</v>
      </c>
      <c r="BG50" s="8" t="s">
        <v>244</v>
      </c>
      <c r="BH50" s="5"/>
      <c r="BI50" s="4"/>
      <c r="BJ50" s="4"/>
      <c r="BK50" s="4"/>
      <c r="BL50" s="4"/>
      <c r="BM50" s="4"/>
      <c r="BN50" s="4"/>
      <c r="BO50" s="4"/>
      <c r="BP50" s="4"/>
      <c r="BQ50" s="4"/>
      <c r="BR50" s="4"/>
      <c r="BS50" s="28" t="s">
        <v>86</v>
      </c>
      <c r="BT50" s="22"/>
      <c r="BU50" s="5"/>
    </row>
    <row r="51" spans="1:73" s="2" customFormat="1" x14ac:dyDescent="0.25">
      <c r="A51" s="6">
        <v>118302674770</v>
      </c>
      <c r="B51" s="6">
        <v>450857503</v>
      </c>
      <c r="C51" s="7">
        <v>45040.790960648148</v>
      </c>
      <c r="D51" s="7">
        <v>45048.797048611108</v>
      </c>
      <c r="E51" s="6" t="s">
        <v>245</v>
      </c>
      <c r="J51" s="6" t="s">
        <v>78</v>
      </c>
      <c r="K51" s="6" t="s">
        <v>5</v>
      </c>
      <c r="L51" s="6"/>
      <c r="M51" s="6" t="s">
        <v>79</v>
      </c>
      <c r="N51" s="6" t="s">
        <v>80</v>
      </c>
      <c r="O51" s="6"/>
      <c r="P51" s="6" t="s">
        <v>81</v>
      </c>
      <c r="Q51" s="6"/>
      <c r="R51" s="6" t="s">
        <v>90</v>
      </c>
      <c r="S51" s="6"/>
      <c r="T51" s="6" t="s">
        <v>101</v>
      </c>
      <c r="U51" s="6" t="s">
        <v>79</v>
      </c>
      <c r="V51" s="6" t="s">
        <v>79</v>
      </c>
      <c r="W51" s="6" t="s">
        <v>79</v>
      </c>
      <c r="X51" s="6" t="s">
        <v>83</v>
      </c>
      <c r="Y51" s="6"/>
      <c r="Z51" s="6" t="s">
        <v>7</v>
      </c>
      <c r="AA51" s="6" t="s">
        <v>7</v>
      </c>
      <c r="AB51" s="6" t="s">
        <v>7</v>
      </c>
      <c r="AC51" s="6" t="s">
        <v>7</v>
      </c>
      <c r="AD51" s="6" t="s">
        <v>7</v>
      </c>
      <c r="AE51" s="6" t="s">
        <v>79</v>
      </c>
      <c r="AF51" s="6" t="s">
        <v>84</v>
      </c>
      <c r="AG51" s="8"/>
      <c r="AH51" s="5"/>
      <c r="AI51" s="5"/>
      <c r="AJ51" s="5"/>
      <c r="AK51" s="5"/>
      <c r="AL51" s="5"/>
      <c r="AM51" s="5"/>
      <c r="AN51" s="13"/>
      <c r="AO51" s="13"/>
      <c r="AP51" s="13"/>
      <c r="AQ51" s="13"/>
      <c r="AR51" s="13"/>
      <c r="AS51" s="8" t="s">
        <v>246</v>
      </c>
      <c r="AT51" s="5"/>
      <c r="AU51" s="5"/>
      <c r="AV51" s="5"/>
      <c r="AW51" s="5"/>
      <c r="AX51" s="4"/>
      <c r="AY51" s="4"/>
      <c r="AZ51" s="4"/>
      <c r="BA51" s="4"/>
      <c r="BB51" s="4"/>
      <c r="BC51" s="4"/>
      <c r="BD51" s="4"/>
      <c r="BE51" s="4"/>
      <c r="BF51" s="28" t="s">
        <v>86</v>
      </c>
      <c r="BG51" s="8" t="s">
        <v>247</v>
      </c>
      <c r="BH51" s="5"/>
      <c r="BI51" s="4"/>
      <c r="BJ51" s="4"/>
      <c r="BK51" s="4"/>
      <c r="BL51" s="4"/>
      <c r="BM51" s="4"/>
      <c r="BN51" s="4"/>
      <c r="BO51" s="4"/>
      <c r="BP51" s="4"/>
      <c r="BQ51" s="4"/>
      <c r="BR51" s="4"/>
      <c r="BS51" s="28" t="s">
        <v>86</v>
      </c>
      <c r="BT51" s="22"/>
      <c r="BU51" s="5"/>
    </row>
    <row r="52" spans="1:73" s="2" customFormat="1" x14ac:dyDescent="0.25">
      <c r="A52" s="6">
        <v>118309136437</v>
      </c>
      <c r="B52" s="6">
        <v>450857503</v>
      </c>
      <c r="C52" s="7">
        <v>45048.796053240738</v>
      </c>
      <c r="D52" s="7">
        <v>45048.7969212963</v>
      </c>
      <c r="E52" s="6" t="s">
        <v>248</v>
      </c>
      <c r="J52" s="6" t="s">
        <v>95</v>
      </c>
      <c r="K52" s="6" t="s">
        <v>3</v>
      </c>
      <c r="L52" s="6"/>
      <c r="M52" s="6" t="s">
        <v>79</v>
      </c>
      <c r="N52" s="6" t="s">
        <v>80</v>
      </c>
      <c r="O52" s="6"/>
      <c r="P52" s="6" t="s">
        <v>4</v>
      </c>
      <c r="Q52" s="6"/>
      <c r="R52" s="6" t="s">
        <v>4</v>
      </c>
      <c r="S52" s="6"/>
      <c r="T52" s="6" t="s">
        <v>101</v>
      </c>
      <c r="U52" s="6" t="s">
        <v>79</v>
      </c>
      <c r="V52" s="6" t="s">
        <v>79</v>
      </c>
      <c r="W52" s="6" t="s">
        <v>84</v>
      </c>
      <c r="X52" s="6" t="s">
        <v>104</v>
      </c>
      <c r="Y52" s="6"/>
      <c r="Z52" s="6"/>
      <c r="AA52" s="6"/>
      <c r="AB52" s="6"/>
      <c r="AC52" s="6"/>
      <c r="AD52" s="6"/>
      <c r="AE52" s="6"/>
      <c r="AF52" s="6"/>
      <c r="AG52" s="8"/>
      <c r="AH52" s="5"/>
      <c r="AI52" s="5"/>
      <c r="AJ52" s="5"/>
      <c r="AK52" s="5"/>
      <c r="AL52" s="5"/>
      <c r="AM52" s="5"/>
      <c r="AN52" s="13"/>
      <c r="AO52" s="13"/>
      <c r="AP52" s="13"/>
      <c r="AQ52" s="13"/>
      <c r="AR52" s="13"/>
      <c r="AS52" s="8"/>
      <c r="AT52" s="5"/>
      <c r="AU52" s="26" t="s">
        <v>86</v>
      </c>
      <c r="AV52" s="5"/>
      <c r="AW52" s="5"/>
      <c r="AX52" s="4"/>
      <c r="AY52" s="4"/>
      <c r="AZ52" s="4"/>
      <c r="BA52" s="4"/>
      <c r="BB52" s="4"/>
      <c r="BC52" s="4"/>
      <c r="BD52" s="4"/>
      <c r="BE52" s="4"/>
      <c r="BF52" s="4"/>
      <c r="BG52" s="8"/>
      <c r="BH52" s="5"/>
      <c r="BI52" s="4"/>
      <c r="BJ52" s="4"/>
      <c r="BK52" s="4"/>
      <c r="BL52" s="4"/>
      <c r="BM52" s="4"/>
      <c r="BN52" s="4"/>
      <c r="BO52" s="4"/>
      <c r="BP52" s="4"/>
      <c r="BQ52" s="4"/>
      <c r="BR52" s="4"/>
      <c r="BS52" s="28" t="s">
        <v>86</v>
      </c>
      <c r="BT52" s="22"/>
      <c r="BU52" s="5"/>
    </row>
    <row r="53" spans="1:73" s="2" customFormat="1" ht="90" x14ac:dyDescent="0.25">
      <c r="A53" s="6">
        <v>118309105368</v>
      </c>
      <c r="B53" s="6">
        <v>450857503</v>
      </c>
      <c r="C53" s="7">
        <v>45048.775648148148</v>
      </c>
      <c r="D53" s="7">
        <v>45048.792060185187</v>
      </c>
      <c r="E53" s="6" t="s">
        <v>249</v>
      </c>
      <c r="J53" s="6" t="s">
        <v>95</v>
      </c>
      <c r="K53" s="6" t="s">
        <v>3</v>
      </c>
      <c r="L53" s="6"/>
      <c r="M53" s="6" t="s">
        <v>79</v>
      </c>
      <c r="N53" s="6" t="s">
        <v>80</v>
      </c>
      <c r="O53" s="6"/>
      <c r="P53" s="6" t="s">
        <v>117</v>
      </c>
      <c r="Q53" s="6"/>
      <c r="R53" s="6" t="s">
        <v>250</v>
      </c>
      <c r="S53" s="6"/>
      <c r="T53" s="6" t="s">
        <v>96</v>
      </c>
      <c r="U53" s="6" t="s">
        <v>79</v>
      </c>
      <c r="V53" s="6" t="s">
        <v>79</v>
      </c>
      <c r="W53" s="6" t="s">
        <v>79</v>
      </c>
      <c r="X53" s="6" t="s">
        <v>83</v>
      </c>
      <c r="Y53" s="6"/>
      <c r="Z53" s="6" t="s">
        <v>10</v>
      </c>
      <c r="AA53" s="6" t="s">
        <v>10</v>
      </c>
      <c r="AB53" s="6" t="s">
        <v>10</v>
      </c>
      <c r="AC53" s="6" t="s">
        <v>10</v>
      </c>
      <c r="AD53" s="6" t="s">
        <v>10</v>
      </c>
      <c r="AE53" s="6" t="s">
        <v>79</v>
      </c>
      <c r="AF53" s="6" t="s">
        <v>84</v>
      </c>
      <c r="AG53" s="8"/>
      <c r="AH53" s="5"/>
      <c r="AI53" s="5"/>
      <c r="AJ53" s="5"/>
      <c r="AK53" s="5"/>
      <c r="AL53" s="5"/>
      <c r="AM53" s="5"/>
      <c r="AN53" s="13"/>
      <c r="AO53" s="13"/>
      <c r="AP53" s="13"/>
      <c r="AQ53" s="13"/>
      <c r="AR53" s="13"/>
      <c r="AS53" s="8" t="s">
        <v>84</v>
      </c>
      <c r="AT53" s="5"/>
      <c r="AU53" s="5"/>
      <c r="AV53" s="5"/>
      <c r="AW53" s="5"/>
      <c r="AX53" s="4"/>
      <c r="AY53" s="4"/>
      <c r="AZ53" s="4"/>
      <c r="BA53" s="4"/>
      <c r="BB53" s="4"/>
      <c r="BC53" s="4"/>
      <c r="BD53" s="4"/>
      <c r="BE53" s="4"/>
      <c r="BF53" s="28" t="s">
        <v>86</v>
      </c>
      <c r="BG53" s="8" t="s">
        <v>251</v>
      </c>
      <c r="BH53" s="5"/>
      <c r="BI53" s="4"/>
      <c r="BJ53" s="4"/>
      <c r="BK53" s="4"/>
      <c r="BL53" s="28" t="s">
        <v>86</v>
      </c>
      <c r="BM53" s="28" t="s">
        <v>86</v>
      </c>
      <c r="BN53" s="4"/>
      <c r="BO53" s="4"/>
      <c r="BP53" s="4"/>
      <c r="BQ53" s="4"/>
      <c r="BR53" s="4"/>
      <c r="BS53" s="4"/>
      <c r="BT53" s="22" t="s">
        <v>252</v>
      </c>
      <c r="BU53" s="5"/>
    </row>
    <row r="54" spans="1:73" s="2" customFormat="1" ht="60" x14ac:dyDescent="0.25">
      <c r="A54" s="6">
        <v>118309117543</v>
      </c>
      <c r="B54" s="6">
        <v>450857503</v>
      </c>
      <c r="C54" s="7">
        <v>45048.784490740742</v>
      </c>
      <c r="D54" s="7">
        <v>45048.788611111115</v>
      </c>
      <c r="E54" s="6" t="s">
        <v>253</v>
      </c>
      <c r="J54" s="6" t="s">
        <v>95</v>
      </c>
      <c r="K54" s="6" t="s">
        <v>3</v>
      </c>
      <c r="L54" s="6"/>
      <c r="M54" s="6" t="s">
        <v>79</v>
      </c>
      <c r="N54" s="6" t="s">
        <v>80</v>
      </c>
      <c r="O54" s="6"/>
      <c r="P54" s="6" t="s">
        <v>81</v>
      </c>
      <c r="Q54" s="6"/>
      <c r="R54" s="6" t="s">
        <v>57</v>
      </c>
      <c r="S54" s="6"/>
      <c r="T54" s="6" t="s">
        <v>136</v>
      </c>
      <c r="U54" s="6" t="s">
        <v>79</v>
      </c>
      <c r="V54" s="6" t="s">
        <v>79</v>
      </c>
      <c r="W54" s="6" t="s">
        <v>79</v>
      </c>
      <c r="X54" s="6" t="s">
        <v>83</v>
      </c>
      <c r="Y54" s="6"/>
      <c r="Z54" s="6" t="s">
        <v>7</v>
      </c>
      <c r="AA54" s="6" t="s">
        <v>10</v>
      </c>
      <c r="AB54" s="6" t="s">
        <v>10</v>
      </c>
      <c r="AC54" s="6" t="s">
        <v>10</v>
      </c>
      <c r="AD54" s="6" t="s">
        <v>10</v>
      </c>
      <c r="AE54" s="6" t="s">
        <v>79</v>
      </c>
      <c r="AF54" s="6" t="s">
        <v>84</v>
      </c>
      <c r="AG54" s="8"/>
      <c r="AH54" s="5"/>
      <c r="AI54" s="5"/>
      <c r="AJ54" s="5"/>
      <c r="AK54" s="5"/>
      <c r="AL54" s="5"/>
      <c r="AM54" s="5"/>
      <c r="AN54" s="13"/>
      <c r="AO54" s="13"/>
      <c r="AP54" s="13"/>
      <c r="AQ54" s="13"/>
      <c r="AR54" s="13"/>
      <c r="AS54" s="8" t="s">
        <v>254</v>
      </c>
      <c r="AT54" s="5"/>
      <c r="AU54" s="5"/>
      <c r="AV54" s="5"/>
      <c r="AW54" s="5"/>
      <c r="AX54" s="4"/>
      <c r="AY54" s="4"/>
      <c r="AZ54" s="4"/>
      <c r="BA54" s="4"/>
      <c r="BB54" s="4"/>
      <c r="BC54" s="4"/>
      <c r="BD54" s="4"/>
      <c r="BE54" s="28" t="s">
        <v>86</v>
      </c>
      <c r="BF54" s="4"/>
      <c r="BG54" s="8" t="s">
        <v>255</v>
      </c>
      <c r="BH54" s="5"/>
      <c r="BI54" s="4"/>
      <c r="BJ54" s="4"/>
      <c r="BK54" s="4"/>
      <c r="BL54" s="4"/>
      <c r="BM54" s="4"/>
      <c r="BN54" s="4"/>
      <c r="BO54" s="4"/>
      <c r="BP54" s="4"/>
      <c r="BQ54" s="4"/>
      <c r="BR54" s="28" t="s">
        <v>86</v>
      </c>
      <c r="BS54" s="28"/>
      <c r="BT54" s="22"/>
      <c r="BU54" s="5"/>
    </row>
    <row r="55" spans="1:73" s="2" customFormat="1" x14ac:dyDescent="0.25">
      <c r="A55" s="6">
        <v>118309121552</v>
      </c>
      <c r="B55" s="6">
        <v>450857503</v>
      </c>
      <c r="C55" s="7">
        <v>45048.787268518521</v>
      </c>
      <c r="D55" s="7">
        <v>45048.787835648145</v>
      </c>
      <c r="E55" s="6" t="s">
        <v>256</v>
      </c>
      <c r="J55" s="6" t="s">
        <v>175</v>
      </c>
      <c r="K55" s="6" t="s">
        <v>3</v>
      </c>
      <c r="L55" s="6"/>
      <c r="M55" s="6" t="s">
        <v>79</v>
      </c>
      <c r="N55" s="6" t="s">
        <v>80</v>
      </c>
      <c r="O55" s="6"/>
      <c r="P55" s="6" t="s">
        <v>81</v>
      </c>
      <c r="Q55" s="6"/>
      <c r="R55" s="6" t="s">
        <v>57</v>
      </c>
      <c r="S55" s="6"/>
      <c r="T55" s="6" t="s">
        <v>91</v>
      </c>
      <c r="U55" s="6" t="s">
        <v>79</v>
      </c>
      <c r="V55" s="6" t="s">
        <v>79</v>
      </c>
      <c r="W55" s="6" t="s">
        <v>84</v>
      </c>
      <c r="X55" s="6" t="s">
        <v>83</v>
      </c>
      <c r="Y55" s="6"/>
      <c r="Z55" s="6"/>
      <c r="AA55" s="6"/>
      <c r="AB55" s="6"/>
      <c r="AC55" s="6"/>
      <c r="AD55" s="6"/>
      <c r="AE55" s="6"/>
      <c r="AF55" s="6"/>
      <c r="AG55" s="8"/>
      <c r="AH55" s="5"/>
      <c r="AI55" s="5"/>
      <c r="AJ55" s="5"/>
      <c r="AK55" s="5"/>
      <c r="AL55" s="5"/>
      <c r="AM55" s="5"/>
      <c r="AN55" s="13"/>
      <c r="AO55" s="13"/>
      <c r="AP55" s="13"/>
      <c r="AQ55" s="13"/>
      <c r="AR55" s="13"/>
      <c r="AS55" s="8"/>
      <c r="AT55" s="5"/>
      <c r="AU55" s="26" t="s">
        <v>86</v>
      </c>
      <c r="AV55" s="5"/>
      <c r="AW55" s="5"/>
      <c r="AX55" s="4"/>
      <c r="AY55" s="4"/>
      <c r="AZ55" s="4"/>
      <c r="BA55" s="4"/>
      <c r="BB55" s="4"/>
      <c r="BC55" s="4"/>
      <c r="BD55" s="4"/>
      <c r="BE55" s="4"/>
      <c r="BF55" s="4"/>
      <c r="BG55" s="8"/>
      <c r="BH55" s="5"/>
      <c r="BI55" s="4"/>
      <c r="BJ55" s="4"/>
      <c r="BK55" s="4"/>
      <c r="BL55" s="4"/>
      <c r="BM55" s="4"/>
      <c r="BN55" s="4"/>
      <c r="BO55" s="4"/>
      <c r="BP55" s="4"/>
      <c r="BQ55" s="4"/>
      <c r="BR55" s="4"/>
      <c r="BS55" s="4"/>
      <c r="BT55" s="22"/>
      <c r="BU55" s="5"/>
    </row>
    <row r="56" spans="1:73" s="2" customFormat="1" ht="30" x14ac:dyDescent="0.25">
      <c r="A56" s="6">
        <v>118309111647</v>
      </c>
      <c r="B56" s="6">
        <v>450857503</v>
      </c>
      <c r="C56" s="7">
        <v>45048.780289351853</v>
      </c>
      <c r="D56" s="7">
        <v>45048.784178240741</v>
      </c>
      <c r="E56" s="6" t="s">
        <v>236</v>
      </c>
      <c r="J56" s="6" t="s">
        <v>95</v>
      </c>
      <c r="K56" s="6" t="s">
        <v>3</v>
      </c>
      <c r="L56" s="6"/>
      <c r="M56" s="6" t="s">
        <v>79</v>
      </c>
      <c r="N56" s="6" t="s">
        <v>80</v>
      </c>
      <c r="O56" s="6"/>
      <c r="P56" s="6" t="s">
        <v>81</v>
      </c>
      <c r="Q56" s="6"/>
      <c r="R56" s="6" t="s">
        <v>90</v>
      </c>
      <c r="S56" s="6"/>
      <c r="T56" s="6" t="s">
        <v>158</v>
      </c>
      <c r="U56" s="6" t="s">
        <v>79</v>
      </c>
      <c r="V56" s="6" t="s">
        <v>79</v>
      </c>
      <c r="W56" s="6" t="s">
        <v>84</v>
      </c>
      <c r="X56" s="6" t="s">
        <v>83</v>
      </c>
      <c r="Y56" s="6"/>
      <c r="Z56" s="6" t="s">
        <v>10</v>
      </c>
      <c r="AA56" s="6" t="s">
        <v>7</v>
      </c>
      <c r="AB56" s="6" t="s">
        <v>10</v>
      </c>
      <c r="AC56" s="6" t="s">
        <v>10</v>
      </c>
      <c r="AD56" s="6" t="s">
        <v>10</v>
      </c>
      <c r="AE56" s="6" t="s">
        <v>79</v>
      </c>
      <c r="AF56" s="6" t="s">
        <v>84</v>
      </c>
      <c r="AG56" s="8"/>
      <c r="AH56" s="5"/>
      <c r="AI56" s="5"/>
      <c r="AJ56" s="5"/>
      <c r="AK56" s="5"/>
      <c r="AL56" s="5"/>
      <c r="AM56" s="5"/>
      <c r="AN56" s="13"/>
      <c r="AO56" s="13"/>
      <c r="AP56" s="13"/>
      <c r="AQ56" s="13"/>
      <c r="AR56" s="13"/>
      <c r="AS56" s="8" t="s">
        <v>257</v>
      </c>
      <c r="AT56" s="5"/>
      <c r="AU56" s="5"/>
      <c r="AV56" s="5"/>
      <c r="AW56" s="5"/>
      <c r="AX56" s="4"/>
      <c r="AY56" s="4"/>
      <c r="AZ56" s="4"/>
      <c r="BA56" s="4"/>
      <c r="BB56" s="4"/>
      <c r="BC56" s="4"/>
      <c r="BD56" s="4"/>
      <c r="BE56" s="4"/>
      <c r="BF56" s="28" t="s">
        <v>86</v>
      </c>
      <c r="BG56" s="8" t="s">
        <v>258</v>
      </c>
      <c r="BH56" s="5"/>
      <c r="BI56" s="4"/>
      <c r="BJ56" s="4"/>
      <c r="BK56" s="4"/>
      <c r="BL56" s="4"/>
      <c r="BM56" s="4"/>
      <c r="BN56" s="4"/>
      <c r="BO56" s="28" t="s">
        <v>86</v>
      </c>
      <c r="BP56" s="4"/>
      <c r="BQ56" s="4"/>
      <c r="BR56" s="4"/>
      <c r="BS56" s="4"/>
      <c r="BT56" s="22"/>
      <c r="BU56" s="5"/>
    </row>
    <row r="57" spans="1:73" s="2" customFormat="1" x14ac:dyDescent="0.25">
      <c r="A57" s="6">
        <v>118309112830</v>
      </c>
      <c r="B57" s="6">
        <v>450857503</v>
      </c>
      <c r="C57" s="7">
        <v>45048.781122685185</v>
      </c>
      <c r="D57" s="7">
        <v>45048.784085648149</v>
      </c>
      <c r="E57" s="6" t="s">
        <v>233</v>
      </c>
      <c r="J57" s="6" t="s">
        <v>95</v>
      </c>
      <c r="K57" s="6" t="s">
        <v>5</v>
      </c>
      <c r="L57" s="6"/>
      <c r="M57" s="6" t="s">
        <v>79</v>
      </c>
      <c r="N57" s="6" t="s">
        <v>80</v>
      </c>
      <c r="O57" s="6"/>
      <c r="P57" s="6" t="s">
        <v>176</v>
      </c>
      <c r="Q57" s="6"/>
      <c r="R57" s="6" t="s">
        <v>90</v>
      </c>
      <c r="S57" s="6"/>
      <c r="T57" s="6" t="s">
        <v>96</v>
      </c>
      <c r="U57" s="6" t="s">
        <v>79</v>
      </c>
      <c r="V57" s="6" t="s">
        <v>79</v>
      </c>
      <c r="W57" s="6" t="s">
        <v>79</v>
      </c>
      <c r="X57" s="6" t="s">
        <v>104</v>
      </c>
      <c r="Y57" s="6"/>
      <c r="Z57" s="6" t="s">
        <v>7</v>
      </c>
      <c r="AA57" s="6" t="s">
        <v>7</v>
      </c>
      <c r="AB57" s="6" t="s">
        <v>7</v>
      </c>
      <c r="AC57" s="6" t="s">
        <v>7</v>
      </c>
      <c r="AD57" s="6" t="s">
        <v>7</v>
      </c>
      <c r="AE57" s="6" t="s">
        <v>79</v>
      </c>
      <c r="AF57" s="6" t="s">
        <v>84</v>
      </c>
      <c r="AG57" s="8"/>
      <c r="AH57" s="5"/>
      <c r="AI57" s="5"/>
      <c r="AJ57" s="5"/>
      <c r="AK57" s="5"/>
      <c r="AL57" s="5"/>
      <c r="AM57" s="5"/>
      <c r="AN57" s="13"/>
      <c r="AO57" s="13"/>
      <c r="AP57" s="13"/>
      <c r="AQ57" s="13"/>
      <c r="AR57" s="13"/>
      <c r="AS57" s="8" t="s">
        <v>259</v>
      </c>
      <c r="AT57" s="5"/>
      <c r="AU57" s="26" t="s">
        <v>86</v>
      </c>
      <c r="AV57" s="5"/>
      <c r="AW57" s="5"/>
      <c r="AX57" s="4"/>
      <c r="AY57" s="4"/>
      <c r="AZ57" s="4"/>
      <c r="BA57" s="4"/>
      <c r="BB57" s="4"/>
      <c r="BC57" s="4"/>
      <c r="BD57" s="4"/>
      <c r="BE57" s="4"/>
      <c r="BF57" s="4"/>
      <c r="BG57" s="8" t="s">
        <v>259</v>
      </c>
      <c r="BH57" s="5"/>
      <c r="BI57" s="4"/>
      <c r="BJ57" s="4"/>
      <c r="BK57" s="4"/>
      <c r="BL57" s="4"/>
      <c r="BM57" s="4"/>
      <c r="BN57" s="4"/>
      <c r="BO57" s="4"/>
      <c r="BP57" s="4"/>
      <c r="BQ57" s="4"/>
      <c r="BR57" s="4"/>
      <c r="BS57" s="28" t="s">
        <v>86</v>
      </c>
      <c r="BT57" s="22"/>
      <c r="BU57" s="5"/>
    </row>
    <row r="58" spans="1:73" s="2" customFormat="1" ht="45" x14ac:dyDescent="0.25">
      <c r="A58" s="6">
        <v>118309107461</v>
      </c>
      <c r="B58" s="6">
        <v>450857503</v>
      </c>
      <c r="C58" s="7">
        <v>45048.777256944442</v>
      </c>
      <c r="D58" s="7">
        <v>45048.779733796298</v>
      </c>
      <c r="E58" s="6" t="s">
        <v>260</v>
      </c>
      <c r="J58" s="6" t="s">
        <v>95</v>
      </c>
      <c r="K58" s="6" t="s">
        <v>3</v>
      </c>
      <c r="L58" s="6"/>
      <c r="M58" s="6" t="s">
        <v>79</v>
      </c>
      <c r="N58" s="6" t="s">
        <v>80</v>
      </c>
      <c r="O58" s="6"/>
      <c r="P58" s="6" t="s">
        <v>117</v>
      </c>
      <c r="Q58" s="6"/>
      <c r="R58" s="6" t="s">
        <v>90</v>
      </c>
      <c r="S58" s="6"/>
      <c r="T58" s="6" t="s">
        <v>101</v>
      </c>
      <c r="U58" s="6" t="s">
        <v>79</v>
      </c>
      <c r="V58" s="6" t="s">
        <v>79</v>
      </c>
      <c r="W58" s="6" t="s">
        <v>84</v>
      </c>
      <c r="X58" s="6" t="s">
        <v>83</v>
      </c>
      <c r="Y58" s="6"/>
      <c r="Z58" s="6" t="s">
        <v>7</v>
      </c>
      <c r="AA58" s="6" t="s">
        <v>10</v>
      </c>
      <c r="AB58" s="6" t="s">
        <v>10</v>
      </c>
      <c r="AC58" s="6" t="s">
        <v>7</v>
      </c>
      <c r="AD58" s="6" t="s">
        <v>10</v>
      </c>
      <c r="AE58" s="6" t="s">
        <v>79</v>
      </c>
      <c r="AF58" s="6" t="s">
        <v>79</v>
      </c>
      <c r="AG58" s="8"/>
      <c r="AH58" s="5"/>
      <c r="AI58" s="5"/>
      <c r="AJ58" s="5"/>
      <c r="AK58" s="5"/>
      <c r="AL58" s="5"/>
      <c r="AM58" s="5"/>
      <c r="AN58" s="13"/>
      <c r="AO58" s="13"/>
      <c r="AP58" s="13"/>
      <c r="AQ58" s="13"/>
      <c r="AR58" s="13"/>
      <c r="AS58" s="8" t="s">
        <v>261</v>
      </c>
      <c r="AT58" s="5"/>
      <c r="AU58" s="5"/>
      <c r="AV58" s="5"/>
      <c r="AW58" s="5"/>
      <c r="AX58" s="4"/>
      <c r="AY58" s="4"/>
      <c r="AZ58" s="4"/>
      <c r="BA58" s="4"/>
      <c r="BB58" s="4"/>
      <c r="BC58" s="4"/>
      <c r="BD58" s="4"/>
      <c r="BE58" s="4"/>
      <c r="BF58" s="28" t="s">
        <v>86</v>
      </c>
      <c r="BG58" s="8" t="s">
        <v>57</v>
      </c>
      <c r="BH58" s="5"/>
      <c r="BI58" s="4"/>
      <c r="BJ58" s="4"/>
      <c r="BK58" s="4"/>
      <c r="BL58" s="4"/>
      <c r="BM58" s="4"/>
      <c r="BN58" s="4"/>
      <c r="BO58" s="4"/>
      <c r="BP58" s="4"/>
      <c r="BQ58" s="4"/>
      <c r="BR58" s="4"/>
      <c r="BS58" s="28" t="s">
        <v>86</v>
      </c>
      <c r="BT58" s="22" t="s">
        <v>57</v>
      </c>
      <c r="BU58" s="5"/>
    </row>
    <row r="59" spans="1:73" s="2" customFormat="1" ht="90" x14ac:dyDescent="0.25">
      <c r="A59" s="6">
        <v>118309102559</v>
      </c>
      <c r="B59" s="6">
        <v>450857503</v>
      </c>
      <c r="C59" s="7">
        <v>45048.773622685185</v>
      </c>
      <c r="D59" s="7">
        <v>45048.779479166667</v>
      </c>
      <c r="E59" s="6" t="s">
        <v>262</v>
      </c>
      <c r="J59" s="6" t="s">
        <v>175</v>
      </c>
      <c r="K59" s="6" t="s">
        <v>3</v>
      </c>
      <c r="L59" s="6"/>
      <c r="M59" s="6" t="s">
        <v>79</v>
      </c>
      <c r="N59" s="6" t="s">
        <v>80</v>
      </c>
      <c r="O59" s="6"/>
      <c r="P59" s="6" t="s">
        <v>46</v>
      </c>
      <c r="Q59" s="6" t="s">
        <v>263</v>
      </c>
      <c r="R59" s="6" t="s">
        <v>193</v>
      </c>
      <c r="S59" s="6"/>
      <c r="T59" s="6" t="s">
        <v>101</v>
      </c>
      <c r="U59" s="6" t="s">
        <v>79</v>
      </c>
      <c r="V59" s="6" t="s">
        <v>84</v>
      </c>
      <c r="W59" s="6" t="s">
        <v>84</v>
      </c>
      <c r="X59" s="6" t="s">
        <v>83</v>
      </c>
      <c r="Y59" s="6"/>
      <c r="Z59" s="6" t="s">
        <v>9</v>
      </c>
      <c r="AA59" s="6" t="s">
        <v>7</v>
      </c>
      <c r="AB59" s="6" t="s">
        <v>9</v>
      </c>
      <c r="AC59" s="6" t="s">
        <v>9</v>
      </c>
      <c r="AD59" s="6" t="s">
        <v>7</v>
      </c>
      <c r="AE59" s="6" t="s">
        <v>79</v>
      </c>
      <c r="AF59" s="6" t="s">
        <v>84</v>
      </c>
      <c r="AG59" s="8"/>
      <c r="AH59" s="5"/>
      <c r="AI59" s="5"/>
      <c r="AJ59" s="5"/>
      <c r="AK59" s="5"/>
      <c r="AL59" s="5"/>
      <c r="AM59" s="5"/>
      <c r="AN59" s="13"/>
      <c r="AO59" s="13"/>
      <c r="AP59" s="13"/>
      <c r="AQ59" s="13"/>
      <c r="AR59" s="13"/>
      <c r="AS59" s="8" t="s">
        <v>264</v>
      </c>
      <c r="AT59" s="5"/>
      <c r="AU59" s="5"/>
      <c r="AV59" s="5"/>
      <c r="AW59" s="5"/>
      <c r="AX59" s="4"/>
      <c r="AY59" s="4"/>
      <c r="AZ59" s="4"/>
      <c r="BA59" s="4"/>
      <c r="BB59" s="28" t="s">
        <v>86</v>
      </c>
      <c r="BC59" s="4"/>
      <c r="BD59" s="4"/>
      <c r="BE59" s="28"/>
      <c r="BF59" s="4"/>
      <c r="BG59" s="8" t="s">
        <v>265</v>
      </c>
      <c r="BH59" s="5"/>
      <c r="BI59" s="4"/>
      <c r="BJ59" s="28" t="s">
        <v>86</v>
      </c>
      <c r="BK59" s="4"/>
      <c r="BL59" s="4"/>
      <c r="BM59" s="4"/>
      <c r="BN59" s="4"/>
      <c r="BO59" s="4"/>
      <c r="BP59" s="4"/>
      <c r="BQ59" s="4"/>
      <c r="BR59" s="4"/>
      <c r="BS59" s="4"/>
      <c r="BT59" s="22"/>
      <c r="BU59" s="5"/>
    </row>
    <row r="60" spans="1:73" s="2" customFormat="1" x14ac:dyDescent="0.25">
      <c r="A60" s="6">
        <v>118309108596</v>
      </c>
      <c r="B60" s="6">
        <v>450857503</v>
      </c>
      <c r="C60" s="7">
        <v>45048.778067129628</v>
      </c>
      <c r="D60" s="7">
        <v>45048.779305555552</v>
      </c>
      <c r="E60" s="6" t="s">
        <v>266</v>
      </c>
      <c r="J60" s="6" t="s">
        <v>89</v>
      </c>
      <c r="K60" s="6" t="s">
        <v>3</v>
      </c>
      <c r="L60" s="6"/>
      <c r="M60" s="6" t="s">
        <v>79</v>
      </c>
      <c r="N60" s="6" t="s">
        <v>80</v>
      </c>
      <c r="O60" s="6"/>
      <c r="P60" s="6" t="s">
        <v>81</v>
      </c>
      <c r="Q60" s="6"/>
      <c r="R60" s="6" t="s">
        <v>90</v>
      </c>
      <c r="S60" s="6"/>
      <c r="T60" s="6" t="s">
        <v>101</v>
      </c>
      <c r="U60" s="6" t="s">
        <v>79</v>
      </c>
      <c r="V60" s="6" t="s">
        <v>79</v>
      </c>
      <c r="W60" s="6" t="s">
        <v>79</v>
      </c>
      <c r="X60" s="6" t="s">
        <v>83</v>
      </c>
      <c r="Y60" s="6"/>
      <c r="Z60" s="6" t="s">
        <v>7</v>
      </c>
      <c r="AA60" s="6" t="s">
        <v>10</v>
      </c>
      <c r="AB60" s="6" t="s">
        <v>10</v>
      </c>
      <c r="AC60" s="6" t="s">
        <v>10</v>
      </c>
      <c r="AD60" s="6" t="s">
        <v>10</v>
      </c>
      <c r="AE60" s="6" t="s">
        <v>79</v>
      </c>
      <c r="AF60" s="6" t="s">
        <v>84</v>
      </c>
      <c r="AG60" s="8"/>
      <c r="AH60" s="5"/>
      <c r="AI60" s="5"/>
      <c r="AJ60" s="5"/>
      <c r="AK60" s="5"/>
      <c r="AL60" s="5"/>
      <c r="AM60" s="5"/>
      <c r="AN60" s="13"/>
      <c r="AO60" s="13"/>
      <c r="AP60" s="13"/>
      <c r="AQ60" s="13"/>
      <c r="AR60" s="13"/>
      <c r="AS60" s="8" t="s">
        <v>234</v>
      </c>
      <c r="AT60" s="5"/>
      <c r="AU60" s="5"/>
      <c r="AV60" s="5"/>
      <c r="AW60" s="5"/>
      <c r="AX60" s="4"/>
      <c r="AY60" s="4"/>
      <c r="AZ60" s="4"/>
      <c r="BA60" s="4"/>
      <c r="BB60" s="4"/>
      <c r="BC60" s="4"/>
      <c r="BD60" s="4"/>
      <c r="BE60" s="4"/>
      <c r="BF60" s="28" t="s">
        <v>86</v>
      </c>
      <c r="BG60" s="8" t="s">
        <v>267</v>
      </c>
      <c r="BH60" s="5"/>
      <c r="BI60" s="4"/>
      <c r="BJ60" s="4"/>
      <c r="BK60" s="4"/>
      <c r="BL60" s="4"/>
      <c r="BM60" s="4"/>
      <c r="BN60" s="4"/>
      <c r="BO60" s="4"/>
      <c r="BP60" s="4"/>
      <c r="BQ60" s="4"/>
      <c r="BR60" s="4"/>
      <c r="BS60" s="28" t="s">
        <v>86</v>
      </c>
      <c r="BT60" s="22"/>
      <c r="BU60" s="5"/>
    </row>
    <row r="61" spans="1:73" s="2" customFormat="1" ht="45" x14ac:dyDescent="0.25">
      <c r="A61" s="6">
        <v>118309101128</v>
      </c>
      <c r="B61" s="6">
        <v>450857503</v>
      </c>
      <c r="C61" s="7">
        <v>45048.772534722222</v>
      </c>
      <c r="D61" s="7">
        <v>45048.778217592589</v>
      </c>
      <c r="E61" s="6" t="s">
        <v>268</v>
      </c>
      <c r="J61" s="6" t="s">
        <v>95</v>
      </c>
      <c r="K61" s="6" t="s">
        <v>3</v>
      </c>
      <c r="L61" s="6"/>
      <c r="M61" s="6" t="s">
        <v>79</v>
      </c>
      <c r="N61" s="6" t="s">
        <v>80</v>
      </c>
      <c r="O61" s="6"/>
      <c r="P61" s="6" t="s">
        <v>117</v>
      </c>
      <c r="Q61" s="6"/>
      <c r="R61" s="6" t="s">
        <v>46</v>
      </c>
      <c r="S61" s="6" t="s">
        <v>118</v>
      </c>
      <c r="T61" s="6" t="s">
        <v>158</v>
      </c>
      <c r="U61" s="6" t="s">
        <v>79</v>
      </c>
      <c r="V61" s="6" t="s">
        <v>79</v>
      </c>
      <c r="W61" s="6" t="s">
        <v>84</v>
      </c>
      <c r="X61" s="6" t="s">
        <v>104</v>
      </c>
      <c r="Y61" s="6"/>
      <c r="Z61" s="6" t="s">
        <v>10</v>
      </c>
      <c r="AA61" s="6" t="s">
        <v>9</v>
      </c>
      <c r="AB61" s="6" t="s">
        <v>10</v>
      </c>
      <c r="AC61" s="6" t="s">
        <v>10</v>
      </c>
      <c r="AD61" s="6" t="s">
        <v>9</v>
      </c>
      <c r="AE61" s="6" t="s">
        <v>79</v>
      </c>
      <c r="AF61" s="6" t="s">
        <v>84</v>
      </c>
      <c r="AG61" s="8"/>
      <c r="AH61" s="5"/>
      <c r="AI61" s="5"/>
      <c r="AJ61" s="5"/>
      <c r="AK61" s="5"/>
      <c r="AL61" s="5"/>
      <c r="AM61" s="5"/>
      <c r="AN61" s="13"/>
      <c r="AO61" s="13"/>
      <c r="AP61" s="13"/>
      <c r="AQ61" s="13"/>
      <c r="AR61" s="13"/>
      <c r="AS61" s="8" t="s">
        <v>234</v>
      </c>
      <c r="AT61" s="5"/>
      <c r="AU61" s="5"/>
      <c r="AV61" s="5"/>
      <c r="AW61" s="5"/>
      <c r="AX61" s="4"/>
      <c r="AY61" s="4"/>
      <c r="AZ61" s="4"/>
      <c r="BA61" s="4"/>
      <c r="BB61" s="4"/>
      <c r="BC61" s="4"/>
      <c r="BD61" s="4"/>
      <c r="BE61" s="4"/>
      <c r="BF61" s="28" t="s">
        <v>86</v>
      </c>
      <c r="BG61" s="8" t="s">
        <v>269</v>
      </c>
      <c r="BH61" s="5"/>
      <c r="BI61" s="4"/>
      <c r="BJ61" s="4"/>
      <c r="BK61" s="4"/>
      <c r="BL61" s="4"/>
      <c r="BM61" s="4"/>
      <c r="BN61" s="4"/>
      <c r="BO61" s="4"/>
      <c r="BP61" s="4"/>
      <c r="BQ61" s="4"/>
      <c r="BR61" s="28" t="s">
        <v>86</v>
      </c>
      <c r="BS61" s="4"/>
      <c r="BT61" s="22"/>
      <c r="BU61" s="5"/>
    </row>
    <row r="62" spans="1:73" s="2" customFormat="1" ht="135" x14ac:dyDescent="0.25">
      <c r="A62" s="6">
        <v>118309104031</v>
      </c>
      <c r="B62" s="6">
        <v>450857503</v>
      </c>
      <c r="C62" s="7">
        <v>45048.774548611109</v>
      </c>
      <c r="D62" s="7">
        <v>45048.777962962966</v>
      </c>
      <c r="E62" s="6" t="s">
        <v>270</v>
      </c>
      <c r="J62" s="6" t="s">
        <v>89</v>
      </c>
      <c r="K62" s="6" t="s">
        <v>3</v>
      </c>
      <c r="L62" s="6"/>
      <c r="M62" s="6" t="s">
        <v>79</v>
      </c>
      <c r="N62" s="6" t="s">
        <v>80</v>
      </c>
      <c r="O62" s="6"/>
      <c r="P62" s="6" t="s">
        <v>81</v>
      </c>
      <c r="Q62" s="6"/>
      <c r="R62" s="6" t="s">
        <v>57</v>
      </c>
      <c r="S62" s="6"/>
      <c r="T62" s="6" t="s">
        <v>91</v>
      </c>
      <c r="U62" s="6" t="s">
        <v>79</v>
      </c>
      <c r="V62" s="6" t="s">
        <v>79</v>
      </c>
      <c r="W62" s="6" t="s">
        <v>84</v>
      </c>
      <c r="X62" s="6" t="s">
        <v>104</v>
      </c>
      <c r="Y62" s="6"/>
      <c r="Z62" s="6" t="s">
        <v>9</v>
      </c>
      <c r="AA62" s="6" t="s">
        <v>7</v>
      </c>
      <c r="AB62" s="6" t="s">
        <v>7</v>
      </c>
      <c r="AC62" s="6" t="s">
        <v>8</v>
      </c>
      <c r="AD62" s="6" t="s">
        <v>9</v>
      </c>
      <c r="AE62" s="6" t="s">
        <v>84</v>
      </c>
      <c r="AF62" s="6" t="s">
        <v>79</v>
      </c>
      <c r="AG62" s="8" t="s">
        <v>271</v>
      </c>
      <c r="AH62" s="5"/>
      <c r="AI62" s="5"/>
      <c r="AJ62" s="26" t="s">
        <v>86</v>
      </c>
      <c r="AK62" s="5"/>
      <c r="AL62" s="5"/>
      <c r="AM62" s="5"/>
      <c r="AN62" s="13"/>
      <c r="AO62" s="27" t="s">
        <v>86</v>
      </c>
      <c r="AP62" s="13"/>
      <c r="AQ62" s="13"/>
      <c r="AR62" s="13"/>
      <c r="AS62" s="8" t="s">
        <v>272</v>
      </c>
      <c r="AT62" s="5"/>
      <c r="AU62" s="5"/>
      <c r="AV62" s="5"/>
      <c r="AW62" s="5"/>
      <c r="AX62" s="4"/>
      <c r="AY62" s="4"/>
      <c r="AZ62" s="4"/>
      <c r="BA62" s="4"/>
      <c r="BB62" s="4"/>
      <c r="BC62" s="4"/>
      <c r="BD62" s="4"/>
      <c r="BE62" s="4"/>
      <c r="BF62" s="28" t="s">
        <v>86</v>
      </c>
      <c r="BG62" s="8" t="s">
        <v>273</v>
      </c>
      <c r="BH62" s="5"/>
      <c r="BI62" s="4"/>
      <c r="BJ62" s="4"/>
      <c r="BK62" s="4"/>
      <c r="BL62" s="28" t="s">
        <v>86</v>
      </c>
      <c r="BM62" s="4"/>
      <c r="BN62" s="4"/>
      <c r="BO62" s="4"/>
      <c r="BP62" s="4"/>
      <c r="BQ62" s="4"/>
      <c r="BR62" s="4"/>
      <c r="BS62" s="4"/>
      <c r="BT62" s="22"/>
      <c r="BU62" s="5"/>
    </row>
    <row r="63" spans="1:73" s="2" customFormat="1" x14ac:dyDescent="0.25">
      <c r="A63" s="6">
        <v>118309106548</v>
      </c>
      <c r="B63" s="6">
        <v>450857503</v>
      </c>
      <c r="C63" s="7">
        <v>45048.776493055557</v>
      </c>
      <c r="D63" s="7">
        <v>45048.777951388889</v>
      </c>
      <c r="E63" s="6" t="s">
        <v>274</v>
      </c>
      <c r="J63" s="6" t="s">
        <v>200</v>
      </c>
      <c r="K63" s="6" t="s">
        <v>3</v>
      </c>
      <c r="L63" s="6"/>
      <c r="M63" s="6" t="s">
        <v>79</v>
      </c>
      <c r="N63" s="6" t="s">
        <v>80</v>
      </c>
      <c r="O63" s="6"/>
      <c r="P63" s="6" t="s">
        <v>81</v>
      </c>
      <c r="Q63" s="6"/>
      <c r="R63" s="6" t="s">
        <v>90</v>
      </c>
      <c r="S63" s="6"/>
      <c r="T63" s="6" t="s">
        <v>101</v>
      </c>
      <c r="U63" s="6" t="s">
        <v>79</v>
      </c>
      <c r="V63" s="6" t="s">
        <v>79</v>
      </c>
      <c r="W63" s="6" t="s">
        <v>79</v>
      </c>
      <c r="X63" s="6" t="s">
        <v>83</v>
      </c>
      <c r="Y63" s="6"/>
      <c r="Z63" s="6"/>
      <c r="AA63" s="6"/>
      <c r="AB63" s="6"/>
      <c r="AC63" s="6"/>
      <c r="AD63" s="6"/>
      <c r="AE63" s="6"/>
      <c r="AF63" s="6"/>
      <c r="AG63" s="8"/>
      <c r="AH63" s="5"/>
      <c r="AI63" s="5"/>
      <c r="AJ63" s="5"/>
      <c r="AK63" s="5"/>
      <c r="AL63" s="5"/>
      <c r="AM63" s="5"/>
      <c r="AN63" s="13"/>
      <c r="AO63" s="13"/>
      <c r="AP63" s="13"/>
      <c r="AQ63" s="13"/>
      <c r="AR63" s="13"/>
      <c r="AS63" s="8"/>
      <c r="AT63" s="5"/>
      <c r="AU63" s="26" t="s">
        <v>86</v>
      </c>
      <c r="AV63" s="5"/>
      <c r="AW63" s="5"/>
      <c r="AX63" s="4"/>
      <c r="AY63" s="4"/>
      <c r="AZ63" s="4"/>
      <c r="BA63" s="4"/>
      <c r="BB63" s="4"/>
      <c r="BC63" s="4"/>
      <c r="BD63" s="4"/>
      <c r="BE63" s="4"/>
      <c r="BF63" s="4"/>
      <c r="BG63" s="8"/>
      <c r="BH63" s="5"/>
      <c r="BI63" s="4"/>
      <c r="BJ63" s="4"/>
      <c r="BK63" s="4"/>
      <c r="BL63" s="4"/>
      <c r="BM63" s="4"/>
      <c r="BN63" s="4"/>
      <c r="BO63" s="4"/>
      <c r="BP63" s="4"/>
      <c r="BQ63" s="4"/>
      <c r="BR63" s="4"/>
      <c r="BS63" s="28" t="s">
        <v>86</v>
      </c>
      <c r="BT63" s="22"/>
      <c r="BU63" s="5"/>
    </row>
    <row r="64" spans="1:73" s="2" customFormat="1" x14ac:dyDescent="0.25">
      <c r="A64" s="6">
        <v>118309105326</v>
      </c>
      <c r="B64" s="6">
        <v>450857503</v>
      </c>
      <c r="C64" s="7">
        <v>45048.775625000002</v>
      </c>
      <c r="D64" s="7">
        <v>45048.776979166665</v>
      </c>
      <c r="E64" s="6" t="s">
        <v>275</v>
      </c>
      <c r="J64" s="6" t="s">
        <v>89</v>
      </c>
      <c r="K64" s="6" t="s">
        <v>3</v>
      </c>
      <c r="L64" s="6"/>
      <c r="M64" s="6" t="s">
        <v>79</v>
      </c>
      <c r="N64" s="6" t="s">
        <v>80</v>
      </c>
      <c r="O64" s="6"/>
      <c r="P64" s="6" t="s">
        <v>81</v>
      </c>
      <c r="Q64" s="6"/>
      <c r="R64" s="6" t="s">
        <v>90</v>
      </c>
      <c r="S64" s="6"/>
      <c r="T64" s="6" t="s">
        <v>91</v>
      </c>
      <c r="U64" s="6" t="s">
        <v>79</v>
      </c>
      <c r="V64" s="6" t="s">
        <v>79</v>
      </c>
      <c r="W64" s="6" t="s">
        <v>79</v>
      </c>
      <c r="X64" s="6" t="s">
        <v>83</v>
      </c>
      <c r="Y64" s="6"/>
      <c r="Z64" s="6" t="s">
        <v>10</v>
      </c>
      <c r="AA64" s="6" t="s">
        <v>10</v>
      </c>
      <c r="AB64" s="6" t="s">
        <v>10</v>
      </c>
      <c r="AC64" s="6" t="s">
        <v>10</v>
      </c>
      <c r="AD64" s="6" t="s">
        <v>10</v>
      </c>
      <c r="AE64" s="6" t="s">
        <v>79</v>
      </c>
      <c r="AF64" s="6" t="s">
        <v>84</v>
      </c>
      <c r="AG64" s="8" t="s">
        <v>57</v>
      </c>
      <c r="AH64" s="5"/>
      <c r="AI64" s="5"/>
      <c r="AJ64" s="5"/>
      <c r="AK64" s="5"/>
      <c r="AL64" s="5"/>
      <c r="AM64" s="5"/>
      <c r="AN64" s="13"/>
      <c r="AO64" s="13"/>
      <c r="AP64" s="13"/>
      <c r="AQ64" s="13"/>
      <c r="AR64" s="13"/>
      <c r="AS64" s="8" t="s">
        <v>276</v>
      </c>
      <c r="AT64" s="5"/>
      <c r="AU64" s="5"/>
      <c r="AV64" s="5"/>
      <c r="AW64" s="5"/>
      <c r="AX64" s="4"/>
      <c r="AY64" s="4"/>
      <c r="AZ64" s="4"/>
      <c r="BA64" s="4"/>
      <c r="BB64" s="4"/>
      <c r="BC64" s="4"/>
      <c r="BD64" s="4"/>
      <c r="BE64" s="4"/>
      <c r="BF64" s="28" t="s">
        <v>86</v>
      </c>
      <c r="BG64" s="8" t="s">
        <v>277</v>
      </c>
      <c r="BH64" s="5"/>
      <c r="BI64" s="4"/>
      <c r="BJ64" s="4"/>
      <c r="BK64" s="4"/>
      <c r="BL64" s="4"/>
      <c r="BM64" s="4"/>
      <c r="BN64" s="4"/>
      <c r="BO64" s="4"/>
      <c r="BP64" s="4"/>
      <c r="BQ64" s="4"/>
      <c r="BR64" s="4"/>
      <c r="BS64" s="28" t="s">
        <v>86</v>
      </c>
      <c r="BT64" s="22" t="s">
        <v>277</v>
      </c>
      <c r="BU64" s="5"/>
    </row>
    <row r="65" spans="1:73" s="2" customFormat="1" ht="45" x14ac:dyDescent="0.25">
      <c r="A65" s="6">
        <v>118309101624</v>
      </c>
      <c r="B65" s="6">
        <v>450857503</v>
      </c>
      <c r="C65" s="7">
        <v>45048.772835648146</v>
      </c>
      <c r="D65" s="7">
        <v>45048.776620370372</v>
      </c>
      <c r="E65" s="6" t="s">
        <v>278</v>
      </c>
      <c r="J65" s="6" t="s">
        <v>95</v>
      </c>
      <c r="K65" s="6" t="s">
        <v>3</v>
      </c>
      <c r="L65" s="6"/>
      <c r="M65" s="6" t="s">
        <v>79</v>
      </c>
      <c r="N65" s="6" t="s">
        <v>80</v>
      </c>
      <c r="O65" s="6"/>
      <c r="P65" s="6" t="s">
        <v>81</v>
      </c>
      <c r="Q65" s="6"/>
      <c r="R65" s="6" t="s">
        <v>90</v>
      </c>
      <c r="S65" s="6"/>
      <c r="T65" s="6" t="s">
        <v>158</v>
      </c>
      <c r="U65" s="6" t="s">
        <v>79</v>
      </c>
      <c r="V65" s="6" t="s">
        <v>79</v>
      </c>
      <c r="W65" s="6" t="s">
        <v>79</v>
      </c>
      <c r="X65" s="6" t="s">
        <v>83</v>
      </c>
      <c r="Y65" s="6"/>
      <c r="Z65" s="6" t="s">
        <v>9</v>
      </c>
      <c r="AA65" s="6" t="s">
        <v>7</v>
      </c>
      <c r="AB65" s="6" t="s">
        <v>7</v>
      </c>
      <c r="AC65" s="6" t="s">
        <v>7</v>
      </c>
      <c r="AD65" s="6" t="s">
        <v>7</v>
      </c>
      <c r="AE65" s="6" t="s">
        <v>79</v>
      </c>
      <c r="AF65" s="6" t="s">
        <v>84</v>
      </c>
      <c r="AG65" s="8"/>
      <c r="AH65" s="5"/>
      <c r="AI65" s="5"/>
      <c r="AJ65" s="5"/>
      <c r="AK65" s="5"/>
      <c r="AL65" s="5"/>
      <c r="AM65" s="5"/>
      <c r="AN65" s="13"/>
      <c r="AO65" s="13"/>
      <c r="AP65" s="13"/>
      <c r="AQ65" s="13"/>
      <c r="AR65" s="13"/>
      <c r="AS65" s="8" t="s">
        <v>279</v>
      </c>
      <c r="AT65" s="5"/>
      <c r="AU65" s="5"/>
      <c r="AV65" s="5"/>
      <c r="AW65" s="5"/>
      <c r="AX65" s="4"/>
      <c r="AY65" s="4"/>
      <c r="AZ65" s="4"/>
      <c r="BA65" s="4"/>
      <c r="BB65" s="4"/>
      <c r="BC65" s="4"/>
      <c r="BD65" s="4"/>
      <c r="BE65" s="28" t="s">
        <v>86</v>
      </c>
      <c r="BF65" s="4"/>
      <c r="BG65" s="8" t="s">
        <v>280</v>
      </c>
      <c r="BH65" s="5"/>
      <c r="BI65" s="4"/>
      <c r="BJ65" s="4"/>
      <c r="BK65" s="4"/>
      <c r="BL65" s="4"/>
      <c r="BM65" s="4"/>
      <c r="BN65" s="4"/>
      <c r="BO65" s="4"/>
      <c r="BP65" s="4"/>
      <c r="BQ65" s="4"/>
      <c r="BR65" s="28" t="s">
        <v>86</v>
      </c>
      <c r="BS65" s="4"/>
      <c r="BT65" s="22"/>
      <c r="BU65" s="5"/>
    </row>
    <row r="66" spans="1:73" s="2" customFormat="1" ht="45" x14ac:dyDescent="0.25">
      <c r="A66" s="6">
        <v>118309100287</v>
      </c>
      <c r="B66" s="6">
        <v>450857503</v>
      </c>
      <c r="C66" s="7">
        <v>45048.77202546296</v>
      </c>
      <c r="D66" s="7">
        <v>45048.776099537034</v>
      </c>
      <c r="E66" s="6" t="s">
        <v>281</v>
      </c>
      <c r="J66" s="6" t="s">
        <v>200</v>
      </c>
      <c r="K66" s="6" t="s">
        <v>3</v>
      </c>
      <c r="L66" s="6"/>
      <c r="M66" s="6" t="s">
        <v>79</v>
      </c>
      <c r="N66" s="6" t="s">
        <v>80</v>
      </c>
      <c r="O66" s="6"/>
      <c r="P66" s="6" t="s">
        <v>81</v>
      </c>
      <c r="Q66" s="6"/>
      <c r="R66" s="6" t="s">
        <v>57</v>
      </c>
      <c r="S66" s="6"/>
      <c r="T66" s="6" t="s">
        <v>96</v>
      </c>
      <c r="U66" s="6" t="s">
        <v>79</v>
      </c>
      <c r="V66" s="6" t="s">
        <v>79</v>
      </c>
      <c r="W66" s="6" t="s">
        <v>79</v>
      </c>
      <c r="X66" s="6" t="s">
        <v>83</v>
      </c>
      <c r="Y66" s="6"/>
      <c r="Z66" s="6" t="s">
        <v>9</v>
      </c>
      <c r="AA66" s="6" t="s">
        <v>7</v>
      </c>
      <c r="AB66" s="6" t="s">
        <v>7</v>
      </c>
      <c r="AC66" s="6" t="s">
        <v>7</v>
      </c>
      <c r="AD66" s="6" t="s">
        <v>7</v>
      </c>
      <c r="AE66" s="6" t="s">
        <v>79</v>
      </c>
      <c r="AF66" s="6" t="s">
        <v>84</v>
      </c>
      <c r="AG66" s="8"/>
      <c r="AH66" s="5"/>
      <c r="AI66" s="5"/>
      <c r="AJ66" s="5"/>
      <c r="AK66" s="5"/>
      <c r="AL66" s="5"/>
      <c r="AM66" s="5"/>
      <c r="AN66" s="13"/>
      <c r="AO66" s="13"/>
      <c r="AP66" s="13"/>
      <c r="AQ66" s="13"/>
      <c r="AR66" s="13"/>
      <c r="AS66" s="8" t="s">
        <v>141</v>
      </c>
      <c r="AT66" s="5"/>
      <c r="AU66" s="5"/>
      <c r="AV66" s="5"/>
      <c r="AW66" s="5"/>
      <c r="AX66" s="4"/>
      <c r="AY66" s="4"/>
      <c r="AZ66" s="4"/>
      <c r="BA66" s="4"/>
      <c r="BB66" s="4"/>
      <c r="BC66" s="4"/>
      <c r="BD66" s="4"/>
      <c r="BE66" s="4"/>
      <c r="BF66" s="28" t="s">
        <v>86</v>
      </c>
      <c r="BG66" s="8" t="s">
        <v>282</v>
      </c>
      <c r="BH66" s="5"/>
      <c r="BI66" s="4"/>
      <c r="BJ66" s="4"/>
      <c r="BK66" s="4"/>
      <c r="BL66" s="4"/>
      <c r="BM66" s="4"/>
      <c r="BN66" s="4"/>
      <c r="BO66" s="4"/>
      <c r="BP66" s="4"/>
      <c r="BQ66" s="4"/>
      <c r="BR66" s="28" t="s">
        <v>86</v>
      </c>
      <c r="BS66" s="4"/>
      <c r="BT66" s="22"/>
      <c r="BU66" s="5"/>
    </row>
    <row r="67" spans="1:73" s="2" customFormat="1" ht="30" x14ac:dyDescent="0.25">
      <c r="A67" s="6">
        <v>118309100264</v>
      </c>
      <c r="B67" s="6">
        <v>450857503</v>
      </c>
      <c r="C67" s="7">
        <v>45048.772013888891</v>
      </c>
      <c r="D67" s="7">
        <v>45048.776087962964</v>
      </c>
      <c r="E67" s="6" t="s">
        <v>283</v>
      </c>
      <c r="J67" s="6" t="s">
        <v>95</v>
      </c>
      <c r="K67" s="6" t="s">
        <v>3</v>
      </c>
      <c r="L67" s="6"/>
      <c r="M67" s="6" t="s">
        <v>79</v>
      </c>
      <c r="N67" s="6" t="s">
        <v>80</v>
      </c>
      <c r="O67" s="6"/>
      <c r="P67" s="6" t="s">
        <v>284</v>
      </c>
      <c r="Q67" s="6"/>
      <c r="R67" s="6" t="s">
        <v>46</v>
      </c>
      <c r="S67" s="6" t="s">
        <v>118</v>
      </c>
      <c r="T67" s="6" t="s">
        <v>101</v>
      </c>
      <c r="U67" s="6" t="s">
        <v>79</v>
      </c>
      <c r="V67" s="6" t="s">
        <v>79</v>
      </c>
      <c r="W67" s="6" t="s">
        <v>79</v>
      </c>
      <c r="X67" s="6" t="s">
        <v>83</v>
      </c>
      <c r="Y67" s="6"/>
      <c r="Z67" s="6" t="s">
        <v>9</v>
      </c>
      <c r="AA67" s="6" t="s">
        <v>7</v>
      </c>
      <c r="AB67" s="6" t="s">
        <v>9</v>
      </c>
      <c r="AC67" s="6" t="s">
        <v>7</v>
      </c>
      <c r="AD67" s="6" t="s">
        <v>8</v>
      </c>
      <c r="AE67" s="6" t="s">
        <v>79</v>
      </c>
      <c r="AF67" s="6" t="s">
        <v>84</v>
      </c>
      <c r="AG67" s="8"/>
      <c r="AH67" s="5"/>
      <c r="AI67" s="5"/>
      <c r="AJ67" s="5"/>
      <c r="AK67" s="5"/>
      <c r="AL67" s="5"/>
      <c r="AM67" s="5"/>
      <c r="AN67" s="13"/>
      <c r="AO67" s="13"/>
      <c r="AP67" s="13"/>
      <c r="AQ67" s="13"/>
      <c r="AR67" s="13"/>
      <c r="AS67" s="8" t="s">
        <v>285</v>
      </c>
      <c r="AT67" s="5"/>
      <c r="AU67" s="5"/>
      <c r="AV67" s="5"/>
      <c r="AW67" s="5"/>
      <c r="AX67" s="4"/>
      <c r="AY67" s="4"/>
      <c r="AZ67" s="4"/>
      <c r="BA67" s="4"/>
      <c r="BB67" s="4"/>
      <c r="BC67" s="4"/>
      <c r="BD67" s="4"/>
      <c r="BE67" s="28" t="s">
        <v>86</v>
      </c>
      <c r="BF67" s="4"/>
      <c r="BG67" s="8" t="s">
        <v>286</v>
      </c>
      <c r="BH67" s="5"/>
      <c r="BI67" s="4"/>
      <c r="BJ67" s="4"/>
      <c r="BK67" s="4"/>
      <c r="BL67" s="4"/>
      <c r="BM67" s="4"/>
      <c r="BN67" s="4"/>
      <c r="BO67" s="4"/>
      <c r="BP67" s="4"/>
      <c r="BQ67" s="4"/>
      <c r="BR67" s="28" t="s">
        <v>86</v>
      </c>
      <c r="BS67" s="4"/>
      <c r="BT67" s="22"/>
      <c r="BU67" s="5"/>
    </row>
    <row r="68" spans="1:73" s="2" customFormat="1" x14ac:dyDescent="0.25">
      <c r="A68" s="6">
        <v>118309099980</v>
      </c>
      <c r="B68" s="6">
        <v>450857503</v>
      </c>
      <c r="C68" s="7">
        <v>45048.771828703706</v>
      </c>
      <c r="D68" s="7">
        <v>45048.775925925926</v>
      </c>
      <c r="E68" s="6" t="s">
        <v>287</v>
      </c>
      <c r="J68" s="6" t="s">
        <v>200</v>
      </c>
      <c r="K68" s="6" t="s">
        <v>5</v>
      </c>
      <c r="L68" s="6"/>
      <c r="M68" s="6" t="s">
        <v>79</v>
      </c>
      <c r="N68" s="6" t="s">
        <v>4</v>
      </c>
      <c r="O68" s="6"/>
      <c r="P68" s="6" t="s">
        <v>46</v>
      </c>
      <c r="Q68" s="6" t="s">
        <v>288</v>
      </c>
      <c r="R68" s="6" t="s">
        <v>46</v>
      </c>
      <c r="S68" s="6" t="s">
        <v>289</v>
      </c>
      <c r="T68" s="6" t="s">
        <v>4</v>
      </c>
      <c r="U68" s="6" t="s">
        <v>79</v>
      </c>
      <c r="V68" s="6" t="s">
        <v>79</v>
      </c>
      <c r="W68" s="6" t="s">
        <v>84</v>
      </c>
      <c r="X68" s="6" t="s">
        <v>83</v>
      </c>
      <c r="Y68" s="6"/>
      <c r="Z68" s="6"/>
      <c r="AA68" s="6"/>
      <c r="AB68" s="6"/>
      <c r="AC68" s="6"/>
      <c r="AD68" s="6"/>
      <c r="AE68" s="6"/>
      <c r="AF68" s="6"/>
      <c r="AG68" s="8"/>
      <c r="AH68" s="5"/>
      <c r="AI68" s="5"/>
      <c r="AJ68" s="5"/>
      <c r="AK68" s="5"/>
      <c r="AL68" s="5"/>
      <c r="AM68" s="5"/>
      <c r="AN68" s="13"/>
      <c r="AO68" s="13"/>
      <c r="AP68" s="13"/>
      <c r="AQ68" s="13"/>
      <c r="AR68" s="13"/>
      <c r="AS68" s="8"/>
      <c r="AT68" s="5"/>
      <c r="AU68" s="26" t="s">
        <v>86</v>
      </c>
      <c r="AV68" s="5"/>
      <c r="AW68" s="5"/>
      <c r="AX68" s="4"/>
      <c r="AY68" s="4"/>
      <c r="AZ68" s="4"/>
      <c r="BA68" s="4"/>
      <c r="BB68" s="4"/>
      <c r="BC68" s="4"/>
      <c r="BD68" s="4"/>
      <c r="BE68" s="4"/>
      <c r="BF68" s="4"/>
      <c r="BG68" s="8"/>
      <c r="BH68" s="5"/>
      <c r="BI68" s="4"/>
      <c r="BJ68" s="4"/>
      <c r="BK68" s="4"/>
      <c r="BL68" s="4"/>
      <c r="BM68" s="4"/>
      <c r="BN68" s="4"/>
      <c r="BO68" s="4"/>
      <c r="BP68" s="4"/>
      <c r="BQ68" s="4"/>
      <c r="BR68" s="4"/>
      <c r="BS68" s="28" t="s">
        <v>86</v>
      </c>
      <c r="BT68" s="22"/>
      <c r="BU68" s="5"/>
    </row>
    <row r="69" spans="1:73" s="2" customFormat="1" ht="45" x14ac:dyDescent="0.25">
      <c r="A69" s="6">
        <v>118309099490</v>
      </c>
      <c r="B69" s="6">
        <v>450857503</v>
      </c>
      <c r="C69" s="7">
        <v>45048.771493055552</v>
      </c>
      <c r="D69" s="7">
        <v>45048.775567129633</v>
      </c>
      <c r="E69" s="6" t="s">
        <v>290</v>
      </c>
      <c r="J69" s="6" t="s">
        <v>95</v>
      </c>
      <c r="K69" s="6" t="s">
        <v>3</v>
      </c>
      <c r="L69" s="6"/>
      <c r="M69" s="6" t="s">
        <v>79</v>
      </c>
      <c r="N69" s="6" t="s">
        <v>80</v>
      </c>
      <c r="O69" s="6"/>
      <c r="P69" s="6" t="s">
        <v>117</v>
      </c>
      <c r="Q69" s="6"/>
      <c r="R69" s="6" t="s">
        <v>57</v>
      </c>
      <c r="S69" s="6"/>
      <c r="T69" s="6" t="s">
        <v>136</v>
      </c>
      <c r="U69" s="6" t="s">
        <v>79</v>
      </c>
      <c r="V69" s="6" t="s">
        <v>79</v>
      </c>
      <c r="W69" s="6" t="s">
        <v>84</v>
      </c>
      <c r="X69" s="6" t="s">
        <v>83</v>
      </c>
      <c r="Y69" s="6"/>
      <c r="Z69" s="6" t="s">
        <v>10</v>
      </c>
      <c r="AA69" s="6" t="s">
        <v>10</v>
      </c>
      <c r="AB69" s="6" t="s">
        <v>7</v>
      </c>
      <c r="AC69" s="6" t="s">
        <v>7</v>
      </c>
      <c r="AD69" s="6" t="s">
        <v>10</v>
      </c>
      <c r="AE69" s="6" t="s">
        <v>79</v>
      </c>
      <c r="AF69" s="6" t="s">
        <v>84</v>
      </c>
      <c r="AG69" s="8"/>
      <c r="AH69" s="5"/>
      <c r="AI69" s="5"/>
      <c r="AJ69" s="5"/>
      <c r="AK69" s="5"/>
      <c r="AL69" s="5"/>
      <c r="AM69" s="5"/>
      <c r="AN69" s="13"/>
      <c r="AO69" s="13"/>
      <c r="AP69" s="13"/>
      <c r="AQ69" s="13"/>
      <c r="AR69" s="13"/>
      <c r="AS69" s="8" t="s">
        <v>291</v>
      </c>
      <c r="AT69" s="5"/>
      <c r="AU69" s="5"/>
      <c r="AV69" s="5"/>
      <c r="AW69" s="5"/>
      <c r="AX69" s="4"/>
      <c r="AY69" s="4"/>
      <c r="AZ69" s="4"/>
      <c r="BA69" s="4"/>
      <c r="BB69" s="4"/>
      <c r="BC69" s="4"/>
      <c r="BD69" s="4"/>
      <c r="BE69" s="4"/>
      <c r="BF69" s="28" t="s">
        <v>86</v>
      </c>
      <c r="BG69" s="8" t="s">
        <v>292</v>
      </c>
      <c r="BH69" s="5"/>
      <c r="BI69" s="4"/>
      <c r="BJ69" s="4"/>
      <c r="BK69" s="4"/>
      <c r="BL69" s="28" t="s">
        <v>86</v>
      </c>
      <c r="BM69" s="4"/>
      <c r="BN69" s="4"/>
      <c r="BO69" s="4"/>
      <c r="BP69" s="4"/>
      <c r="BQ69" s="4"/>
      <c r="BR69" s="4"/>
      <c r="BS69" s="4"/>
      <c r="BT69" s="22"/>
      <c r="BU69" s="5"/>
    </row>
    <row r="70" spans="1:73" s="2" customFormat="1" x14ac:dyDescent="0.25">
      <c r="A70" s="6">
        <v>118309099447</v>
      </c>
      <c r="B70" s="6">
        <v>450857503</v>
      </c>
      <c r="C70" s="7">
        <v>45048.77140046296</v>
      </c>
      <c r="D70" s="7">
        <v>45048.775324074071</v>
      </c>
      <c r="E70" s="6" t="s">
        <v>293</v>
      </c>
      <c r="J70" s="6" t="s">
        <v>95</v>
      </c>
      <c r="K70" s="6" t="s">
        <v>3</v>
      </c>
      <c r="L70" s="6"/>
      <c r="M70" s="6" t="s">
        <v>79</v>
      </c>
      <c r="N70" s="6" t="s">
        <v>80</v>
      </c>
      <c r="O70" s="6"/>
      <c r="P70" s="6" t="s">
        <v>117</v>
      </c>
      <c r="Q70" s="6"/>
      <c r="R70" s="6" t="s">
        <v>46</v>
      </c>
      <c r="S70" s="6" t="s">
        <v>118</v>
      </c>
      <c r="T70" s="6" t="s">
        <v>96</v>
      </c>
      <c r="U70" s="6" t="s">
        <v>79</v>
      </c>
      <c r="V70" s="6" t="s">
        <v>79</v>
      </c>
      <c r="W70" s="6" t="s">
        <v>84</v>
      </c>
      <c r="X70" s="6" t="s">
        <v>104</v>
      </c>
      <c r="Y70" s="6"/>
      <c r="Z70" s="6" t="s">
        <v>9</v>
      </c>
      <c r="AA70" s="6" t="s">
        <v>9</v>
      </c>
      <c r="AB70" s="6" t="s">
        <v>7</v>
      </c>
      <c r="AC70" s="6" t="s">
        <v>9</v>
      </c>
      <c r="AD70" s="6" t="s">
        <v>9</v>
      </c>
      <c r="AE70" s="6" t="s">
        <v>84</v>
      </c>
      <c r="AF70" s="6" t="s">
        <v>84</v>
      </c>
      <c r="AG70" s="8"/>
      <c r="AH70" s="5"/>
      <c r="AI70" s="5"/>
      <c r="AJ70" s="5"/>
      <c r="AK70" s="5"/>
      <c r="AL70" s="5"/>
      <c r="AM70" s="5"/>
      <c r="AN70" s="13"/>
      <c r="AO70" s="13"/>
      <c r="AP70" s="13"/>
      <c r="AQ70" s="13"/>
      <c r="AR70" s="13"/>
      <c r="AS70" s="8" t="s">
        <v>294</v>
      </c>
      <c r="AT70" s="5"/>
      <c r="AU70" s="5"/>
      <c r="AV70" s="5"/>
      <c r="AW70" s="5"/>
      <c r="AX70" s="4"/>
      <c r="AY70" s="4"/>
      <c r="AZ70" s="4"/>
      <c r="BA70" s="4"/>
      <c r="BB70" s="4"/>
      <c r="BC70" s="4"/>
      <c r="BD70" s="4"/>
      <c r="BE70" s="28" t="s">
        <v>86</v>
      </c>
      <c r="BF70" s="4"/>
      <c r="BG70" s="8" t="s">
        <v>295</v>
      </c>
      <c r="BH70" s="5"/>
      <c r="BI70" s="4"/>
      <c r="BJ70" s="4"/>
      <c r="BK70" s="4"/>
      <c r="BL70" s="4"/>
      <c r="BM70" s="4"/>
      <c r="BN70" s="4"/>
      <c r="BO70" s="4"/>
      <c r="BP70" s="4"/>
      <c r="BQ70" s="4"/>
      <c r="BR70" s="4"/>
      <c r="BS70" s="28" t="s">
        <v>86</v>
      </c>
      <c r="BT70" s="22"/>
      <c r="BU70" s="5"/>
    </row>
    <row r="71" spans="1:73" s="2" customFormat="1" ht="150" x14ac:dyDescent="0.25">
      <c r="A71" s="6">
        <v>118309099758</v>
      </c>
      <c r="B71" s="6">
        <v>450857503</v>
      </c>
      <c r="C71" s="7">
        <v>45048.771493055552</v>
      </c>
      <c r="D71" s="7">
        <v>45048.775312500002</v>
      </c>
      <c r="E71" s="6" t="s">
        <v>236</v>
      </c>
      <c r="J71" s="6" t="s">
        <v>95</v>
      </c>
      <c r="K71" s="6" t="s">
        <v>3</v>
      </c>
      <c r="L71" s="6"/>
      <c r="M71" s="6" t="s">
        <v>79</v>
      </c>
      <c r="N71" s="6" t="s">
        <v>153</v>
      </c>
      <c r="O71" s="6"/>
      <c r="P71" s="6" t="s">
        <v>296</v>
      </c>
      <c r="Q71" s="6"/>
      <c r="R71" s="6" t="s">
        <v>250</v>
      </c>
      <c r="S71" s="6"/>
      <c r="T71" s="6" t="s">
        <v>91</v>
      </c>
      <c r="U71" s="6" t="s">
        <v>79</v>
      </c>
      <c r="V71" s="6" t="s">
        <v>79</v>
      </c>
      <c r="W71" s="6" t="s">
        <v>79</v>
      </c>
      <c r="X71" s="6" t="s">
        <v>83</v>
      </c>
      <c r="Y71" s="6"/>
      <c r="Z71" s="6" t="s">
        <v>7</v>
      </c>
      <c r="AA71" s="6" t="s">
        <v>9</v>
      </c>
      <c r="AB71" s="6" t="s">
        <v>7</v>
      </c>
      <c r="AC71" s="6" t="s">
        <v>7</v>
      </c>
      <c r="AD71" s="6" t="s">
        <v>9</v>
      </c>
      <c r="AE71" s="6" t="s">
        <v>79</v>
      </c>
      <c r="AF71" s="6" t="s">
        <v>79</v>
      </c>
      <c r="AG71" s="8" t="s">
        <v>267</v>
      </c>
      <c r="AH71" s="5"/>
      <c r="AI71" s="5"/>
      <c r="AJ71" s="5"/>
      <c r="AK71" s="5"/>
      <c r="AL71" s="5"/>
      <c r="AM71" s="5"/>
      <c r="AN71" s="13"/>
      <c r="AO71" s="13"/>
      <c r="AP71" s="13"/>
      <c r="AQ71" s="13"/>
      <c r="AR71" s="13"/>
      <c r="AS71" s="8" t="s">
        <v>297</v>
      </c>
      <c r="AT71" s="5"/>
      <c r="AU71" s="5"/>
      <c r="AV71" s="5"/>
      <c r="AW71" s="5"/>
      <c r="AX71" s="4"/>
      <c r="AY71" s="4"/>
      <c r="AZ71" s="4"/>
      <c r="BA71" s="4"/>
      <c r="BB71" s="4"/>
      <c r="BC71" s="4"/>
      <c r="BD71" s="4"/>
      <c r="BE71" s="4"/>
      <c r="BF71" s="28" t="s">
        <v>86</v>
      </c>
      <c r="BG71" s="8" t="s">
        <v>298</v>
      </c>
      <c r="BH71" s="5"/>
      <c r="BI71" s="4"/>
      <c r="BJ71" s="4"/>
      <c r="BK71" s="4"/>
      <c r="BL71" s="4"/>
      <c r="BM71" s="4"/>
      <c r="BN71" s="4"/>
      <c r="BO71" s="4"/>
      <c r="BP71" s="4"/>
      <c r="BQ71" s="4"/>
      <c r="BR71" s="28" t="s">
        <v>86</v>
      </c>
      <c r="BS71" s="4"/>
      <c r="BT71" s="22" t="s">
        <v>299</v>
      </c>
      <c r="BU71" s="5"/>
    </row>
    <row r="72" spans="1:73" s="2" customFormat="1" ht="45" x14ac:dyDescent="0.25">
      <c r="A72" s="6">
        <v>118309100931</v>
      </c>
      <c r="B72" s="6">
        <v>450857503</v>
      </c>
      <c r="C72" s="7">
        <v>45048.772488425922</v>
      </c>
      <c r="D72" s="7">
        <v>45048.775138888886</v>
      </c>
      <c r="E72" s="6" t="s">
        <v>300</v>
      </c>
      <c r="J72" s="6" t="s">
        <v>78</v>
      </c>
      <c r="K72" s="6" t="s">
        <v>5</v>
      </c>
      <c r="L72" s="6"/>
      <c r="M72" s="6" t="s">
        <v>79</v>
      </c>
      <c r="N72" s="6" t="s">
        <v>80</v>
      </c>
      <c r="O72" s="6"/>
      <c r="P72" s="6" t="s">
        <v>176</v>
      </c>
      <c r="Q72" s="6"/>
      <c r="R72" s="6" t="s">
        <v>90</v>
      </c>
      <c r="S72" s="6"/>
      <c r="T72" s="6" t="s">
        <v>101</v>
      </c>
      <c r="U72" s="6" t="s">
        <v>79</v>
      </c>
      <c r="V72" s="6" t="s">
        <v>79</v>
      </c>
      <c r="W72" s="6" t="s">
        <v>84</v>
      </c>
      <c r="X72" s="6" t="s">
        <v>104</v>
      </c>
      <c r="Y72" s="6"/>
      <c r="Z72" s="6" t="s">
        <v>9</v>
      </c>
      <c r="AA72" s="6" t="s">
        <v>9</v>
      </c>
      <c r="AB72" s="6" t="s">
        <v>9</v>
      </c>
      <c r="AC72" s="6" t="s">
        <v>9</v>
      </c>
      <c r="AD72" s="6" t="s">
        <v>10</v>
      </c>
      <c r="AE72" s="6" t="s">
        <v>84</v>
      </c>
      <c r="AF72" s="6" t="s">
        <v>79</v>
      </c>
      <c r="AG72" s="8"/>
      <c r="AH72" s="5"/>
      <c r="AI72" s="5"/>
      <c r="AJ72" s="5"/>
      <c r="AK72" s="5"/>
      <c r="AL72" s="5"/>
      <c r="AM72" s="5"/>
      <c r="AN72" s="13"/>
      <c r="AO72" s="13"/>
      <c r="AP72" s="13"/>
      <c r="AQ72" s="13"/>
      <c r="AR72" s="13"/>
      <c r="AS72" s="8" t="s">
        <v>301</v>
      </c>
      <c r="AT72" s="5"/>
      <c r="AU72" s="5"/>
      <c r="AV72" s="5"/>
      <c r="AW72" s="5"/>
      <c r="AX72" s="4"/>
      <c r="AY72" s="4"/>
      <c r="AZ72" s="4"/>
      <c r="BA72" s="4"/>
      <c r="BB72" s="4"/>
      <c r="BC72" s="4"/>
      <c r="BD72" s="4"/>
      <c r="BE72" s="4"/>
      <c r="BF72" s="28" t="s">
        <v>86</v>
      </c>
      <c r="BG72" s="8" t="s">
        <v>302</v>
      </c>
      <c r="BH72" s="5"/>
      <c r="BI72" s="28" t="s">
        <v>86</v>
      </c>
      <c r="BJ72" s="4"/>
      <c r="BK72" s="4"/>
      <c r="BL72" s="4"/>
      <c r="BM72" s="4"/>
      <c r="BN72" s="4"/>
      <c r="BO72" s="4"/>
      <c r="BP72" s="4"/>
      <c r="BQ72" s="4"/>
      <c r="BR72" s="4"/>
      <c r="BS72" s="4"/>
      <c r="BT72" s="22"/>
      <c r="BU72" s="5"/>
    </row>
    <row r="73" spans="1:73" s="2" customFormat="1" ht="30" x14ac:dyDescent="0.25">
      <c r="A73" s="6">
        <v>118309100430</v>
      </c>
      <c r="B73" s="6">
        <v>450857503</v>
      </c>
      <c r="C73" s="7">
        <v>45048.772129629629</v>
      </c>
      <c r="D73" s="7">
        <v>45048.775138888886</v>
      </c>
      <c r="E73" s="6" t="s">
        <v>99</v>
      </c>
      <c r="J73" s="6" t="s">
        <v>95</v>
      </c>
      <c r="K73" s="6" t="s">
        <v>3</v>
      </c>
      <c r="L73" s="6"/>
      <c r="M73" s="6" t="s">
        <v>79</v>
      </c>
      <c r="N73" s="6" t="s">
        <v>80</v>
      </c>
      <c r="O73" s="6"/>
      <c r="P73" s="6" t="s">
        <v>100</v>
      </c>
      <c r="Q73" s="6"/>
      <c r="R73" s="6" t="s">
        <v>90</v>
      </c>
      <c r="S73" s="6"/>
      <c r="T73" s="6" t="s">
        <v>96</v>
      </c>
      <c r="U73" s="6" t="s">
        <v>79</v>
      </c>
      <c r="V73" s="6" t="s">
        <v>79</v>
      </c>
      <c r="W73" s="6" t="s">
        <v>79</v>
      </c>
      <c r="X73" s="6" t="s">
        <v>83</v>
      </c>
      <c r="Y73" s="6"/>
      <c r="Z73" s="6" t="s">
        <v>7</v>
      </c>
      <c r="AA73" s="6" t="s">
        <v>10</v>
      </c>
      <c r="AB73" s="6" t="s">
        <v>10</v>
      </c>
      <c r="AC73" s="6" t="s">
        <v>10</v>
      </c>
      <c r="AD73" s="6" t="s">
        <v>10</v>
      </c>
      <c r="AE73" s="6" t="s">
        <v>79</v>
      </c>
      <c r="AF73" s="6" t="s">
        <v>84</v>
      </c>
      <c r="AG73" s="8"/>
      <c r="AH73" s="5"/>
      <c r="AI73" s="5"/>
      <c r="AJ73" s="5"/>
      <c r="AK73" s="5"/>
      <c r="AL73" s="5"/>
      <c r="AM73" s="5"/>
      <c r="AN73" s="13"/>
      <c r="AO73" s="13"/>
      <c r="AP73" s="13"/>
      <c r="AQ73" s="13"/>
      <c r="AR73" s="13"/>
      <c r="AS73" s="8" t="s">
        <v>303</v>
      </c>
      <c r="AT73" s="5"/>
      <c r="AU73" s="5"/>
      <c r="AV73" s="5"/>
      <c r="AW73" s="5"/>
      <c r="AX73" s="4"/>
      <c r="AY73" s="4"/>
      <c r="AZ73" s="4"/>
      <c r="BA73" s="4"/>
      <c r="BB73" s="4"/>
      <c r="BC73" s="4"/>
      <c r="BD73" s="4"/>
      <c r="BE73" s="4"/>
      <c r="BF73" s="28" t="s">
        <v>86</v>
      </c>
      <c r="BG73" s="8" t="s">
        <v>304</v>
      </c>
      <c r="BH73" s="5"/>
      <c r="BI73" s="4"/>
      <c r="BJ73" s="4"/>
      <c r="BK73" s="4"/>
      <c r="BL73" s="28" t="s">
        <v>86</v>
      </c>
      <c r="BM73" s="4"/>
      <c r="BN73" s="4"/>
      <c r="BO73" s="4"/>
      <c r="BP73" s="4"/>
      <c r="BQ73" s="4"/>
      <c r="BR73" s="4"/>
      <c r="BS73" s="4"/>
      <c r="BT73" s="22"/>
      <c r="BU73" s="5"/>
    </row>
    <row r="74" spans="1:73" s="2" customFormat="1" x14ac:dyDescent="0.25">
      <c r="A74" s="6">
        <v>118309100405</v>
      </c>
      <c r="B74" s="6">
        <v>450857503</v>
      </c>
      <c r="C74" s="7">
        <v>45048.77207175926</v>
      </c>
      <c r="D74" s="7">
        <v>45048.775138888886</v>
      </c>
      <c r="E74" s="6" t="s">
        <v>305</v>
      </c>
      <c r="J74" s="6" t="s">
        <v>200</v>
      </c>
      <c r="K74" s="6" t="s">
        <v>3</v>
      </c>
      <c r="L74" s="6"/>
      <c r="M74" s="6" t="s">
        <v>79</v>
      </c>
      <c r="N74" s="6" t="s">
        <v>80</v>
      </c>
      <c r="O74" s="6"/>
      <c r="P74" s="6" t="s">
        <v>81</v>
      </c>
      <c r="Q74" s="6"/>
      <c r="R74" s="6" t="s">
        <v>90</v>
      </c>
      <c r="S74" s="6"/>
      <c r="T74" s="6" t="s">
        <v>96</v>
      </c>
      <c r="U74" s="6" t="s">
        <v>79</v>
      </c>
      <c r="V74" s="6" t="s">
        <v>79</v>
      </c>
      <c r="W74" s="6" t="s">
        <v>84</v>
      </c>
      <c r="X74" s="6" t="s">
        <v>83</v>
      </c>
      <c r="Y74" s="6"/>
      <c r="Z74" s="6" t="s">
        <v>9</v>
      </c>
      <c r="AA74" s="6" t="s">
        <v>7</v>
      </c>
      <c r="AB74" s="6" t="s">
        <v>7</v>
      </c>
      <c r="AC74" s="6" t="s">
        <v>7</v>
      </c>
      <c r="AD74" s="6" t="s">
        <v>7</v>
      </c>
      <c r="AE74" s="6" t="s">
        <v>79</v>
      </c>
      <c r="AF74" s="6" t="s">
        <v>84</v>
      </c>
      <c r="AG74" s="8"/>
      <c r="AH74" s="5"/>
      <c r="AI74" s="5"/>
      <c r="AJ74" s="5"/>
      <c r="AK74" s="5"/>
      <c r="AL74" s="5"/>
      <c r="AM74" s="5"/>
      <c r="AN74" s="13"/>
      <c r="AO74" s="13"/>
      <c r="AP74" s="13"/>
      <c r="AQ74" s="13"/>
      <c r="AR74" s="13"/>
      <c r="AS74" s="8" t="s">
        <v>306</v>
      </c>
      <c r="AT74" s="5"/>
      <c r="AU74" s="5"/>
      <c r="AV74" s="5"/>
      <c r="AW74" s="5"/>
      <c r="AX74" s="4"/>
      <c r="AY74" s="4"/>
      <c r="AZ74" s="4"/>
      <c r="BA74" s="4"/>
      <c r="BB74" s="4"/>
      <c r="BC74" s="4"/>
      <c r="BD74" s="4"/>
      <c r="BE74" s="28" t="s">
        <v>86</v>
      </c>
      <c r="BF74" s="4"/>
      <c r="BG74" s="8" t="s">
        <v>307</v>
      </c>
      <c r="BH74" s="5"/>
      <c r="BI74" s="4"/>
      <c r="BJ74" s="4"/>
      <c r="BK74" s="4"/>
      <c r="BL74" s="4"/>
      <c r="BM74" s="4"/>
      <c r="BN74" s="4"/>
      <c r="BO74" s="4"/>
      <c r="BP74" s="4"/>
      <c r="BQ74" s="4"/>
      <c r="BR74" s="4"/>
      <c r="BS74" s="28" t="s">
        <v>86</v>
      </c>
      <c r="BT74" s="22" t="s">
        <v>267</v>
      </c>
      <c r="BU74" s="5"/>
    </row>
    <row r="75" spans="1:73" s="2" customFormat="1" x14ac:dyDescent="0.25">
      <c r="A75" s="6">
        <v>118309099915</v>
      </c>
      <c r="B75" s="6">
        <v>450857503</v>
      </c>
      <c r="C75" s="7">
        <v>45048.771736111114</v>
      </c>
      <c r="D75" s="7">
        <v>45048.774664351855</v>
      </c>
      <c r="E75" s="6" t="s">
        <v>308</v>
      </c>
      <c r="J75" s="6" t="s">
        <v>95</v>
      </c>
      <c r="K75" s="6" t="s">
        <v>5</v>
      </c>
      <c r="L75" s="6"/>
      <c r="M75" s="6" t="s">
        <v>79</v>
      </c>
      <c r="N75" s="6" t="s">
        <v>80</v>
      </c>
      <c r="O75" s="6"/>
      <c r="P75" s="6" t="s">
        <v>81</v>
      </c>
      <c r="Q75" s="6"/>
      <c r="R75" s="6" t="s">
        <v>57</v>
      </c>
      <c r="S75" s="6"/>
      <c r="T75" s="6" t="s">
        <v>101</v>
      </c>
      <c r="U75" s="6" t="s">
        <v>79</v>
      </c>
      <c r="V75" s="6" t="s">
        <v>79</v>
      </c>
      <c r="W75" s="6" t="s">
        <v>79</v>
      </c>
      <c r="X75" s="6" t="s">
        <v>83</v>
      </c>
      <c r="Y75" s="6"/>
      <c r="Z75" s="6" t="s">
        <v>7</v>
      </c>
      <c r="AA75" s="6" t="s">
        <v>9</v>
      </c>
      <c r="AB75" s="6" t="s">
        <v>7</v>
      </c>
      <c r="AC75" s="6" t="s">
        <v>7</v>
      </c>
      <c r="AD75" s="6" t="s">
        <v>7</v>
      </c>
      <c r="AE75" s="6" t="s">
        <v>79</v>
      </c>
      <c r="AF75" s="6" t="s">
        <v>84</v>
      </c>
      <c r="AG75" s="8" t="s">
        <v>267</v>
      </c>
      <c r="AH75" s="5"/>
      <c r="AI75" s="5"/>
      <c r="AJ75" s="5"/>
      <c r="AK75" s="5"/>
      <c r="AL75" s="5"/>
      <c r="AM75" s="5"/>
      <c r="AN75" s="13"/>
      <c r="AO75" s="13"/>
      <c r="AP75" s="13"/>
      <c r="AQ75" s="13"/>
      <c r="AR75" s="13"/>
      <c r="AS75" s="8" t="s">
        <v>141</v>
      </c>
      <c r="AT75" s="5"/>
      <c r="AU75" s="5"/>
      <c r="AV75" s="5"/>
      <c r="AW75" s="5"/>
      <c r="AX75" s="4"/>
      <c r="AY75" s="4"/>
      <c r="AZ75" s="4"/>
      <c r="BA75" s="4"/>
      <c r="BB75" s="4"/>
      <c r="BC75" s="4"/>
      <c r="BD75" s="4"/>
      <c r="BE75" s="4"/>
      <c r="BF75" s="28" t="s">
        <v>86</v>
      </c>
      <c r="BG75" s="8" t="s">
        <v>267</v>
      </c>
      <c r="BH75" s="5"/>
      <c r="BI75" s="4"/>
      <c r="BJ75" s="4"/>
      <c r="BK75" s="4"/>
      <c r="BL75" s="4"/>
      <c r="BM75" s="4"/>
      <c r="BN75" s="4"/>
      <c r="BO75" s="4"/>
      <c r="BP75" s="4"/>
      <c r="BQ75" s="4"/>
      <c r="BR75" s="4"/>
      <c r="BS75" s="28" t="s">
        <v>86</v>
      </c>
      <c r="BT75" s="22" t="s">
        <v>267</v>
      </c>
      <c r="BU75" s="5"/>
    </row>
    <row r="76" spans="1:73" s="2" customFormat="1" x14ac:dyDescent="0.25">
      <c r="A76" s="6">
        <v>118309099344</v>
      </c>
      <c r="B76" s="6">
        <v>450857503</v>
      </c>
      <c r="C76" s="7">
        <v>45048.77138888889</v>
      </c>
      <c r="D76" s="7">
        <v>45048.774525462963</v>
      </c>
      <c r="E76" s="6" t="s">
        <v>309</v>
      </c>
      <c r="J76" s="6" t="s">
        <v>95</v>
      </c>
      <c r="K76" s="6" t="s">
        <v>3</v>
      </c>
      <c r="L76" s="6"/>
      <c r="M76" s="6" t="s">
        <v>79</v>
      </c>
      <c r="N76" s="6" t="s">
        <v>80</v>
      </c>
      <c r="O76" s="6"/>
      <c r="P76" s="6" t="s">
        <v>284</v>
      </c>
      <c r="Q76" s="6"/>
      <c r="R76" s="6" t="s">
        <v>57</v>
      </c>
      <c r="S76" s="6"/>
      <c r="T76" s="6" t="s">
        <v>101</v>
      </c>
      <c r="U76" s="6" t="s">
        <v>79</v>
      </c>
      <c r="V76" s="6" t="s">
        <v>79</v>
      </c>
      <c r="W76" s="6" t="s">
        <v>79</v>
      </c>
      <c r="X76" s="6" t="s">
        <v>83</v>
      </c>
      <c r="Y76" s="6"/>
      <c r="Z76" s="6" t="s">
        <v>7</v>
      </c>
      <c r="AA76" s="6" t="s">
        <v>7</v>
      </c>
      <c r="AB76" s="6" t="s">
        <v>7</v>
      </c>
      <c r="AC76" s="6" t="s">
        <v>7</v>
      </c>
      <c r="AD76" s="6" t="s">
        <v>7</v>
      </c>
      <c r="AE76" s="6" t="s">
        <v>79</v>
      </c>
      <c r="AF76" s="6" t="s">
        <v>84</v>
      </c>
      <c r="AG76" s="8"/>
      <c r="AH76" s="5"/>
      <c r="AI76" s="5"/>
      <c r="AJ76" s="5"/>
      <c r="AK76" s="5"/>
      <c r="AL76" s="5"/>
      <c r="AM76" s="5"/>
      <c r="AN76" s="13"/>
      <c r="AO76" s="13"/>
      <c r="AP76" s="13"/>
      <c r="AQ76" s="13"/>
      <c r="AR76" s="13"/>
      <c r="AS76" s="8" t="s">
        <v>310</v>
      </c>
      <c r="AT76" s="5"/>
      <c r="AU76" s="5"/>
      <c r="AV76" s="5"/>
      <c r="AW76" s="5"/>
      <c r="AX76" s="4"/>
      <c r="AY76" s="4"/>
      <c r="AZ76" s="4"/>
      <c r="BA76" s="4"/>
      <c r="BB76" s="4"/>
      <c r="BC76" s="4"/>
      <c r="BD76" s="4"/>
      <c r="BE76" s="4"/>
      <c r="BF76" s="28" t="s">
        <v>86</v>
      </c>
      <c r="BG76" s="8" t="s">
        <v>311</v>
      </c>
      <c r="BH76" s="5"/>
      <c r="BI76" s="4"/>
      <c r="BJ76" s="4"/>
      <c r="BK76" s="4"/>
      <c r="BL76" s="4"/>
      <c r="BM76" s="4"/>
      <c r="BN76" s="4"/>
      <c r="BO76" s="4"/>
      <c r="BP76" s="4"/>
      <c r="BQ76" s="4"/>
      <c r="BR76" s="28" t="s">
        <v>86</v>
      </c>
      <c r="BS76" s="4"/>
      <c r="BT76" s="22"/>
      <c r="BU76" s="5"/>
    </row>
    <row r="77" spans="1:73" s="2" customFormat="1" x14ac:dyDescent="0.25">
      <c r="A77" s="6">
        <v>118309100329</v>
      </c>
      <c r="B77" s="6">
        <v>450857503</v>
      </c>
      <c r="C77" s="7">
        <v>45048.771689814814</v>
      </c>
      <c r="D77" s="7">
        <v>45048.772916666669</v>
      </c>
      <c r="E77" s="6" t="s">
        <v>312</v>
      </c>
      <c r="J77" s="6" t="s">
        <v>95</v>
      </c>
      <c r="K77" s="6" t="s">
        <v>3</v>
      </c>
      <c r="L77" s="6"/>
      <c r="M77" s="6" t="s">
        <v>79</v>
      </c>
      <c r="N77" s="6" t="s">
        <v>80</v>
      </c>
      <c r="O77" s="6"/>
      <c r="P77" s="6" t="s">
        <v>81</v>
      </c>
      <c r="Q77" s="6"/>
      <c r="R77" s="6" t="s">
        <v>57</v>
      </c>
      <c r="S77" s="6"/>
      <c r="T77" s="6" t="s">
        <v>91</v>
      </c>
      <c r="U77" s="6" t="s">
        <v>79</v>
      </c>
      <c r="V77" s="6" t="s">
        <v>79</v>
      </c>
      <c r="W77" s="6" t="s">
        <v>84</v>
      </c>
      <c r="X77" s="6" t="s">
        <v>83</v>
      </c>
      <c r="Y77" s="6"/>
      <c r="Z77" s="6"/>
      <c r="AA77" s="6"/>
      <c r="AB77" s="6"/>
      <c r="AC77" s="6"/>
      <c r="AD77" s="6"/>
      <c r="AE77" s="6"/>
      <c r="AF77" s="6"/>
      <c r="AG77" s="8"/>
      <c r="AH77" s="5"/>
      <c r="AI77" s="5"/>
      <c r="AJ77" s="5"/>
      <c r="AK77" s="5"/>
      <c r="AL77" s="5"/>
      <c r="AM77" s="5"/>
      <c r="AN77" s="13"/>
      <c r="AO77" s="13"/>
      <c r="AP77" s="13"/>
      <c r="AQ77" s="13"/>
      <c r="AR77" s="13"/>
      <c r="AS77" s="8"/>
      <c r="AT77" s="5"/>
      <c r="AU77" s="26" t="s">
        <v>86</v>
      </c>
      <c r="AV77" s="5"/>
      <c r="AW77" s="5"/>
      <c r="AX77" s="4"/>
      <c r="AY77" s="4"/>
      <c r="AZ77" s="4"/>
      <c r="BA77" s="4"/>
      <c r="BB77" s="4"/>
      <c r="BC77" s="4"/>
      <c r="BD77" s="4"/>
      <c r="BE77" s="4"/>
      <c r="BF77" s="4"/>
      <c r="BG77" s="8"/>
      <c r="BH77" s="5"/>
      <c r="BI77" s="4"/>
      <c r="BJ77" s="4"/>
      <c r="BK77" s="4"/>
      <c r="BL77" s="4"/>
      <c r="BM77" s="4"/>
      <c r="BN77" s="4"/>
      <c r="BO77" s="4"/>
      <c r="BP77" s="4"/>
      <c r="BQ77" s="4"/>
      <c r="BR77" s="4"/>
      <c r="BS77" s="28" t="s">
        <v>86</v>
      </c>
      <c r="BT77" s="22"/>
      <c r="BU77" s="5"/>
    </row>
    <row r="78" spans="1:73" s="2" customFormat="1" ht="180" x14ac:dyDescent="0.25">
      <c r="A78" s="6">
        <v>118308955697</v>
      </c>
      <c r="B78" s="6">
        <v>450857503</v>
      </c>
      <c r="C78" s="7">
        <v>45048.680023148147</v>
      </c>
      <c r="D78" s="7">
        <v>45048.690428240741</v>
      </c>
      <c r="E78" s="6" t="s">
        <v>313</v>
      </c>
      <c r="J78" s="6" t="s">
        <v>95</v>
      </c>
      <c r="K78" s="6" t="s">
        <v>5</v>
      </c>
      <c r="L78" s="6"/>
      <c r="M78" s="6" t="s">
        <v>79</v>
      </c>
      <c r="N78" s="6" t="s">
        <v>80</v>
      </c>
      <c r="O78" s="6"/>
      <c r="P78" s="6" t="s">
        <v>81</v>
      </c>
      <c r="Q78" s="6"/>
      <c r="R78" s="6" t="s">
        <v>250</v>
      </c>
      <c r="S78" s="6"/>
      <c r="T78" s="6" t="s">
        <v>96</v>
      </c>
      <c r="U78" s="6" t="s">
        <v>79</v>
      </c>
      <c r="V78" s="6" t="s">
        <v>79</v>
      </c>
      <c r="W78" s="6" t="s">
        <v>79</v>
      </c>
      <c r="X78" s="6" t="s">
        <v>83</v>
      </c>
      <c r="Y78" s="6"/>
      <c r="Z78" s="6" t="s">
        <v>10</v>
      </c>
      <c r="AA78" s="6" t="s">
        <v>10</v>
      </c>
      <c r="AB78" s="6" t="s">
        <v>7</v>
      </c>
      <c r="AC78" s="6" t="s">
        <v>7</v>
      </c>
      <c r="AD78" s="6" t="s">
        <v>10</v>
      </c>
      <c r="AE78" s="6" t="s">
        <v>79</v>
      </c>
      <c r="AF78" s="6" t="s">
        <v>84</v>
      </c>
      <c r="AG78" s="8"/>
      <c r="AH78" s="5"/>
      <c r="AI78" s="5"/>
      <c r="AJ78" s="5"/>
      <c r="AK78" s="5"/>
      <c r="AL78" s="5"/>
      <c r="AM78" s="5"/>
      <c r="AN78" s="13"/>
      <c r="AO78" s="13"/>
      <c r="AP78" s="13"/>
      <c r="AQ78" s="13"/>
      <c r="AR78" s="13"/>
      <c r="AS78" s="8" t="s">
        <v>257</v>
      </c>
      <c r="AT78" s="5"/>
      <c r="AU78" s="5"/>
      <c r="AV78" s="5"/>
      <c r="AW78" s="5"/>
      <c r="AX78" s="4"/>
      <c r="AY78" s="4"/>
      <c r="AZ78" s="4"/>
      <c r="BA78" s="4"/>
      <c r="BB78" s="4"/>
      <c r="BC78" s="4"/>
      <c r="BD78" s="4"/>
      <c r="BE78" s="4"/>
      <c r="BF78" s="28" t="s">
        <v>86</v>
      </c>
      <c r="BG78" s="8" t="s">
        <v>314</v>
      </c>
      <c r="BH78" s="5"/>
      <c r="BI78" s="4"/>
      <c r="BJ78" s="28" t="s">
        <v>86</v>
      </c>
      <c r="BK78" s="4"/>
      <c r="BL78" s="4"/>
      <c r="BM78" s="4"/>
      <c r="BN78" s="4"/>
      <c r="BO78" s="4"/>
      <c r="BP78" s="4"/>
      <c r="BQ78" s="4"/>
      <c r="BR78" s="4"/>
      <c r="BS78" s="4"/>
      <c r="BT78" s="22" t="s">
        <v>315</v>
      </c>
      <c r="BU78" s="5"/>
    </row>
    <row r="79" spans="1:73" s="2" customFormat="1" x14ac:dyDescent="0.25">
      <c r="A79" s="6">
        <v>118308937150</v>
      </c>
      <c r="B79" s="6">
        <v>450857503</v>
      </c>
      <c r="C79" s="7">
        <v>45048.669502314813</v>
      </c>
      <c r="D79" s="7">
        <v>45048.670752314814</v>
      </c>
      <c r="E79" s="6" t="s">
        <v>316</v>
      </c>
      <c r="J79" s="6" t="s">
        <v>95</v>
      </c>
      <c r="K79" s="6" t="s">
        <v>3</v>
      </c>
      <c r="L79" s="6"/>
      <c r="M79" s="6" t="s">
        <v>79</v>
      </c>
      <c r="N79" s="6" t="s">
        <v>80</v>
      </c>
      <c r="O79" s="6"/>
      <c r="P79" s="6" t="s">
        <v>296</v>
      </c>
      <c r="Q79" s="6"/>
      <c r="R79" s="6" t="s">
        <v>90</v>
      </c>
      <c r="S79" s="6"/>
      <c r="T79" s="6" t="s">
        <v>101</v>
      </c>
      <c r="U79" s="6" t="s">
        <v>79</v>
      </c>
      <c r="V79" s="6" t="s">
        <v>79</v>
      </c>
      <c r="W79" s="6" t="s">
        <v>84</v>
      </c>
      <c r="X79" s="6" t="s">
        <v>104</v>
      </c>
      <c r="Y79" s="6"/>
      <c r="Z79" s="6"/>
      <c r="AA79" s="6"/>
      <c r="AB79" s="6"/>
      <c r="AC79" s="6"/>
      <c r="AD79" s="6"/>
      <c r="AE79" s="6"/>
      <c r="AF79" s="6"/>
      <c r="AG79" s="8"/>
      <c r="AH79" s="5"/>
      <c r="AI79" s="5"/>
      <c r="AJ79" s="5"/>
      <c r="AK79" s="5"/>
      <c r="AL79" s="5"/>
      <c r="AM79" s="5"/>
      <c r="AN79" s="13"/>
      <c r="AO79" s="13"/>
      <c r="AP79" s="13"/>
      <c r="AQ79" s="13"/>
      <c r="AR79" s="13"/>
      <c r="AS79" s="8"/>
      <c r="AT79" s="5"/>
      <c r="AU79" s="26" t="s">
        <v>86</v>
      </c>
      <c r="AV79" s="5"/>
      <c r="AW79" s="5"/>
      <c r="AX79" s="4"/>
      <c r="AY79" s="4"/>
      <c r="AZ79" s="4"/>
      <c r="BA79" s="4"/>
      <c r="BB79" s="4"/>
      <c r="BC79" s="4"/>
      <c r="BD79" s="4"/>
      <c r="BE79" s="4"/>
      <c r="BF79" s="4"/>
      <c r="BG79" s="8"/>
      <c r="BH79" s="5"/>
      <c r="BI79" s="4"/>
      <c r="BJ79" s="4"/>
      <c r="BK79" s="4"/>
      <c r="BL79" s="4"/>
      <c r="BM79" s="4"/>
      <c r="BN79" s="4"/>
      <c r="BO79" s="4"/>
      <c r="BP79" s="4"/>
      <c r="BQ79" s="4"/>
      <c r="BR79" s="4"/>
      <c r="BS79" s="4"/>
      <c r="BT79" s="22"/>
      <c r="BU79" s="5"/>
    </row>
    <row r="80" spans="1:73" s="2" customFormat="1" x14ac:dyDescent="0.25">
      <c r="A80" s="6">
        <v>118308883629</v>
      </c>
      <c r="B80" s="6">
        <v>450857503</v>
      </c>
      <c r="C80" s="7">
        <v>45048.639826388891</v>
      </c>
      <c r="D80" s="7">
        <v>45048.642245370371</v>
      </c>
      <c r="E80" s="6" t="s">
        <v>317</v>
      </c>
      <c r="J80" s="6" t="s">
        <v>175</v>
      </c>
      <c r="K80" s="6" t="s">
        <v>5</v>
      </c>
      <c r="L80" s="6"/>
      <c r="M80" s="6" t="s">
        <v>79</v>
      </c>
      <c r="N80" s="6" t="s">
        <v>80</v>
      </c>
      <c r="O80" s="6"/>
      <c r="P80" s="6" t="s">
        <v>81</v>
      </c>
      <c r="Q80" s="6"/>
      <c r="R80" s="6" t="s">
        <v>57</v>
      </c>
      <c r="S80" s="6"/>
      <c r="T80" s="6" t="s">
        <v>101</v>
      </c>
      <c r="U80" s="6" t="s">
        <v>79</v>
      </c>
      <c r="V80" s="6" t="s">
        <v>79</v>
      </c>
      <c r="W80" s="6" t="s">
        <v>79</v>
      </c>
      <c r="X80" s="6" t="s">
        <v>83</v>
      </c>
      <c r="Y80" s="6"/>
      <c r="Z80" s="6" t="s">
        <v>7</v>
      </c>
      <c r="AA80" s="6" t="s">
        <v>7</v>
      </c>
      <c r="AB80" s="6" t="s">
        <v>10</v>
      </c>
      <c r="AC80" s="6" t="s">
        <v>10</v>
      </c>
      <c r="AD80" s="6" t="s">
        <v>10</v>
      </c>
      <c r="AE80" s="6" t="s">
        <v>79</v>
      </c>
      <c r="AF80" s="6" t="s">
        <v>84</v>
      </c>
      <c r="AG80" s="8"/>
      <c r="AH80" s="5"/>
      <c r="AI80" s="5"/>
      <c r="AJ80" s="5"/>
      <c r="AK80" s="5"/>
      <c r="AL80" s="5"/>
      <c r="AM80" s="5"/>
      <c r="AN80" s="13"/>
      <c r="AO80" s="13"/>
      <c r="AP80" s="13"/>
      <c r="AQ80" s="13"/>
      <c r="AR80" s="13"/>
      <c r="AS80" s="8" t="s">
        <v>318</v>
      </c>
      <c r="AT80" s="5"/>
      <c r="AU80" s="5"/>
      <c r="AV80" s="5"/>
      <c r="AW80" s="5"/>
      <c r="AX80" s="4"/>
      <c r="AY80" s="4"/>
      <c r="AZ80" s="4"/>
      <c r="BA80" s="4"/>
      <c r="BB80" s="4"/>
      <c r="BC80" s="4"/>
      <c r="BD80" s="4"/>
      <c r="BE80" s="4"/>
      <c r="BF80" s="28" t="s">
        <v>86</v>
      </c>
      <c r="BG80" s="8" t="s">
        <v>319</v>
      </c>
      <c r="BH80" s="5"/>
      <c r="BI80" s="4"/>
      <c r="BJ80" s="4"/>
      <c r="BK80" s="4"/>
      <c r="BL80" s="28" t="s">
        <v>86</v>
      </c>
      <c r="BM80" s="4"/>
      <c r="BN80" s="4"/>
      <c r="BO80" s="4"/>
      <c r="BP80" s="4"/>
      <c r="BQ80" s="4"/>
      <c r="BR80" s="4"/>
      <c r="BS80" s="4"/>
      <c r="BT80" s="22"/>
      <c r="BU80" s="5"/>
    </row>
    <row r="81" spans="1:73" s="2" customFormat="1" x14ac:dyDescent="0.25">
      <c r="A81" s="6">
        <v>118308711000</v>
      </c>
      <c r="B81" s="6">
        <v>450857503</v>
      </c>
      <c r="C81" s="7">
        <v>45048.499826388892</v>
      </c>
      <c r="D81" s="7">
        <v>45048.502141203702</v>
      </c>
      <c r="E81" s="6" t="s">
        <v>320</v>
      </c>
      <c r="J81" s="6" t="s">
        <v>95</v>
      </c>
      <c r="K81" s="6" t="s">
        <v>3</v>
      </c>
      <c r="L81" s="6"/>
      <c r="M81" s="6" t="s">
        <v>79</v>
      </c>
      <c r="N81" s="6" t="s">
        <v>80</v>
      </c>
      <c r="O81" s="6"/>
      <c r="P81" s="6" t="s">
        <v>81</v>
      </c>
      <c r="Q81" s="6"/>
      <c r="R81" s="6" t="s">
        <v>57</v>
      </c>
      <c r="S81" s="6"/>
      <c r="T81" s="6" t="s">
        <v>101</v>
      </c>
      <c r="U81" s="6" t="s">
        <v>79</v>
      </c>
      <c r="V81" s="6" t="s">
        <v>79</v>
      </c>
      <c r="W81" s="6" t="s">
        <v>84</v>
      </c>
      <c r="X81" s="6" t="s">
        <v>83</v>
      </c>
      <c r="Y81" s="6"/>
      <c r="Z81" s="6" t="s">
        <v>9</v>
      </c>
      <c r="AA81" s="6" t="s">
        <v>9</v>
      </c>
      <c r="AB81" s="6" t="s">
        <v>9</v>
      </c>
      <c r="AC81" s="6" t="s">
        <v>7</v>
      </c>
      <c r="AD81" s="6" t="s">
        <v>7</v>
      </c>
      <c r="AE81" s="6" t="s">
        <v>84</v>
      </c>
      <c r="AF81" s="6" t="s">
        <v>84</v>
      </c>
      <c r="AG81" s="8"/>
      <c r="AH81" s="5"/>
      <c r="AI81" s="5"/>
      <c r="AJ81" s="5"/>
      <c r="AK81" s="5"/>
      <c r="AL81" s="5"/>
      <c r="AM81" s="5"/>
      <c r="AN81" s="13"/>
      <c r="AO81" s="13"/>
      <c r="AP81" s="13"/>
      <c r="AQ81" s="13"/>
      <c r="AR81" s="13"/>
      <c r="AS81" s="8" t="s">
        <v>321</v>
      </c>
      <c r="AT81" s="5"/>
      <c r="AU81" s="5"/>
      <c r="AV81" s="5"/>
      <c r="AW81" s="5"/>
      <c r="AX81" s="4"/>
      <c r="AY81" s="4"/>
      <c r="AZ81" s="4"/>
      <c r="BA81" s="4"/>
      <c r="BB81" s="4"/>
      <c r="BC81" s="4"/>
      <c r="BD81" s="4"/>
      <c r="BE81" s="28" t="s">
        <v>86</v>
      </c>
      <c r="BF81" s="4"/>
      <c r="BG81" s="8" t="s">
        <v>322</v>
      </c>
      <c r="BH81" s="5"/>
      <c r="BI81" s="4"/>
      <c r="BJ81" s="4"/>
      <c r="BK81" s="4"/>
      <c r="BL81" s="4"/>
      <c r="BM81" s="4"/>
      <c r="BN81" s="4"/>
      <c r="BO81" s="4"/>
      <c r="BP81" s="4"/>
      <c r="BQ81" s="4"/>
      <c r="BR81" s="4"/>
      <c r="BS81" s="28" t="s">
        <v>86</v>
      </c>
      <c r="BT81" s="22"/>
      <c r="BU81" s="5"/>
    </row>
    <row r="82" spans="1:73" s="2" customFormat="1" ht="225" x14ac:dyDescent="0.25">
      <c r="A82" s="6">
        <v>118308633307</v>
      </c>
      <c r="B82" s="6">
        <v>450857503</v>
      </c>
      <c r="C82" s="7">
        <v>45048.388888888891</v>
      </c>
      <c r="D82" s="7">
        <v>45048.39402777778</v>
      </c>
      <c r="E82" s="6" t="s">
        <v>323</v>
      </c>
      <c r="J82" s="6" t="s">
        <v>95</v>
      </c>
      <c r="K82" s="6" t="s">
        <v>3</v>
      </c>
      <c r="L82" s="6"/>
      <c r="M82" s="6" t="s">
        <v>79</v>
      </c>
      <c r="N82" s="6" t="s">
        <v>80</v>
      </c>
      <c r="O82" s="6"/>
      <c r="P82" s="6" t="s">
        <v>81</v>
      </c>
      <c r="Q82" s="6"/>
      <c r="R82" s="6" t="s">
        <v>46</v>
      </c>
      <c r="S82" s="6" t="s">
        <v>324</v>
      </c>
      <c r="T82" s="6" t="s">
        <v>136</v>
      </c>
      <c r="U82" s="6" t="s">
        <v>79</v>
      </c>
      <c r="V82" s="6" t="s">
        <v>79</v>
      </c>
      <c r="W82" s="6" t="s">
        <v>79</v>
      </c>
      <c r="X82" s="6" t="s">
        <v>83</v>
      </c>
      <c r="Y82" s="6"/>
      <c r="Z82" s="6" t="s">
        <v>7</v>
      </c>
      <c r="AA82" s="6" t="s">
        <v>8</v>
      </c>
      <c r="AB82" s="6" t="s">
        <v>8</v>
      </c>
      <c r="AC82" s="6" t="s">
        <v>7</v>
      </c>
      <c r="AD82" s="6" t="s">
        <v>7</v>
      </c>
      <c r="AE82" s="6" t="s">
        <v>79</v>
      </c>
      <c r="AF82" s="6" t="s">
        <v>79</v>
      </c>
      <c r="AG82" s="8"/>
      <c r="AH82" s="5"/>
      <c r="AI82" s="5"/>
      <c r="AJ82" s="5"/>
      <c r="AK82" s="5"/>
      <c r="AL82" s="5"/>
      <c r="AM82" s="5"/>
      <c r="AN82" s="13"/>
      <c r="AO82" s="13"/>
      <c r="AP82" s="13"/>
      <c r="AQ82" s="13"/>
      <c r="AR82" s="13"/>
      <c r="AS82" s="8" t="s">
        <v>325</v>
      </c>
      <c r="AT82" s="5"/>
      <c r="AU82" s="5"/>
      <c r="AV82" s="5"/>
      <c r="AW82" s="5"/>
      <c r="AX82" s="4"/>
      <c r="AY82" s="4"/>
      <c r="AZ82" s="4"/>
      <c r="BA82" s="4"/>
      <c r="BB82" s="4"/>
      <c r="BC82" s="4"/>
      <c r="BD82" s="4"/>
      <c r="BE82" s="4"/>
      <c r="BF82" s="28" t="s">
        <v>86</v>
      </c>
      <c r="BG82" s="8" t="s">
        <v>326</v>
      </c>
      <c r="BH82" s="5"/>
      <c r="BI82" s="4"/>
      <c r="BJ82" s="28" t="s">
        <v>86</v>
      </c>
      <c r="BK82" s="4"/>
      <c r="BL82" s="4"/>
      <c r="BM82" s="4"/>
      <c r="BN82" s="28" t="s">
        <v>86</v>
      </c>
      <c r="BO82" s="4"/>
      <c r="BP82" s="4"/>
      <c r="BQ82" s="4"/>
      <c r="BR82" s="4"/>
      <c r="BS82" s="4"/>
      <c r="BT82" s="22" t="s">
        <v>327</v>
      </c>
      <c r="BU82" s="5"/>
    </row>
    <row r="83" spans="1:73" s="2" customFormat="1" x14ac:dyDescent="0.25">
      <c r="A83" s="23">
        <v>118308600593</v>
      </c>
      <c r="B83" s="23">
        <v>450857503</v>
      </c>
      <c r="C83" s="24">
        <v>45048.337685185186</v>
      </c>
      <c r="D83" s="24">
        <v>45048.33971064815</v>
      </c>
      <c r="E83" s="23" t="s">
        <v>328</v>
      </c>
      <c r="J83" s="23" t="s">
        <v>78</v>
      </c>
      <c r="K83" s="23" t="s">
        <v>3</v>
      </c>
      <c r="L83" s="23"/>
      <c r="M83" s="23" t="s">
        <v>79</v>
      </c>
      <c r="N83" s="23" t="s">
        <v>80</v>
      </c>
      <c r="O83" s="23"/>
      <c r="P83" s="23" t="s">
        <v>81</v>
      </c>
      <c r="Q83" s="23"/>
      <c r="R83" s="23" t="s">
        <v>57</v>
      </c>
      <c r="S83" s="23"/>
      <c r="T83" s="23" t="s">
        <v>101</v>
      </c>
      <c r="U83" s="23" t="s">
        <v>79</v>
      </c>
      <c r="V83" s="23" t="s">
        <v>79</v>
      </c>
      <c r="W83" s="23" t="s">
        <v>84</v>
      </c>
      <c r="X83" s="23" t="s">
        <v>83</v>
      </c>
      <c r="Y83" s="23"/>
      <c r="Z83" s="23"/>
      <c r="AA83" s="23"/>
      <c r="AB83" s="23"/>
      <c r="AC83" s="23"/>
      <c r="AD83" s="23"/>
      <c r="AE83" s="23"/>
      <c r="AF83" s="23"/>
      <c r="AG83" s="25"/>
      <c r="AH83" s="5"/>
      <c r="AI83" s="5"/>
      <c r="AJ83" s="5"/>
      <c r="AK83" s="5"/>
      <c r="AL83" s="5"/>
      <c r="AM83" s="5"/>
      <c r="AN83" s="13"/>
      <c r="AO83" s="13"/>
      <c r="AP83" s="13"/>
      <c r="AQ83" s="13"/>
      <c r="AR83" s="13"/>
      <c r="AS83" s="25"/>
      <c r="AT83" s="5"/>
      <c r="AU83" s="26" t="s">
        <v>86</v>
      </c>
      <c r="AV83" s="5"/>
      <c r="AW83" s="5"/>
      <c r="AX83" s="4"/>
      <c r="AY83" s="4"/>
      <c r="AZ83" s="4"/>
      <c r="BA83" s="4"/>
      <c r="BB83" s="4"/>
      <c r="BC83" s="4"/>
      <c r="BD83" s="4"/>
      <c r="BE83" s="4"/>
      <c r="BF83" s="4"/>
      <c r="BG83" s="25"/>
      <c r="BH83" s="5"/>
      <c r="BI83" s="4"/>
      <c r="BJ83" s="4"/>
      <c r="BK83" s="4"/>
      <c r="BL83" s="4"/>
      <c r="BM83" s="4"/>
      <c r="BN83" s="4"/>
      <c r="BO83" s="4"/>
      <c r="BP83" s="4"/>
      <c r="BQ83" s="4"/>
      <c r="BR83" s="4"/>
      <c r="BS83" s="28" t="s">
        <v>86</v>
      </c>
      <c r="BT83" s="30"/>
      <c r="BU83" s="5"/>
    </row>
    <row r="84" spans="1:73" s="2" customFormat="1" ht="409.5" x14ac:dyDescent="0.25">
      <c r="A84" s="6">
        <v>118308041651</v>
      </c>
      <c r="B84" s="6">
        <v>450857503</v>
      </c>
      <c r="C84" s="7">
        <v>45047.657384259262</v>
      </c>
      <c r="D84" s="7">
        <v>45047.672037037039</v>
      </c>
      <c r="E84" s="6" t="s">
        <v>329</v>
      </c>
      <c r="J84" s="6" t="s">
        <v>95</v>
      </c>
      <c r="K84" s="6" t="s">
        <v>3</v>
      </c>
      <c r="L84" s="6"/>
      <c r="M84" s="6" t="s">
        <v>79</v>
      </c>
      <c r="N84" s="6" t="s">
        <v>80</v>
      </c>
      <c r="O84" s="6"/>
      <c r="P84" s="6" t="s">
        <v>81</v>
      </c>
      <c r="Q84" s="6"/>
      <c r="R84" s="6" t="s">
        <v>57</v>
      </c>
      <c r="S84" s="6"/>
      <c r="T84" s="6" t="s">
        <v>91</v>
      </c>
      <c r="U84" s="6" t="s">
        <v>84</v>
      </c>
      <c r="V84" s="6" t="s">
        <v>84</v>
      </c>
      <c r="W84" s="6" t="s">
        <v>84</v>
      </c>
      <c r="X84" s="6" t="s">
        <v>83</v>
      </c>
      <c r="Y84" s="6"/>
      <c r="Z84" s="6" t="s">
        <v>7</v>
      </c>
      <c r="AA84" s="6" t="s">
        <v>10</v>
      </c>
      <c r="AB84" s="6" t="s">
        <v>7</v>
      </c>
      <c r="AC84" s="6" t="s">
        <v>10</v>
      </c>
      <c r="AD84" s="6" t="s">
        <v>10</v>
      </c>
      <c r="AE84" s="6" t="s">
        <v>79</v>
      </c>
      <c r="AF84" s="6" t="s">
        <v>79</v>
      </c>
      <c r="AG84" s="8" t="s">
        <v>330</v>
      </c>
      <c r="AH84" s="5"/>
      <c r="AI84" s="5"/>
      <c r="AJ84" s="26" t="s">
        <v>86</v>
      </c>
      <c r="AK84" s="5"/>
      <c r="AL84" s="5"/>
      <c r="AM84" s="5"/>
      <c r="AN84" s="13"/>
      <c r="AO84" s="13"/>
      <c r="AP84" s="13"/>
      <c r="AQ84" s="27" t="s">
        <v>86</v>
      </c>
      <c r="AR84" s="13"/>
      <c r="AS84" s="8" t="s">
        <v>331</v>
      </c>
      <c r="AT84" s="5"/>
      <c r="AU84" s="5"/>
      <c r="AV84" s="5"/>
      <c r="AW84" s="5"/>
      <c r="AX84" s="4"/>
      <c r="AY84" s="4"/>
      <c r="AZ84" s="4"/>
      <c r="BA84" s="4"/>
      <c r="BB84" s="4"/>
      <c r="BC84" s="4"/>
      <c r="BD84" s="4"/>
      <c r="BE84" s="28" t="s">
        <v>86</v>
      </c>
      <c r="BF84" s="4"/>
      <c r="BG84" s="29" t="s">
        <v>332</v>
      </c>
      <c r="BH84" s="5"/>
      <c r="BI84" s="4"/>
      <c r="BJ84" s="28" t="s">
        <v>86</v>
      </c>
      <c r="BK84" s="4"/>
      <c r="BL84" s="28" t="s">
        <v>86</v>
      </c>
      <c r="BM84" s="28" t="s">
        <v>86</v>
      </c>
      <c r="BN84" s="4"/>
      <c r="BO84" s="4"/>
      <c r="BP84" s="4"/>
      <c r="BQ84" s="4"/>
      <c r="BR84" s="4"/>
      <c r="BS84" s="4"/>
      <c r="BT84" s="22" t="s">
        <v>333</v>
      </c>
      <c r="BU84" s="5"/>
    </row>
    <row r="85" spans="1:73" s="2" customFormat="1" ht="120" x14ac:dyDescent="0.25">
      <c r="A85" s="6">
        <v>118307826102</v>
      </c>
      <c r="B85" s="6">
        <v>450857503</v>
      </c>
      <c r="C85" s="7">
        <v>45047.356249999997</v>
      </c>
      <c r="D85" s="7">
        <v>45047.360613425924</v>
      </c>
      <c r="E85" s="6" t="s">
        <v>334</v>
      </c>
      <c r="J85" s="6" t="s">
        <v>78</v>
      </c>
      <c r="K85" s="6" t="s">
        <v>4</v>
      </c>
      <c r="L85" s="6"/>
      <c r="M85" s="6" t="s">
        <v>79</v>
      </c>
      <c r="N85" s="6" t="s">
        <v>80</v>
      </c>
      <c r="O85" s="6"/>
      <c r="P85" s="6" t="s">
        <v>81</v>
      </c>
      <c r="Q85" s="6"/>
      <c r="R85" s="6" t="s">
        <v>90</v>
      </c>
      <c r="S85" s="6"/>
      <c r="T85" s="6" t="s">
        <v>91</v>
      </c>
      <c r="U85" s="6" t="s">
        <v>79</v>
      </c>
      <c r="V85" s="6" t="s">
        <v>79</v>
      </c>
      <c r="W85" s="6" t="s">
        <v>79</v>
      </c>
      <c r="X85" s="6" t="s">
        <v>83</v>
      </c>
      <c r="Y85" s="6"/>
      <c r="Z85" s="6" t="s">
        <v>9</v>
      </c>
      <c r="AA85" s="6" t="s">
        <v>7</v>
      </c>
      <c r="AB85" s="6" t="s">
        <v>7</v>
      </c>
      <c r="AC85" s="6" t="s">
        <v>9</v>
      </c>
      <c r="AD85" s="6" t="s">
        <v>9</v>
      </c>
      <c r="AE85" s="6" t="s">
        <v>79</v>
      </c>
      <c r="AF85" s="6" t="s">
        <v>84</v>
      </c>
      <c r="AG85" s="8"/>
      <c r="AH85" s="5"/>
      <c r="AI85" s="5"/>
      <c r="AJ85" s="26" t="s">
        <v>86</v>
      </c>
      <c r="AK85" s="5"/>
      <c r="AL85" s="5"/>
      <c r="AM85" s="5"/>
      <c r="AN85" s="13"/>
      <c r="AO85" s="27" t="s">
        <v>86</v>
      </c>
      <c r="AP85" s="13"/>
      <c r="AQ85" s="13"/>
      <c r="AR85" s="13"/>
      <c r="AS85" s="8" t="s">
        <v>335</v>
      </c>
      <c r="AT85" s="5"/>
      <c r="AU85" s="5"/>
      <c r="AV85" s="5"/>
      <c r="AW85" s="5"/>
      <c r="AX85" s="4"/>
      <c r="AY85" s="4"/>
      <c r="AZ85" s="4"/>
      <c r="BA85" s="4"/>
      <c r="BB85" s="4"/>
      <c r="BC85" s="4"/>
      <c r="BD85" s="4"/>
      <c r="BE85" s="28" t="s">
        <v>86</v>
      </c>
      <c r="BF85" s="4"/>
      <c r="BG85" s="8" t="s">
        <v>336</v>
      </c>
      <c r="BH85" s="5"/>
      <c r="BI85" s="4"/>
      <c r="BJ85" s="4"/>
      <c r="BK85" s="4"/>
      <c r="BL85" s="28" t="s">
        <v>86</v>
      </c>
      <c r="BM85" s="4"/>
      <c r="BN85" s="4"/>
      <c r="BO85" s="4"/>
      <c r="BP85" s="4"/>
      <c r="BQ85" s="4"/>
      <c r="BR85" s="4"/>
      <c r="BS85" s="4"/>
      <c r="BT85" s="22" t="s">
        <v>337</v>
      </c>
      <c r="BU85" s="5"/>
    </row>
    <row r="86" spans="1:73" s="2" customFormat="1" x14ac:dyDescent="0.25">
      <c r="A86" s="6">
        <v>118307678984</v>
      </c>
      <c r="B86" s="6">
        <v>450857503</v>
      </c>
      <c r="C86" s="7">
        <v>45047.043194444443</v>
      </c>
      <c r="D86" s="7">
        <v>45047.047997685186</v>
      </c>
      <c r="E86" s="6" t="s">
        <v>338</v>
      </c>
      <c r="J86" s="6" t="s">
        <v>175</v>
      </c>
      <c r="K86" s="6" t="s">
        <v>5</v>
      </c>
      <c r="L86" s="6"/>
      <c r="M86" s="6" t="s">
        <v>79</v>
      </c>
      <c r="N86" s="6" t="s">
        <v>80</v>
      </c>
      <c r="O86" s="6"/>
      <c r="P86" s="6" t="s">
        <v>46</v>
      </c>
      <c r="Q86" s="6" t="s">
        <v>339</v>
      </c>
      <c r="R86" s="6" t="s">
        <v>46</v>
      </c>
      <c r="S86" s="6" t="s">
        <v>340</v>
      </c>
      <c r="T86" s="6" t="s">
        <v>101</v>
      </c>
      <c r="U86" s="6" t="s">
        <v>79</v>
      </c>
      <c r="V86" s="6" t="s">
        <v>79</v>
      </c>
      <c r="W86" s="6" t="s">
        <v>79</v>
      </c>
      <c r="X86" s="6" t="s">
        <v>83</v>
      </c>
      <c r="Y86" s="6"/>
      <c r="Z86" s="6" t="s">
        <v>9</v>
      </c>
      <c r="AA86" s="6" t="s">
        <v>10</v>
      </c>
      <c r="AB86" s="6" t="s">
        <v>9</v>
      </c>
      <c r="AC86" s="6" t="s">
        <v>9</v>
      </c>
      <c r="AD86" s="6" t="s">
        <v>7</v>
      </c>
      <c r="AE86" s="6" t="s">
        <v>79</v>
      </c>
      <c r="AF86" s="6" t="s">
        <v>84</v>
      </c>
      <c r="AG86" s="8"/>
      <c r="AH86" s="5"/>
      <c r="AI86" s="5"/>
      <c r="AJ86" s="5"/>
      <c r="AK86" s="5"/>
      <c r="AL86" s="5"/>
      <c r="AM86" s="5"/>
      <c r="AN86" s="13"/>
      <c r="AO86" s="13"/>
      <c r="AP86" s="13"/>
      <c r="AQ86" s="13"/>
      <c r="AR86" s="13"/>
      <c r="AS86" s="8" t="s">
        <v>341</v>
      </c>
      <c r="AT86" s="5"/>
      <c r="AU86" s="26" t="s">
        <v>86</v>
      </c>
      <c r="AV86" s="5"/>
      <c r="AW86" s="5"/>
      <c r="AX86" s="4"/>
      <c r="AY86" s="4"/>
      <c r="AZ86" s="4"/>
      <c r="BA86" s="4"/>
      <c r="BB86" s="4"/>
      <c r="BC86" s="4"/>
      <c r="BD86" s="4"/>
      <c r="BE86" s="4"/>
      <c r="BF86" s="4"/>
      <c r="BG86" s="8" t="s">
        <v>341</v>
      </c>
      <c r="BH86" s="5"/>
      <c r="BI86" s="4"/>
      <c r="BJ86" s="4"/>
      <c r="BK86" s="4"/>
      <c r="BL86" s="4"/>
      <c r="BM86" s="4"/>
      <c r="BN86" s="4"/>
      <c r="BO86" s="4"/>
      <c r="BP86" s="4"/>
      <c r="BQ86" s="4"/>
      <c r="BR86" s="4"/>
      <c r="BS86" s="28" t="s">
        <v>86</v>
      </c>
      <c r="BT86" s="22"/>
      <c r="BU86" s="5"/>
    </row>
    <row r="87" spans="1:73" s="2" customFormat="1" ht="45" x14ac:dyDescent="0.25">
      <c r="A87" s="6">
        <v>118306537406</v>
      </c>
      <c r="B87" s="6">
        <v>450857503</v>
      </c>
      <c r="C87" s="7">
        <v>45044.786631944444</v>
      </c>
      <c r="D87" s="7">
        <v>45044.791365740741</v>
      </c>
      <c r="E87" s="6" t="s">
        <v>328</v>
      </c>
      <c r="J87" s="6" t="s">
        <v>95</v>
      </c>
      <c r="K87" s="6" t="s">
        <v>3</v>
      </c>
      <c r="L87" s="6"/>
      <c r="M87" s="6" t="s">
        <v>79</v>
      </c>
      <c r="N87" s="6" t="s">
        <v>80</v>
      </c>
      <c r="O87" s="6"/>
      <c r="P87" s="6" t="s">
        <v>296</v>
      </c>
      <c r="Q87" s="6"/>
      <c r="R87" s="6" t="s">
        <v>90</v>
      </c>
      <c r="S87" s="6"/>
      <c r="T87" s="6" t="s">
        <v>91</v>
      </c>
      <c r="U87" s="6" t="s">
        <v>79</v>
      </c>
      <c r="V87" s="6" t="s">
        <v>79</v>
      </c>
      <c r="W87" s="6" t="s">
        <v>79</v>
      </c>
      <c r="X87" s="6" t="s">
        <v>83</v>
      </c>
      <c r="Y87" s="6"/>
      <c r="Z87" s="6" t="s">
        <v>7</v>
      </c>
      <c r="AA87" s="6" t="s">
        <v>9</v>
      </c>
      <c r="AB87" s="6" t="s">
        <v>7</v>
      </c>
      <c r="AC87" s="6" t="s">
        <v>7</v>
      </c>
      <c r="AD87" s="6" t="s">
        <v>7</v>
      </c>
      <c r="AE87" s="6" t="s">
        <v>79</v>
      </c>
      <c r="AF87" s="6" t="s">
        <v>84</v>
      </c>
      <c r="AG87" s="8"/>
      <c r="AH87" s="5"/>
      <c r="AI87" s="5"/>
      <c r="AJ87" s="5"/>
      <c r="AK87" s="5"/>
      <c r="AL87" s="5"/>
      <c r="AM87" s="5"/>
      <c r="AN87" s="13"/>
      <c r="AO87" s="13"/>
      <c r="AP87" s="13"/>
      <c r="AQ87" s="13"/>
      <c r="AR87" s="13"/>
      <c r="AS87" s="8" t="s">
        <v>342</v>
      </c>
      <c r="AT87" s="5"/>
      <c r="AU87" s="5"/>
      <c r="AV87" s="5"/>
      <c r="AW87" s="5"/>
      <c r="AX87" s="4"/>
      <c r="AY87" s="4"/>
      <c r="AZ87" s="4"/>
      <c r="BA87" s="4"/>
      <c r="BB87" s="4"/>
      <c r="BC87" s="4"/>
      <c r="BD87" s="4"/>
      <c r="BE87" s="4"/>
      <c r="BF87" s="28" t="s">
        <v>86</v>
      </c>
      <c r="BG87" s="8" t="s">
        <v>343</v>
      </c>
      <c r="BH87" s="5"/>
      <c r="BI87" s="4"/>
      <c r="BJ87" s="4"/>
      <c r="BK87" s="28" t="s">
        <v>86</v>
      </c>
      <c r="BL87" s="4"/>
      <c r="BM87" s="4"/>
      <c r="BN87" s="4"/>
      <c r="BO87" s="4"/>
      <c r="BP87" s="4"/>
      <c r="BQ87" s="4"/>
      <c r="BR87" s="4"/>
      <c r="BS87" s="4"/>
      <c r="BT87" s="22"/>
      <c r="BU87" s="5"/>
    </row>
    <row r="88" spans="1:73" s="2" customFormat="1" ht="60" x14ac:dyDescent="0.25">
      <c r="A88" s="6">
        <v>118306488865</v>
      </c>
      <c r="B88" s="6">
        <v>450857503</v>
      </c>
      <c r="C88" s="7">
        <v>45044.746851851851</v>
      </c>
      <c r="D88" s="7">
        <v>45044.751145833332</v>
      </c>
      <c r="E88" s="6" t="s">
        <v>344</v>
      </c>
      <c r="J88" s="6" t="s">
        <v>95</v>
      </c>
      <c r="K88" s="6" t="s">
        <v>3</v>
      </c>
      <c r="L88" s="6"/>
      <c r="M88" s="6" t="s">
        <v>79</v>
      </c>
      <c r="N88" s="6" t="s">
        <v>153</v>
      </c>
      <c r="O88" s="6"/>
      <c r="P88" s="6" t="s">
        <v>81</v>
      </c>
      <c r="Q88" s="6"/>
      <c r="R88" s="6" t="s">
        <v>57</v>
      </c>
      <c r="S88" s="6"/>
      <c r="T88" s="6" t="s">
        <v>96</v>
      </c>
      <c r="U88" s="6" t="s">
        <v>84</v>
      </c>
      <c r="V88" s="6" t="s">
        <v>84</v>
      </c>
      <c r="W88" s="6" t="s">
        <v>79</v>
      </c>
      <c r="X88" s="6" t="s">
        <v>83</v>
      </c>
      <c r="Y88" s="6"/>
      <c r="Z88" s="6" t="s">
        <v>9</v>
      </c>
      <c r="AA88" s="6" t="s">
        <v>11</v>
      </c>
      <c r="AB88" s="6" t="s">
        <v>9</v>
      </c>
      <c r="AC88" s="6" t="s">
        <v>8</v>
      </c>
      <c r="AD88" s="6" t="s">
        <v>8</v>
      </c>
      <c r="AE88" s="6" t="s">
        <v>84</v>
      </c>
      <c r="AF88" s="6" t="s">
        <v>84</v>
      </c>
      <c r="AG88" s="8" t="s">
        <v>345</v>
      </c>
      <c r="AH88" s="5"/>
      <c r="AI88" s="5"/>
      <c r="AJ88" s="5"/>
      <c r="AK88" s="5"/>
      <c r="AL88" s="5"/>
      <c r="AM88" s="26" t="s">
        <v>86</v>
      </c>
      <c r="AN88" s="13"/>
      <c r="AO88" s="13"/>
      <c r="AP88" s="13"/>
      <c r="AQ88" s="13"/>
      <c r="AR88" s="13"/>
      <c r="AS88" s="8" t="s">
        <v>346</v>
      </c>
      <c r="AT88" s="5"/>
      <c r="AU88" s="5"/>
      <c r="AV88" s="5"/>
      <c r="AW88" s="5"/>
      <c r="AX88" s="4"/>
      <c r="AY88" s="4"/>
      <c r="AZ88" s="4"/>
      <c r="BA88" s="4"/>
      <c r="BB88" s="4"/>
      <c r="BC88" s="4"/>
      <c r="BD88" s="4"/>
      <c r="BE88" s="28" t="s">
        <v>86</v>
      </c>
      <c r="BF88" s="4"/>
      <c r="BG88" s="8" t="s">
        <v>347</v>
      </c>
      <c r="BH88" s="5"/>
      <c r="BI88" s="4"/>
      <c r="BJ88" s="4"/>
      <c r="BK88" s="4"/>
      <c r="BL88" s="4"/>
      <c r="BM88" s="4"/>
      <c r="BN88" s="4"/>
      <c r="BO88" s="28" t="s">
        <v>86</v>
      </c>
      <c r="BP88" s="4"/>
      <c r="BQ88" s="4"/>
      <c r="BR88" s="4"/>
      <c r="BS88" s="4"/>
      <c r="BT88" s="22"/>
      <c r="BU88" s="5"/>
    </row>
    <row r="89" spans="1:73" s="2" customFormat="1" ht="45" x14ac:dyDescent="0.25">
      <c r="A89" s="6">
        <v>118306350338</v>
      </c>
      <c r="B89" s="6">
        <v>450857503</v>
      </c>
      <c r="C89" s="7">
        <v>45044.644629629627</v>
      </c>
      <c r="D89" s="7">
        <v>45044.649791666663</v>
      </c>
      <c r="E89" s="6" t="s">
        <v>348</v>
      </c>
      <c r="J89" s="6" t="s">
        <v>78</v>
      </c>
      <c r="K89" s="6" t="s">
        <v>3</v>
      </c>
      <c r="L89" s="6"/>
      <c r="M89" s="6" t="s">
        <v>79</v>
      </c>
      <c r="N89" s="6" t="s">
        <v>80</v>
      </c>
      <c r="O89" s="6"/>
      <c r="P89" s="6" t="s">
        <v>81</v>
      </c>
      <c r="Q89" s="6"/>
      <c r="R89" s="6" t="s">
        <v>90</v>
      </c>
      <c r="S89" s="6"/>
      <c r="T89" s="6" t="s">
        <v>101</v>
      </c>
      <c r="U89" s="6" t="s">
        <v>84</v>
      </c>
      <c r="V89" s="6" t="s">
        <v>79</v>
      </c>
      <c r="W89" s="6" t="s">
        <v>79</v>
      </c>
      <c r="X89" s="6" t="s">
        <v>104</v>
      </c>
      <c r="Y89" s="6"/>
      <c r="Z89" s="6" t="s">
        <v>10</v>
      </c>
      <c r="AA89" s="6" t="s">
        <v>10</v>
      </c>
      <c r="AB89" s="6" t="s">
        <v>10</v>
      </c>
      <c r="AC89" s="6" t="s">
        <v>10</v>
      </c>
      <c r="AD89" s="6" t="s">
        <v>10</v>
      </c>
      <c r="AE89" s="6" t="s">
        <v>79</v>
      </c>
      <c r="AF89" s="6" t="s">
        <v>84</v>
      </c>
      <c r="AG89" s="8"/>
      <c r="AH89" s="5"/>
      <c r="AI89" s="5"/>
      <c r="AJ89" s="5"/>
      <c r="AK89" s="5"/>
      <c r="AL89" s="5"/>
      <c r="AM89" s="5"/>
      <c r="AN89" s="13"/>
      <c r="AO89" s="13"/>
      <c r="AP89" s="13"/>
      <c r="AQ89" s="13"/>
      <c r="AR89" s="13"/>
      <c r="AS89" s="8" t="s">
        <v>349</v>
      </c>
      <c r="AT89" s="5"/>
      <c r="AU89" s="5"/>
      <c r="AV89" s="5"/>
      <c r="AW89" s="5"/>
      <c r="AX89" s="4"/>
      <c r="AY89" s="4"/>
      <c r="AZ89" s="4"/>
      <c r="BA89" s="4"/>
      <c r="BB89" s="4"/>
      <c r="BC89" s="4"/>
      <c r="BD89" s="4"/>
      <c r="BE89" s="4"/>
      <c r="BF89" s="28" t="s">
        <v>86</v>
      </c>
      <c r="BG89" s="8" t="s">
        <v>350</v>
      </c>
      <c r="BH89" s="5"/>
      <c r="BI89" s="4"/>
      <c r="BJ89" s="4"/>
      <c r="BK89" s="4"/>
      <c r="BL89" s="4"/>
      <c r="BM89" s="4"/>
      <c r="BN89" s="4"/>
      <c r="BO89" s="28" t="s">
        <v>86</v>
      </c>
      <c r="BP89" s="4"/>
      <c r="BQ89" s="4"/>
      <c r="BR89" s="4"/>
      <c r="BS89" s="4"/>
      <c r="BT89" s="22"/>
      <c r="BU89" s="5"/>
    </row>
    <row r="90" spans="1:73" s="2" customFormat="1" x14ac:dyDescent="0.25">
      <c r="A90" s="6">
        <v>118306283599</v>
      </c>
      <c r="B90" s="6">
        <v>450857503</v>
      </c>
      <c r="C90" s="7">
        <v>45044.591967592591</v>
      </c>
      <c r="D90" s="7">
        <v>45044.595648148148</v>
      </c>
      <c r="E90" s="6" t="s">
        <v>351</v>
      </c>
      <c r="J90" s="6" t="s">
        <v>95</v>
      </c>
      <c r="K90" s="6" t="s">
        <v>5</v>
      </c>
      <c r="L90" s="6"/>
      <c r="M90" s="6" t="s">
        <v>79</v>
      </c>
      <c r="N90" s="6" t="s">
        <v>80</v>
      </c>
      <c r="O90" s="6"/>
      <c r="P90" s="6" t="s">
        <v>81</v>
      </c>
      <c r="Q90" s="6"/>
      <c r="R90" s="6" t="s">
        <v>90</v>
      </c>
      <c r="S90" s="6"/>
      <c r="T90" s="6" t="s">
        <v>136</v>
      </c>
      <c r="U90" s="6" t="s">
        <v>79</v>
      </c>
      <c r="V90" s="6" t="s">
        <v>79</v>
      </c>
      <c r="W90" s="6" t="s">
        <v>79</v>
      </c>
      <c r="X90" s="6" t="s">
        <v>104</v>
      </c>
      <c r="Y90" s="6"/>
      <c r="Z90" s="6" t="s">
        <v>9</v>
      </c>
      <c r="AA90" s="6" t="s">
        <v>10</v>
      </c>
      <c r="AB90" s="6" t="s">
        <v>10</v>
      </c>
      <c r="AC90" s="6" t="s">
        <v>10</v>
      </c>
      <c r="AD90" s="6" t="s">
        <v>7</v>
      </c>
      <c r="AE90" s="6" t="s">
        <v>79</v>
      </c>
      <c r="AF90" s="6" t="s">
        <v>84</v>
      </c>
      <c r="AG90" s="8"/>
      <c r="AH90" s="5"/>
      <c r="AI90" s="5"/>
      <c r="AJ90" s="5"/>
      <c r="AK90" s="5"/>
      <c r="AL90" s="5"/>
      <c r="AM90" s="5"/>
      <c r="AN90" s="13"/>
      <c r="AO90" s="13"/>
      <c r="AP90" s="13"/>
      <c r="AQ90" s="13"/>
      <c r="AR90" s="13"/>
      <c r="AS90" s="8" t="s">
        <v>352</v>
      </c>
      <c r="AT90" s="5"/>
      <c r="AU90" s="5"/>
      <c r="AV90" s="5"/>
      <c r="AW90" s="5"/>
      <c r="AX90" s="4"/>
      <c r="AY90" s="4"/>
      <c r="AZ90" s="4"/>
      <c r="BA90" s="4"/>
      <c r="BB90" s="4"/>
      <c r="BC90" s="4"/>
      <c r="BD90" s="4"/>
      <c r="BE90" s="4"/>
      <c r="BF90" s="28" t="s">
        <v>86</v>
      </c>
      <c r="BG90" s="8" t="s">
        <v>353</v>
      </c>
      <c r="BH90" s="5"/>
      <c r="BI90" s="4"/>
      <c r="BJ90" s="4"/>
      <c r="BK90" s="4"/>
      <c r="BL90" s="4"/>
      <c r="BM90" s="4"/>
      <c r="BN90" s="4"/>
      <c r="BO90" s="4"/>
      <c r="BP90" s="4"/>
      <c r="BQ90" s="4"/>
      <c r="BR90" s="28" t="s">
        <v>86</v>
      </c>
      <c r="BS90" s="4"/>
      <c r="BT90" s="22"/>
      <c r="BU90" s="5"/>
    </row>
    <row r="91" spans="1:73" s="19" customFormat="1" x14ac:dyDescent="0.25">
      <c r="A91" s="19">
        <v>118306195160</v>
      </c>
      <c r="B91" s="19">
        <v>450857503</v>
      </c>
      <c r="C91" s="20">
        <v>45044.502708333333</v>
      </c>
      <c r="D91" s="20">
        <v>45044.503333333334</v>
      </c>
      <c r="E91" s="19" t="s">
        <v>110</v>
      </c>
      <c r="J91" s="19" t="s">
        <v>78</v>
      </c>
      <c r="K91" s="19" t="s">
        <v>3</v>
      </c>
      <c r="M91" s="19" t="s">
        <v>79</v>
      </c>
      <c r="N91" s="19" t="s">
        <v>80</v>
      </c>
      <c r="P91" s="19" t="s">
        <v>81</v>
      </c>
      <c r="R91" s="19" t="s">
        <v>57</v>
      </c>
      <c r="T91" s="19" t="s">
        <v>101</v>
      </c>
      <c r="U91" s="19" t="s">
        <v>79</v>
      </c>
      <c r="V91" s="19" t="s">
        <v>79</v>
      </c>
      <c r="W91" s="19" t="s">
        <v>84</v>
      </c>
      <c r="X91" s="19" t="s">
        <v>83</v>
      </c>
      <c r="AG91" s="21"/>
      <c r="AH91" s="21"/>
      <c r="AI91" s="21"/>
      <c r="AJ91" s="21"/>
      <c r="AK91" s="21"/>
      <c r="AL91" s="21"/>
      <c r="AM91" s="21"/>
      <c r="AN91" s="21"/>
      <c r="AO91" s="21"/>
      <c r="AP91" s="21"/>
      <c r="AQ91" s="21"/>
      <c r="AR91" s="21"/>
      <c r="AS91" s="21"/>
      <c r="AT91" s="21"/>
      <c r="AU91" s="21" t="s">
        <v>86</v>
      </c>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t="s">
        <v>86</v>
      </c>
      <c r="BT91" s="21"/>
    </row>
    <row r="92" spans="1:73" ht="90" x14ac:dyDescent="0.25">
      <c r="A92" s="6">
        <v>118306111225</v>
      </c>
      <c r="B92" s="6">
        <v>450857503</v>
      </c>
      <c r="C92" s="7">
        <v>45044.383194444446</v>
      </c>
      <c r="D92" s="7">
        <v>45044.386747685188</v>
      </c>
      <c r="E92" s="6" t="s">
        <v>354</v>
      </c>
      <c r="J92" s="6" t="s">
        <v>78</v>
      </c>
      <c r="K92" s="6" t="s">
        <v>3</v>
      </c>
      <c r="M92" s="6" t="s">
        <v>79</v>
      </c>
      <c r="N92" s="6" t="s">
        <v>227</v>
      </c>
      <c r="P92" s="6" t="s">
        <v>81</v>
      </c>
      <c r="R92" s="6" t="s">
        <v>57</v>
      </c>
      <c r="T92" s="6" t="s">
        <v>101</v>
      </c>
      <c r="U92" s="6" t="s">
        <v>79</v>
      </c>
      <c r="V92" s="6" t="s">
        <v>79</v>
      </c>
      <c r="W92" s="6" t="s">
        <v>79</v>
      </c>
      <c r="X92" s="6" t="s">
        <v>83</v>
      </c>
      <c r="Z92" s="6" t="s">
        <v>9</v>
      </c>
      <c r="AA92" s="6" t="s">
        <v>8</v>
      </c>
      <c r="AB92" s="6" t="s">
        <v>7</v>
      </c>
      <c r="AC92" s="6" t="s">
        <v>7</v>
      </c>
      <c r="AD92" s="6" t="s">
        <v>7</v>
      </c>
      <c r="AE92" s="6" t="s">
        <v>79</v>
      </c>
      <c r="AF92" s="6" t="s">
        <v>84</v>
      </c>
      <c r="AS92" s="8" t="s">
        <v>355</v>
      </c>
      <c r="AT92" s="9" t="s">
        <v>58</v>
      </c>
      <c r="AV92" s="9" t="s">
        <v>86</v>
      </c>
      <c r="BG92" s="8" t="s">
        <v>356</v>
      </c>
      <c r="BH92" s="9" t="s">
        <v>66</v>
      </c>
      <c r="BI92" s="9" t="s">
        <v>86</v>
      </c>
    </row>
    <row r="93" spans="1:73" ht="60" x14ac:dyDescent="0.25">
      <c r="A93" s="6">
        <v>118305298198</v>
      </c>
      <c r="B93" s="6">
        <v>450857503</v>
      </c>
      <c r="C93" s="7">
        <v>45043.536516203705</v>
      </c>
      <c r="D93" s="7">
        <v>45044.380613425928</v>
      </c>
      <c r="E93" s="6" t="s">
        <v>328</v>
      </c>
      <c r="J93" s="6" t="s">
        <v>78</v>
      </c>
      <c r="K93" s="6" t="s">
        <v>5</v>
      </c>
      <c r="M93" s="6" t="s">
        <v>79</v>
      </c>
      <c r="N93" s="6" t="s">
        <v>80</v>
      </c>
      <c r="P93" s="6" t="s">
        <v>81</v>
      </c>
      <c r="R93" s="6" t="s">
        <v>90</v>
      </c>
      <c r="T93" s="6" t="s">
        <v>91</v>
      </c>
      <c r="U93" s="6" t="s">
        <v>79</v>
      </c>
      <c r="V93" s="6" t="s">
        <v>79</v>
      </c>
      <c r="W93" s="6" t="s">
        <v>79</v>
      </c>
      <c r="X93" s="6" t="s">
        <v>46</v>
      </c>
      <c r="Y93" s="6" t="s">
        <v>357</v>
      </c>
      <c r="Z93" s="6" t="s">
        <v>9</v>
      </c>
      <c r="AA93" s="6" t="s">
        <v>7</v>
      </c>
      <c r="AB93" s="6" t="s">
        <v>7</v>
      </c>
      <c r="AC93" s="6" t="s">
        <v>9</v>
      </c>
      <c r="AD93" s="6" t="s">
        <v>7</v>
      </c>
      <c r="AE93" s="6" t="s">
        <v>79</v>
      </c>
      <c r="AF93" s="6" t="s">
        <v>84</v>
      </c>
      <c r="AS93" s="8" t="s">
        <v>358</v>
      </c>
      <c r="AT93" s="9" t="s">
        <v>65</v>
      </c>
      <c r="BF93" s="9" t="s">
        <v>86</v>
      </c>
      <c r="BG93" s="8" t="s">
        <v>359</v>
      </c>
      <c r="BH93" s="9" t="s">
        <v>67</v>
      </c>
      <c r="BJ93" s="9" t="s">
        <v>86</v>
      </c>
      <c r="BT93" s="8" t="s">
        <v>360</v>
      </c>
    </row>
    <row r="94" spans="1:73" ht="105" x14ac:dyDescent="0.25">
      <c r="A94" s="6">
        <v>118306052633</v>
      </c>
      <c r="B94" s="6">
        <v>450857503</v>
      </c>
      <c r="C94" s="7">
        <v>45044.282349537039</v>
      </c>
      <c r="D94" s="7">
        <v>45044.287569444445</v>
      </c>
      <c r="E94" s="6" t="s">
        <v>361</v>
      </c>
      <c r="J94" s="6" t="s">
        <v>95</v>
      </c>
      <c r="K94" s="6" t="s">
        <v>5</v>
      </c>
      <c r="M94" s="6" t="s">
        <v>79</v>
      </c>
      <c r="N94" s="6" t="s">
        <v>80</v>
      </c>
      <c r="P94" s="6" t="s">
        <v>81</v>
      </c>
      <c r="R94" s="6" t="s">
        <v>90</v>
      </c>
      <c r="T94" s="6" t="s">
        <v>136</v>
      </c>
      <c r="U94" s="6" t="s">
        <v>79</v>
      </c>
      <c r="V94" s="6" t="s">
        <v>79</v>
      </c>
      <c r="W94" s="6" t="s">
        <v>84</v>
      </c>
      <c r="X94" s="6" t="s">
        <v>83</v>
      </c>
      <c r="Z94" s="6" t="s">
        <v>7</v>
      </c>
      <c r="AA94" s="6" t="s">
        <v>10</v>
      </c>
      <c r="AB94" s="6" t="s">
        <v>7</v>
      </c>
      <c r="AC94" s="6" t="s">
        <v>7</v>
      </c>
      <c r="AD94" s="6" t="s">
        <v>7</v>
      </c>
      <c r="AE94" s="6" t="s">
        <v>79</v>
      </c>
      <c r="AF94" s="6" t="s">
        <v>84</v>
      </c>
      <c r="AS94" s="8" t="s">
        <v>234</v>
      </c>
      <c r="AT94" s="9" t="s">
        <v>65</v>
      </c>
      <c r="BF94" s="9" t="s">
        <v>86</v>
      </c>
      <c r="BG94" s="8" t="s">
        <v>362</v>
      </c>
      <c r="BH94" s="9" t="s">
        <v>68</v>
      </c>
      <c r="BK94" s="9" t="s">
        <v>86</v>
      </c>
    </row>
    <row r="95" spans="1:73" ht="45" x14ac:dyDescent="0.25">
      <c r="A95" s="6">
        <v>118305787606</v>
      </c>
      <c r="B95" s="6">
        <v>450857503</v>
      </c>
      <c r="C95" s="7">
        <v>45043.902280092596</v>
      </c>
      <c r="D95" s="7">
        <v>45043.904849537037</v>
      </c>
      <c r="E95" s="6" t="s">
        <v>363</v>
      </c>
      <c r="J95" s="6" t="s">
        <v>95</v>
      </c>
      <c r="K95" s="6" t="s">
        <v>3</v>
      </c>
      <c r="M95" s="6" t="s">
        <v>79</v>
      </c>
      <c r="N95" s="6" t="s">
        <v>80</v>
      </c>
      <c r="P95" s="6" t="s">
        <v>81</v>
      </c>
      <c r="R95" s="6" t="s">
        <v>57</v>
      </c>
      <c r="T95" s="6" t="s">
        <v>96</v>
      </c>
      <c r="U95" s="6" t="s">
        <v>79</v>
      </c>
      <c r="V95" s="6" t="s">
        <v>79</v>
      </c>
      <c r="W95" s="6" t="s">
        <v>79</v>
      </c>
      <c r="X95" s="6" t="s">
        <v>83</v>
      </c>
      <c r="Z95" s="6" t="s">
        <v>7</v>
      </c>
      <c r="AA95" s="6" t="s">
        <v>9</v>
      </c>
      <c r="AB95" s="6" t="s">
        <v>10</v>
      </c>
      <c r="AC95" s="6" t="s">
        <v>10</v>
      </c>
      <c r="AD95" s="6" t="s">
        <v>7</v>
      </c>
      <c r="AE95" s="6" t="s">
        <v>79</v>
      </c>
      <c r="AF95" s="6" t="s">
        <v>84</v>
      </c>
      <c r="AS95" s="8" t="s">
        <v>364</v>
      </c>
      <c r="AT95" s="9" t="s">
        <v>65</v>
      </c>
      <c r="BF95" s="9" t="s">
        <v>86</v>
      </c>
      <c r="BG95" s="8" t="s">
        <v>365</v>
      </c>
      <c r="BH95" s="9" t="s">
        <v>68</v>
      </c>
      <c r="BK95" s="9" t="s">
        <v>86</v>
      </c>
    </row>
    <row r="96" spans="1:73" ht="75" x14ac:dyDescent="0.25">
      <c r="A96" s="6">
        <v>118305643501</v>
      </c>
      <c r="B96" s="6">
        <v>450857503</v>
      </c>
      <c r="C96" s="7">
        <v>45043.788275462961</v>
      </c>
      <c r="D96" s="7">
        <v>45043.792199074072</v>
      </c>
      <c r="E96" s="6" t="s">
        <v>366</v>
      </c>
      <c r="J96" s="6" t="s">
        <v>78</v>
      </c>
      <c r="K96" s="6" t="s">
        <v>3</v>
      </c>
      <c r="M96" s="6" t="s">
        <v>79</v>
      </c>
      <c r="N96" s="6" t="s">
        <v>80</v>
      </c>
      <c r="P96" s="6" t="s">
        <v>81</v>
      </c>
      <c r="R96" s="6" t="s">
        <v>57</v>
      </c>
      <c r="T96" s="6" t="s">
        <v>91</v>
      </c>
      <c r="U96" s="6" t="s">
        <v>79</v>
      </c>
      <c r="V96" s="6" t="s">
        <v>79</v>
      </c>
      <c r="W96" s="6" t="s">
        <v>84</v>
      </c>
      <c r="X96" s="6" t="s">
        <v>83</v>
      </c>
      <c r="Z96" s="6" t="s">
        <v>10</v>
      </c>
      <c r="AA96" s="6" t="s">
        <v>7</v>
      </c>
      <c r="AB96" s="6" t="s">
        <v>9</v>
      </c>
      <c r="AC96" s="6" t="s">
        <v>7</v>
      </c>
      <c r="AD96" s="6" t="s">
        <v>10</v>
      </c>
      <c r="AE96" s="6" t="s">
        <v>79</v>
      </c>
      <c r="AF96" s="6" t="s">
        <v>84</v>
      </c>
      <c r="AS96" s="8" t="s">
        <v>367</v>
      </c>
      <c r="AT96" s="9" t="s">
        <v>65</v>
      </c>
      <c r="BF96" s="9" t="s">
        <v>86</v>
      </c>
      <c r="BG96" s="8" t="s">
        <v>368</v>
      </c>
      <c r="BH96" s="9" t="s">
        <v>69</v>
      </c>
      <c r="BL96" s="9" t="s">
        <v>86</v>
      </c>
    </row>
    <row r="97" spans="1:72" ht="409.5" x14ac:dyDescent="0.25">
      <c r="A97" s="6">
        <v>118305318845</v>
      </c>
      <c r="B97" s="6">
        <v>450857503</v>
      </c>
      <c r="C97" s="7">
        <v>45043.556145833332</v>
      </c>
      <c r="D97" s="7">
        <v>45043.653032407405</v>
      </c>
      <c r="E97" s="6" t="s">
        <v>328</v>
      </c>
      <c r="J97" s="6" t="s">
        <v>78</v>
      </c>
      <c r="K97" s="6" t="s">
        <v>3</v>
      </c>
      <c r="M97" s="6" t="s">
        <v>79</v>
      </c>
      <c r="N97" s="6" t="s">
        <v>80</v>
      </c>
      <c r="P97" s="6" t="s">
        <v>81</v>
      </c>
      <c r="R97" s="6" t="s">
        <v>57</v>
      </c>
      <c r="T97" s="6" t="s">
        <v>101</v>
      </c>
      <c r="U97" s="6" t="s">
        <v>79</v>
      </c>
      <c r="V97" s="6" t="s">
        <v>79</v>
      </c>
      <c r="W97" s="6" t="s">
        <v>84</v>
      </c>
      <c r="X97" s="6" t="s">
        <v>46</v>
      </c>
      <c r="Y97" s="6" t="s">
        <v>369</v>
      </c>
      <c r="Z97" s="6" t="s">
        <v>8</v>
      </c>
      <c r="AA97" s="6" t="s">
        <v>7</v>
      </c>
      <c r="AB97" s="6" t="s">
        <v>9</v>
      </c>
      <c r="AC97" s="6" t="s">
        <v>9</v>
      </c>
      <c r="AD97" s="6" t="s">
        <v>7</v>
      </c>
      <c r="AE97" s="6" t="s">
        <v>79</v>
      </c>
      <c r="AF97" s="6" t="s">
        <v>84</v>
      </c>
      <c r="AS97" s="8" t="s">
        <v>370</v>
      </c>
      <c r="AT97" s="9" t="s">
        <v>58</v>
      </c>
      <c r="AV97" s="9" t="s">
        <v>86</v>
      </c>
      <c r="BG97" s="8" t="s">
        <v>371</v>
      </c>
      <c r="BH97" s="9" t="s">
        <v>372</v>
      </c>
      <c r="BM97" s="9" t="s">
        <v>86</v>
      </c>
      <c r="BN97" s="9" t="s">
        <v>86</v>
      </c>
      <c r="BT97" s="8" t="s">
        <v>373</v>
      </c>
    </row>
    <row r="98" spans="1:72" ht="210" x14ac:dyDescent="0.25">
      <c r="A98" s="6">
        <v>118305331031</v>
      </c>
      <c r="B98" s="6">
        <v>450857503</v>
      </c>
      <c r="C98" s="7">
        <v>45043.566435185188</v>
      </c>
      <c r="D98" s="7">
        <v>45043.632847222223</v>
      </c>
      <c r="E98" s="6" t="s">
        <v>328</v>
      </c>
      <c r="J98" s="6" t="s">
        <v>78</v>
      </c>
      <c r="K98" s="6" t="s">
        <v>5</v>
      </c>
      <c r="M98" s="6" t="s">
        <v>79</v>
      </c>
      <c r="N98" s="6" t="s">
        <v>153</v>
      </c>
      <c r="P98" s="6" t="s">
        <v>81</v>
      </c>
      <c r="R98" s="6" t="s">
        <v>57</v>
      </c>
      <c r="T98" s="6" t="s">
        <v>91</v>
      </c>
      <c r="U98" s="6" t="s">
        <v>79</v>
      </c>
      <c r="V98" s="6" t="s">
        <v>79</v>
      </c>
      <c r="W98" s="6" t="s">
        <v>84</v>
      </c>
      <c r="X98" s="6" t="s">
        <v>83</v>
      </c>
      <c r="Z98" s="6" t="s">
        <v>11</v>
      </c>
      <c r="AA98" s="6" t="s">
        <v>10</v>
      </c>
      <c r="AB98" s="6" t="s">
        <v>9</v>
      </c>
      <c r="AC98" s="6" t="s">
        <v>9</v>
      </c>
      <c r="AD98" s="6" t="s">
        <v>7</v>
      </c>
      <c r="AE98" s="6" t="s">
        <v>79</v>
      </c>
      <c r="AF98" s="6" t="s">
        <v>84</v>
      </c>
      <c r="AS98" s="8" t="s">
        <v>374</v>
      </c>
      <c r="AT98" s="9" t="s">
        <v>61</v>
      </c>
      <c r="BB98" s="9" t="s">
        <v>86</v>
      </c>
      <c r="BG98" s="8" t="s">
        <v>375</v>
      </c>
      <c r="BH98" s="9" t="s">
        <v>376</v>
      </c>
      <c r="BI98" s="9" t="s">
        <v>86</v>
      </c>
      <c r="BN98" s="9" t="s">
        <v>86</v>
      </c>
    </row>
    <row r="99" spans="1:72" x14ac:dyDescent="0.25">
      <c r="A99" s="6">
        <v>118305251699</v>
      </c>
      <c r="B99" s="6">
        <v>450857503</v>
      </c>
      <c r="C99" s="7">
        <v>45043.480439814812</v>
      </c>
      <c r="D99" s="7">
        <v>45043.488923611112</v>
      </c>
      <c r="E99" s="6" t="s">
        <v>287</v>
      </c>
      <c r="J99" s="6" t="s">
        <v>200</v>
      </c>
      <c r="K99" s="6" t="s">
        <v>5</v>
      </c>
      <c r="M99" s="6" t="s">
        <v>79</v>
      </c>
      <c r="N99" s="6" t="s">
        <v>80</v>
      </c>
      <c r="P99" s="6" t="s">
        <v>81</v>
      </c>
      <c r="R99" s="6" t="s">
        <v>57</v>
      </c>
      <c r="T99" s="6" t="s">
        <v>91</v>
      </c>
      <c r="U99" s="6" t="s">
        <v>79</v>
      </c>
      <c r="V99" s="6" t="s">
        <v>79</v>
      </c>
      <c r="W99" s="6" t="s">
        <v>84</v>
      </c>
      <c r="X99" s="6" t="s">
        <v>83</v>
      </c>
      <c r="AU99" s="9" t="s">
        <v>86</v>
      </c>
      <c r="BS99" s="9" t="s">
        <v>86</v>
      </c>
    </row>
    <row r="100" spans="1:72" x14ac:dyDescent="0.25">
      <c r="A100" s="6">
        <v>118305123777</v>
      </c>
      <c r="B100" s="6">
        <v>450857503</v>
      </c>
      <c r="C100" s="7">
        <v>45043.307430555556</v>
      </c>
      <c r="D100" s="7">
        <v>45043.330578703702</v>
      </c>
      <c r="E100" s="6" t="s">
        <v>287</v>
      </c>
      <c r="J100" s="6" t="s">
        <v>200</v>
      </c>
      <c r="K100" s="6" t="s">
        <v>4</v>
      </c>
      <c r="M100" s="6" t="s">
        <v>79</v>
      </c>
      <c r="N100" s="6" t="s">
        <v>80</v>
      </c>
      <c r="P100" s="6" t="s">
        <v>81</v>
      </c>
      <c r="R100" s="6" t="s">
        <v>90</v>
      </c>
      <c r="T100" s="6" t="s">
        <v>4</v>
      </c>
      <c r="U100" s="6" t="s">
        <v>79</v>
      </c>
      <c r="V100" s="6" t="s">
        <v>79</v>
      </c>
      <c r="W100" s="6" t="s">
        <v>4</v>
      </c>
      <c r="X100" s="6" t="s">
        <v>83</v>
      </c>
      <c r="Z100" s="6" t="s">
        <v>9</v>
      </c>
      <c r="AA100" s="6" t="s">
        <v>10</v>
      </c>
      <c r="AB100" s="6" t="s">
        <v>7</v>
      </c>
      <c r="AC100" s="6" t="s">
        <v>7</v>
      </c>
      <c r="AD100" s="6" t="s">
        <v>10</v>
      </c>
      <c r="AE100" s="6" t="s">
        <v>79</v>
      </c>
      <c r="AF100" s="6" t="s">
        <v>84</v>
      </c>
      <c r="AG100" s="8" t="s">
        <v>138</v>
      </c>
      <c r="AS100" s="8" t="s">
        <v>377</v>
      </c>
      <c r="AT100" s="9" t="s">
        <v>65</v>
      </c>
      <c r="BF100" s="9" t="s">
        <v>86</v>
      </c>
      <c r="BG100" s="8" t="s">
        <v>138</v>
      </c>
      <c r="BS100" s="9" t="s">
        <v>86</v>
      </c>
      <c r="BT100" s="8" t="s">
        <v>138</v>
      </c>
    </row>
    <row r="101" spans="1:72" ht="30" x14ac:dyDescent="0.25">
      <c r="A101" s="6">
        <v>118305113911</v>
      </c>
      <c r="B101" s="6">
        <v>450857503</v>
      </c>
      <c r="C101" s="7">
        <v>45043.290914351855</v>
      </c>
      <c r="D101" s="7">
        <v>45043.32309027778</v>
      </c>
      <c r="E101" s="6" t="s">
        <v>287</v>
      </c>
      <c r="J101" s="6" t="s">
        <v>200</v>
      </c>
      <c r="K101" s="6" t="s">
        <v>5</v>
      </c>
      <c r="M101" s="6" t="s">
        <v>79</v>
      </c>
      <c r="N101" s="6" t="s">
        <v>80</v>
      </c>
      <c r="P101" s="6" t="s">
        <v>81</v>
      </c>
      <c r="R101" s="6" t="s">
        <v>57</v>
      </c>
      <c r="T101" s="6" t="s">
        <v>91</v>
      </c>
      <c r="U101" s="6" t="s">
        <v>79</v>
      </c>
      <c r="V101" s="6" t="s">
        <v>79</v>
      </c>
      <c r="W101" s="6" t="s">
        <v>84</v>
      </c>
      <c r="X101" s="6" t="s">
        <v>83</v>
      </c>
      <c r="Z101" s="6" t="s">
        <v>9</v>
      </c>
      <c r="AA101" s="6" t="s">
        <v>7</v>
      </c>
      <c r="AB101" s="6" t="s">
        <v>7</v>
      </c>
      <c r="AC101" s="6" t="s">
        <v>7</v>
      </c>
      <c r="AD101" s="6" t="s">
        <v>7</v>
      </c>
      <c r="AE101" s="6" t="s">
        <v>79</v>
      </c>
      <c r="AF101" s="6" t="s">
        <v>84</v>
      </c>
      <c r="AS101" s="8" t="s">
        <v>378</v>
      </c>
      <c r="AT101" s="9" t="s">
        <v>65</v>
      </c>
      <c r="BF101" s="9" t="s">
        <v>86</v>
      </c>
      <c r="BG101" s="8" t="s">
        <v>379</v>
      </c>
      <c r="BS101" s="9" t="s">
        <v>86</v>
      </c>
    </row>
    <row r="102" spans="1:72" ht="409.5" x14ac:dyDescent="0.25">
      <c r="A102" s="6">
        <v>118305047668</v>
      </c>
      <c r="B102" s="6">
        <v>450857503</v>
      </c>
      <c r="C102" s="7">
        <v>45043.168645833335</v>
      </c>
      <c r="D102" s="7">
        <v>45043.174884259257</v>
      </c>
      <c r="E102" s="6" t="s">
        <v>380</v>
      </c>
      <c r="J102" s="6" t="s">
        <v>78</v>
      </c>
      <c r="K102" s="6" t="s">
        <v>3</v>
      </c>
      <c r="M102" s="6" t="s">
        <v>79</v>
      </c>
      <c r="N102" s="6" t="s">
        <v>80</v>
      </c>
      <c r="P102" s="6" t="s">
        <v>185</v>
      </c>
      <c r="R102" s="6" t="s">
        <v>250</v>
      </c>
      <c r="T102" s="6" t="s">
        <v>91</v>
      </c>
      <c r="U102" s="6" t="s">
        <v>79</v>
      </c>
      <c r="V102" s="6" t="s">
        <v>84</v>
      </c>
      <c r="W102" s="6" t="s">
        <v>79</v>
      </c>
      <c r="X102" s="6" t="s">
        <v>83</v>
      </c>
      <c r="Z102" s="6" t="s">
        <v>7</v>
      </c>
      <c r="AA102" s="6" t="s">
        <v>10</v>
      </c>
      <c r="AB102" s="6" t="s">
        <v>7</v>
      </c>
      <c r="AC102" s="6" t="s">
        <v>7</v>
      </c>
      <c r="AD102" s="6" t="s">
        <v>9</v>
      </c>
      <c r="AE102" s="6" t="s">
        <v>79</v>
      </c>
      <c r="AF102" s="6" t="s">
        <v>84</v>
      </c>
      <c r="AS102" s="8" t="s">
        <v>381</v>
      </c>
      <c r="AT102" s="9" t="s">
        <v>65</v>
      </c>
      <c r="BF102" s="9" t="s">
        <v>86</v>
      </c>
      <c r="BG102" s="8" t="s">
        <v>382</v>
      </c>
      <c r="BH102" s="9" t="s">
        <v>383</v>
      </c>
      <c r="BJ102" s="9" t="s">
        <v>86</v>
      </c>
      <c r="BQ102" s="9" t="s">
        <v>86</v>
      </c>
    </row>
    <row r="103" spans="1:72" ht="30" x14ac:dyDescent="0.25">
      <c r="A103" s="6">
        <v>118304906024</v>
      </c>
      <c r="B103" s="6">
        <v>450857503</v>
      </c>
      <c r="C103" s="7">
        <v>45042.968310185184</v>
      </c>
      <c r="D103" s="7">
        <v>45042.971446759257</v>
      </c>
      <c r="E103" s="6" t="s">
        <v>384</v>
      </c>
      <c r="J103" s="6" t="s">
        <v>78</v>
      </c>
      <c r="K103" s="6" t="s">
        <v>3</v>
      </c>
      <c r="M103" s="6" t="s">
        <v>79</v>
      </c>
      <c r="N103" s="6" t="s">
        <v>80</v>
      </c>
      <c r="P103" s="6" t="s">
        <v>81</v>
      </c>
      <c r="R103" s="6" t="s">
        <v>57</v>
      </c>
      <c r="T103" s="6" t="s">
        <v>101</v>
      </c>
      <c r="U103" s="6" t="s">
        <v>79</v>
      </c>
      <c r="V103" s="6" t="s">
        <v>79</v>
      </c>
      <c r="W103" s="6" t="s">
        <v>84</v>
      </c>
      <c r="X103" s="6" t="s">
        <v>104</v>
      </c>
      <c r="Z103" s="6" t="s">
        <v>9</v>
      </c>
      <c r="AA103" s="6" t="s">
        <v>7</v>
      </c>
      <c r="AB103" s="6" t="s">
        <v>9</v>
      </c>
      <c r="AC103" s="6" t="s">
        <v>8</v>
      </c>
      <c r="AD103" s="6" t="s">
        <v>9</v>
      </c>
      <c r="AE103" s="6" t="s">
        <v>79</v>
      </c>
      <c r="AF103" s="6" t="s">
        <v>84</v>
      </c>
      <c r="AS103" s="8" t="s">
        <v>385</v>
      </c>
      <c r="AT103" s="9" t="s">
        <v>65</v>
      </c>
      <c r="BF103" s="9" t="s">
        <v>86</v>
      </c>
      <c r="BG103" s="8" t="s">
        <v>386</v>
      </c>
      <c r="BS103" s="9" t="s">
        <v>86</v>
      </c>
    </row>
    <row r="104" spans="1:72" x14ac:dyDescent="0.25">
      <c r="A104" s="6">
        <v>118302603990</v>
      </c>
      <c r="B104" s="6">
        <v>450857503</v>
      </c>
      <c r="C104" s="7">
        <v>45040.742037037038</v>
      </c>
      <c r="D104" s="7">
        <v>45042.762476851851</v>
      </c>
      <c r="E104" s="6" t="s">
        <v>387</v>
      </c>
      <c r="J104" s="6" t="s">
        <v>78</v>
      </c>
      <c r="K104" s="6" t="s">
        <v>3</v>
      </c>
      <c r="M104" s="6" t="s">
        <v>79</v>
      </c>
      <c r="N104" s="6" t="s">
        <v>80</v>
      </c>
      <c r="P104" s="6" t="s">
        <v>185</v>
      </c>
      <c r="R104" s="6" t="s">
        <v>90</v>
      </c>
      <c r="T104" s="6" t="s">
        <v>82</v>
      </c>
      <c r="U104" s="6" t="s">
        <v>79</v>
      </c>
      <c r="V104" s="6" t="s">
        <v>79</v>
      </c>
      <c r="W104" s="6" t="s">
        <v>84</v>
      </c>
      <c r="X104" s="6" t="s">
        <v>104</v>
      </c>
      <c r="Z104" s="6" t="s">
        <v>9</v>
      </c>
      <c r="AA104" s="6" t="s">
        <v>8</v>
      </c>
      <c r="AB104" s="6" t="s">
        <v>7</v>
      </c>
      <c r="AC104" s="6" t="s">
        <v>10</v>
      </c>
      <c r="AD104" s="6" t="s">
        <v>7</v>
      </c>
      <c r="AE104" s="6" t="s">
        <v>84</v>
      </c>
      <c r="AF104" s="6" t="s">
        <v>84</v>
      </c>
      <c r="AS104" s="8" t="s">
        <v>141</v>
      </c>
      <c r="AT104" s="9" t="s">
        <v>65</v>
      </c>
      <c r="BF104" s="9" t="s">
        <v>86</v>
      </c>
      <c r="BG104" s="8" t="s">
        <v>138</v>
      </c>
      <c r="BS104" s="9" t="s">
        <v>86</v>
      </c>
    </row>
    <row r="105" spans="1:72" ht="75" x14ac:dyDescent="0.25">
      <c r="A105" s="6">
        <v>118304601955</v>
      </c>
      <c r="B105" s="6">
        <v>450857503</v>
      </c>
      <c r="C105" s="7">
        <v>45042.724502314813</v>
      </c>
      <c r="D105" s="7">
        <v>45042.73101851852</v>
      </c>
      <c r="E105" s="6" t="s">
        <v>388</v>
      </c>
      <c r="J105" s="6" t="s">
        <v>200</v>
      </c>
      <c r="K105" s="6" t="s">
        <v>3</v>
      </c>
      <c r="M105" s="6" t="s">
        <v>79</v>
      </c>
      <c r="N105" s="6" t="s">
        <v>80</v>
      </c>
      <c r="P105" s="6" t="s">
        <v>81</v>
      </c>
      <c r="R105" s="6" t="s">
        <v>57</v>
      </c>
      <c r="T105" s="6" t="s">
        <v>96</v>
      </c>
      <c r="U105" s="6" t="s">
        <v>79</v>
      </c>
      <c r="V105" s="6" t="s">
        <v>79</v>
      </c>
      <c r="W105" s="6" t="s">
        <v>84</v>
      </c>
      <c r="X105" s="6" t="s">
        <v>83</v>
      </c>
      <c r="Z105" s="6" t="s">
        <v>7</v>
      </c>
      <c r="AA105" s="6" t="s">
        <v>7</v>
      </c>
      <c r="AB105" s="6" t="s">
        <v>7</v>
      </c>
      <c r="AC105" s="6" t="s">
        <v>7</v>
      </c>
      <c r="AD105" s="6" t="s">
        <v>7</v>
      </c>
      <c r="AE105" s="6" t="s">
        <v>79</v>
      </c>
      <c r="AF105" s="6" t="s">
        <v>84</v>
      </c>
      <c r="AS105" s="8" t="s">
        <v>306</v>
      </c>
      <c r="AT105" s="9" t="s">
        <v>64</v>
      </c>
      <c r="BE105" s="9" t="s">
        <v>86</v>
      </c>
      <c r="BG105" s="8" t="s">
        <v>389</v>
      </c>
      <c r="BR105" s="9" t="s">
        <v>86</v>
      </c>
    </row>
    <row r="106" spans="1:72" x14ac:dyDescent="0.25">
      <c r="A106" s="6">
        <v>118304510352</v>
      </c>
      <c r="B106" s="6">
        <v>450857503</v>
      </c>
      <c r="C106" s="7">
        <v>45042.665497685186</v>
      </c>
      <c r="D106" s="7">
        <v>45042.666331018518</v>
      </c>
      <c r="E106" s="6" t="s">
        <v>390</v>
      </c>
      <c r="J106" s="6" t="s">
        <v>95</v>
      </c>
      <c r="K106" s="6" t="s">
        <v>3</v>
      </c>
      <c r="M106" s="6" t="s">
        <v>79</v>
      </c>
      <c r="N106" s="6" t="s">
        <v>80</v>
      </c>
      <c r="P106" s="6" t="s">
        <v>117</v>
      </c>
      <c r="R106" s="6" t="s">
        <v>193</v>
      </c>
      <c r="T106" s="6" t="s">
        <v>82</v>
      </c>
      <c r="U106" s="6" t="s">
        <v>79</v>
      </c>
      <c r="V106" s="6" t="s">
        <v>79</v>
      </c>
      <c r="W106" s="6" t="s">
        <v>84</v>
      </c>
      <c r="X106" s="6" t="s">
        <v>104</v>
      </c>
      <c r="AU106" s="9" t="s">
        <v>86</v>
      </c>
      <c r="BS106" s="9" t="s">
        <v>86</v>
      </c>
    </row>
    <row r="107" spans="1:72" x14ac:dyDescent="0.25">
      <c r="A107" s="6">
        <v>118302584900</v>
      </c>
      <c r="B107" s="6">
        <v>450857503</v>
      </c>
      <c r="C107" s="7">
        <v>45040.729097222225</v>
      </c>
      <c r="D107" s="7">
        <v>45042.618344907409</v>
      </c>
      <c r="E107" s="6" t="s">
        <v>391</v>
      </c>
      <c r="J107" s="6" t="s">
        <v>78</v>
      </c>
      <c r="K107" s="6" t="s">
        <v>5</v>
      </c>
      <c r="M107" s="6" t="s">
        <v>79</v>
      </c>
      <c r="N107" s="6" t="s">
        <v>80</v>
      </c>
      <c r="P107" s="6" t="s">
        <v>117</v>
      </c>
      <c r="R107" s="6" t="s">
        <v>46</v>
      </c>
      <c r="S107" s="6" t="s">
        <v>118</v>
      </c>
      <c r="T107" s="6" t="s">
        <v>101</v>
      </c>
      <c r="U107" s="6" t="s">
        <v>79</v>
      </c>
      <c r="V107" s="6" t="s">
        <v>79</v>
      </c>
      <c r="W107" s="6" t="s">
        <v>79</v>
      </c>
      <c r="X107" s="6" t="s">
        <v>104</v>
      </c>
      <c r="AU107" s="9" t="s">
        <v>86</v>
      </c>
      <c r="BS107" s="9" t="s">
        <v>86</v>
      </c>
    </row>
    <row r="108" spans="1:72" ht="90" x14ac:dyDescent="0.25">
      <c r="A108" s="6">
        <v>118304400983</v>
      </c>
      <c r="B108" s="6">
        <v>450857503</v>
      </c>
      <c r="C108" s="7">
        <v>45042.596886574072</v>
      </c>
      <c r="D108" s="7">
        <v>45042.599085648151</v>
      </c>
      <c r="E108" s="6" t="s">
        <v>124</v>
      </c>
      <c r="J108" s="6" t="s">
        <v>95</v>
      </c>
      <c r="K108" s="6" t="s">
        <v>3</v>
      </c>
      <c r="M108" s="6" t="s">
        <v>79</v>
      </c>
      <c r="N108" s="6" t="s">
        <v>80</v>
      </c>
      <c r="P108" s="6" t="s">
        <v>81</v>
      </c>
      <c r="R108" s="6" t="s">
        <v>90</v>
      </c>
      <c r="T108" s="6" t="s">
        <v>101</v>
      </c>
      <c r="U108" s="6" t="s">
        <v>79</v>
      </c>
      <c r="V108" s="6" t="s">
        <v>79</v>
      </c>
      <c r="W108" s="6" t="s">
        <v>84</v>
      </c>
      <c r="X108" s="6" t="s">
        <v>83</v>
      </c>
      <c r="Z108" s="6" t="s">
        <v>10</v>
      </c>
      <c r="AA108" s="6" t="s">
        <v>10</v>
      </c>
      <c r="AB108" s="6" t="s">
        <v>7</v>
      </c>
      <c r="AC108" s="6" t="s">
        <v>10</v>
      </c>
      <c r="AD108" s="6" t="s">
        <v>7</v>
      </c>
      <c r="AE108" s="6" t="s">
        <v>79</v>
      </c>
      <c r="AF108" s="6" t="s">
        <v>84</v>
      </c>
      <c r="AS108" s="8" t="s">
        <v>392</v>
      </c>
      <c r="AT108" s="9" t="s">
        <v>65</v>
      </c>
      <c r="BF108" s="9" t="s">
        <v>86</v>
      </c>
      <c r="BG108" s="8" t="s">
        <v>393</v>
      </c>
      <c r="BH108" s="9" t="s">
        <v>68</v>
      </c>
      <c r="BK108" s="9" t="s">
        <v>86</v>
      </c>
    </row>
    <row r="109" spans="1:72" ht="285" x14ac:dyDescent="0.25">
      <c r="A109" s="6">
        <v>118304303262</v>
      </c>
      <c r="B109" s="6">
        <v>450857503</v>
      </c>
      <c r="C109" s="7">
        <v>45042.510011574072</v>
      </c>
      <c r="D109" s="7">
        <v>45042.518576388888</v>
      </c>
      <c r="E109" s="6" t="s">
        <v>394</v>
      </c>
      <c r="J109" s="6" t="s">
        <v>95</v>
      </c>
      <c r="K109" s="6" t="s">
        <v>4</v>
      </c>
      <c r="M109" s="6" t="s">
        <v>4</v>
      </c>
      <c r="N109" s="6" t="s">
        <v>4</v>
      </c>
      <c r="P109" s="6" t="s">
        <v>4</v>
      </c>
      <c r="R109" s="6" t="s">
        <v>4</v>
      </c>
      <c r="T109" s="6" t="s">
        <v>4</v>
      </c>
      <c r="U109" s="6" t="s">
        <v>84</v>
      </c>
      <c r="V109" s="6" t="s">
        <v>84</v>
      </c>
      <c r="W109" s="6" t="s">
        <v>4</v>
      </c>
      <c r="X109" s="6" t="s">
        <v>4</v>
      </c>
      <c r="Z109" s="6" t="s">
        <v>11</v>
      </c>
      <c r="AA109" s="6" t="s">
        <v>11</v>
      </c>
      <c r="AB109" s="6" t="s">
        <v>11</v>
      </c>
      <c r="AC109" s="6" t="s">
        <v>11</v>
      </c>
      <c r="AD109" s="6" t="s">
        <v>11</v>
      </c>
      <c r="AE109" s="6" t="s">
        <v>84</v>
      </c>
      <c r="AF109" s="6" t="s">
        <v>79</v>
      </c>
      <c r="AG109" s="8" t="s">
        <v>395</v>
      </c>
      <c r="AH109" s="9" t="s">
        <v>49</v>
      </c>
      <c r="AJ109" s="9" t="s">
        <v>86</v>
      </c>
      <c r="AN109" s="14" t="s">
        <v>396</v>
      </c>
      <c r="AP109" s="14" t="s">
        <v>86</v>
      </c>
      <c r="AS109" s="8" t="s">
        <v>397</v>
      </c>
      <c r="AT109" s="9" t="s">
        <v>64</v>
      </c>
      <c r="BE109" s="9" t="s">
        <v>86</v>
      </c>
      <c r="BG109" s="8" t="s">
        <v>398</v>
      </c>
      <c r="BR109" s="9" t="s">
        <v>86</v>
      </c>
      <c r="BT109" s="11" t="s">
        <v>399</v>
      </c>
    </row>
    <row r="110" spans="1:72" ht="45" x14ac:dyDescent="0.25">
      <c r="A110" s="6">
        <v>118304296264</v>
      </c>
      <c r="B110" s="6">
        <v>450857503</v>
      </c>
      <c r="C110" s="7">
        <v>45042.502199074072</v>
      </c>
      <c r="D110" s="7">
        <v>45042.505648148152</v>
      </c>
      <c r="E110" s="6" t="s">
        <v>400</v>
      </c>
      <c r="J110" s="6" t="s">
        <v>95</v>
      </c>
      <c r="K110" s="6" t="s">
        <v>3</v>
      </c>
      <c r="M110" s="6" t="s">
        <v>79</v>
      </c>
      <c r="N110" s="6" t="s">
        <v>227</v>
      </c>
      <c r="P110" s="6" t="s">
        <v>185</v>
      </c>
      <c r="R110" s="6" t="s">
        <v>90</v>
      </c>
      <c r="T110" s="6" t="s">
        <v>96</v>
      </c>
      <c r="U110" s="6" t="s">
        <v>79</v>
      </c>
      <c r="V110" s="6" t="s">
        <v>79</v>
      </c>
      <c r="W110" s="6" t="s">
        <v>79</v>
      </c>
      <c r="X110" s="6" t="s">
        <v>83</v>
      </c>
      <c r="Z110" s="6" t="s">
        <v>9</v>
      </c>
      <c r="AA110" s="6" t="s">
        <v>8</v>
      </c>
      <c r="AB110" s="6" t="s">
        <v>8</v>
      </c>
      <c r="AC110" s="6" t="s">
        <v>11</v>
      </c>
      <c r="AD110" s="6" t="s">
        <v>11</v>
      </c>
      <c r="AE110" s="6" t="s">
        <v>84</v>
      </c>
      <c r="AF110" s="6" t="s">
        <v>84</v>
      </c>
      <c r="AS110" s="8" t="s">
        <v>257</v>
      </c>
      <c r="AT110" s="9" t="s">
        <v>65</v>
      </c>
      <c r="BF110" s="9" t="s">
        <v>86</v>
      </c>
      <c r="BG110" s="8" t="s">
        <v>401</v>
      </c>
      <c r="BH110" s="9" t="s">
        <v>67</v>
      </c>
      <c r="BJ110" s="9" t="s">
        <v>86</v>
      </c>
    </row>
    <row r="111" spans="1:72" ht="30" x14ac:dyDescent="0.25">
      <c r="A111" s="6">
        <v>118304258341</v>
      </c>
      <c r="B111" s="6">
        <v>450857503</v>
      </c>
      <c r="C111" s="7">
        <v>45042.452905092592</v>
      </c>
      <c r="D111" s="7">
        <v>45042.459282407406</v>
      </c>
      <c r="E111" s="6" t="s">
        <v>402</v>
      </c>
      <c r="J111" s="6" t="s">
        <v>78</v>
      </c>
      <c r="K111" s="6" t="s">
        <v>5</v>
      </c>
      <c r="M111" s="6" t="s">
        <v>79</v>
      </c>
      <c r="N111" s="6" t="s">
        <v>80</v>
      </c>
      <c r="P111" s="6" t="s">
        <v>81</v>
      </c>
      <c r="R111" s="6" t="s">
        <v>90</v>
      </c>
      <c r="T111" s="6" t="s">
        <v>96</v>
      </c>
      <c r="U111" s="6" t="s">
        <v>79</v>
      </c>
      <c r="V111" s="6" t="s">
        <v>79</v>
      </c>
      <c r="W111" s="6" t="s">
        <v>84</v>
      </c>
      <c r="X111" s="6" t="s">
        <v>83</v>
      </c>
      <c r="Z111" s="6" t="s">
        <v>9</v>
      </c>
      <c r="AA111" s="6" t="s">
        <v>8</v>
      </c>
      <c r="AB111" s="6" t="s">
        <v>7</v>
      </c>
      <c r="AC111" s="6" t="s">
        <v>7</v>
      </c>
      <c r="AD111" s="6" t="s">
        <v>8</v>
      </c>
      <c r="AE111" s="6" t="s">
        <v>84</v>
      </c>
      <c r="AF111" s="6" t="s">
        <v>79</v>
      </c>
      <c r="AG111" s="8" t="s">
        <v>403</v>
      </c>
      <c r="AH111" s="9" t="s">
        <v>52</v>
      </c>
      <c r="AM111" s="9" t="s">
        <v>86</v>
      </c>
      <c r="AS111" s="8" t="s">
        <v>404</v>
      </c>
      <c r="AT111" s="9" t="s">
        <v>65</v>
      </c>
      <c r="BF111" s="9" t="s">
        <v>86</v>
      </c>
      <c r="BG111" s="8" t="s">
        <v>405</v>
      </c>
      <c r="BR111" s="9" t="s">
        <v>86</v>
      </c>
    </row>
    <row r="112" spans="1:72" ht="165" x14ac:dyDescent="0.25">
      <c r="A112" s="6">
        <v>118304243931</v>
      </c>
      <c r="B112" s="6">
        <v>450857503</v>
      </c>
      <c r="C112" s="7">
        <v>45042.437916666669</v>
      </c>
      <c r="D112" s="7">
        <v>45042.450648148151</v>
      </c>
      <c r="E112" s="6" t="s">
        <v>406</v>
      </c>
      <c r="J112" s="6" t="s">
        <v>95</v>
      </c>
      <c r="K112" s="6" t="s">
        <v>5</v>
      </c>
      <c r="M112" s="6" t="s">
        <v>79</v>
      </c>
      <c r="N112" s="6" t="s">
        <v>161</v>
      </c>
      <c r="P112" s="6" t="s">
        <v>81</v>
      </c>
      <c r="R112" s="6" t="s">
        <v>46</v>
      </c>
      <c r="S112" s="6" t="s">
        <v>407</v>
      </c>
      <c r="T112" s="6" t="s">
        <v>101</v>
      </c>
      <c r="U112" s="6" t="s">
        <v>79</v>
      </c>
      <c r="V112" s="6" t="s">
        <v>79</v>
      </c>
      <c r="W112" s="6" t="s">
        <v>84</v>
      </c>
      <c r="X112" s="6" t="s">
        <v>46</v>
      </c>
      <c r="Y112" s="6" t="s">
        <v>408</v>
      </c>
      <c r="Z112" s="6" t="s">
        <v>7</v>
      </c>
      <c r="AA112" s="6" t="s">
        <v>10</v>
      </c>
      <c r="AB112" s="6" t="s">
        <v>9</v>
      </c>
      <c r="AC112" s="6" t="s">
        <v>9</v>
      </c>
      <c r="AD112" s="6" t="s">
        <v>7</v>
      </c>
      <c r="AE112" s="6" t="s">
        <v>84</v>
      </c>
      <c r="AF112" s="6" t="s">
        <v>84</v>
      </c>
      <c r="AG112" s="8" t="s">
        <v>409</v>
      </c>
      <c r="AH112" s="9" t="s">
        <v>49</v>
      </c>
      <c r="AJ112" s="9" t="s">
        <v>86</v>
      </c>
      <c r="AN112" s="14" t="s">
        <v>53</v>
      </c>
      <c r="AO112" s="14" t="s">
        <v>86</v>
      </c>
      <c r="AS112" s="8" t="s">
        <v>410</v>
      </c>
      <c r="AT112" s="9" t="s">
        <v>49</v>
      </c>
      <c r="AW112" s="9" t="s">
        <v>86</v>
      </c>
      <c r="BG112" s="8" t="s">
        <v>411</v>
      </c>
      <c r="BH112" s="9" t="s">
        <v>74</v>
      </c>
      <c r="BQ112" s="9" t="s">
        <v>86</v>
      </c>
      <c r="BT112" s="11" t="s">
        <v>412</v>
      </c>
    </row>
    <row r="113" spans="1:72" x14ac:dyDescent="0.25">
      <c r="A113" s="6">
        <v>118304242991</v>
      </c>
      <c r="B113" s="6">
        <v>450857503</v>
      </c>
      <c r="C113" s="7">
        <v>45042.436782407407</v>
      </c>
      <c r="D113" s="7">
        <v>45042.439895833333</v>
      </c>
      <c r="E113" s="6" t="s">
        <v>413</v>
      </c>
      <c r="J113" s="6" t="s">
        <v>95</v>
      </c>
      <c r="K113" s="6" t="s">
        <v>3</v>
      </c>
      <c r="M113" s="6" t="s">
        <v>79</v>
      </c>
      <c r="N113" s="6" t="s">
        <v>80</v>
      </c>
      <c r="P113" s="6" t="s">
        <v>81</v>
      </c>
      <c r="R113" s="6" t="s">
        <v>90</v>
      </c>
      <c r="T113" s="6" t="s">
        <v>101</v>
      </c>
      <c r="U113" s="6" t="s">
        <v>79</v>
      </c>
      <c r="V113" s="6" t="s">
        <v>79</v>
      </c>
      <c r="W113" s="6" t="s">
        <v>84</v>
      </c>
      <c r="X113" s="6" t="s">
        <v>83</v>
      </c>
      <c r="AU113" s="9" t="s">
        <v>86</v>
      </c>
      <c r="BS113" s="9" t="s">
        <v>86</v>
      </c>
    </row>
    <row r="114" spans="1:72" ht="90" x14ac:dyDescent="0.25">
      <c r="A114" s="6">
        <v>118304200151</v>
      </c>
      <c r="B114" s="6">
        <v>450857503</v>
      </c>
      <c r="C114" s="7">
        <v>45042.380648148152</v>
      </c>
      <c r="D114" s="7">
        <v>45042.385555555556</v>
      </c>
      <c r="E114" s="6" t="s">
        <v>414</v>
      </c>
      <c r="J114" s="6" t="s">
        <v>78</v>
      </c>
      <c r="K114" s="6" t="s">
        <v>3</v>
      </c>
      <c r="M114" s="6" t="s">
        <v>79</v>
      </c>
      <c r="N114" s="6" t="s">
        <v>80</v>
      </c>
      <c r="P114" s="6" t="s">
        <v>117</v>
      </c>
      <c r="R114" s="6" t="s">
        <v>57</v>
      </c>
      <c r="T114" s="6" t="s">
        <v>91</v>
      </c>
      <c r="U114" s="6" t="s">
        <v>79</v>
      </c>
      <c r="V114" s="6" t="s">
        <v>79</v>
      </c>
      <c r="W114" s="6" t="s">
        <v>84</v>
      </c>
      <c r="X114" s="6" t="s">
        <v>104</v>
      </c>
      <c r="Z114" s="6" t="s">
        <v>7</v>
      </c>
      <c r="AA114" s="6" t="s">
        <v>7</v>
      </c>
      <c r="AB114" s="6" t="s">
        <v>10</v>
      </c>
      <c r="AC114" s="6" t="s">
        <v>10</v>
      </c>
      <c r="AD114" s="6" t="s">
        <v>7</v>
      </c>
      <c r="AE114" s="6" t="s">
        <v>79</v>
      </c>
      <c r="AF114" s="6" t="s">
        <v>84</v>
      </c>
      <c r="AS114" s="8" t="s">
        <v>415</v>
      </c>
      <c r="AT114" s="9" t="s">
        <v>65</v>
      </c>
      <c r="BF114" s="9" t="s">
        <v>86</v>
      </c>
      <c r="BG114" s="8" t="s">
        <v>416</v>
      </c>
      <c r="BR114" s="9" t="s">
        <v>86</v>
      </c>
    </row>
    <row r="115" spans="1:72" ht="315" x14ac:dyDescent="0.25">
      <c r="A115" s="6">
        <v>118302586159</v>
      </c>
      <c r="B115" s="6">
        <v>450857503</v>
      </c>
      <c r="C115" s="7">
        <v>45040.729953703703</v>
      </c>
      <c r="D115" s="7">
        <v>45042.346516203703</v>
      </c>
      <c r="E115" s="6" t="s">
        <v>417</v>
      </c>
      <c r="J115" s="6" t="s">
        <v>95</v>
      </c>
      <c r="K115" s="6" t="s">
        <v>5</v>
      </c>
      <c r="M115" s="6" t="s">
        <v>79</v>
      </c>
      <c r="N115" s="6" t="s">
        <v>80</v>
      </c>
      <c r="P115" s="6" t="s">
        <v>81</v>
      </c>
      <c r="R115" s="6" t="s">
        <v>90</v>
      </c>
      <c r="T115" s="6" t="s">
        <v>91</v>
      </c>
      <c r="U115" s="6" t="s">
        <v>79</v>
      </c>
      <c r="V115" s="6" t="s">
        <v>79</v>
      </c>
      <c r="W115" s="6" t="s">
        <v>84</v>
      </c>
      <c r="X115" s="6" t="s">
        <v>104</v>
      </c>
      <c r="Z115" s="6" t="s">
        <v>7</v>
      </c>
      <c r="AA115" s="6" t="s">
        <v>7</v>
      </c>
      <c r="AB115" s="6" t="s">
        <v>9</v>
      </c>
      <c r="AC115" s="6" t="s">
        <v>9</v>
      </c>
      <c r="AD115" s="6" t="s">
        <v>7</v>
      </c>
      <c r="AE115" s="6" t="s">
        <v>84</v>
      </c>
      <c r="AF115" s="6" t="s">
        <v>79</v>
      </c>
      <c r="AS115" s="8" t="s">
        <v>418</v>
      </c>
      <c r="AT115" s="9" t="s">
        <v>64</v>
      </c>
      <c r="BE115" s="9" t="s">
        <v>86</v>
      </c>
      <c r="BG115" s="8" t="s">
        <v>419</v>
      </c>
      <c r="BH115" s="9" t="s">
        <v>420</v>
      </c>
      <c r="BJ115" s="9" t="s">
        <v>86</v>
      </c>
    </row>
    <row r="116" spans="1:72" ht="30" x14ac:dyDescent="0.25">
      <c r="A116" s="6">
        <v>118304146797</v>
      </c>
      <c r="B116" s="6">
        <v>450857503</v>
      </c>
      <c r="C116" s="7">
        <v>45042.303449074076</v>
      </c>
      <c r="D116" s="7">
        <v>45042.316030092596</v>
      </c>
      <c r="E116" s="6" t="s">
        <v>421</v>
      </c>
      <c r="J116" s="6" t="s">
        <v>95</v>
      </c>
      <c r="K116" s="6" t="s">
        <v>3</v>
      </c>
      <c r="M116" s="6" t="s">
        <v>79</v>
      </c>
      <c r="N116" s="6" t="s">
        <v>80</v>
      </c>
      <c r="P116" s="6" t="s">
        <v>117</v>
      </c>
      <c r="R116" s="6" t="s">
        <v>90</v>
      </c>
      <c r="T116" s="6" t="s">
        <v>96</v>
      </c>
      <c r="U116" s="6" t="s">
        <v>79</v>
      </c>
      <c r="V116" s="6" t="s">
        <v>79</v>
      </c>
      <c r="W116" s="6" t="s">
        <v>79</v>
      </c>
      <c r="X116" s="6" t="s">
        <v>104</v>
      </c>
      <c r="Z116" s="6" t="s">
        <v>7</v>
      </c>
      <c r="AA116" s="6" t="s">
        <v>7</v>
      </c>
      <c r="AB116" s="6" t="s">
        <v>9</v>
      </c>
      <c r="AC116" s="6" t="s">
        <v>9</v>
      </c>
      <c r="AD116" s="6" t="s">
        <v>7</v>
      </c>
      <c r="AE116" s="6" t="s">
        <v>84</v>
      </c>
      <c r="AF116" s="6" t="s">
        <v>84</v>
      </c>
      <c r="AS116" s="8" t="s">
        <v>422</v>
      </c>
      <c r="AT116" s="9" t="s">
        <v>65</v>
      </c>
      <c r="BF116" s="9" t="s">
        <v>86</v>
      </c>
      <c r="BG116" s="8" t="s">
        <v>423</v>
      </c>
      <c r="BS116" s="9" t="s">
        <v>86</v>
      </c>
      <c r="BT116" s="11" t="s">
        <v>424</v>
      </c>
    </row>
    <row r="117" spans="1:72" x14ac:dyDescent="0.25">
      <c r="A117" s="6">
        <v>118304121096</v>
      </c>
      <c r="B117" s="6">
        <v>450857503</v>
      </c>
      <c r="C117" s="7">
        <v>45042.262453703705</v>
      </c>
      <c r="D117" s="7">
        <v>45042.264872685184</v>
      </c>
      <c r="E117" s="6" t="s">
        <v>174</v>
      </c>
      <c r="J117" s="6" t="s">
        <v>175</v>
      </c>
      <c r="K117" s="6" t="s">
        <v>3</v>
      </c>
      <c r="M117" s="6" t="s">
        <v>79</v>
      </c>
      <c r="N117" s="6" t="s">
        <v>80</v>
      </c>
      <c r="P117" s="6" t="s">
        <v>81</v>
      </c>
      <c r="R117" s="6" t="s">
        <v>57</v>
      </c>
      <c r="T117" s="6" t="s">
        <v>91</v>
      </c>
      <c r="U117" s="6" t="s">
        <v>79</v>
      </c>
      <c r="V117" s="6" t="s">
        <v>79</v>
      </c>
      <c r="W117" s="6" t="s">
        <v>79</v>
      </c>
      <c r="X117" s="6" t="s">
        <v>104</v>
      </c>
      <c r="Z117" s="6" t="s">
        <v>9</v>
      </c>
      <c r="AA117" s="6" t="s">
        <v>9</v>
      </c>
      <c r="AB117" s="6" t="s">
        <v>9</v>
      </c>
      <c r="AC117" s="6" t="s">
        <v>9</v>
      </c>
      <c r="AD117" s="6" t="s">
        <v>7</v>
      </c>
      <c r="AE117" s="6" t="s">
        <v>79</v>
      </c>
      <c r="AF117" s="6" t="s">
        <v>84</v>
      </c>
      <c r="AS117" s="8" t="s">
        <v>425</v>
      </c>
      <c r="AT117" s="9" t="s">
        <v>64</v>
      </c>
      <c r="BE117" s="9" t="s">
        <v>86</v>
      </c>
      <c r="BG117" s="8" t="s">
        <v>426</v>
      </c>
      <c r="BS117" s="9" t="s">
        <v>86</v>
      </c>
    </row>
    <row r="118" spans="1:72" ht="30" x14ac:dyDescent="0.25">
      <c r="A118" s="6">
        <v>118304104400</v>
      </c>
      <c r="B118" s="6">
        <v>450857503</v>
      </c>
      <c r="C118" s="7">
        <v>45042.235231481478</v>
      </c>
      <c r="D118" s="7">
        <v>45042.237581018519</v>
      </c>
      <c r="E118" s="6" t="s">
        <v>427</v>
      </c>
      <c r="J118" s="6" t="s">
        <v>200</v>
      </c>
      <c r="K118" s="6" t="s">
        <v>3</v>
      </c>
      <c r="M118" s="6" t="s">
        <v>79</v>
      </c>
      <c r="N118" s="6" t="s">
        <v>80</v>
      </c>
      <c r="P118" s="6" t="s">
        <v>81</v>
      </c>
      <c r="R118" s="6" t="s">
        <v>90</v>
      </c>
      <c r="T118" s="6" t="s">
        <v>96</v>
      </c>
      <c r="U118" s="6" t="s">
        <v>79</v>
      </c>
      <c r="V118" s="6" t="s">
        <v>79</v>
      </c>
      <c r="W118" s="6" t="s">
        <v>84</v>
      </c>
      <c r="X118" s="6" t="s">
        <v>83</v>
      </c>
      <c r="Z118" s="6" t="s">
        <v>9</v>
      </c>
      <c r="AA118" s="6" t="s">
        <v>9</v>
      </c>
      <c r="AB118" s="6" t="s">
        <v>9</v>
      </c>
      <c r="AC118" s="6" t="s">
        <v>9</v>
      </c>
      <c r="AD118" s="6" t="s">
        <v>9</v>
      </c>
      <c r="AE118" s="6" t="s">
        <v>79</v>
      </c>
      <c r="AF118" s="6" t="s">
        <v>79</v>
      </c>
      <c r="AG118" s="8" t="s">
        <v>428</v>
      </c>
      <c r="AS118" s="8" t="s">
        <v>428</v>
      </c>
      <c r="AT118" s="9" t="s">
        <v>64</v>
      </c>
      <c r="BE118" s="9" t="s">
        <v>86</v>
      </c>
      <c r="BG118" s="8" t="s">
        <v>428</v>
      </c>
      <c r="BR118" s="9" t="s">
        <v>86</v>
      </c>
      <c r="BT118" s="8" t="s">
        <v>428</v>
      </c>
    </row>
    <row r="119" spans="1:72" x14ac:dyDescent="0.25">
      <c r="A119" s="6">
        <v>118304103428</v>
      </c>
      <c r="B119" s="6">
        <v>450857503</v>
      </c>
      <c r="C119" s="7">
        <v>45042.233587962961</v>
      </c>
      <c r="D119" s="7">
        <v>45042.234502314815</v>
      </c>
      <c r="E119" s="6" t="s">
        <v>429</v>
      </c>
      <c r="J119" s="6" t="s">
        <v>95</v>
      </c>
      <c r="K119" s="6" t="s">
        <v>3</v>
      </c>
      <c r="M119" s="6" t="s">
        <v>79</v>
      </c>
      <c r="N119" s="6" t="s">
        <v>80</v>
      </c>
      <c r="P119" s="6" t="s">
        <v>117</v>
      </c>
      <c r="R119" s="6" t="s">
        <v>250</v>
      </c>
      <c r="T119" s="6" t="s">
        <v>91</v>
      </c>
      <c r="U119" s="6" t="s">
        <v>79</v>
      </c>
      <c r="V119" s="6" t="s">
        <v>79</v>
      </c>
      <c r="W119" s="6" t="s">
        <v>84</v>
      </c>
      <c r="X119" s="6" t="s">
        <v>83</v>
      </c>
      <c r="AU119" s="9" t="s">
        <v>86</v>
      </c>
      <c r="BS119" s="9" t="s">
        <v>86</v>
      </c>
    </row>
    <row r="120" spans="1:72" ht="60" x14ac:dyDescent="0.25">
      <c r="A120" s="6">
        <v>118304090827</v>
      </c>
      <c r="B120" s="6">
        <v>450857503</v>
      </c>
      <c r="C120" s="7">
        <v>45042.212384259263</v>
      </c>
      <c r="D120" s="7">
        <v>45042.229641203703</v>
      </c>
      <c r="E120" s="6" t="s">
        <v>429</v>
      </c>
      <c r="J120" s="6" t="s">
        <v>95</v>
      </c>
      <c r="K120" s="6" t="s">
        <v>4</v>
      </c>
      <c r="M120" s="6" t="s">
        <v>4</v>
      </c>
      <c r="N120" s="6" t="s">
        <v>4</v>
      </c>
      <c r="P120" s="6" t="s">
        <v>4</v>
      </c>
      <c r="R120" s="6" t="s">
        <v>4</v>
      </c>
      <c r="T120" s="6" t="s">
        <v>4</v>
      </c>
      <c r="U120" s="6" t="s">
        <v>4</v>
      </c>
      <c r="V120" s="6" t="s">
        <v>4</v>
      </c>
      <c r="W120" s="6" t="s">
        <v>4</v>
      </c>
      <c r="X120" s="6" t="s">
        <v>4</v>
      </c>
      <c r="Z120" s="6" t="s">
        <v>9</v>
      </c>
      <c r="AA120" s="6" t="s">
        <v>7</v>
      </c>
      <c r="AB120" s="6" t="s">
        <v>9</v>
      </c>
      <c r="AC120" s="6" t="s">
        <v>7</v>
      </c>
      <c r="AD120" s="6" t="s">
        <v>7</v>
      </c>
      <c r="AE120" s="6" t="s">
        <v>79</v>
      </c>
      <c r="AF120" s="6" t="s">
        <v>84</v>
      </c>
      <c r="AS120" s="8" t="s">
        <v>430</v>
      </c>
      <c r="AT120" s="9" t="s">
        <v>64</v>
      </c>
      <c r="BE120" s="9" t="s">
        <v>86</v>
      </c>
      <c r="BG120" s="8" t="s">
        <v>431</v>
      </c>
      <c r="BR120" s="9" t="s">
        <v>86</v>
      </c>
    </row>
    <row r="121" spans="1:72" ht="270" x14ac:dyDescent="0.25">
      <c r="A121" s="6">
        <v>118304089330</v>
      </c>
      <c r="B121" s="6">
        <v>450857503</v>
      </c>
      <c r="C121" s="7">
        <v>45042.209930555553</v>
      </c>
      <c r="D121" s="7">
        <v>45042.228807870371</v>
      </c>
      <c r="E121" s="6" t="s">
        <v>380</v>
      </c>
      <c r="J121" s="6" t="s">
        <v>78</v>
      </c>
      <c r="K121" s="6" t="s">
        <v>5</v>
      </c>
      <c r="M121" s="6" t="s">
        <v>79</v>
      </c>
      <c r="N121" s="6" t="s">
        <v>80</v>
      </c>
      <c r="P121" s="6" t="s">
        <v>185</v>
      </c>
      <c r="R121" s="6" t="s">
        <v>57</v>
      </c>
      <c r="T121" s="6" t="s">
        <v>91</v>
      </c>
      <c r="U121" s="6" t="s">
        <v>4</v>
      </c>
      <c r="V121" s="6" t="s">
        <v>84</v>
      </c>
      <c r="W121" s="6" t="s">
        <v>84</v>
      </c>
      <c r="X121" s="6" t="s">
        <v>83</v>
      </c>
      <c r="Z121" s="6" t="s">
        <v>9</v>
      </c>
      <c r="AA121" s="6" t="s">
        <v>8</v>
      </c>
      <c r="AB121" s="6" t="s">
        <v>9</v>
      </c>
      <c r="AC121" s="6" t="s">
        <v>7</v>
      </c>
      <c r="AD121" s="6" t="s">
        <v>11</v>
      </c>
      <c r="AE121" s="6" t="s">
        <v>84</v>
      </c>
      <c r="AF121" s="6" t="s">
        <v>84</v>
      </c>
      <c r="AS121" s="8" t="s">
        <v>432</v>
      </c>
      <c r="AT121" s="9" t="s">
        <v>64</v>
      </c>
      <c r="BE121" s="9" t="s">
        <v>86</v>
      </c>
      <c r="BG121" s="8" t="s">
        <v>433</v>
      </c>
      <c r="BH121" s="9" t="s">
        <v>69</v>
      </c>
      <c r="BL121" s="9" t="s">
        <v>86</v>
      </c>
      <c r="BT121" s="11" t="s">
        <v>434</v>
      </c>
    </row>
    <row r="122" spans="1:72" ht="30" x14ac:dyDescent="0.25">
      <c r="A122" s="6">
        <v>118304091825</v>
      </c>
      <c r="B122" s="6">
        <v>450857503</v>
      </c>
      <c r="C122" s="7">
        <v>45042.214050925926</v>
      </c>
      <c r="D122" s="7">
        <v>45042.218321759261</v>
      </c>
      <c r="E122" s="6" t="s">
        <v>429</v>
      </c>
      <c r="J122" s="6" t="s">
        <v>95</v>
      </c>
      <c r="K122" s="6" t="s">
        <v>3</v>
      </c>
      <c r="M122" s="6" t="s">
        <v>79</v>
      </c>
      <c r="N122" s="6" t="s">
        <v>227</v>
      </c>
      <c r="P122" s="6" t="s">
        <v>4</v>
      </c>
      <c r="R122" s="6" t="s">
        <v>4</v>
      </c>
      <c r="T122" s="6" t="s">
        <v>4</v>
      </c>
      <c r="U122" s="6" t="s">
        <v>79</v>
      </c>
      <c r="V122" s="6" t="s">
        <v>79</v>
      </c>
      <c r="W122" s="6" t="s">
        <v>79</v>
      </c>
      <c r="X122" s="6" t="s">
        <v>83</v>
      </c>
      <c r="Z122" s="6" t="s">
        <v>9</v>
      </c>
      <c r="AA122" s="6" t="s">
        <v>9</v>
      </c>
      <c r="AB122" s="6" t="s">
        <v>9</v>
      </c>
      <c r="AC122" s="6" t="s">
        <v>9</v>
      </c>
      <c r="AD122" s="6" t="s">
        <v>9</v>
      </c>
      <c r="AE122" s="6" t="s">
        <v>79</v>
      </c>
      <c r="AF122" s="6" t="s">
        <v>79</v>
      </c>
      <c r="AS122" s="8" t="s">
        <v>435</v>
      </c>
      <c r="AT122" s="9" t="s">
        <v>64</v>
      </c>
      <c r="BE122" s="9" t="s">
        <v>86</v>
      </c>
      <c r="BG122" s="8" t="s">
        <v>436</v>
      </c>
      <c r="BS122" s="9" t="s">
        <v>86</v>
      </c>
      <c r="BT122" s="8" t="s">
        <v>244</v>
      </c>
    </row>
    <row r="123" spans="1:72" ht="60" x14ac:dyDescent="0.25">
      <c r="A123" s="6">
        <v>118303981699</v>
      </c>
      <c r="B123" s="6">
        <v>450857503</v>
      </c>
      <c r="C123" s="7">
        <v>45042.061585648145</v>
      </c>
      <c r="D123" s="7">
        <v>45042.125706018516</v>
      </c>
      <c r="E123" s="6" t="s">
        <v>429</v>
      </c>
      <c r="J123" s="6" t="s">
        <v>95</v>
      </c>
      <c r="K123" s="6" t="s">
        <v>5</v>
      </c>
      <c r="M123" s="6" t="s">
        <v>79</v>
      </c>
      <c r="N123" s="6" t="s">
        <v>80</v>
      </c>
      <c r="P123" s="6" t="s">
        <v>81</v>
      </c>
      <c r="R123" s="6" t="s">
        <v>57</v>
      </c>
      <c r="T123" s="6" t="s">
        <v>82</v>
      </c>
      <c r="U123" s="6" t="s">
        <v>79</v>
      </c>
      <c r="V123" s="6" t="s">
        <v>79</v>
      </c>
      <c r="W123" s="6" t="s">
        <v>84</v>
      </c>
      <c r="X123" s="6" t="s">
        <v>104</v>
      </c>
      <c r="Z123" s="6" t="s">
        <v>7</v>
      </c>
      <c r="AA123" s="6" t="s">
        <v>7</v>
      </c>
      <c r="AB123" s="6" t="s">
        <v>7</v>
      </c>
      <c r="AC123" s="6" t="s">
        <v>10</v>
      </c>
      <c r="AD123" s="6" t="s">
        <v>10</v>
      </c>
      <c r="AE123" s="6" t="s">
        <v>84</v>
      </c>
      <c r="AF123" s="6" t="s">
        <v>84</v>
      </c>
      <c r="AS123" s="8" t="s">
        <v>437</v>
      </c>
      <c r="AT123" s="9" t="s">
        <v>65</v>
      </c>
      <c r="BF123" s="9" t="s">
        <v>86</v>
      </c>
      <c r="BG123" s="8" t="s">
        <v>438</v>
      </c>
      <c r="BH123" s="9" t="s">
        <v>439</v>
      </c>
      <c r="BR123" s="9" t="s">
        <v>86</v>
      </c>
    </row>
    <row r="124" spans="1:72" x14ac:dyDescent="0.25">
      <c r="A124" s="6">
        <v>118304020974</v>
      </c>
      <c r="B124" s="6">
        <v>450857503</v>
      </c>
      <c r="C124" s="7">
        <v>45042.108749999999</v>
      </c>
      <c r="D124" s="7">
        <v>45042.118206018517</v>
      </c>
      <c r="E124" s="6" t="s">
        <v>440</v>
      </c>
      <c r="J124" s="6" t="s">
        <v>200</v>
      </c>
      <c r="K124" s="6" t="s">
        <v>5</v>
      </c>
      <c r="M124" s="6" t="s">
        <v>79</v>
      </c>
      <c r="N124" s="6" t="s">
        <v>80</v>
      </c>
      <c r="P124" s="6" t="s">
        <v>100</v>
      </c>
      <c r="R124" s="6" t="s">
        <v>90</v>
      </c>
      <c r="T124" s="6" t="s">
        <v>101</v>
      </c>
      <c r="U124" s="6" t="s">
        <v>84</v>
      </c>
      <c r="V124" s="6" t="s">
        <v>79</v>
      </c>
      <c r="W124" s="6" t="s">
        <v>79</v>
      </c>
      <c r="X124" s="6" t="s">
        <v>104</v>
      </c>
      <c r="Z124" s="6" t="s">
        <v>9</v>
      </c>
      <c r="AA124" s="6" t="s">
        <v>10</v>
      </c>
      <c r="AB124" s="6" t="s">
        <v>9</v>
      </c>
      <c r="AC124" s="6" t="s">
        <v>9</v>
      </c>
      <c r="AD124" s="6" t="s">
        <v>9</v>
      </c>
      <c r="AE124" s="6" t="s">
        <v>79</v>
      </c>
      <c r="AF124" s="6" t="s">
        <v>84</v>
      </c>
      <c r="AG124" s="8" t="s">
        <v>247</v>
      </c>
      <c r="AS124" s="8" t="s">
        <v>441</v>
      </c>
      <c r="AT124" s="9" t="s">
        <v>65</v>
      </c>
      <c r="BF124" s="9" t="s">
        <v>86</v>
      </c>
      <c r="BG124" s="8" t="s">
        <v>442</v>
      </c>
      <c r="BS124" s="9" t="s">
        <v>86</v>
      </c>
      <c r="BT124" s="8" t="s">
        <v>247</v>
      </c>
    </row>
    <row r="125" spans="1:72" ht="30" x14ac:dyDescent="0.25">
      <c r="A125" s="6">
        <v>118304005627</v>
      </c>
      <c r="B125" s="6">
        <v>450857503</v>
      </c>
      <c r="C125" s="7">
        <v>45042.091412037036</v>
      </c>
      <c r="D125" s="7">
        <v>45042.10434027778</v>
      </c>
      <c r="E125" s="6" t="s">
        <v>233</v>
      </c>
      <c r="J125" s="6" t="s">
        <v>95</v>
      </c>
      <c r="K125" s="6" t="s">
        <v>3</v>
      </c>
      <c r="M125" s="6" t="s">
        <v>79</v>
      </c>
      <c r="N125" s="6" t="s">
        <v>80</v>
      </c>
      <c r="P125" s="6" t="s">
        <v>176</v>
      </c>
      <c r="R125" s="6" t="s">
        <v>90</v>
      </c>
      <c r="T125" s="6" t="s">
        <v>136</v>
      </c>
      <c r="U125" s="6" t="s">
        <v>79</v>
      </c>
      <c r="V125" s="6" t="s">
        <v>79</v>
      </c>
      <c r="W125" s="6" t="s">
        <v>79</v>
      </c>
      <c r="X125" s="6" t="s">
        <v>83</v>
      </c>
      <c r="Z125" s="6" t="s">
        <v>10</v>
      </c>
      <c r="AA125" s="6" t="s">
        <v>10</v>
      </c>
      <c r="AB125" s="6" t="s">
        <v>7</v>
      </c>
      <c r="AC125" s="6" t="s">
        <v>7</v>
      </c>
      <c r="AD125" s="6" t="s">
        <v>7</v>
      </c>
      <c r="AE125" s="6" t="s">
        <v>79</v>
      </c>
      <c r="AF125" s="6" t="s">
        <v>84</v>
      </c>
      <c r="AS125" s="8" t="s">
        <v>443</v>
      </c>
      <c r="AT125" s="9" t="s">
        <v>65</v>
      </c>
      <c r="BF125" s="9" t="s">
        <v>86</v>
      </c>
      <c r="BG125" s="8" t="s">
        <v>444</v>
      </c>
      <c r="BR125" s="9" t="s">
        <v>86</v>
      </c>
    </row>
    <row r="126" spans="1:72" x14ac:dyDescent="0.25">
      <c r="A126" s="6">
        <v>118303974024</v>
      </c>
      <c r="B126" s="6">
        <v>450857503</v>
      </c>
      <c r="C126" s="7">
        <v>45042.051863425928</v>
      </c>
      <c r="D126" s="7">
        <v>45042.053622685184</v>
      </c>
      <c r="E126" s="6" t="s">
        <v>440</v>
      </c>
      <c r="J126" s="6" t="s">
        <v>200</v>
      </c>
      <c r="K126" s="6" t="s">
        <v>3</v>
      </c>
      <c r="M126" s="6" t="s">
        <v>79</v>
      </c>
      <c r="N126" s="6" t="s">
        <v>80</v>
      </c>
      <c r="P126" s="6" t="s">
        <v>81</v>
      </c>
      <c r="R126" s="6" t="s">
        <v>57</v>
      </c>
      <c r="T126" s="6" t="s">
        <v>101</v>
      </c>
      <c r="U126" s="6" t="s">
        <v>79</v>
      </c>
      <c r="V126" s="6" t="s">
        <v>79</v>
      </c>
      <c r="W126" s="6" t="s">
        <v>84</v>
      </c>
      <c r="X126" s="6" t="s">
        <v>104</v>
      </c>
      <c r="Z126" s="6" t="s">
        <v>9</v>
      </c>
      <c r="AA126" s="6" t="s">
        <v>9</v>
      </c>
      <c r="AB126" s="6" t="s">
        <v>9</v>
      </c>
      <c r="AC126" s="6" t="s">
        <v>9</v>
      </c>
      <c r="AD126" s="6" t="s">
        <v>9</v>
      </c>
      <c r="AE126" s="6" t="s">
        <v>79</v>
      </c>
      <c r="AF126" s="6" t="s">
        <v>84</v>
      </c>
      <c r="AG126" s="8" t="s">
        <v>259</v>
      </c>
      <c r="AS126" s="8" t="s">
        <v>259</v>
      </c>
      <c r="AU126" s="9" t="s">
        <v>86</v>
      </c>
      <c r="BG126" s="8" t="s">
        <v>259</v>
      </c>
      <c r="BS126" s="9" t="s">
        <v>86</v>
      </c>
      <c r="BT126" s="8" t="s">
        <v>259</v>
      </c>
    </row>
    <row r="127" spans="1:72" x14ac:dyDescent="0.25">
      <c r="A127" s="6">
        <v>118303949977</v>
      </c>
      <c r="B127" s="6">
        <v>450857503</v>
      </c>
      <c r="C127" s="7">
        <v>45042.022731481484</v>
      </c>
      <c r="D127" s="7">
        <v>45042.025196759256</v>
      </c>
      <c r="E127" s="6" t="s">
        <v>445</v>
      </c>
      <c r="J127" s="6" t="s">
        <v>95</v>
      </c>
      <c r="K127" s="6" t="s">
        <v>3</v>
      </c>
      <c r="M127" s="6" t="s">
        <v>79</v>
      </c>
      <c r="N127" s="6" t="s">
        <v>80</v>
      </c>
      <c r="P127" s="6" t="s">
        <v>81</v>
      </c>
      <c r="R127" s="6" t="s">
        <v>90</v>
      </c>
      <c r="T127" s="6" t="s">
        <v>91</v>
      </c>
      <c r="U127" s="6" t="s">
        <v>79</v>
      </c>
      <c r="V127" s="6" t="s">
        <v>79</v>
      </c>
      <c r="W127" s="6" t="s">
        <v>84</v>
      </c>
      <c r="X127" s="6" t="s">
        <v>104</v>
      </c>
      <c r="Z127" s="6" t="s">
        <v>10</v>
      </c>
      <c r="AA127" s="6" t="s">
        <v>9</v>
      </c>
      <c r="AB127" s="6" t="s">
        <v>10</v>
      </c>
      <c r="AC127" s="6" t="s">
        <v>10</v>
      </c>
      <c r="AD127" s="6" t="s">
        <v>10</v>
      </c>
      <c r="AE127" s="6" t="s">
        <v>79</v>
      </c>
      <c r="AF127" s="6" t="s">
        <v>84</v>
      </c>
      <c r="AG127" s="8" t="s">
        <v>446</v>
      </c>
      <c r="AS127" s="8" t="s">
        <v>447</v>
      </c>
      <c r="AT127" s="9" t="s">
        <v>65</v>
      </c>
      <c r="BF127" s="9" t="s">
        <v>86</v>
      </c>
      <c r="BG127" s="8" t="s">
        <v>448</v>
      </c>
      <c r="BR127" s="9" t="s">
        <v>86</v>
      </c>
    </row>
    <row r="128" spans="1:72" x14ac:dyDescent="0.25">
      <c r="A128" s="6">
        <v>118303948324</v>
      </c>
      <c r="B128" s="6">
        <v>450857503</v>
      </c>
      <c r="C128" s="7">
        <v>45041.128148148149</v>
      </c>
      <c r="D128" s="7">
        <v>45042.022048611114</v>
      </c>
      <c r="E128" s="6" t="s">
        <v>440</v>
      </c>
      <c r="J128" s="6" t="s">
        <v>200</v>
      </c>
      <c r="K128" s="6" t="s">
        <v>3</v>
      </c>
      <c r="M128" s="6" t="s">
        <v>79</v>
      </c>
      <c r="N128" s="6" t="s">
        <v>80</v>
      </c>
      <c r="P128" s="6" t="s">
        <v>81</v>
      </c>
      <c r="R128" s="6" t="s">
        <v>57</v>
      </c>
      <c r="T128" s="6" t="s">
        <v>91</v>
      </c>
      <c r="U128" s="6" t="s">
        <v>4</v>
      </c>
      <c r="V128" s="6" t="s">
        <v>79</v>
      </c>
      <c r="W128" s="6" t="s">
        <v>84</v>
      </c>
      <c r="X128" s="6" t="s">
        <v>83</v>
      </c>
      <c r="Z128" s="6" t="s">
        <v>9</v>
      </c>
      <c r="AA128" s="6" t="s">
        <v>9</v>
      </c>
      <c r="AB128" s="6" t="s">
        <v>10</v>
      </c>
      <c r="AC128" s="6" t="s">
        <v>10</v>
      </c>
      <c r="AD128" s="6" t="s">
        <v>8</v>
      </c>
      <c r="AE128" s="6" t="s">
        <v>79</v>
      </c>
      <c r="AF128" s="6" t="s">
        <v>84</v>
      </c>
      <c r="AS128" s="8" t="s">
        <v>141</v>
      </c>
      <c r="AT128" s="9" t="s">
        <v>65</v>
      </c>
      <c r="BF128" s="9" t="s">
        <v>86</v>
      </c>
      <c r="BG128" s="8" t="s">
        <v>449</v>
      </c>
      <c r="BS128" s="9" t="s">
        <v>86</v>
      </c>
    </row>
    <row r="129" spans="1:72" ht="60" x14ac:dyDescent="0.25">
      <c r="A129" s="6">
        <v>118303738313</v>
      </c>
      <c r="B129" s="6">
        <v>450857503</v>
      </c>
      <c r="C129" s="7">
        <v>45041.831979166665</v>
      </c>
      <c r="D129" s="7">
        <v>45041.83425925926</v>
      </c>
      <c r="E129" s="6" t="s">
        <v>450</v>
      </c>
      <c r="J129" s="6" t="s">
        <v>78</v>
      </c>
      <c r="K129" s="6" t="s">
        <v>3</v>
      </c>
      <c r="M129" s="6" t="s">
        <v>79</v>
      </c>
      <c r="N129" s="6" t="s">
        <v>80</v>
      </c>
      <c r="P129" s="6" t="s">
        <v>81</v>
      </c>
      <c r="R129" s="6" t="s">
        <v>57</v>
      </c>
      <c r="T129" s="6" t="s">
        <v>101</v>
      </c>
      <c r="U129" s="6" t="s">
        <v>79</v>
      </c>
      <c r="V129" s="6" t="s">
        <v>79</v>
      </c>
      <c r="W129" s="6" t="s">
        <v>84</v>
      </c>
      <c r="X129" s="6" t="s">
        <v>83</v>
      </c>
      <c r="Z129" s="6" t="s">
        <v>7</v>
      </c>
      <c r="AA129" s="6" t="s">
        <v>7</v>
      </c>
      <c r="AB129" s="6" t="s">
        <v>8</v>
      </c>
      <c r="AC129" s="6" t="s">
        <v>9</v>
      </c>
      <c r="AD129" s="6" t="s">
        <v>7</v>
      </c>
      <c r="AE129" s="6" t="s">
        <v>84</v>
      </c>
      <c r="AF129" s="6" t="s">
        <v>79</v>
      </c>
      <c r="AS129" s="8" t="s">
        <v>451</v>
      </c>
      <c r="AT129" s="9" t="s">
        <v>65</v>
      </c>
      <c r="BF129" s="9" t="s">
        <v>86</v>
      </c>
      <c r="BG129" s="8" t="s">
        <v>452</v>
      </c>
      <c r="BH129" s="9" t="s">
        <v>66</v>
      </c>
      <c r="BI129" s="9" t="s">
        <v>86</v>
      </c>
    </row>
    <row r="130" spans="1:72" ht="30" x14ac:dyDescent="0.25">
      <c r="A130" s="6">
        <v>118303707122</v>
      </c>
      <c r="B130" s="6">
        <v>450857503</v>
      </c>
      <c r="C130" s="7">
        <v>45041.813425925924</v>
      </c>
      <c r="D130" s="7">
        <v>45041.815335648149</v>
      </c>
      <c r="E130" s="6" t="s">
        <v>453</v>
      </c>
      <c r="J130" s="6" t="s">
        <v>95</v>
      </c>
      <c r="K130" s="6" t="s">
        <v>3</v>
      </c>
      <c r="M130" s="6" t="s">
        <v>79</v>
      </c>
      <c r="N130" s="6" t="s">
        <v>80</v>
      </c>
      <c r="P130" s="6" t="s">
        <v>81</v>
      </c>
      <c r="R130" s="6" t="s">
        <v>57</v>
      </c>
      <c r="T130" s="6" t="s">
        <v>4</v>
      </c>
      <c r="U130" s="6" t="s">
        <v>79</v>
      </c>
      <c r="V130" s="6" t="s">
        <v>79</v>
      </c>
      <c r="W130" s="6" t="s">
        <v>79</v>
      </c>
      <c r="X130" s="6" t="s">
        <v>83</v>
      </c>
      <c r="Z130" s="6" t="s">
        <v>9</v>
      </c>
      <c r="AA130" s="6" t="s">
        <v>7</v>
      </c>
      <c r="AB130" s="6" t="s">
        <v>7</v>
      </c>
      <c r="AC130" s="6" t="s">
        <v>7</v>
      </c>
      <c r="AD130" s="6" t="s">
        <v>7</v>
      </c>
      <c r="AE130" s="6" t="s">
        <v>79</v>
      </c>
      <c r="AF130" s="6" t="s">
        <v>84</v>
      </c>
      <c r="AS130" s="8" t="s">
        <v>454</v>
      </c>
      <c r="AT130" s="9" t="s">
        <v>65</v>
      </c>
      <c r="BF130" s="9" t="s">
        <v>86</v>
      </c>
      <c r="BG130" s="8" t="s">
        <v>455</v>
      </c>
      <c r="BH130" s="9" t="s">
        <v>456</v>
      </c>
      <c r="BO130" s="9" t="s">
        <v>86</v>
      </c>
    </row>
    <row r="131" spans="1:72" ht="90" x14ac:dyDescent="0.25">
      <c r="A131" s="6">
        <v>118302692104</v>
      </c>
      <c r="B131" s="6">
        <v>450857503</v>
      </c>
      <c r="C131" s="7">
        <v>45040.80196759259</v>
      </c>
      <c r="D131" s="7">
        <v>45041.80878472222</v>
      </c>
      <c r="E131" s="6" t="s">
        <v>457</v>
      </c>
      <c r="J131" s="6" t="s">
        <v>95</v>
      </c>
      <c r="K131" s="6" t="s">
        <v>3</v>
      </c>
      <c r="M131" s="6" t="s">
        <v>79</v>
      </c>
      <c r="N131" s="6" t="s">
        <v>80</v>
      </c>
      <c r="P131" s="6" t="s">
        <v>81</v>
      </c>
      <c r="R131" s="6" t="s">
        <v>193</v>
      </c>
      <c r="T131" s="6" t="s">
        <v>136</v>
      </c>
      <c r="U131" s="6" t="s">
        <v>79</v>
      </c>
      <c r="V131" s="6" t="s">
        <v>79</v>
      </c>
      <c r="W131" s="6" t="s">
        <v>84</v>
      </c>
      <c r="X131" s="6" t="s">
        <v>104</v>
      </c>
      <c r="Z131" s="6" t="s">
        <v>10</v>
      </c>
      <c r="AA131" s="6" t="s">
        <v>7</v>
      </c>
      <c r="AB131" s="6" t="s">
        <v>10</v>
      </c>
      <c r="AC131" s="6" t="s">
        <v>7</v>
      </c>
      <c r="AD131" s="6" t="s">
        <v>7</v>
      </c>
      <c r="AE131" s="6" t="s">
        <v>79</v>
      </c>
      <c r="AF131" s="6" t="s">
        <v>84</v>
      </c>
      <c r="AS131" s="8" t="s">
        <v>141</v>
      </c>
      <c r="AT131" s="9" t="s">
        <v>65</v>
      </c>
      <c r="BF131" s="9" t="s">
        <v>86</v>
      </c>
      <c r="BG131" s="8" t="s">
        <v>458</v>
      </c>
      <c r="BH131" s="9" t="s">
        <v>67</v>
      </c>
      <c r="BJ131" s="9" t="s">
        <v>86</v>
      </c>
    </row>
    <row r="132" spans="1:72" x14ac:dyDescent="0.25">
      <c r="A132" s="6">
        <v>118303568133</v>
      </c>
      <c r="B132" s="6">
        <v>450857503</v>
      </c>
      <c r="C132" s="7">
        <v>45041.686342592591</v>
      </c>
      <c r="D132" s="7">
        <v>45041.722928240742</v>
      </c>
      <c r="E132" s="6" t="s">
        <v>459</v>
      </c>
      <c r="J132" s="6" t="s">
        <v>95</v>
      </c>
      <c r="K132" s="6" t="s">
        <v>3</v>
      </c>
      <c r="M132" s="6" t="s">
        <v>79</v>
      </c>
      <c r="N132" s="6" t="s">
        <v>80</v>
      </c>
      <c r="P132" s="6" t="s">
        <v>117</v>
      </c>
      <c r="R132" s="6" t="s">
        <v>46</v>
      </c>
      <c r="S132" s="6" t="s">
        <v>118</v>
      </c>
      <c r="T132" s="6" t="s">
        <v>91</v>
      </c>
      <c r="U132" s="6" t="s">
        <v>79</v>
      </c>
      <c r="V132" s="6" t="s">
        <v>79</v>
      </c>
      <c r="W132" s="6" t="s">
        <v>84</v>
      </c>
      <c r="X132" s="6" t="s">
        <v>104</v>
      </c>
      <c r="Z132" s="6" t="s">
        <v>9</v>
      </c>
      <c r="AA132" s="6" t="s">
        <v>7</v>
      </c>
      <c r="AB132" s="6" t="s">
        <v>7</v>
      </c>
      <c r="AC132" s="6" t="s">
        <v>9</v>
      </c>
      <c r="AD132" s="6" t="s">
        <v>9</v>
      </c>
      <c r="AE132" s="6" t="s">
        <v>79</v>
      </c>
      <c r="AF132" s="6" t="s">
        <v>84</v>
      </c>
      <c r="AS132" s="8" t="s">
        <v>460</v>
      </c>
      <c r="AT132" s="9" t="s">
        <v>65</v>
      </c>
      <c r="BF132" s="9" t="s">
        <v>86</v>
      </c>
      <c r="BG132" s="8" t="s">
        <v>244</v>
      </c>
      <c r="BS132" s="9" t="s">
        <v>86</v>
      </c>
    </row>
    <row r="133" spans="1:72" ht="75" x14ac:dyDescent="0.25">
      <c r="A133" s="6">
        <v>118303564725</v>
      </c>
      <c r="B133" s="6">
        <v>450857503</v>
      </c>
      <c r="C133" s="7">
        <v>45041.717430555553</v>
      </c>
      <c r="D133" s="7">
        <v>45041.720081018517</v>
      </c>
      <c r="E133" s="6" t="s">
        <v>461</v>
      </c>
      <c r="J133" s="6" t="s">
        <v>78</v>
      </c>
      <c r="K133" s="6" t="s">
        <v>3</v>
      </c>
      <c r="M133" s="6" t="s">
        <v>79</v>
      </c>
      <c r="N133" s="6" t="s">
        <v>80</v>
      </c>
      <c r="P133" s="6" t="s">
        <v>81</v>
      </c>
      <c r="R133" s="6" t="s">
        <v>57</v>
      </c>
      <c r="T133" s="6" t="s">
        <v>82</v>
      </c>
      <c r="U133" s="6" t="s">
        <v>79</v>
      </c>
      <c r="V133" s="6" t="s">
        <v>79</v>
      </c>
      <c r="W133" s="6" t="s">
        <v>84</v>
      </c>
      <c r="X133" s="6" t="s">
        <v>104</v>
      </c>
      <c r="Z133" s="6" t="s">
        <v>8</v>
      </c>
      <c r="AA133" s="6" t="s">
        <v>10</v>
      </c>
      <c r="AB133" s="6" t="s">
        <v>8</v>
      </c>
      <c r="AC133" s="6" t="s">
        <v>9</v>
      </c>
      <c r="AD133" s="6" t="s">
        <v>10</v>
      </c>
      <c r="AE133" s="6" t="s">
        <v>79</v>
      </c>
      <c r="AF133" s="6" t="s">
        <v>84</v>
      </c>
      <c r="AS133" s="8" t="s">
        <v>462</v>
      </c>
      <c r="AT133" s="9" t="s">
        <v>58</v>
      </c>
      <c r="AV133" s="9" t="s">
        <v>86</v>
      </c>
      <c r="BG133" s="8" t="s">
        <v>463</v>
      </c>
      <c r="BH133" s="9" t="s">
        <v>69</v>
      </c>
      <c r="BL133" s="9" t="s">
        <v>86</v>
      </c>
    </row>
    <row r="134" spans="1:72" ht="90" x14ac:dyDescent="0.25">
      <c r="A134" s="6">
        <v>118303563965</v>
      </c>
      <c r="B134" s="6">
        <v>450857503</v>
      </c>
      <c r="C134" s="7">
        <v>45041.716967592591</v>
      </c>
      <c r="D134" s="7">
        <v>45041.719363425924</v>
      </c>
      <c r="E134" s="6" t="s">
        <v>110</v>
      </c>
      <c r="J134" s="6" t="s">
        <v>78</v>
      </c>
      <c r="K134" s="6" t="s">
        <v>5</v>
      </c>
      <c r="M134" s="6" t="s">
        <v>79</v>
      </c>
      <c r="N134" s="6" t="s">
        <v>464</v>
      </c>
      <c r="P134" s="6" t="s">
        <v>81</v>
      </c>
      <c r="R134" s="6" t="s">
        <v>57</v>
      </c>
      <c r="T134" s="6" t="s">
        <v>101</v>
      </c>
      <c r="U134" s="6" t="s">
        <v>79</v>
      </c>
      <c r="V134" s="6" t="s">
        <v>79</v>
      </c>
      <c r="W134" s="6" t="s">
        <v>79</v>
      </c>
      <c r="X134" s="6" t="s">
        <v>83</v>
      </c>
      <c r="Z134" s="6" t="s">
        <v>10</v>
      </c>
      <c r="AA134" s="6" t="s">
        <v>10</v>
      </c>
      <c r="AB134" s="6" t="s">
        <v>10</v>
      </c>
      <c r="AC134" s="6" t="s">
        <v>10</v>
      </c>
      <c r="AD134" s="6" t="s">
        <v>10</v>
      </c>
      <c r="AE134" s="6" t="s">
        <v>79</v>
      </c>
      <c r="AF134" s="6" t="s">
        <v>84</v>
      </c>
      <c r="AS134" s="8" t="s">
        <v>465</v>
      </c>
      <c r="AT134" s="9" t="s">
        <v>65</v>
      </c>
      <c r="BF134" s="9" t="s">
        <v>86</v>
      </c>
      <c r="BG134" s="8" t="s">
        <v>466</v>
      </c>
      <c r="BH134" s="9" t="s">
        <v>69</v>
      </c>
      <c r="BL134" s="9" t="s">
        <v>86</v>
      </c>
    </row>
    <row r="135" spans="1:72" ht="45" x14ac:dyDescent="0.25">
      <c r="A135" s="6">
        <v>118303515931</v>
      </c>
      <c r="B135" s="6">
        <v>450857503</v>
      </c>
      <c r="C135" s="7">
        <v>45041.687719907408</v>
      </c>
      <c r="D135" s="7">
        <v>45041.694097222222</v>
      </c>
      <c r="E135" s="6" t="s">
        <v>467</v>
      </c>
      <c r="J135" s="6" t="s">
        <v>95</v>
      </c>
      <c r="K135" s="6" t="s">
        <v>3</v>
      </c>
      <c r="M135" s="6" t="s">
        <v>79</v>
      </c>
      <c r="N135" s="6" t="s">
        <v>80</v>
      </c>
      <c r="P135" s="6" t="s">
        <v>117</v>
      </c>
      <c r="R135" s="6" t="s">
        <v>90</v>
      </c>
      <c r="T135" s="6" t="s">
        <v>136</v>
      </c>
      <c r="U135" s="6" t="s">
        <v>4</v>
      </c>
      <c r="V135" s="6" t="s">
        <v>4</v>
      </c>
      <c r="W135" s="6" t="s">
        <v>84</v>
      </c>
      <c r="X135" s="6" t="s">
        <v>83</v>
      </c>
      <c r="Z135" s="6" t="s">
        <v>10</v>
      </c>
      <c r="AA135" s="6" t="s">
        <v>7</v>
      </c>
      <c r="AB135" s="6" t="s">
        <v>7</v>
      </c>
      <c r="AC135" s="6" t="s">
        <v>7</v>
      </c>
      <c r="AD135" s="6" t="s">
        <v>7</v>
      </c>
      <c r="AE135" s="6" t="s">
        <v>79</v>
      </c>
      <c r="AF135" s="6" t="s">
        <v>84</v>
      </c>
      <c r="AS135" s="8" t="s">
        <v>468</v>
      </c>
      <c r="AT135" s="9" t="s">
        <v>65</v>
      </c>
      <c r="BF135" s="9" t="s">
        <v>86</v>
      </c>
      <c r="BG135" s="8" t="s">
        <v>469</v>
      </c>
      <c r="BR135" s="9" t="s">
        <v>86</v>
      </c>
      <c r="BT135" s="8" t="s">
        <v>57</v>
      </c>
    </row>
    <row r="136" spans="1:72" ht="45" x14ac:dyDescent="0.25">
      <c r="A136" s="6">
        <v>118303507065</v>
      </c>
      <c r="B136" s="6">
        <v>450857503</v>
      </c>
      <c r="C136" s="7">
        <v>45041.68236111111</v>
      </c>
      <c r="D136" s="7">
        <v>45041.688136574077</v>
      </c>
      <c r="E136" s="6" t="s">
        <v>470</v>
      </c>
      <c r="J136" s="6" t="s">
        <v>78</v>
      </c>
      <c r="K136" s="6" t="s">
        <v>3</v>
      </c>
      <c r="M136" s="6" t="s">
        <v>79</v>
      </c>
      <c r="N136" s="6" t="s">
        <v>80</v>
      </c>
      <c r="P136" s="6" t="s">
        <v>176</v>
      </c>
      <c r="R136" s="6" t="s">
        <v>90</v>
      </c>
      <c r="T136" s="6" t="s">
        <v>101</v>
      </c>
      <c r="U136" s="6" t="s">
        <v>79</v>
      </c>
      <c r="V136" s="6" t="s">
        <v>79</v>
      </c>
      <c r="W136" s="6" t="s">
        <v>79</v>
      </c>
      <c r="X136" s="6" t="s">
        <v>83</v>
      </c>
      <c r="Z136" s="6" t="s">
        <v>9</v>
      </c>
      <c r="AA136" s="6" t="s">
        <v>7</v>
      </c>
      <c r="AB136" s="6" t="s">
        <v>7</v>
      </c>
      <c r="AC136" s="6" t="s">
        <v>7</v>
      </c>
      <c r="AD136" s="6" t="s">
        <v>7</v>
      </c>
      <c r="AE136" s="6" t="s">
        <v>79</v>
      </c>
      <c r="AF136" s="6" t="s">
        <v>84</v>
      </c>
      <c r="AS136" s="8" t="s">
        <v>471</v>
      </c>
      <c r="AT136" s="9" t="s">
        <v>58</v>
      </c>
      <c r="AV136" s="9" t="s">
        <v>86</v>
      </c>
      <c r="BG136" s="8" t="s">
        <v>472</v>
      </c>
      <c r="BH136" s="9" t="s">
        <v>69</v>
      </c>
      <c r="BL136" s="9" t="s">
        <v>86</v>
      </c>
    </row>
    <row r="137" spans="1:72" x14ac:dyDescent="0.25">
      <c r="A137" s="6">
        <v>118303472812</v>
      </c>
      <c r="B137" s="6">
        <v>450857503</v>
      </c>
      <c r="C137" s="7">
        <v>45041.657407407409</v>
      </c>
      <c r="D137" s="7">
        <v>45041.666724537034</v>
      </c>
      <c r="E137" s="6" t="s">
        <v>287</v>
      </c>
      <c r="J137" s="6" t="s">
        <v>200</v>
      </c>
      <c r="K137" s="6" t="s">
        <v>3</v>
      </c>
      <c r="M137" s="6" t="s">
        <v>4</v>
      </c>
      <c r="N137" s="6" t="s">
        <v>4</v>
      </c>
      <c r="P137" s="6" t="s">
        <v>81</v>
      </c>
      <c r="R137" s="6" t="s">
        <v>90</v>
      </c>
      <c r="T137" s="6" t="s">
        <v>136</v>
      </c>
      <c r="U137" s="6" t="s">
        <v>79</v>
      </c>
      <c r="V137" s="6" t="s">
        <v>79</v>
      </c>
      <c r="W137" s="6" t="s">
        <v>84</v>
      </c>
      <c r="X137" s="6" t="s">
        <v>83</v>
      </c>
      <c r="Z137" s="6" t="s">
        <v>9</v>
      </c>
      <c r="AA137" s="6" t="s">
        <v>7</v>
      </c>
      <c r="AB137" s="6" t="s">
        <v>9</v>
      </c>
      <c r="AC137" s="6" t="s">
        <v>9</v>
      </c>
      <c r="AD137" s="6" t="s">
        <v>10</v>
      </c>
      <c r="AE137" s="6" t="s">
        <v>79</v>
      </c>
      <c r="AF137" s="6" t="s">
        <v>84</v>
      </c>
      <c r="AG137" s="8" t="s">
        <v>473</v>
      </c>
      <c r="AS137" s="8" t="s">
        <v>474</v>
      </c>
      <c r="AU137" s="9" t="s">
        <v>86</v>
      </c>
      <c r="BG137" s="8" t="s">
        <v>474</v>
      </c>
      <c r="BS137" s="9" t="s">
        <v>86</v>
      </c>
    </row>
    <row r="138" spans="1:72" x14ac:dyDescent="0.25">
      <c r="A138" s="6">
        <v>118303471246</v>
      </c>
      <c r="B138" s="6">
        <v>450857503</v>
      </c>
      <c r="C138" s="7">
        <v>45041.660439814812</v>
      </c>
      <c r="D138" s="7">
        <v>45041.661678240744</v>
      </c>
      <c r="E138" s="6" t="s">
        <v>475</v>
      </c>
      <c r="J138" s="6" t="s">
        <v>200</v>
      </c>
      <c r="K138" s="6" t="s">
        <v>5</v>
      </c>
      <c r="M138" s="6" t="s">
        <v>79</v>
      </c>
      <c r="N138" s="6" t="s">
        <v>80</v>
      </c>
      <c r="P138" s="6" t="s">
        <v>81</v>
      </c>
      <c r="R138" s="6" t="s">
        <v>90</v>
      </c>
      <c r="T138" s="6" t="s">
        <v>101</v>
      </c>
      <c r="U138" s="6" t="s">
        <v>79</v>
      </c>
      <c r="V138" s="6" t="s">
        <v>79</v>
      </c>
      <c r="W138" s="6" t="s">
        <v>79</v>
      </c>
      <c r="X138" s="6" t="s">
        <v>83</v>
      </c>
      <c r="AU138" s="9" t="s">
        <v>86</v>
      </c>
      <c r="BS138" s="9" t="s">
        <v>86</v>
      </c>
    </row>
    <row r="139" spans="1:72" ht="30" x14ac:dyDescent="0.25">
      <c r="A139" s="6">
        <v>118303463064</v>
      </c>
      <c r="B139" s="6">
        <v>450857503</v>
      </c>
      <c r="C139" s="7">
        <v>45041.655439814815</v>
      </c>
      <c r="D139" s="7">
        <v>45041.660381944443</v>
      </c>
      <c r="E139" s="6" t="s">
        <v>476</v>
      </c>
      <c r="J139" s="6" t="s">
        <v>78</v>
      </c>
      <c r="K139" s="6" t="s">
        <v>3</v>
      </c>
      <c r="M139" s="6" t="s">
        <v>79</v>
      </c>
      <c r="N139" s="6" t="s">
        <v>80</v>
      </c>
      <c r="P139" s="6" t="s">
        <v>81</v>
      </c>
      <c r="R139" s="6" t="s">
        <v>46</v>
      </c>
      <c r="S139" s="6" t="s">
        <v>477</v>
      </c>
      <c r="T139" s="6" t="s">
        <v>101</v>
      </c>
      <c r="U139" s="6" t="s">
        <v>79</v>
      </c>
      <c r="V139" s="6" t="s">
        <v>79</v>
      </c>
      <c r="W139" s="6" t="s">
        <v>79</v>
      </c>
      <c r="X139" s="6" t="s">
        <v>83</v>
      </c>
      <c r="Z139" s="6" t="s">
        <v>7</v>
      </c>
      <c r="AA139" s="6" t="s">
        <v>9</v>
      </c>
      <c r="AB139" s="6" t="s">
        <v>7</v>
      </c>
      <c r="AC139" s="6" t="s">
        <v>10</v>
      </c>
      <c r="AD139" s="6" t="s">
        <v>7</v>
      </c>
      <c r="AE139" s="6" t="s">
        <v>79</v>
      </c>
      <c r="AF139" s="6" t="s">
        <v>84</v>
      </c>
      <c r="AS139" s="8" t="s">
        <v>478</v>
      </c>
      <c r="AT139" s="9" t="s">
        <v>65</v>
      </c>
      <c r="BF139" s="9" t="s">
        <v>86</v>
      </c>
      <c r="BG139" s="8" t="s">
        <v>479</v>
      </c>
      <c r="BR139" s="9" t="s">
        <v>86</v>
      </c>
    </row>
    <row r="140" spans="1:72" x14ac:dyDescent="0.25">
      <c r="A140" s="6">
        <v>118303460168</v>
      </c>
      <c r="B140" s="6">
        <v>450857503</v>
      </c>
      <c r="C140" s="7">
        <v>45041.653587962966</v>
      </c>
      <c r="D140" s="7">
        <v>45041.655347222222</v>
      </c>
      <c r="E140" s="6" t="s">
        <v>480</v>
      </c>
      <c r="J140" s="6" t="s">
        <v>89</v>
      </c>
      <c r="K140" s="6" t="s">
        <v>3</v>
      </c>
      <c r="M140" s="6" t="s">
        <v>79</v>
      </c>
      <c r="N140" s="6" t="s">
        <v>481</v>
      </c>
      <c r="P140" s="6" t="s">
        <v>284</v>
      </c>
      <c r="R140" s="6" t="s">
        <v>57</v>
      </c>
      <c r="T140" s="6" t="s">
        <v>96</v>
      </c>
      <c r="U140" s="6" t="s">
        <v>79</v>
      </c>
      <c r="V140" s="6" t="s">
        <v>79</v>
      </c>
      <c r="W140" s="6" t="s">
        <v>79</v>
      </c>
      <c r="X140" s="6" t="s">
        <v>83</v>
      </c>
      <c r="Z140" s="6" t="s">
        <v>9</v>
      </c>
      <c r="AA140" s="6" t="s">
        <v>7</v>
      </c>
      <c r="AB140" s="6" t="s">
        <v>7</v>
      </c>
      <c r="AC140" s="6" t="s">
        <v>7</v>
      </c>
      <c r="AD140" s="6" t="s">
        <v>7</v>
      </c>
      <c r="AE140" s="6" t="s">
        <v>79</v>
      </c>
      <c r="AF140" s="6" t="s">
        <v>84</v>
      </c>
      <c r="AS140" s="8" t="s">
        <v>482</v>
      </c>
      <c r="AT140" s="9" t="s">
        <v>65</v>
      </c>
      <c r="AU140" s="9" t="s">
        <v>86</v>
      </c>
      <c r="BF140" s="9" t="s">
        <v>86</v>
      </c>
      <c r="BG140" s="8" t="s">
        <v>449</v>
      </c>
      <c r="BS140" s="9" t="s">
        <v>86</v>
      </c>
    </row>
    <row r="141" spans="1:72" ht="30" x14ac:dyDescent="0.25">
      <c r="A141" s="6">
        <v>118303425523</v>
      </c>
      <c r="B141" s="6">
        <v>450857503</v>
      </c>
      <c r="C141" s="7">
        <v>45041.631886574076</v>
      </c>
      <c r="D141" s="7">
        <v>45041.638912037037</v>
      </c>
      <c r="E141" s="6" t="s">
        <v>483</v>
      </c>
      <c r="J141" s="6" t="s">
        <v>78</v>
      </c>
      <c r="K141" s="6" t="s">
        <v>5</v>
      </c>
      <c r="M141" s="6" t="s">
        <v>79</v>
      </c>
      <c r="N141" s="6" t="s">
        <v>464</v>
      </c>
      <c r="P141" s="6" t="s">
        <v>81</v>
      </c>
      <c r="R141" s="6" t="s">
        <v>4</v>
      </c>
      <c r="T141" s="6" t="s">
        <v>91</v>
      </c>
      <c r="U141" s="6" t="s">
        <v>79</v>
      </c>
      <c r="V141" s="6" t="s">
        <v>79</v>
      </c>
      <c r="W141" s="6" t="s">
        <v>84</v>
      </c>
      <c r="X141" s="6" t="s">
        <v>83</v>
      </c>
      <c r="Z141" s="6" t="s">
        <v>9</v>
      </c>
      <c r="AA141" s="6" t="s">
        <v>10</v>
      </c>
      <c r="AB141" s="6" t="s">
        <v>7</v>
      </c>
      <c r="AC141" s="6" t="s">
        <v>9</v>
      </c>
      <c r="AD141" s="6" t="s">
        <v>10</v>
      </c>
      <c r="AE141" s="6" t="s">
        <v>79</v>
      </c>
      <c r="AF141" s="6" t="s">
        <v>84</v>
      </c>
      <c r="AS141" s="8" t="s">
        <v>484</v>
      </c>
      <c r="AT141" s="9" t="s">
        <v>61</v>
      </c>
      <c r="BB141" s="9" t="s">
        <v>86</v>
      </c>
      <c r="BG141" s="8" t="s">
        <v>485</v>
      </c>
      <c r="BR141" s="9" t="s">
        <v>86</v>
      </c>
    </row>
    <row r="142" spans="1:72" ht="75" x14ac:dyDescent="0.25">
      <c r="A142" s="6">
        <v>118303406209</v>
      </c>
      <c r="B142" s="6">
        <v>450857503</v>
      </c>
      <c r="C142" s="7">
        <v>45041.619351851848</v>
      </c>
      <c r="D142" s="7">
        <v>45041.622777777775</v>
      </c>
      <c r="E142" s="6" t="s">
        <v>486</v>
      </c>
      <c r="J142" s="6" t="s">
        <v>95</v>
      </c>
      <c r="K142" s="6" t="s">
        <v>3</v>
      </c>
      <c r="M142" s="6" t="s">
        <v>79</v>
      </c>
      <c r="N142" s="6" t="s">
        <v>80</v>
      </c>
      <c r="P142" s="6" t="s">
        <v>81</v>
      </c>
      <c r="R142" s="6" t="s">
        <v>57</v>
      </c>
      <c r="T142" s="6" t="s">
        <v>96</v>
      </c>
      <c r="U142" s="6" t="s">
        <v>79</v>
      </c>
      <c r="V142" s="6" t="s">
        <v>79</v>
      </c>
      <c r="W142" s="6" t="s">
        <v>84</v>
      </c>
      <c r="X142" s="6" t="s">
        <v>83</v>
      </c>
      <c r="Z142" s="6" t="s">
        <v>8</v>
      </c>
      <c r="AA142" s="6" t="s">
        <v>7</v>
      </c>
      <c r="AB142" s="6" t="s">
        <v>7</v>
      </c>
      <c r="AC142" s="6" t="s">
        <v>7</v>
      </c>
      <c r="AD142" s="6" t="s">
        <v>8</v>
      </c>
      <c r="AE142" s="6" t="s">
        <v>84</v>
      </c>
      <c r="AF142" s="6" t="s">
        <v>84</v>
      </c>
      <c r="AS142" s="8" t="s">
        <v>487</v>
      </c>
      <c r="AT142" s="9" t="s">
        <v>61</v>
      </c>
      <c r="BB142" s="9" t="s">
        <v>86</v>
      </c>
      <c r="BG142" s="8" t="s">
        <v>488</v>
      </c>
      <c r="BH142" s="9" t="s">
        <v>69</v>
      </c>
      <c r="BL142" s="9" t="s">
        <v>86</v>
      </c>
    </row>
    <row r="143" spans="1:72" x14ac:dyDescent="0.25">
      <c r="A143" s="6">
        <v>118303407502</v>
      </c>
      <c r="B143" s="6">
        <v>450857503</v>
      </c>
      <c r="C143" s="7">
        <v>45041.620127314818</v>
      </c>
      <c r="D143" s="7">
        <v>45041.622256944444</v>
      </c>
      <c r="E143" s="6" t="s">
        <v>256</v>
      </c>
      <c r="J143" s="6" t="s">
        <v>175</v>
      </c>
      <c r="K143" s="6" t="s">
        <v>5</v>
      </c>
      <c r="M143" s="6" t="s">
        <v>79</v>
      </c>
      <c r="N143" s="6" t="s">
        <v>80</v>
      </c>
      <c r="P143" s="6" t="s">
        <v>81</v>
      </c>
      <c r="R143" s="6" t="s">
        <v>90</v>
      </c>
      <c r="T143" s="6" t="s">
        <v>101</v>
      </c>
      <c r="U143" s="6" t="s">
        <v>79</v>
      </c>
      <c r="V143" s="6" t="s">
        <v>79</v>
      </c>
      <c r="W143" s="6" t="s">
        <v>84</v>
      </c>
      <c r="X143" s="6" t="s">
        <v>83</v>
      </c>
      <c r="Z143" s="6" t="s">
        <v>9</v>
      </c>
      <c r="AA143" s="6" t="s">
        <v>7</v>
      </c>
      <c r="AB143" s="6" t="s">
        <v>7</v>
      </c>
      <c r="AC143" s="6" t="s">
        <v>10</v>
      </c>
      <c r="AD143" s="6" t="s">
        <v>10</v>
      </c>
      <c r="AE143" s="6" t="s">
        <v>79</v>
      </c>
      <c r="AF143" s="6" t="s">
        <v>79</v>
      </c>
      <c r="AS143" s="8" t="s">
        <v>489</v>
      </c>
      <c r="AT143" s="9" t="s">
        <v>65</v>
      </c>
      <c r="BF143" s="9" t="s">
        <v>86</v>
      </c>
      <c r="BG143" s="8" t="s">
        <v>490</v>
      </c>
      <c r="BH143" s="9" t="s">
        <v>66</v>
      </c>
      <c r="BI143" s="9" t="s">
        <v>86</v>
      </c>
    </row>
    <row r="144" spans="1:72" ht="90" x14ac:dyDescent="0.25">
      <c r="A144" s="6">
        <v>118303399096</v>
      </c>
      <c r="B144" s="6">
        <v>450857503</v>
      </c>
      <c r="C144" s="7">
        <v>45041.614328703705</v>
      </c>
      <c r="D144" s="7">
        <v>45041.619988425926</v>
      </c>
      <c r="E144" s="6" t="s">
        <v>491</v>
      </c>
      <c r="J144" s="6" t="s">
        <v>78</v>
      </c>
      <c r="K144" s="6" t="s">
        <v>5</v>
      </c>
      <c r="M144" s="6" t="s">
        <v>79</v>
      </c>
      <c r="N144" s="6" t="s">
        <v>80</v>
      </c>
      <c r="P144" s="6" t="s">
        <v>117</v>
      </c>
      <c r="R144" s="6" t="s">
        <v>46</v>
      </c>
      <c r="S144" s="6" t="s">
        <v>118</v>
      </c>
      <c r="T144" s="6" t="s">
        <v>91</v>
      </c>
      <c r="U144" s="6" t="s">
        <v>79</v>
      </c>
      <c r="V144" s="6" t="s">
        <v>79</v>
      </c>
      <c r="W144" s="6" t="s">
        <v>84</v>
      </c>
      <c r="X144" s="6" t="s">
        <v>104</v>
      </c>
      <c r="Z144" s="6" t="s">
        <v>9</v>
      </c>
      <c r="AA144" s="6" t="s">
        <v>9</v>
      </c>
      <c r="AB144" s="6" t="s">
        <v>9</v>
      </c>
      <c r="AC144" s="6" t="s">
        <v>8</v>
      </c>
      <c r="AD144" s="6" t="s">
        <v>8</v>
      </c>
      <c r="AE144" s="6" t="s">
        <v>79</v>
      </c>
      <c r="AF144" s="6" t="s">
        <v>79</v>
      </c>
      <c r="AG144" s="8" t="s">
        <v>492</v>
      </c>
      <c r="AH144" s="9" t="s">
        <v>49</v>
      </c>
      <c r="AJ144" s="9" t="s">
        <v>86</v>
      </c>
      <c r="AN144" s="14" t="s">
        <v>53</v>
      </c>
      <c r="AO144" s="14" t="s">
        <v>86</v>
      </c>
      <c r="AS144" s="8" t="s">
        <v>493</v>
      </c>
      <c r="AT144" s="9" t="s">
        <v>65</v>
      </c>
      <c r="BF144" s="9" t="s">
        <v>86</v>
      </c>
      <c r="BG144" s="8" t="s">
        <v>494</v>
      </c>
      <c r="BH144" s="9" t="s">
        <v>66</v>
      </c>
      <c r="BI144" s="9" t="s">
        <v>86</v>
      </c>
      <c r="BT144" s="11" t="s">
        <v>495</v>
      </c>
    </row>
    <row r="145" spans="1:72" ht="90" x14ac:dyDescent="0.25">
      <c r="A145" s="6">
        <v>118303402166</v>
      </c>
      <c r="B145" s="6">
        <v>450857503</v>
      </c>
      <c r="C145" s="7">
        <v>45041.616539351853</v>
      </c>
      <c r="D145" s="7">
        <v>45041.619444444441</v>
      </c>
      <c r="E145" s="6" t="s">
        <v>496</v>
      </c>
      <c r="J145" s="6" t="s">
        <v>95</v>
      </c>
      <c r="K145" s="6" t="s">
        <v>3</v>
      </c>
      <c r="M145" s="6" t="s">
        <v>79</v>
      </c>
      <c r="N145" s="6" t="s">
        <v>80</v>
      </c>
      <c r="P145" s="6" t="s">
        <v>81</v>
      </c>
      <c r="R145" s="6" t="s">
        <v>90</v>
      </c>
      <c r="T145" s="6" t="s">
        <v>136</v>
      </c>
      <c r="U145" s="6" t="s">
        <v>79</v>
      </c>
      <c r="V145" s="6" t="s">
        <v>79</v>
      </c>
      <c r="W145" s="6" t="s">
        <v>84</v>
      </c>
      <c r="X145" s="6" t="s">
        <v>104</v>
      </c>
      <c r="Z145" s="6" t="s">
        <v>7</v>
      </c>
      <c r="AA145" s="6" t="s">
        <v>10</v>
      </c>
      <c r="AB145" s="6" t="s">
        <v>10</v>
      </c>
      <c r="AC145" s="6" t="s">
        <v>10</v>
      </c>
      <c r="AD145" s="6" t="s">
        <v>10</v>
      </c>
      <c r="AE145" s="6" t="s">
        <v>79</v>
      </c>
      <c r="AF145" s="6" t="s">
        <v>84</v>
      </c>
      <c r="AS145" s="8" t="s">
        <v>497</v>
      </c>
      <c r="AT145" s="9" t="s">
        <v>65</v>
      </c>
      <c r="BF145" s="9" t="s">
        <v>86</v>
      </c>
      <c r="BG145" s="8" t="s">
        <v>498</v>
      </c>
      <c r="BS145" s="9" t="s">
        <v>86</v>
      </c>
    </row>
    <row r="146" spans="1:72" ht="30" x14ac:dyDescent="0.25">
      <c r="A146" s="6">
        <v>118303342406</v>
      </c>
      <c r="B146" s="6">
        <v>450857503</v>
      </c>
      <c r="C146" s="7">
        <v>45041.576597222222</v>
      </c>
      <c r="D146" s="7">
        <v>45041.603402777779</v>
      </c>
      <c r="E146" s="6" t="s">
        <v>499</v>
      </c>
      <c r="J146" s="6" t="s">
        <v>200</v>
      </c>
      <c r="K146" s="6" t="s">
        <v>3</v>
      </c>
      <c r="M146" s="6" t="s">
        <v>79</v>
      </c>
      <c r="N146" s="6" t="s">
        <v>80</v>
      </c>
      <c r="P146" s="6" t="s">
        <v>81</v>
      </c>
      <c r="R146" s="6" t="s">
        <v>57</v>
      </c>
      <c r="T146" s="6" t="s">
        <v>91</v>
      </c>
      <c r="U146" s="6" t="s">
        <v>79</v>
      </c>
      <c r="V146" s="6" t="s">
        <v>79</v>
      </c>
      <c r="W146" s="6" t="s">
        <v>84</v>
      </c>
      <c r="X146" s="6" t="s">
        <v>104</v>
      </c>
      <c r="Z146" s="6" t="s">
        <v>9</v>
      </c>
      <c r="AA146" s="6" t="s">
        <v>10</v>
      </c>
      <c r="AB146" s="6" t="s">
        <v>9</v>
      </c>
      <c r="AC146" s="6" t="s">
        <v>9</v>
      </c>
      <c r="AD146" s="6" t="s">
        <v>9</v>
      </c>
      <c r="AE146" s="6" t="s">
        <v>79</v>
      </c>
      <c r="AF146" s="6" t="s">
        <v>84</v>
      </c>
      <c r="AS146" s="8" t="s">
        <v>500</v>
      </c>
      <c r="AT146" s="9" t="s">
        <v>65</v>
      </c>
      <c r="BF146" s="9" t="s">
        <v>86</v>
      </c>
      <c r="BG146" s="8" t="s">
        <v>501</v>
      </c>
      <c r="BS146" s="9" t="s">
        <v>86</v>
      </c>
    </row>
    <row r="147" spans="1:72" ht="45" x14ac:dyDescent="0.25">
      <c r="A147" s="6">
        <v>118303367331</v>
      </c>
      <c r="B147" s="6">
        <v>450857503</v>
      </c>
      <c r="C147" s="7">
        <v>45041.593460648146</v>
      </c>
      <c r="D147" s="7">
        <v>45041.599050925928</v>
      </c>
      <c r="E147" s="6" t="s">
        <v>502</v>
      </c>
      <c r="J147" s="6" t="s">
        <v>175</v>
      </c>
      <c r="K147" s="6" t="s">
        <v>4</v>
      </c>
      <c r="M147" s="6" t="s">
        <v>4</v>
      </c>
      <c r="N147" s="6" t="s">
        <v>4</v>
      </c>
      <c r="P147" s="6" t="s">
        <v>81</v>
      </c>
      <c r="R147" s="6" t="s">
        <v>90</v>
      </c>
      <c r="T147" s="6" t="s">
        <v>136</v>
      </c>
      <c r="U147" s="6" t="s">
        <v>79</v>
      </c>
      <c r="V147" s="6" t="s">
        <v>84</v>
      </c>
      <c r="W147" s="6" t="s">
        <v>79</v>
      </c>
      <c r="X147" s="6" t="s">
        <v>83</v>
      </c>
      <c r="Z147" s="6" t="s">
        <v>9</v>
      </c>
      <c r="AA147" s="6" t="s">
        <v>7</v>
      </c>
      <c r="AB147" s="6" t="s">
        <v>7</v>
      </c>
      <c r="AC147" s="6" t="s">
        <v>9</v>
      </c>
      <c r="AD147" s="6" t="s">
        <v>7</v>
      </c>
      <c r="AE147" s="6" t="s">
        <v>79</v>
      </c>
      <c r="AF147" s="6" t="s">
        <v>84</v>
      </c>
      <c r="AS147" s="8" t="s">
        <v>503</v>
      </c>
      <c r="AT147" s="9" t="s">
        <v>65</v>
      </c>
      <c r="BF147" s="9" t="s">
        <v>86</v>
      </c>
      <c r="BG147" s="8" t="s">
        <v>504</v>
      </c>
      <c r="BR147" s="9" t="s">
        <v>86</v>
      </c>
    </row>
    <row r="148" spans="1:72" ht="45" x14ac:dyDescent="0.25">
      <c r="A148" s="6">
        <v>118303358855</v>
      </c>
      <c r="B148" s="6">
        <v>450857503</v>
      </c>
      <c r="C148" s="7">
        <v>45041.588368055556</v>
      </c>
      <c r="D148" s="7">
        <v>45041.590902777774</v>
      </c>
      <c r="E148" s="6" t="s">
        <v>99</v>
      </c>
      <c r="J148" s="6" t="s">
        <v>95</v>
      </c>
      <c r="K148" s="6" t="s">
        <v>3</v>
      </c>
      <c r="M148" s="6" t="s">
        <v>79</v>
      </c>
      <c r="N148" s="6" t="s">
        <v>80</v>
      </c>
      <c r="P148" s="6" t="s">
        <v>81</v>
      </c>
      <c r="R148" s="6" t="s">
        <v>90</v>
      </c>
      <c r="T148" s="6" t="s">
        <v>101</v>
      </c>
      <c r="U148" s="6" t="s">
        <v>79</v>
      </c>
      <c r="V148" s="6" t="s">
        <v>79</v>
      </c>
      <c r="W148" s="6" t="s">
        <v>79</v>
      </c>
      <c r="X148" s="6" t="s">
        <v>83</v>
      </c>
      <c r="Z148" s="6" t="s">
        <v>9</v>
      </c>
      <c r="AA148" s="6" t="s">
        <v>7</v>
      </c>
      <c r="AB148" s="6" t="s">
        <v>9</v>
      </c>
      <c r="AC148" s="6" t="s">
        <v>9</v>
      </c>
      <c r="AD148" s="6" t="s">
        <v>7</v>
      </c>
      <c r="AE148" s="6" t="s">
        <v>79</v>
      </c>
      <c r="AF148" s="6" t="s">
        <v>84</v>
      </c>
      <c r="AS148" s="8" t="s">
        <v>505</v>
      </c>
      <c r="AT148" s="9" t="s">
        <v>65</v>
      </c>
      <c r="BF148" s="9" t="s">
        <v>86</v>
      </c>
      <c r="BG148" s="8" t="s">
        <v>506</v>
      </c>
      <c r="BR148" s="9" t="s">
        <v>86</v>
      </c>
    </row>
    <row r="149" spans="1:72" ht="135" x14ac:dyDescent="0.25">
      <c r="A149" s="6">
        <v>118303343914</v>
      </c>
      <c r="B149" s="6">
        <v>450857503</v>
      </c>
      <c r="C149" s="7">
        <v>45041.577974537038</v>
      </c>
      <c r="D149" s="7">
        <v>45041.58021990741</v>
      </c>
      <c r="E149" s="6" t="s">
        <v>507</v>
      </c>
      <c r="J149" s="6" t="s">
        <v>78</v>
      </c>
      <c r="K149" s="6" t="s">
        <v>5</v>
      </c>
      <c r="M149" s="6" t="s">
        <v>79</v>
      </c>
      <c r="N149" s="6" t="s">
        <v>80</v>
      </c>
      <c r="P149" s="6" t="s">
        <v>81</v>
      </c>
      <c r="R149" s="6" t="s">
        <v>90</v>
      </c>
      <c r="T149" s="6" t="s">
        <v>82</v>
      </c>
      <c r="U149" s="6" t="s">
        <v>79</v>
      </c>
      <c r="V149" s="6" t="s">
        <v>79</v>
      </c>
      <c r="W149" s="6" t="s">
        <v>84</v>
      </c>
      <c r="X149" s="6" t="s">
        <v>83</v>
      </c>
      <c r="Z149" s="6" t="s">
        <v>7</v>
      </c>
      <c r="AA149" s="6" t="s">
        <v>7</v>
      </c>
      <c r="AB149" s="6" t="s">
        <v>10</v>
      </c>
      <c r="AC149" s="6" t="s">
        <v>10</v>
      </c>
      <c r="AD149" s="6" t="s">
        <v>7</v>
      </c>
      <c r="AE149" s="6" t="s">
        <v>79</v>
      </c>
      <c r="AF149" s="6" t="s">
        <v>84</v>
      </c>
      <c r="AS149" s="8" t="s">
        <v>508</v>
      </c>
      <c r="AT149" s="9" t="s">
        <v>65</v>
      </c>
      <c r="BF149" s="9" t="s">
        <v>86</v>
      </c>
      <c r="BG149" s="11" t="s">
        <v>509</v>
      </c>
      <c r="BH149" s="9" t="s">
        <v>67</v>
      </c>
      <c r="BJ149" s="9" t="s">
        <v>86</v>
      </c>
    </row>
    <row r="150" spans="1:72" ht="30" x14ac:dyDescent="0.25">
      <c r="A150" s="6">
        <v>118303342356</v>
      </c>
      <c r="B150" s="6">
        <v>450857503</v>
      </c>
      <c r="C150" s="7">
        <v>45041.576701388891</v>
      </c>
      <c r="D150" s="7">
        <v>45041.578842592593</v>
      </c>
      <c r="E150" s="6" t="s">
        <v>510</v>
      </c>
      <c r="J150" s="6" t="s">
        <v>89</v>
      </c>
      <c r="K150" s="6" t="s">
        <v>3</v>
      </c>
      <c r="M150" s="6" t="s">
        <v>79</v>
      </c>
      <c r="N150" s="6" t="s">
        <v>80</v>
      </c>
      <c r="P150" s="6" t="s">
        <v>81</v>
      </c>
      <c r="R150" s="6" t="s">
        <v>90</v>
      </c>
      <c r="T150" s="6" t="s">
        <v>91</v>
      </c>
      <c r="U150" s="6" t="s">
        <v>79</v>
      </c>
      <c r="V150" s="6" t="s">
        <v>79</v>
      </c>
      <c r="W150" s="6" t="s">
        <v>79</v>
      </c>
      <c r="X150" s="6" t="s">
        <v>83</v>
      </c>
      <c r="Z150" s="6" t="s">
        <v>7</v>
      </c>
      <c r="AA150" s="6" t="s">
        <v>10</v>
      </c>
      <c r="AB150" s="6" t="s">
        <v>7</v>
      </c>
      <c r="AC150" s="6" t="s">
        <v>7</v>
      </c>
      <c r="AD150" s="6" t="s">
        <v>7</v>
      </c>
      <c r="AE150" s="6" t="s">
        <v>79</v>
      </c>
      <c r="AF150" s="6" t="s">
        <v>84</v>
      </c>
      <c r="AS150" s="8" t="s">
        <v>511</v>
      </c>
      <c r="AT150" s="9" t="s">
        <v>65</v>
      </c>
      <c r="BF150" s="9" t="s">
        <v>86</v>
      </c>
      <c r="BG150" s="8" t="s">
        <v>512</v>
      </c>
      <c r="BR150" s="9" t="s">
        <v>86</v>
      </c>
    </row>
    <row r="151" spans="1:72" ht="45" x14ac:dyDescent="0.25">
      <c r="A151" s="6">
        <v>118303313595</v>
      </c>
      <c r="B151" s="6">
        <v>450857503</v>
      </c>
      <c r="C151" s="7">
        <v>45041.551585648151</v>
      </c>
      <c r="D151" s="7">
        <v>45041.55709490741</v>
      </c>
      <c r="E151" s="6" t="s">
        <v>328</v>
      </c>
      <c r="J151" s="6" t="s">
        <v>78</v>
      </c>
      <c r="K151" s="6" t="s">
        <v>3</v>
      </c>
      <c r="M151" s="6" t="s">
        <v>79</v>
      </c>
      <c r="N151" s="6" t="s">
        <v>80</v>
      </c>
      <c r="P151" s="6" t="s">
        <v>176</v>
      </c>
      <c r="R151" s="6" t="s">
        <v>4</v>
      </c>
      <c r="T151" s="6" t="s">
        <v>101</v>
      </c>
      <c r="U151" s="6" t="s">
        <v>79</v>
      </c>
      <c r="V151" s="6" t="s">
        <v>79</v>
      </c>
      <c r="W151" s="6" t="s">
        <v>84</v>
      </c>
      <c r="X151" s="6" t="s">
        <v>104</v>
      </c>
      <c r="Z151" s="6" t="s">
        <v>9</v>
      </c>
      <c r="AA151" s="6" t="s">
        <v>7</v>
      </c>
      <c r="AB151" s="6" t="s">
        <v>9</v>
      </c>
      <c r="AC151" s="6" t="s">
        <v>7</v>
      </c>
      <c r="AD151" s="6" t="s">
        <v>7</v>
      </c>
      <c r="AE151" s="6" t="s">
        <v>79</v>
      </c>
      <c r="AF151" s="6" t="s">
        <v>84</v>
      </c>
      <c r="AS151" s="8" t="s">
        <v>513</v>
      </c>
      <c r="AT151" s="9" t="s">
        <v>65</v>
      </c>
      <c r="BF151" s="9" t="s">
        <v>86</v>
      </c>
      <c r="BG151" s="8" t="s">
        <v>514</v>
      </c>
      <c r="BH151" s="9" t="s">
        <v>66</v>
      </c>
      <c r="BI151" s="9" t="s">
        <v>86</v>
      </c>
    </row>
    <row r="152" spans="1:72" ht="105" x14ac:dyDescent="0.25">
      <c r="A152" s="6">
        <v>118303314512</v>
      </c>
      <c r="B152" s="6">
        <v>450857503</v>
      </c>
      <c r="C152" s="7">
        <v>45041.552395833336</v>
      </c>
      <c r="D152" s="7">
        <v>45041.556261574071</v>
      </c>
      <c r="E152" s="6" t="s">
        <v>328</v>
      </c>
      <c r="J152" s="6" t="s">
        <v>78</v>
      </c>
      <c r="K152" s="6" t="s">
        <v>5</v>
      </c>
      <c r="M152" s="6" t="s">
        <v>79</v>
      </c>
      <c r="N152" s="6" t="s">
        <v>153</v>
      </c>
      <c r="P152" s="6" t="s">
        <v>81</v>
      </c>
      <c r="R152" s="6" t="s">
        <v>57</v>
      </c>
      <c r="T152" s="6" t="s">
        <v>91</v>
      </c>
      <c r="U152" s="6" t="s">
        <v>79</v>
      </c>
      <c r="V152" s="6" t="s">
        <v>79</v>
      </c>
      <c r="W152" s="6" t="s">
        <v>79</v>
      </c>
      <c r="X152" s="6" t="s">
        <v>104</v>
      </c>
      <c r="Z152" s="6" t="s">
        <v>9</v>
      </c>
      <c r="AA152" s="6" t="s">
        <v>10</v>
      </c>
      <c r="AB152" s="6" t="s">
        <v>7</v>
      </c>
      <c r="AC152" s="6" t="s">
        <v>9</v>
      </c>
      <c r="AD152" s="6" t="s">
        <v>7</v>
      </c>
      <c r="AE152" s="6" t="s">
        <v>84</v>
      </c>
      <c r="AF152" s="6" t="s">
        <v>79</v>
      </c>
      <c r="AG152" s="8" t="s">
        <v>515</v>
      </c>
      <c r="AH152" s="9" t="s">
        <v>516</v>
      </c>
      <c r="AJ152" s="9" t="s">
        <v>86</v>
      </c>
      <c r="AK152" s="9" t="s">
        <v>86</v>
      </c>
      <c r="AN152" s="14" t="s">
        <v>53</v>
      </c>
      <c r="AO152" s="14" t="s">
        <v>86</v>
      </c>
      <c r="AS152" s="8" t="s">
        <v>517</v>
      </c>
      <c r="AT152" s="9" t="s">
        <v>518</v>
      </c>
      <c r="AW152" s="9" t="s">
        <v>86</v>
      </c>
      <c r="AX152" s="9" t="s">
        <v>86</v>
      </c>
      <c r="BG152" s="8" t="s">
        <v>519</v>
      </c>
      <c r="BH152" s="9" t="s">
        <v>69</v>
      </c>
      <c r="BL152" s="9" t="s">
        <v>86</v>
      </c>
      <c r="BT152" s="8" t="s">
        <v>138</v>
      </c>
    </row>
    <row r="153" spans="1:72" x14ac:dyDescent="0.25">
      <c r="A153" s="6">
        <v>118303304581</v>
      </c>
      <c r="B153" s="6">
        <v>450857503</v>
      </c>
      <c r="C153" s="7">
        <v>45041.543368055558</v>
      </c>
      <c r="D153" s="7">
        <v>45041.551145833335</v>
      </c>
      <c r="E153" s="6" t="s">
        <v>94</v>
      </c>
      <c r="J153" s="6" t="s">
        <v>95</v>
      </c>
      <c r="K153" s="6" t="s">
        <v>3</v>
      </c>
      <c r="M153" s="6" t="s">
        <v>79</v>
      </c>
      <c r="N153" s="6" t="s">
        <v>80</v>
      </c>
      <c r="P153" s="6" t="s">
        <v>81</v>
      </c>
      <c r="R153" s="6" t="s">
        <v>90</v>
      </c>
      <c r="T153" s="6" t="s">
        <v>96</v>
      </c>
      <c r="U153" s="6" t="s">
        <v>79</v>
      </c>
      <c r="V153" s="6" t="s">
        <v>79</v>
      </c>
      <c r="W153" s="6" t="s">
        <v>84</v>
      </c>
      <c r="X153" s="6" t="s">
        <v>83</v>
      </c>
      <c r="AU153" s="9" t="s">
        <v>86</v>
      </c>
      <c r="BS153" s="9" t="s">
        <v>86</v>
      </c>
    </row>
    <row r="154" spans="1:72" ht="30" x14ac:dyDescent="0.25">
      <c r="A154" s="6">
        <v>118303307586</v>
      </c>
      <c r="B154" s="6">
        <v>450857503</v>
      </c>
      <c r="C154" s="7">
        <v>45041.546064814815</v>
      </c>
      <c r="D154" s="7">
        <v>45041.547939814816</v>
      </c>
      <c r="E154" s="6" t="s">
        <v>287</v>
      </c>
      <c r="J154" s="6" t="s">
        <v>200</v>
      </c>
      <c r="K154" s="6" t="s">
        <v>3</v>
      </c>
      <c r="M154" s="6" t="s">
        <v>79</v>
      </c>
      <c r="N154" s="6" t="s">
        <v>80</v>
      </c>
      <c r="P154" s="6" t="s">
        <v>81</v>
      </c>
      <c r="R154" s="6" t="s">
        <v>57</v>
      </c>
      <c r="T154" s="6" t="s">
        <v>96</v>
      </c>
      <c r="U154" s="6" t="s">
        <v>79</v>
      </c>
      <c r="V154" s="6" t="s">
        <v>79</v>
      </c>
      <c r="W154" s="6" t="s">
        <v>84</v>
      </c>
      <c r="X154" s="6" t="s">
        <v>83</v>
      </c>
      <c r="Z154" s="6" t="s">
        <v>9</v>
      </c>
      <c r="AA154" s="6" t="s">
        <v>9</v>
      </c>
      <c r="AB154" s="6" t="s">
        <v>9</v>
      </c>
      <c r="AC154" s="6" t="s">
        <v>9</v>
      </c>
      <c r="AD154" s="6" t="s">
        <v>9</v>
      </c>
      <c r="AE154" s="6" t="s">
        <v>79</v>
      </c>
      <c r="AF154" s="6" t="s">
        <v>84</v>
      </c>
      <c r="AS154" s="8" t="s">
        <v>520</v>
      </c>
      <c r="AT154" s="9" t="s">
        <v>65</v>
      </c>
      <c r="BF154" s="9" t="s">
        <v>86</v>
      </c>
      <c r="BG154" s="8" t="s">
        <v>521</v>
      </c>
      <c r="BH154" s="9" t="s">
        <v>69</v>
      </c>
      <c r="BL154" s="9" t="s">
        <v>86</v>
      </c>
    </row>
    <row r="155" spans="1:72" ht="30" x14ac:dyDescent="0.25">
      <c r="A155" s="6">
        <v>118303299915</v>
      </c>
      <c r="B155" s="6">
        <v>450857503</v>
      </c>
      <c r="C155" s="7">
        <v>45041.538715277777</v>
      </c>
      <c r="D155" s="7">
        <v>45041.541689814818</v>
      </c>
      <c r="E155" s="6" t="s">
        <v>99</v>
      </c>
      <c r="J155" s="6" t="s">
        <v>78</v>
      </c>
      <c r="K155" s="6" t="s">
        <v>5</v>
      </c>
      <c r="M155" s="6" t="s">
        <v>79</v>
      </c>
      <c r="N155" s="6" t="s">
        <v>153</v>
      </c>
      <c r="P155" s="6" t="s">
        <v>81</v>
      </c>
      <c r="R155" s="6" t="s">
        <v>57</v>
      </c>
      <c r="T155" s="6" t="s">
        <v>91</v>
      </c>
      <c r="U155" s="6" t="s">
        <v>79</v>
      </c>
      <c r="V155" s="6" t="s">
        <v>79</v>
      </c>
      <c r="W155" s="6" t="s">
        <v>84</v>
      </c>
      <c r="X155" s="6" t="s">
        <v>104</v>
      </c>
      <c r="Z155" s="6" t="s">
        <v>9</v>
      </c>
      <c r="AA155" s="6" t="s">
        <v>7</v>
      </c>
      <c r="AB155" s="6" t="s">
        <v>7</v>
      </c>
      <c r="AC155" s="6" t="s">
        <v>7</v>
      </c>
      <c r="AD155" s="6" t="s">
        <v>10</v>
      </c>
      <c r="AE155" s="6" t="s">
        <v>84</v>
      </c>
      <c r="AF155" s="6" t="s">
        <v>79</v>
      </c>
      <c r="AG155" s="8" t="s">
        <v>522</v>
      </c>
      <c r="AH155" s="9" t="s">
        <v>49</v>
      </c>
      <c r="AJ155" s="9" t="s">
        <v>86</v>
      </c>
      <c r="AN155" s="14" t="s">
        <v>53</v>
      </c>
      <c r="AO155" s="14" t="s">
        <v>86</v>
      </c>
      <c r="AS155" s="8" t="s">
        <v>523</v>
      </c>
      <c r="AT155" s="9" t="s">
        <v>58</v>
      </c>
      <c r="AV155" s="9" t="s">
        <v>86</v>
      </c>
      <c r="BG155" s="8" t="s">
        <v>524</v>
      </c>
      <c r="BH155" s="9" t="s">
        <v>69</v>
      </c>
      <c r="BL155" s="9" t="s">
        <v>86</v>
      </c>
    </row>
    <row r="156" spans="1:72" ht="30" x14ac:dyDescent="0.25">
      <c r="A156" s="6">
        <v>118303277842</v>
      </c>
      <c r="B156" s="6">
        <v>450857503</v>
      </c>
      <c r="C156" s="7">
        <v>45041.51457175926</v>
      </c>
      <c r="D156" s="7">
        <v>45041.517592592594</v>
      </c>
      <c r="E156" s="6" t="s">
        <v>99</v>
      </c>
      <c r="J156" s="6" t="s">
        <v>78</v>
      </c>
      <c r="K156" s="6" t="s">
        <v>3</v>
      </c>
      <c r="M156" s="6" t="s">
        <v>79</v>
      </c>
      <c r="N156" s="6" t="s">
        <v>80</v>
      </c>
      <c r="P156" s="6" t="s">
        <v>81</v>
      </c>
      <c r="R156" s="6" t="s">
        <v>57</v>
      </c>
      <c r="T156" s="6" t="s">
        <v>91</v>
      </c>
      <c r="U156" s="6" t="s">
        <v>79</v>
      </c>
      <c r="V156" s="6" t="s">
        <v>79</v>
      </c>
      <c r="W156" s="6" t="s">
        <v>84</v>
      </c>
      <c r="X156" s="6" t="s">
        <v>83</v>
      </c>
      <c r="Z156" s="6" t="s">
        <v>9</v>
      </c>
      <c r="AA156" s="6" t="s">
        <v>10</v>
      </c>
      <c r="AB156" s="6" t="s">
        <v>10</v>
      </c>
      <c r="AC156" s="6" t="s">
        <v>7</v>
      </c>
      <c r="AD156" s="6" t="s">
        <v>10</v>
      </c>
      <c r="AE156" s="6" t="s">
        <v>79</v>
      </c>
      <c r="AF156" s="6" t="s">
        <v>84</v>
      </c>
      <c r="AS156" s="8" t="s">
        <v>525</v>
      </c>
      <c r="AT156" s="9" t="s">
        <v>64</v>
      </c>
      <c r="BE156" s="9" t="s">
        <v>86</v>
      </c>
      <c r="BG156" s="8" t="s">
        <v>526</v>
      </c>
      <c r="BH156" s="9" t="s">
        <v>67</v>
      </c>
      <c r="BJ156" s="9" t="s">
        <v>86</v>
      </c>
    </row>
    <row r="157" spans="1:72" ht="45" x14ac:dyDescent="0.25">
      <c r="A157" s="6">
        <v>118303264415</v>
      </c>
      <c r="B157" s="6">
        <v>450857503</v>
      </c>
      <c r="C157" s="7">
        <v>45041.49858796296</v>
      </c>
      <c r="D157" s="7">
        <v>45041.501875000002</v>
      </c>
      <c r="E157" s="6" t="s">
        <v>527</v>
      </c>
      <c r="J157" s="6" t="s">
        <v>95</v>
      </c>
      <c r="K157" s="6" t="s">
        <v>3</v>
      </c>
      <c r="M157" s="6" t="s">
        <v>79</v>
      </c>
      <c r="N157" s="6" t="s">
        <v>80</v>
      </c>
      <c r="P157" s="6" t="s">
        <v>81</v>
      </c>
      <c r="R157" s="6" t="s">
        <v>90</v>
      </c>
      <c r="T157" s="6" t="s">
        <v>96</v>
      </c>
      <c r="U157" s="6" t="s">
        <v>79</v>
      </c>
      <c r="V157" s="6" t="s">
        <v>79</v>
      </c>
      <c r="W157" s="6" t="s">
        <v>79</v>
      </c>
      <c r="X157" s="6" t="s">
        <v>83</v>
      </c>
      <c r="Z157" s="6" t="s">
        <v>7</v>
      </c>
      <c r="AA157" s="6" t="s">
        <v>7</v>
      </c>
      <c r="AB157" s="6" t="s">
        <v>7</v>
      </c>
      <c r="AC157" s="6" t="s">
        <v>7</v>
      </c>
      <c r="AD157" s="6" t="s">
        <v>7</v>
      </c>
      <c r="AE157" s="6" t="s">
        <v>79</v>
      </c>
      <c r="AF157" s="6" t="s">
        <v>84</v>
      </c>
      <c r="AG157" s="8" t="s">
        <v>229</v>
      </c>
      <c r="AS157" s="8" t="s">
        <v>528</v>
      </c>
      <c r="AT157" s="9" t="s">
        <v>65</v>
      </c>
      <c r="BF157" s="9" t="s">
        <v>86</v>
      </c>
      <c r="BG157" s="8" t="s">
        <v>529</v>
      </c>
      <c r="BR157" s="9" t="s">
        <v>86</v>
      </c>
      <c r="BT157" s="8" t="s">
        <v>208</v>
      </c>
    </row>
    <row r="158" spans="1:72" ht="30" x14ac:dyDescent="0.25">
      <c r="A158" s="6">
        <v>118303253866</v>
      </c>
      <c r="B158" s="6">
        <v>450857503</v>
      </c>
      <c r="C158" s="7">
        <v>45041.48510416667</v>
      </c>
      <c r="D158" s="7">
        <v>45041.489548611113</v>
      </c>
      <c r="E158" s="6" t="s">
        <v>287</v>
      </c>
      <c r="J158" s="6" t="s">
        <v>200</v>
      </c>
      <c r="K158" s="6" t="s">
        <v>3</v>
      </c>
      <c r="M158" s="6" t="s">
        <v>79</v>
      </c>
      <c r="N158" s="6" t="s">
        <v>80</v>
      </c>
      <c r="P158" s="6" t="s">
        <v>117</v>
      </c>
      <c r="R158" s="6" t="s">
        <v>57</v>
      </c>
      <c r="T158" s="6" t="s">
        <v>101</v>
      </c>
      <c r="U158" s="6" t="s">
        <v>79</v>
      </c>
      <c r="V158" s="6" t="s">
        <v>79</v>
      </c>
      <c r="W158" s="6" t="s">
        <v>84</v>
      </c>
      <c r="X158" s="6" t="s">
        <v>83</v>
      </c>
      <c r="Z158" s="6" t="s">
        <v>9</v>
      </c>
      <c r="AA158" s="6" t="s">
        <v>7</v>
      </c>
      <c r="AB158" s="6" t="s">
        <v>7</v>
      </c>
      <c r="AC158" s="6" t="s">
        <v>7</v>
      </c>
      <c r="AD158" s="6" t="s">
        <v>7</v>
      </c>
      <c r="AE158" s="6" t="s">
        <v>79</v>
      </c>
      <c r="AF158" s="6" t="s">
        <v>84</v>
      </c>
      <c r="AS158" s="8" t="s">
        <v>530</v>
      </c>
      <c r="AU158" s="9" t="s">
        <v>86</v>
      </c>
      <c r="BG158" s="8" t="s">
        <v>530</v>
      </c>
      <c r="BS158" s="9" t="s">
        <v>86</v>
      </c>
    </row>
    <row r="159" spans="1:72" x14ac:dyDescent="0.25">
      <c r="A159" s="6">
        <v>118303252445</v>
      </c>
      <c r="B159" s="6">
        <v>450857503</v>
      </c>
      <c r="C159" s="7">
        <v>45041.483460648145</v>
      </c>
      <c r="D159" s="7">
        <v>45041.486180555556</v>
      </c>
      <c r="E159" s="6" t="s">
        <v>531</v>
      </c>
      <c r="J159" s="6" t="s">
        <v>95</v>
      </c>
      <c r="K159" s="6" t="s">
        <v>3</v>
      </c>
      <c r="M159" s="6" t="s">
        <v>79</v>
      </c>
      <c r="N159" s="6" t="s">
        <v>80</v>
      </c>
      <c r="P159" s="6" t="s">
        <v>117</v>
      </c>
      <c r="R159" s="6" t="s">
        <v>46</v>
      </c>
      <c r="S159" s="6" t="s">
        <v>289</v>
      </c>
      <c r="T159" s="6" t="s">
        <v>96</v>
      </c>
      <c r="U159" s="6" t="s">
        <v>79</v>
      </c>
      <c r="V159" s="6" t="s">
        <v>79</v>
      </c>
      <c r="W159" s="6" t="s">
        <v>84</v>
      </c>
      <c r="X159" s="6" t="s">
        <v>83</v>
      </c>
      <c r="Z159" s="6" t="s">
        <v>7</v>
      </c>
      <c r="AA159" s="6" t="s">
        <v>7</v>
      </c>
      <c r="AB159" s="6" t="s">
        <v>8</v>
      </c>
      <c r="AC159" s="6" t="s">
        <v>9</v>
      </c>
      <c r="AD159" s="6" t="s">
        <v>7</v>
      </c>
      <c r="AE159" s="6" t="s">
        <v>79</v>
      </c>
      <c r="AF159" s="6" t="s">
        <v>84</v>
      </c>
      <c r="AS159" s="8" t="s">
        <v>141</v>
      </c>
      <c r="AT159" s="9" t="s">
        <v>65</v>
      </c>
      <c r="BF159" s="9" t="s">
        <v>86</v>
      </c>
      <c r="BG159" s="8" t="s">
        <v>267</v>
      </c>
      <c r="BS159" s="9" t="s">
        <v>86</v>
      </c>
    </row>
    <row r="160" spans="1:72" ht="60" x14ac:dyDescent="0.25">
      <c r="A160" s="6">
        <v>118303249110</v>
      </c>
      <c r="B160" s="6">
        <v>450857503</v>
      </c>
      <c r="C160" s="7">
        <v>45041.477534722224</v>
      </c>
      <c r="D160" s="7">
        <v>45041.483217592591</v>
      </c>
      <c r="E160" s="6" t="s">
        <v>483</v>
      </c>
      <c r="J160" s="6" t="s">
        <v>78</v>
      </c>
      <c r="K160" s="6" t="s">
        <v>3</v>
      </c>
      <c r="M160" s="6" t="s">
        <v>79</v>
      </c>
      <c r="N160" s="6" t="s">
        <v>80</v>
      </c>
      <c r="P160" s="6" t="s">
        <v>81</v>
      </c>
      <c r="R160" s="6" t="s">
        <v>57</v>
      </c>
      <c r="T160" s="6" t="s">
        <v>91</v>
      </c>
      <c r="U160" s="6" t="s">
        <v>79</v>
      </c>
      <c r="V160" s="6" t="s">
        <v>79</v>
      </c>
      <c r="W160" s="6" t="s">
        <v>84</v>
      </c>
      <c r="X160" s="6" t="s">
        <v>83</v>
      </c>
      <c r="Z160" s="6" t="s">
        <v>7</v>
      </c>
      <c r="AA160" s="6" t="s">
        <v>7</v>
      </c>
      <c r="AB160" s="6" t="s">
        <v>9</v>
      </c>
      <c r="AC160" s="6" t="s">
        <v>9</v>
      </c>
      <c r="AD160" s="6" t="s">
        <v>9</v>
      </c>
      <c r="AE160" s="6" t="s">
        <v>79</v>
      </c>
      <c r="AF160" s="6" t="s">
        <v>84</v>
      </c>
      <c r="AS160" s="8" t="s">
        <v>532</v>
      </c>
      <c r="AT160" s="9" t="s">
        <v>65</v>
      </c>
      <c r="BF160" s="9" t="s">
        <v>86</v>
      </c>
      <c r="BG160" s="8" t="s">
        <v>533</v>
      </c>
      <c r="BH160" s="9" t="s">
        <v>66</v>
      </c>
      <c r="BI160" s="9" t="s">
        <v>86</v>
      </c>
    </row>
    <row r="161" spans="1:72" ht="90" x14ac:dyDescent="0.25">
      <c r="A161" s="6">
        <v>118303212668</v>
      </c>
      <c r="B161" s="6">
        <v>450857503</v>
      </c>
      <c r="C161" s="7">
        <v>45041.434340277781</v>
      </c>
      <c r="D161" s="7">
        <v>45041.478495370371</v>
      </c>
      <c r="E161" s="6" t="s">
        <v>534</v>
      </c>
      <c r="J161" s="6" t="s">
        <v>78</v>
      </c>
      <c r="K161" s="6" t="s">
        <v>5</v>
      </c>
      <c r="M161" s="6" t="s">
        <v>79</v>
      </c>
      <c r="N161" s="6" t="s">
        <v>80</v>
      </c>
      <c r="P161" s="6" t="s">
        <v>81</v>
      </c>
      <c r="R161" s="6" t="s">
        <v>90</v>
      </c>
      <c r="T161" s="6" t="s">
        <v>101</v>
      </c>
      <c r="U161" s="6" t="s">
        <v>79</v>
      </c>
      <c r="V161" s="6" t="s">
        <v>79</v>
      </c>
      <c r="W161" s="6" t="s">
        <v>84</v>
      </c>
      <c r="X161" s="6" t="s">
        <v>83</v>
      </c>
      <c r="Z161" s="6" t="s">
        <v>9</v>
      </c>
      <c r="AA161" s="6" t="s">
        <v>8</v>
      </c>
      <c r="AB161" s="6" t="s">
        <v>9</v>
      </c>
      <c r="AC161" s="6" t="s">
        <v>7</v>
      </c>
      <c r="AD161" s="6" t="s">
        <v>7</v>
      </c>
      <c r="AE161" s="6" t="s">
        <v>79</v>
      </c>
      <c r="AF161" s="6" t="s">
        <v>84</v>
      </c>
      <c r="AS161" s="8" t="s">
        <v>535</v>
      </c>
      <c r="AT161" s="9" t="s">
        <v>65</v>
      </c>
      <c r="BF161" s="9" t="s">
        <v>86</v>
      </c>
      <c r="BG161" s="8" t="s">
        <v>536</v>
      </c>
      <c r="BR161" s="9" t="s">
        <v>86</v>
      </c>
      <c r="BT161" s="8" t="s">
        <v>537</v>
      </c>
    </row>
    <row r="162" spans="1:72" ht="180" x14ac:dyDescent="0.25">
      <c r="A162" s="6">
        <v>118303242035</v>
      </c>
      <c r="B162" s="6">
        <v>450857503</v>
      </c>
      <c r="C162" s="7">
        <v>45041.471944444442</v>
      </c>
      <c r="D162" s="7">
        <v>45041.476909722223</v>
      </c>
      <c r="E162" s="6" t="s">
        <v>538</v>
      </c>
      <c r="J162" s="6" t="s">
        <v>78</v>
      </c>
      <c r="K162" s="6" t="s">
        <v>5</v>
      </c>
      <c r="M162" s="6" t="s">
        <v>79</v>
      </c>
      <c r="N162" s="6" t="s">
        <v>80</v>
      </c>
      <c r="P162" s="6" t="s">
        <v>81</v>
      </c>
      <c r="R162" s="6" t="s">
        <v>90</v>
      </c>
      <c r="T162" s="6" t="s">
        <v>91</v>
      </c>
      <c r="U162" s="6" t="s">
        <v>79</v>
      </c>
      <c r="V162" s="6" t="s">
        <v>79</v>
      </c>
      <c r="W162" s="6" t="s">
        <v>84</v>
      </c>
      <c r="X162" s="6" t="s">
        <v>104</v>
      </c>
      <c r="Z162" s="6" t="s">
        <v>7</v>
      </c>
      <c r="AA162" s="6" t="s">
        <v>8</v>
      </c>
      <c r="AB162" s="6" t="s">
        <v>8</v>
      </c>
      <c r="AC162" s="6" t="s">
        <v>8</v>
      </c>
      <c r="AD162" s="6" t="s">
        <v>8</v>
      </c>
      <c r="AE162" s="6" t="s">
        <v>84</v>
      </c>
      <c r="AF162" s="6" t="s">
        <v>79</v>
      </c>
      <c r="AG162" s="8" t="s">
        <v>539</v>
      </c>
      <c r="AH162" s="9" t="s">
        <v>49</v>
      </c>
      <c r="AJ162" s="9" t="s">
        <v>86</v>
      </c>
      <c r="AN162" s="14" t="s">
        <v>540</v>
      </c>
      <c r="AO162" s="14" t="s">
        <v>86</v>
      </c>
      <c r="AQ162" s="14" t="s">
        <v>86</v>
      </c>
      <c r="AS162" s="11" t="s">
        <v>541</v>
      </c>
      <c r="AT162" s="9" t="s">
        <v>49</v>
      </c>
      <c r="AW162" s="9" t="s">
        <v>86</v>
      </c>
      <c r="BG162" s="8" t="s">
        <v>542</v>
      </c>
      <c r="BH162" s="9" t="s">
        <v>71</v>
      </c>
      <c r="BN162" s="9" t="s">
        <v>86</v>
      </c>
      <c r="BT162" s="8" t="s">
        <v>543</v>
      </c>
    </row>
    <row r="163" spans="1:72" x14ac:dyDescent="0.25">
      <c r="A163" s="6">
        <v>118303237529</v>
      </c>
      <c r="B163" s="6">
        <v>450857503</v>
      </c>
      <c r="C163" s="7">
        <v>45041.466296296298</v>
      </c>
      <c r="D163" s="7">
        <v>45041.469907407409</v>
      </c>
      <c r="E163" s="6" t="s">
        <v>287</v>
      </c>
      <c r="J163" s="6" t="s">
        <v>200</v>
      </c>
      <c r="K163" s="6" t="s">
        <v>3</v>
      </c>
      <c r="M163" s="6" t="s">
        <v>79</v>
      </c>
      <c r="N163" s="6" t="s">
        <v>80</v>
      </c>
      <c r="P163" s="6" t="s">
        <v>81</v>
      </c>
      <c r="R163" s="6" t="s">
        <v>90</v>
      </c>
      <c r="T163" s="6" t="s">
        <v>136</v>
      </c>
      <c r="U163" s="6" t="s">
        <v>79</v>
      </c>
      <c r="V163" s="6" t="s">
        <v>79</v>
      </c>
      <c r="W163" s="6" t="s">
        <v>79</v>
      </c>
      <c r="X163" s="6" t="s">
        <v>83</v>
      </c>
      <c r="Z163" s="6" t="s">
        <v>7</v>
      </c>
      <c r="AA163" s="6" t="s">
        <v>7</v>
      </c>
      <c r="AB163" s="6" t="s">
        <v>7</v>
      </c>
      <c r="AC163" s="6" t="s">
        <v>7</v>
      </c>
      <c r="AD163" s="6" t="s">
        <v>7</v>
      </c>
      <c r="AE163" s="6" t="s">
        <v>79</v>
      </c>
      <c r="AF163" s="6" t="s">
        <v>84</v>
      </c>
      <c r="AS163" s="8" t="s">
        <v>544</v>
      </c>
      <c r="AT163" s="9" t="s">
        <v>65</v>
      </c>
      <c r="BF163" s="9" t="s">
        <v>86</v>
      </c>
      <c r="BG163" s="8" t="s">
        <v>545</v>
      </c>
      <c r="BH163" s="9" t="s">
        <v>67</v>
      </c>
      <c r="BJ163" s="9" t="s">
        <v>86</v>
      </c>
      <c r="BT163" s="8" t="s">
        <v>546</v>
      </c>
    </row>
    <row r="164" spans="1:72" x14ac:dyDescent="0.25">
      <c r="A164" s="6">
        <v>118303230645</v>
      </c>
      <c r="B164" s="6">
        <v>450857503</v>
      </c>
      <c r="C164" s="7">
        <v>45041.457106481481</v>
      </c>
      <c r="D164" s="7">
        <v>45041.462083333332</v>
      </c>
      <c r="E164" s="6" t="s">
        <v>547</v>
      </c>
      <c r="J164" s="6" t="s">
        <v>95</v>
      </c>
      <c r="K164" s="6" t="s">
        <v>3</v>
      </c>
      <c r="M164" s="6" t="s">
        <v>79</v>
      </c>
      <c r="N164" s="6" t="s">
        <v>80</v>
      </c>
      <c r="P164" s="6" t="s">
        <v>296</v>
      </c>
      <c r="R164" s="6" t="s">
        <v>90</v>
      </c>
      <c r="T164" s="6" t="s">
        <v>136</v>
      </c>
      <c r="U164" s="6" t="s">
        <v>79</v>
      </c>
      <c r="V164" s="6" t="s">
        <v>79</v>
      </c>
      <c r="W164" s="6" t="s">
        <v>79</v>
      </c>
      <c r="X164" s="6" t="s">
        <v>83</v>
      </c>
      <c r="Z164" s="6" t="s">
        <v>7</v>
      </c>
      <c r="AA164" s="6" t="s">
        <v>7</v>
      </c>
      <c r="AB164" s="6" t="s">
        <v>7</v>
      </c>
      <c r="AC164" s="6" t="s">
        <v>7</v>
      </c>
      <c r="AD164" s="6" t="s">
        <v>7</v>
      </c>
      <c r="AE164" s="6" t="s">
        <v>79</v>
      </c>
      <c r="AF164" s="6" t="s">
        <v>84</v>
      </c>
      <c r="AG164" s="8" t="s">
        <v>267</v>
      </c>
      <c r="AS164" s="8" t="s">
        <v>548</v>
      </c>
      <c r="AT164" s="9" t="s">
        <v>65</v>
      </c>
      <c r="BF164" s="9" t="s">
        <v>86</v>
      </c>
      <c r="BG164" s="8" t="s">
        <v>549</v>
      </c>
      <c r="BS164" s="9" t="s">
        <v>86</v>
      </c>
      <c r="BT164" s="8" t="s">
        <v>267</v>
      </c>
    </row>
    <row r="165" spans="1:72" ht="315" x14ac:dyDescent="0.25">
      <c r="A165" s="6">
        <v>118303221885</v>
      </c>
      <c r="B165" s="6">
        <v>450857503</v>
      </c>
      <c r="C165" s="7">
        <v>45041.445856481485</v>
      </c>
      <c r="D165" s="7">
        <v>45041.458148148151</v>
      </c>
      <c r="E165" s="6" t="s">
        <v>99</v>
      </c>
      <c r="J165" s="6" t="s">
        <v>78</v>
      </c>
      <c r="K165" s="6" t="s">
        <v>5</v>
      </c>
      <c r="M165" s="6" t="s">
        <v>79</v>
      </c>
      <c r="N165" s="6" t="s">
        <v>80</v>
      </c>
      <c r="P165" s="6" t="s">
        <v>81</v>
      </c>
      <c r="R165" s="6" t="s">
        <v>57</v>
      </c>
      <c r="T165" s="6" t="s">
        <v>91</v>
      </c>
      <c r="U165" s="6" t="s">
        <v>79</v>
      </c>
      <c r="V165" s="6" t="s">
        <v>79</v>
      </c>
      <c r="W165" s="6" t="s">
        <v>84</v>
      </c>
      <c r="X165" s="6" t="s">
        <v>83</v>
      </c>
      <c r="Z165" s="6" t="s">
        <v>9</v>
      </c>
      <c r="AA165" s="6" t="s">
        <v>9</v>
      </c>
      <c r="AB165" s="6" t="s">
        <v>9</v>
      </c>
      <c r="AC165" s="6" t="s">
        <v>8</v>
      </c>
      <c r="AD165" s="6" t="s">
        <v>7</v>
      </c>
      <c r="AE165" s="6" t="s">
        <v>79</v>
      </c>
      <c r="AF165" s="6" t="s">
        <v>84</v>
      </c>
      <c r="AG165" s="8" t="s">
        <v>550</v>
      </c>
      <c r="AH165" s="9" t="s">
        <v>49</v>
      </c>
      <c r="AJ165" s="9" t="s">
        <v>86</v>
      </c>
      <c r="AN165" s="14" t="s">
        <v>540</v>
      </c>
      <c r="AO165" s="14" t="s">
        <v>86</v>
      </c>
      <c r="AQ165" s="14" t="s">
        <v>86</v>
      </c>
      <c r="AS165" s="11" t="s">
        <v>551</v>
      </c>
      <c r="AT165" s="9" t="s">
        <v>49</v>
      </c>
      <c r="AW165" s="9" t="s">
        <v>86</v>
      </c>
      <c r="BG165" s="8" t="s">
        <v>552</v>
      </c>
      <c r="BH165" s="9" t="s">
        <v>69</v>
      </c>
      <c r="BL165" s="9" t="s">
        <v>86</v>
      </c>
    </row>
    <row r="166" spans="1:72" ht="75" x14ac:dyDescent="0.25">
      <c r="A166" s="6">
        <v>118303226128</v>
      </c>
      <c r="B166" s="6">
        <v>450857503</v>
      </c>
      <c r="C166" s="7">
        <v>45041.451493055552</v>
      </c>
      <c r="D166" s="7">
        <v>45041.455150462964</v>
      </c>
      <c r="E166" s="6" t="s">
        <v>553</v>
      </c>
      <c r="J166" s="6" t="s">
        <v>95</v>
      </c>
      <c r="K166" s="6" t="s">
        <v>5</v>
      </c>
      <c r="M166" s="6" t="s">
        <v>79</v>
      </c>
      <c r="N166" s="6" t="s">
        <v>80</v>
      </c>
      <c r="P166" s="6" t="s">
        <v>81</v>
      </c>
      <c r="R166" s="6" t="s">
        <v>57</v>
      </c>
      <c r="T166" s="6" t="s">
        <v>101</v>
      </c>
      <c r="U166" s="6" t="s">
        <v>79</v>
      </c>
      <c r="V166" s="6" t="s">
        <v>79</v>
      </c>
      <c r="W166" s="6" t="s">
        <v>79</v>
      </c>
      <c r="X166" s="6" t="s">
        <v>83</v>
      </c>
      <c r="Z166" s="6" t="s">
        <v>9</v>
      </c>
      <c r="AA166" s="6" t="s">
        <v>9</v>
      </c>
      <c r="AB166" s="6" t="s">
        <v>9</v>
      </c>
      <c r="AC166" s="6" t="s">
        <v>9</v>
      </c>
      <c r="AD166" s="6" t="s">
        <v>9</v>
      </c>
      <c r="AE166" s="6" t="s">
        <v>84</v>
      </c>
      <c r="AF166" s="6" t="s">
        <v>84</v>
      </c>
      <c r="AS166" s="8" t="s">
        <v>554</v>
      </c>
      <c r="AT166" s="9" t="s">
        <v>59</v>
      </c>
      <c r="AZ166" s="9" t="s">
        <v>86</v>
      </c>
      <c r="BG166" s="8" t="s">
        <v>555</v>
      </c>
      <c r="BR166" s="9" t="s">
        <v>86</v>
      </c>
      <c r="BT166" s="8" t="s">
        <v>556</v>
      </c>
    </row>
    <row r="167" spans="1:72" x14ac:dyDescent="0.25">
      <c r="A167" s="6">
        <v>118303218945</v>
      </c>
      <c r="B167" s="6">
        <v>450857503</v>
      </c>
      <c r="C167" s="7">
        <v>45041.442303240743</v>
      </c>
      <c r="D167" s="7">
        <v>45041.451122685183</v>
      </c>
      <c r="E167" s="6" t="s">
        <v>557</v>
      </c>
      <c r="J167" s="6" t="s">
        <v>95</v>
      </c>
      <c r="K167" s="6" t="s">
        <v>5</v>
      </c>
      <c r="M167" s="6" t="s">
        <v>79</v>
      </c>
      <c r="N167" s="6" t="s">
        <v>80</v>
      </c>
      <c r="P167" s="6" t="s">
        <v>81</v>
      </c>
      <c r="R167" s="6" t="s">
        <v>57</v>
      </c>
      <c r="T167" s="6" t="s">
        <v>91</v>
      </c>
      <c r="U167" s="6" t="s">
        <v>79</v>
      </c>
      <c r="V167" s="6" t="s">
        <v>79</v>
      </c>
      <c r="W167" s="6" t="s">
        <v>79</v>
      </c>
      <c r="X167" s="6" t="s">
        <v>104</v>
      </c>
      <c r="Z167" s="6" t="s">
        <v>7</v>
      </c>
      <c r="AA167" s="6" t="s">
        <v>7</v>
      </c>
      <c r="AB167" s="6" t="s">
        <v>9</v>
      </c>
      <c r="AC167" s="6" t="s">
        <v>9</v>
      </c>
      <c r="AD167" s="6" t="s">
        <v>8</v>
      </c>
      <c r="AE167" s="6" t="s">
        <v>84</v>
      </c>
      <c r="AF167" s="6" t="s">
        <v>79</v>
      </c>
      <c r="AS167" s="8" t="s">
        <v>267</v>
      </c>
      <c r="AU167" s="9" t="s">
        <v>86</v>
      </c>
      <c r="BG167" s="8" t="s">
        <v>267</v>
      </c>
      <c r="BS167" s="9" t="s">
        <v>86</v>
      </c>
    </row>
    <row r="168" spans="1:72" ht="30" x14ac:dyDescent="0.25">
      <c r="A168" s="6">
        <v>118303220831</v>
      </c>
      <c r="B168" s="6">
        <v>450857503</v>
      </c>
      <c r="C168" s="7">
        <v>45041.444652777776</v>
      </c>
      <c r="D168" s="7">
        <v>45041.447962962964</v>
      </c>
      <c r="E168" s="6" t="s">
        <v>558</v>
      </c>
      <c r="J168" s="6" t="s">
        <v>95</v>
      </c>
      <c r="K168" s="6" t="s">
        <v>3</v>
      </c>
      <c r="M168" s="6" t="s">
        <v>79</v>
      </c>
      <c r="N168" s="6" t="s">
        <v>80</v>
      </c>
      <c r="P168" s="6" t="s">
        <v>100</v>
      </c>
      <c r="R168" s="6" t="s">
        <v>57</v>
      </c>
      <c r="T168" s="6" t="s">
        <v>96</v>
      </c>
      <c r="U168" s="6" t="s">
        <v>79</v>
      </c>
      <c r="V168" s="6" t="s">
        <v>79</v>
      </c>
      <c r="W168" s="6" t="s">
        <v>84</v>
      </c>
      <c r="X168" s="6" t="s">
        <v>104</v>
      </c>
      <c r="Z168" s="6" t="s">
        <v>7</v>
      </c>
      <c r="AA168" s="6" t="s">
        <v>9</v>
      </c>
      <c r="AB168" s="6" t="s">
        <v>9</v>
      </c>
      <c r="AC168" s="6" t="s">
        <v>9</v>
      </c>
      <c r="AD168" s="6" t="s">
        <v>7</v>
      </c>
      <c r="AE168" s="6" t="s">
        <v>79</v>
      </c>
      <c r="AF168" s="6" t="s">
        <v>84</v>
      </c>
      <c r="AS168" s="8" t="s">
        <v>559</v>
      </c>
      <c r="AT168" s="9" t="s">
        <v>65</v>
      </c>
      <c r="BF168" s="9" t="s">
        <v>86</v>
      </c>
      <c r="BG168" s="8" t="s">
        <v>560</v>
      </c>
      <c r="BR168" s="9" t="s">
        <v>86</v>
      </c>
    </row>
    <row r="169" spans="1:72" x14ac:dyDescent="0.25">
      <c r="A169" s="6">
        <v>118303216869</v>
      </c>
      <c r="B169" s="6">
        <v>450857503</v>
      </c>
      <c r="C169" s="7">
        <v>45041.439467592594</v>
      </c>
      <c r="D169" s="7">
        <v>45041.445474537039</v>
      </c>
      <c r="E169" s="6" t="s">
        <v>561</v>
      </c>
      <c r="J169" s="6" t="s">
        <v>95</v>
      </c>
      <c r="K169" s="6" t="s">
        <v>3</v>
      </c>
      <c r="M169" s="6" t="s">
        <v>79</v>
      </c>
      <c r="N169" s="6" t="s">
        <v>46</v>
      </c>
      <c r="O169" s="6" t="s">
        <v>562</v>
      </c>
      <c r="P169" s="6" t="s">
        <v>117</v>
      </c>
      <c r="R169" s="6" t="s">
        <v>193</v>
      </c>
      <c r="T169" s="6" t="s">
        <v>96</v>
      </c>
      <c r="U169" s="6" t="s">
        <v>79</v>
      </c>
      <c r="V169" s="6" t="s">
        <v>79</v>
      </c>
      <c r="W169" s="6" t="s">
        <v>79</v>
      </c>
      <c r="X169" s="6" t="s">
        <v>83</v>
      </c>
      <c r="AU169" s="9" t="s">
        <v>86</v>
      </c>
      <c r="BS169" s="9" t="s">
        <v>86</v>
      </c>
    </row>
    <row r="170" spans="1:72" ht="60" x14ac:dyDescent="0.25">
      <c r="A170" s="6">
        <v>118302587346</v>
      </c>
      <c r="B170" s="6">
        <v>450857503</v>
      </c>
      <c r="C170" s="7">
        <v>45040.730798611112</v>
      </c>
      <c r="D170" s="7">
        <v>45041.433993055558</v>
      </c>
      <c r="E170" s="6" t="s">
        <v>110</v>
      </c>
      <c r="J170" s="6" t="s">
        <v>78</v>
      </c>
      <c r="K170" s="6" t="s">
        <v>4</v>
      </c>
      <c r="M170" s="6" t="s">
        <v>4</v>
      </c>
      <c r="N170" s="6" t="s">
        <v>464</v>
      </c>
      <c r="P170" s="6" t="s">
        <v>81</v>
      </c>
      <c r="R170" s="6" t="s">
        <v>57</v>
      </c>
      <c r="T170" s="6" t="s">
        <v>91</v>
      </c>
      <c r="U170" s="6" t="s">
        <v>84</v>
      </c>
      <c r="V170" s="6" t="s">
        <v>4</v>
      </c>
      <c r="W170" s="6" t="s">
        <v>84</v>
      </c>
      <c r="X170" s="6" t="s">
        <v>83</v>
      </c>
      <c r="Z170" s="6" t="s">
        <v>9</v>
      </c>
      <c r="AA170" s="6" t="s">
        <v>8</v>
      </c>
      <c r="AB170" s="6" t="s">
        <v>9</v>
      </c>
      <c r="AC170" s="6" t="s">
        <v>9</v>
      </c>
      <c r="AD170" s="6" t="s">
        <v>7</v>
      </c>
      <c r="AE170" s="6" t="s">
        <v>79</v>
      </c>
      <c r="AF170" s="6" t="s">
        <v>79</v>
      </c>
      <c r="AG170" s="8" t="s">
        <v>563</v>
      </c>
      <c r="AH170" s="9" t="s">
        <v>49</v>
      </c>
      <c r="AJ170" s="9" t="s">
        <v>86</v>
      </c>
      <c r="AN170" s="14" t="s">
        <v>53</v>
      </c>
      <c r="AO170" s="14" t="s">
        <v>86</v>
      </c>
      <c r="AS170" s="8" t="s">
        <v>564</v>
      </c>
      <c r="AT170" s="9" t="s">
        <v>61</v>
      </c>
      <c r="BB170" s="9" t="s">
        <v>86</v>
      </c>
      <c r="BG170" s="8" t="s">
        <v>565</v>
      </c>
      <c r="BR170" s="9" t="s">
        <v>86</v>
      </c>
    </row>
    <row r="171" spans="1:72" x14ac:dyDescent="0.25">
      <c r="A171" s="6">
        <v>118303205821</v>
      </c>
      <c r="B171" s="6">
        <v>450857503</v>
      </c>
      <c r="C171" s="7">
        <v>45041.425844907404</v>
      </c>
      <c r="D171" s="7">
        <v>45041.431145833332</v>
      </c>
      <c r="E171" s="6" t="s">
        <v>566</v>
      </c>
      <c r="J171" s="6" t="s">
        <v>78</v>
      </c>
      <c r="K171" s="6" t="s">
        <v>3</v>
      </c>
      <c r="M171" s="6" t="s">
        <v>79</v>
      </c>
      <c r="N171" s="6" t="s">
        <v>80</v>
      </c>
      <c r="P171" s="6" t="s">
        <v>81</v>
      </c>
      <c r="R171" s="6" t="s">
        <v>90</v>
      </c>
      <c r="T171" s="6" t="s">
        <v>101</v>
      </c>
      <c r="U171" s="6" t="s">
        <v>79</v>
      </c>
      <c r="V171" s="6" t="s">
        <v>79</v>
      </c>
      <c r="W171" s="6" t="s">
        <v>79</v>
      </c>
      <c r="X171" s="6" t="s">
        <v>83</v>
      </c>
      <c r="Z171" s="6" t="s">
        <v>9</v>
      </c>
      <c r="AA171" s="6" t="s">
        <v>7</v>
      </c>
      <c r="AB171" s="6" t="s">
        <v>7</v>
      </c>
      <c r="AC171" s="6" t="s">
        <v>9</v>
      </c>
      <c r="AD171" s="6" t="s">
        <v>7</v>
      </c>
      <c r="AE171" s="6" t="s">
        <v>84</v>
      </c>
      <c r="AF171" s="6" t="s">
        <v>84</v>
      </c>
      <c r="AS171" s="8" t="s">
        <v>567</v>
      </c>
      <c r="AU171" s="9" t="s">
        <v>86</v>
      </c>
      <c r="BG171" s="8" t="s">
        <v>567</v>
      </c>
      <c r="BS171" s="9" t="s">
        <v>86</v>
      </c>
    </row>
    <row r="172" spans="1:72" ht="30" x14ac:dyDescent="0.25">
      <c r="A172" s="6">
        <v>118303205266</v>
      </c>
      <c r="B172" s="6">
        <v>450857503</v>
      </c>
      <c r="C172" s="7">
        <v>45041.425034722219</v>
      </c>
      <c r="D172" s="7">
        <v>45041.428761574076</v>
      </c>
      <c r="E172" s="6" t="s">
        <v>568</v>
      </c>
      <c r="J172" s="6" t="s">
        <v>95</v>
      </c>
      <c r="K172" s="6" t="s">
        <v>3</v>
      </c>
      <c r="M172" s="6" t="s">
        <v>79</v>
      </c>
      <c r="N172" s="6" t="s">
        <v>80</v>
      </c>
      <c r="P172" s="6" t="s">
        <v>117</v>
      </c>
      <c r="R172" s="6" t="s">
        <v>57</v>
      </c>
      <c r="T172" s="6" t="s">
        <v>91</v>
      </c>
      <c r="U172" s="6" t="s">
        <v>79</v>
      </c>
      <c r="V172" s="6" t="s">
        <v>79</v>
      </c>
      <c r="W172" s="6" t="s">
        <v>79</v>
      </c>
      <c r="X172" s="6" t="s">
        <v>83</v>
      </c>
      <c r="Z172" s="6" t="s">
        <v>10</v>
      </c>
      <c r="AA172" s="6" t="s">
        <v>7</v>
      </c>
      <c r="AB172" s="6" t="s">
        <v>7</v>
      </c>
      <c r="AC172" s="6" t="s">
        <v>7</v>
      </c>
      <c r="AD172" s="6" t="s">
        <v>7</v>
      </c>
      <c r="AE172" s="6" t="s">
        <v>79</v>
      </c>
      <c r="AF172" s="6" t="s">
        <v>79</v>
      </c>
      <c r="AS172" s="8" t="s">
        <v>569</v>
      </c>
      <c r="AT172" s="9" t="s">
        <v>65</v>
      </c>
      <c r="BF172" s="9" t="s">
        <v>86</v>
      </c>
      <c r="BG172" s="8" t="s">
        <v>570</v>
      </c>
      <c r="BH172" s="9" t="s">
        <v>69</v>
      </c>
      <c r="BL172" s="9" t="s">
        <v>86</v>
      </c>
    </row>
    <row r="173" spans="1:72" ht="45" x14ac:dyDescent="0.25">
      <c r="A173" s="6">
        <v>118303190615</v>
      </c>
      <c r="B173" s="6">
        <v>450857503</v>
      </c>
      <c r="C173" s="7">
        <v>45041.406087962961</v>
      </c>
      <c r="D173" s="7">
        <v>45041.416527777779</v>
      </c>
      <c r="E173" s="6" t="s">
        <v>571</v>
      </c>
      <c r="J173" s="6" t="s">
        <v>95</v>
      </c>
      <c r="K173" s="6" t="s">
        <v>3</v>
      </c>
      <c r="M173" s="6" t="s">
        <v>79</v>
      </c>
      <c r="N173" s="6" t="s">
        <v>80</v>
      </c>
      <c r="P173" s="6" t="s">
        <v>81</v>
      </c>
      <c r="R173" s="6" t="s">
        <v>57</v>
      </c>
      <c r="T173" s="6" t="s">
        <v>136</v>
      </c>
      <c r="U173" s="6" t="s">
        <v>79</v>
      </c>
      <c r="V173" s="6" t="s">
        <v>79</v>
      </c>
      <c r="W173" s="6" t="s">
        <v>79</v>
      </c>
      <c r="X173" s="6" t="s">
        <v>83</v>
      </c>
      <c r="Z173" s="6" t="s">
        <v>11</v>
      </c>
      <c r="AA173" s="6" t="s">
        <v>9</v>
      </c>
      <c r="AB173" s="6" t="s">
        <v>11</v>
      </c>
      <c r="AC173" s="6" t="s">
        <v>11</v>
      </c>
      <c r="AD173" s="6" t="s">
        <v>9</v>
      </c>
      <c r="AE173" s="6" t="s">
        <v>84</v>
      </c>
      <c r="AF173" s="6" t="s">
        <v>84</v>
      </c>
      <c r="AG173" s="8" t="s">
        <v>572</v>
      </c>
      <c r="AH173" s="9" t="s">
        <v>48</v>
      </c>
      <c r="AI173" s="9" t="s">
        <v>86</v>
      </c>
      <c r="AN173" s="14" t="s">
        <v>573</v>
      </c>
      <c r="AS173" s="8" t="s">
        <v>574</v>
      </c>
      <c r="AT173" s="9" t="s">
        <v>48</v>
      </c>
      <c r="AY173" s="9" t="s">
        <v>86</v>
      </c>
      <c r="BG173" s="8" t="s">
        <v>575</v>
      </c>
      <c r="BR173" s="9" t="s">
        <v>86</v>
      </c>
      <c r="BT173" s="8" t="s">
        <v>576</v>
      </c>
    </row>
    <row r="174" spans="1:72" x14ac:dyDescent="0.25">
      <c r="A174" s="6">
        <v>118303194276</v>
      </c>
      <c r="B174" s="6">
        <v>450857503</v>
      </c>
      <c r="C174" s="7">
        <v>45041.410486111112</v>
      </c>
      <c r="D174" s="7">
        <v>45041.41369212963</v>
      </c>
      <c r="E174" s="6" t="s">
        <v>502</v>
      </c>
      <c r="J174" s="6" t="s">
        <v>95</v>
      </c>
      <c r="K174" s="6" t="s">
        <v>5</v>
      </c>
      <c r="M174" s="6" t="s">
        <v>79</v>
      </c>
      <c r="N174" s="6" t="s">
        <v>80</v>
      </c>
      <c r="P174" s="6" t="s">
        <v>81</v>
      </c>
      <c r="R174" s="6" t="s">
        <v>90</v>
      </c>
      <c r="T174" s="6" t="s">
        <v>96</v>
      </c>
      <c r="U174" s="6" t="s">
        <v>79</v>
      </c>
      <c r="V174" s="6" t="s">
        <v>79</v>
      </c>
      <c r="W174" s="6" t="s">
        <v>79</v>
      </c>
      <c r="X174" s="6" t="s">
        <v>83</v>
      </c>
      <c r="Z174" s="6" t="s">
        <v>10</v>
      </c>
      <c r="AA174" s="6" t="s">
        <v>10</v>
      </c>
      <c r="AB174" s="6" t="s">
        <v>10</v>
      </c>
      <c r="AC174" s="6" t="s">
        <v>10</v>
      </c>
      <c r="AD174" s="6" t="s">
        <v>10</v>
      </c>
      <c r="AE174" s="6" t="s">
        <v>79</v>
      </c>
      <c r="AF174" s="6" t="s">
        <v>84</v>
      </c>
      <c r="AS174" s="8" t="s">
        <v>141</v>
      </c>
      <c r="AT174" s="9" t="s">
        <v>65</v>
      </c>
      <c r="BF174" s="9" t="s">
        <v>86</v>
      </c>
      <c r="BG174" s="8" t="s">
        <v>577</v>
      </c>
      <c r="BH174" s="9" t="s">
        <v>73</v>
      </c>
      <c r="BP174" s="9" t="s">
        <v>86</v>
      </c>
    </row>
    <row r="175" spans="1:72" x14ac:dyDescent="0.25">
      <c r="A175" s="6">
        <v>118303186836</v>
      </c>
      <c r="B175" s="6">
        <v>450857503</v>
      </c>
      <c r="C175" s="7">
        <v>45041.40111111111</v>
      </c>
      <c r="D175" s="7">
        <v>45041.40185185185</v>
      </c>
      <c r="E175" s="6" t="s">
        <v>578</v>
      </c>
      <c r="J175" s="6" t="s">
        <v>175</v>
      </c>
      <c r="K175" s="6" t="s">
        <v>5</v>
      </c>
      <c r="M175" s="6" t="s">
        <v>79</v>
      </c>
      <c r="N175" s="6" t="s">
        <v>80</v>
      </c>
      <c r="P175" s="6" t="s">
        <v>81</v>
      </c>
      <c r="R175" s="6" t="s">
        <v>57</v>
      </c>
      <c r="T175" s="6" t="s">
        <v>91</v>
      </c>
      <c r="U175" s="6" t="s">
        <v>79</v>
      </c>
      <c r="V175" s="6" t="s">
        <v>79</v>
      </c>
      <c r="W175" s="6" t="s">
        <v>84</v>
      </c>
      <c r="X175" s="6" t="s">
        <v>104</v>
      </c>
      <c r="AU175" s="9" t="s">
        <v>86</v>
      </c>
      <c r="BS175" s="9" t="s">
        <v>86</v>
      </c>
    </row>
    <row r="176" spans="1:72" x14ac:dyDescent="0.25">
      <c r="A176" s="6">
        <v>118303183315</v>
      </c>
      <c r="B176" s="6">
        <v>450857503</v>
      </c>
      <c r="C176" s="7">
        <v>45041.396631944444</v>
      </c>
      <c r="D176" s="7">
        <v>45041.399571759262</v>
      </c>
      <c r="E176" s="6" t="s">
        <v>496</v>
      </c>
      <c r="J176" s="6" t="s">
        <v>95</v>
      </c>
      <c r="K176" s="6" t="s">
        <v>3</v>
      </c>
      <c r="M176" s="6" t="s">
        <v>79</v>
      </c>
      <c r="N176" s="6" t="s">
        <v>80</v>
      </c>
      <c r="P176" s="6" t="s">
        <v>81</v>
      </c>
      <c r="R176" s="6" t="s">
        <v>90</v>
      </c>
      <c r="T176" s="6" t="s">
        <v>96</v>
      </c>
      <c r="U176" s="6" t="s">
        <v>79</v>
      </c>
      <c r="V176" s="6" t="s">
        <v>79</v>
      </c>
      <c r="W176" s="6" t="s">
        <v>84</v>
      </c>
      <c r="X176" s="6" t="s">
        <v>83</v>
      </c>
      <c r="Z176" s="6" t="s">
        <v>7</v>
      </c>
      <c r="AA176" s="6" t="s">
        <v>7</v>
      </c>
      <c r="AB176" s="6" t="s">
        <v>7</v>
      </c>
      <c r="AC176" s="6" t="s">
        <v>7</v>
      </c>
      <c r="AD176" s="6" t="s">
        <v>7</v>
      </c>
      <c r="AE176" s="6" t="s">
        <v>79</v>
      </c>
      <c r="AF176" s="6" t="s">
        <v>84</v>
      </c>
      <c r="AS176" s="8" t="s">
        <v>141</v>
      </c>
      <c r="AT176" s="9" t="s">
        <v>65</v>
      </c>
      <c r="BF176" s="9" t="s">
        <v>86</v>
      </c>
      <c r="BG176" s="8" t="s">
        <v>579</v>
      </c>
      <c r="BS176" s="9" t="s">
        <v>86</v>
      </c>
    </row>
    <row r="177" spans="1:72" ht="30" x14ac:dyDescent="0.25">
      <c r="A177" s="6">
        <v>118303179431</v>
      </c>
      <c r="B177" s="6">
        <v>450857503</v>
      </c>
      <c r="C177" s="7">
        <v>45041.345393518517</v>
      </c>
      <c r="D177" s="7">
        <v>45041.396284722221</v>
      </c>
      <c r="E177" s="6" t="s">
        <v>99</v>
      </c>
      <c r="J177" s="6" t="s">
        <v>89</v>
      </c>
      <c r="K177" s="6" t="s">
        <v>3</v>
      </c>
      <c r="M177" s="6" t="s">
        <v>79</v>
      </c>
      <c r="N177" s="6" t="s">
        <v>80</v>
      </c>
      <c r="P177" s="6" t="s">
        <v>81</v>
      </c>
      <c r="R177" s="6" t="s">
        <v>57</v>
      </c>
      <c r="T177" s="6" t="s">
        <v>91</v>
      </c>
      <c r="U177" s="6" t="s">
        <v>79</v>
      </c>
      <c r="V177" s="6" t="s">
        <v>79</v>
      </c>
      <c r="W177" s="6" t="s">
        <v>84</v>
      </c>
      <c r="X177" s="6" t="s">
        <v>83</v>
      </c>
      <c r="Z177" s="6" t="s">
        <v>7</v>
      </c>
      <c r="AA177" s="6" t="s">
        <v>7</v>
      </c>
      <c r="AB177" s="6" t="s">
        <v>7</v>
      </c>
      <c r="AC177" s="6" t="s">
        <v>10</v>
      </c>
      <c r="AD177" s="6" t="s">
        <v>9</v>
      </c>
      <c r="AE177" s="6" t="s">
        <v>84</v>
      </c>
      <c r="AF177" s="6" t="s">
        <v>84</v>
      </c>
      <c r="AS177" s="8" t="s">
        <v>580</v>
      </c>
      <c r="AT177" s="9" t="s">
        <v>61</v>
      </c>
      <c r="BB177" s="9" t="s">
        <v>86</v>
      </c>
      <c r="BG177" s="8" t="s">
        <v>581</v>
      </c>
      <c r="BH177" s="9" t="s">
        <v>71</v>
      </c>
      <c r="BN177" s="9" t="s">
        <v>86</v>
      </c>
    </row>
    <row r="178" spans="1:72" x14ac:dyDescent="0.25">
      <c r="A178" s="6">
        <v>118303179479</v>
      </c>
      <c r="B178" s="6">
        <v>450857503</v>
      </c>
      <c r="C178" s="7">
        <v>45041.391944444447</v>
      </c>
      <c r="D178" s="7">
        <v>45041.392777777779</v>
      </c>
      <c r="E178" s="6" t="s">
        <v>582</v>
      </c>
      <c r="J178" s="6" t="s">
        <v>200</v>
      </c>
      <c r="K178" s="6" t="s">
        <v>3</v>
      </c>
      <c r="M178" s="6" t="s">
        <v>79</v>
      </c>
      <c r="N178" s="6" t="s">
        <v>80</v>
      </c>
      <c r="P178" s="6" t="s">
        <v>81</v>
      </c>
      <c r="R178" s="6" t="s">
        <v>57</v>
      </c>
      <c r="T178" s="6" t="s">
        <v>101</v>
      </c>
      <c r="U178" s="6" t="s">
        <v>79</v>
      </c>
      <c r="V178" s="6" t="s">
        <v>79</v>
      </c>
      <c r="W178" s="6" t="s">
        <v>79</v>
      </c>
      <c r="X178" s="6" t="s">
        <v>83</v>
      </c>
      <c r="AU178" s="9" t="s">
        <v>86</v>
      </c>
      <c r="BS178" s="9" t="s">
        <v>86</v>
      </c>
    </row>
    <row r="179" spans="1:72" ht="150" x14ac:dyDescent="0.25">
      <c r="A179" s="6">
        <v>118303167152</v>
      </c>
      <c r="B179" s="6">
        <v>450857503</v>
      </c>
      <c r="C179" s="7">
        <v>45041.37740740741</v>
      </c>
      <c r="D179" s="7">
        <v>45041.392083333332</v>
      </c>
      <c r="E179" s="6" t="s">
        <v>328</v>
      </c>
      <c r="J179" s="6" t="s">
        <v>78</v>
      </c>
      <c r="K179" s="6" t="s">
        <v>3</v>
      </c>
      <c r="M179" s="6" t="s">
        <v>79</v>
      </c>
      <c r="N179" s="6" t="s">
        <v>80</v>
      </c>
      <c r="P179" s="6" t="s">
        <v>81</v>
      </c>
      <c r="R179" s="6" t="s">
        <v>57</v>
      </c>
      <c r="T179" s="6" t="s">
        <v>91</v>
      </c>
      <c r="U179" s="6" t="s">
        <v>79</v>
      </c>
      <c r="V179" s="6" t="s">
        <v>79</v>
      </c>
      <c r="W179" s="6" t="s">
        <v>84</v>
      </c>
      <c r="X179" s="6" t="s">
        <v>83</v>
      </c>
      <c r="Z179" s="6" t="s">
        <v>8</v>
      </c>
      <c r="AA179" s="6" t="s">
        <v>7</v>
      </c>
      <c r="AB179" s="6" t="s">
        <v>9</v>
      </c>
      <c r="AC179" s="6" t="s">
        <v>8</v>
      </c>
      <c r="AD179" s="6" t="s">
        <v>10</v>
      </c>
      <c r="AE179" s="6" t="s">
        <v>84</v>
      </c>
      <c r="AF179" s="6" t="s">
        <v>84</v>
      </c>
      <c r="AS179" s="8" t="s">
        <v>583</v>
      </c>
      <c r="AT179" s="9" t="s">
        <v>58</v>
      </c>
      <c r="AV179" s="9" t="s">
        <v>86</v>
      </c>
      <c r="BG179" s="8" t="s">
        <v>584</v>
      </c>
      <c r="BH179" s="9" t="s">
        <v>585</v>
      </c>
      <c r="BI179" s="9" t="s">
        <v>86</v>
      </c>
      <c r="BN179" s="9" t="s">
        <v>86</v>
      </c>
      <c r="BT179" s="8" t="s">
        <v>586</v>
      </c>
    </row>
    <row r="180" spans="1:72" ht="105" x14ac:dyDescent="0.25">
      <c r="A180" s="6">
        <v>118303172235</v>
      </c>
      <c r="B180" s="6">
        <v>450857503</v>
      </c>
      <c r="C180" s="7">
        <v>45041.383611111109</v>
      </c>
      <c r="D180" s="7">
        <v>45041.390243055554</v>
      </c>
      <c r="E180" s="6" t="s">
        <v>587</v>
      </c>
      <c r="J180" s="6" t="s">
        <v>78</v>
      </c>
      <c r="K180" s="6" t="s">
        <v>3</v>
      </c>
      <c r="M180" s="6" t="s">
        <v>79</v>
      </c>
      <c r="N180" s="6" t="s">
        <v>80</v>
      </c>
      <c r="P180" s="6" t="s">
        <v>81</v>
      </c>
      <c r="R180" s="6" t="s">
        <v>90</v>
      </c>
      <c r="T180" s="6" t="s">
        <v>101</v>
      </c>
      <c r="U180" s="6" t="s">
        <v>79</v>
      </c>
      <c r="V180" s="6" t="s">
        <v>79</v>
      </c>
      <c r="W180" s="6" t="s">
        <v>79</v>
      </c>
      <c r="X180" s="6" t="s">
        <v>104</v>
      </c>
      <c r="Z180" s="6" t="s">
        <v>7</v>
      </c>
      <c r="AA180" s="6" t="s">
        <v>7</v>
      </c>
      <c r="AB180" s="6" t="s">
        <v>10</v>
      </c>
      <c r="AC180" s="6" t="s">
        <v>8</v>
      </c>
      <c r="AD180" s="6" t="s">
        <v>7</v>
      </c>
      <c r="AE180" s="6" t="s">
        <v>84</v>
      </c>
      <c r="AF180" s="6" t="s">
        <v>79</v>
      </c>
      <c r="AG180" s="8" t="s">
        <v>588</v>
      </c>
      <c r="AH180" s="9" t="s">
        <v>49</v>
      </c>
      <c r="AJ180" s="9" t="s">
        <v>86</v>
      </c>
      <c r="AN180" s="14" t="s">
        <v>589</v>
      </c>
      <c r="AO180" s="14" t="s">
        <v>86</v>
      </c>
      <c r="AR180" s="14" t="s">
        <v>86</v>
      </c>
      <c r="AS180" s="8" t="s">
        <v>590</v>
      </c>
      <c r="AT180" s="9" t="s">
        <v>65</v>
      </c>
      <c r="BF180" s="9" t="s">
        <v>86</v>
      </c>
      <c r="BG180" s="8" t="s">
        <v>591</v>
      </c>
      <c r="BR180" s="9" t="s">
        <v>86</v>
      </c>
    </row>
    <row r="181" spans="1:72" x14ac:dyDescent="0.25">
      <c r="A181" s="6">
        <v>118303175557</v>
      </c>
      <c r="B181" s="6">
        <v>450857503</v>
      </c>
      <c r="C181" s="7">
        <v>45041.387314814812</v>
      </c>
      <c r="D181" s="7">
        <v>45041.388275462959</v>
      </c>
      <c r="E181" s="6" t="s">
        <v>99</v>
      </c>
      <c r="J181" s="6" t="s">
        <v>95</v>
      </c>
      <c r="K181" s="6" t="s">
        <v>3</v>
      </c>
      <c r="M181" s="6" t="s">
        <v>79</v>
      </c>
      <c r="N181" s="6" t="s">
        <v>80</v>
      </c>
      <c r="P181" s="6" t="s">
        <v>81</v>
      </c>
      <c r="R181" s="6" t="s">
        <v>57</v>
      </c>
      <c r="T181" s="6" t="s">
        <v>82</v>
      </c>
      <c r="U181" s="6" t="s">
        <v>79</v>
      </c>
      <c r="V181" s="6" t="s">
        <v>79</v>
      </c>
      <c r="W181" s="6" t="s">
        <v>79</v>
      </c>
      <c r="X181" s="6" t="s">
        <v>83</v>
      </c>
      <c r="AU181" s="9" t="s">
        <v>86</v>
      </c>
      <c r="BS181" s="9" t="s">
        <v>86</v>
      </c>
    </row>
    <row r="182" spans="1:72" ht="30" x14ac:dyDescent="0.25">
      <c r="A182" s="6">
        <v>118303169797</v>
      </c>
      <c r="B182" s="6">
        <v>450857503</v>
      </c>
      <c r="C182" s="7">
        <v>45041.380659722221</v>
      </c>
      <c r="D182" s="7">
        <v>45041.383125</v>
      </c>
      <c r="E182" s="6" t="s">
        <v>99</v>
      </c>
      <c r="J182" s="6" t="s">
        <v>95</v>
      </c>
      <c r="K182" s="6" t="s">
        <v>3</v>
      </c>
      <c r="M182" s="6" t="s">
        <v>79</v>
      </c>
      <c r="N182" s="6" t="s">
        <v>80</v>
      </c>
      <c r="P182" s="6" t="s">
        <v>81</v>
      </c>
      <c r="R182" s="6" t="s">
        <v>193</v>
      </c>
      <c r="T182" s="6" t="s">
        <v>96</v>
      </c>
      <c r="U182" s="6" t="s">
        <v>79</v>
      </c>
      <c r="V182" s="6" t="s">
        <v>79</v>
      </c>
      <c r="W182" s="6" t="s">
        <v>79</v>
      </c>
      <c r="X182" s="6" t="s">
        <v>83</v>
      </c>
      <c r="Z182" s="6" t="s">
        <v>9</v>
      </c>
      <c r="AA182" s="6" t="s">
        <v>9</v>
      </c>
      <c r="AB182" s="6" t="s">
        <v>9</v>
      </c>
      <c r="AC182" s="6" t="s">
        <v>7</v>
      </c>
      <c r="AD182" s="6" t="s">
        <v>7</v>
      </c>
      <c r="AE182" s="6" t="s">
        <v>79</v>
      </c>
      <c r="AF182" s="6" t="s">
        <v>84</v>
      </c>
      <c r="AS182" s="8" t="s">
        <v>592</v>
      </c>
      <c r="AT182" s="9" t="s">
        <v>65</v>
      </c>
      <c r="BF182" s="9" t="s">
        <v>86</v>
      </c>
      <c r="BG182" s="8" t="s">
        <v>593</v>
      </c>
      <c r="BH182" s="9" t="s">
        <v>67</v>
      </c>
      <c r="BJ182" s="9" t="s">
        <v>86</v>
      </c>
      <c r="BT182" s="8" t="s">
        <v>594</v>
      </c>
    </row>
    <row r="183" spans="1:72" ht="60" x14ac:dyDescent="0.25">
      <c r="A183" s="6">
        <v>118303167845</v>
      </c>
      <c r="B183" s="6">
        <v>450857503</v>
      </c>
      <c r="C183" s="7">
        <v>45041.378275462965</v>
      </c>
      <c r="D183" s="7">
        <v>45041.382951388892</v>
      </c>
      <c r="E183" s="6" t="s">
        <v>595</v>
      </c>
      <c r="J183" s="6" t="s">
        <v>95</v>
      </c>
      <c r="K183" s="6" t="s">
        <v>3</v>
      </c>
      <c r="M183" s="6" t="s">
        <v>79</v>
      </c>
      <c r="N183" s="6" t="s">
        <v>80</v>
      </c>
      <c r="P183" s="6" t="s">
        <v>46</v>
      </c>
      <c r="Q183" s="6" t="s">
        <v>596</v>
      </c>
      <c r="R183" s="6" t="s">
        <v>57</v>
      </c>
      <c r="T183" s="6" t="s">
        <v>96</v>
      </c>
      <c r="U183" s="6" t="s">
        <v>79</v>
      </c>
      <c r="V183" s="6" t="s">
        <v>84</v>
      </c>
      <c r="W183" s="6" t="s">
        <v>84</v>
      </c>
      <c r="X183" s="6" t="s">
        <v>83</v>
      </c>
      <c r="Z183" s="6" t="s">
        <v>7</v>
      </c>
      <c r="AA183" s="6" t="s">
        <v>7</v>
      </c>
      <c r="AB183" s="6" t="s">
        <v>9</v>
      </c>
      <c r="AC183" s="6" t="s">
        <v>10</v>
      </c>
      <c r="AD183" s="6" t="s">
        <v>7</v>
      </c>
      <c r="AE183" s="6" t="s">
        <v>79</v>
      </c>
      <c r="AF183" s="6" t="s">
        <v>84</v>
      </c>
      <c r="AS183" s="8" t="s">
        <v>597</v>
      </c>
      <c r="AT183" s="9" t="s">
        <v>65</v>
      </c>
      <c r="BF183" s="9" t="s">
        <v>86</v>
      </c>
      <c r="BG183" s="8" t="s">
        <v>598</v>
      </c>
      <c r="BR183" s="9" t="s">
        <v>86</v>
      </c>
    </row>
    <row r="184" spans="1:72" x14ac:dyDescent="0.25">
      <c r="A184" s="6">
        <v>118303168781</v>
      </c>
      <c r="B184" s="6">
        <v>450857503</v>
      </c>
      <c r="C184" s="7">
        <v>45041.37945601852</v>
      </c>
      <c r="D184" s="7">
        <v>45041.382407407407</v>
      </c>
      <c r="E184" s="6" t="s">
        <v>99</v>
      </c>
      <c r="J184" s="6" t="s">
        <v>95</v>
      </c>
      <c r="K184" s="6" t="s">
        <v>3</v>
      </c>
      <c r="M184" s="6" t="s">
        <v>79</v>
      </c>
      <c r="N184" s="6" t="s">
        <v>153</v>
      </c>
      <c r="P184" s="6" t="s">
        <v>296</v>
      </c>
      <c r="R184" s="6" t="s">
        <v>193</v>
      </c>
      <c r="T184" s="6" t="s">
        <v>96</v>
      </c>
      <c r="U184" s="6" t="s">
        <v>79</v>
      </c>
      <c r="V184" s="6" t="s">
        <v>79</v>
      </c>
      <c r="W184" s="6" t="s">
        <v>79</v>
      </c>
      <c r="X184" s="6" t="s">
        <v>83</v>
      </c>
      <c r="Z184" s="6" t="s">
        <v>7</v>
      </c>
      <c r="AA184" s="6" t="s">
        <v>7</v>
      </c>
      <c r="AB184" s="6" t="s">
        <v>7</v>
      </c>
      <c r="AC184" s="6" t="s">
        <v>7</v>
      </c>
      <c r="AD184" s="6" t="s">
        <v>7</v>
      </c>
      <c r="AE184" s="6" t="s">
        <v>79</v>
      </c>
      <c r="AF184" s="6" t="s">
        <v>84</v>
      </c>
      <c r="AS184" s="8" t="s">
        <v>234</v>
      </c>
      <c r="AT184" s="9" t="s">
        <v>65</v>
      </c>
      <c r="BF184" s="9" t="s">
        <v>86</v>
      </c>
      <c r="BG184" s="8" t="s">
        <v>244</v>
      </c>
      <c r="BS184" s="9" t="s">
        <v>86</v>
      </c>
    </row>
    <row r="185" spans="1:72" x14ac:dyDescent="0.25">
      <c r="A185" s="6">
        <v>118303169446</v>
      </c>
      <c r="B185" s="6">
        <v>450857503</v>
      </c>
      <c r="C185" s="7">
        <v>45041.380254629628</v>
      </c>
      <c r="D185" s="7">
        <v>45041.380995370368</v>
      </c>
      <c r="E185" s="6" t="s">
        <v>328</v>
      </c>
      <c r="J185" s="6" t="s">
        <v>78</v>
      </c>
      <c r="K185" s="6" t="s">
        <v>3</v>
      </c>
      <c r="M185" s="6" t="s">
        <v>79</v>
      </c>
      <c r="N185" s="6" t="s">
        <v>80</v>
      </c>
      <c r="P185" s="6" t="s">
        <v>81</v>
      </c>
      <c r="R185" s="6" t="s">
        <v>90</v>
      </c>
      <c r="T185" s="6" t="s">
        <v>91</v>
      </c>
      <c r="U185" s="6" t="s">
        <v>79</v>
      </c>
      <c r="V185" s="6" t="s">
        <v>79</v>
      </c>
      <c r="W185" s="6" t="s">
        <v>84</v>
      </c>
      <c r="X185" s="6" t="s">
        <v>104</v>
      </c>
      <c r="AU185" s="9" t="s">
        <v>86</v>
      </c>
      <c r="BS185" s="9" t="s">
        <v>86</v>
      </c>
    </row>
    <row r="186" spans="1:72" x14ac:dyDescent="0.25">
      <c r="A186" s="6">
        <v>118303167371</v>
      </c>
      <c r="B186" s="6">
        <v>450857503</v>
      </c>
      <c r="C186" s="7">
        <v>45041.377800925926</v>
      </c>
      <c r="D186" s="7">
        <v>45041.378483796296</v>
      </c>
      <c r="E186" s="6" t="s">
        <v>599</v>
      </c>
      <c r="J186" s="6" t="s">
        <v>89</v>
      </c>
      <c r="K186" s="6" t="s">
        <v>5</v>
      </c>
      <c r="M186" s="6" t="s">
        <v>79</v>
      </c>
      <c r="N186" s="6" t="s">
        <v>80</v>
      </c>
      <c r="P186" s="6" t="s">
        <v>81</v>
      </c>
      <c r="R186" s="6" t="s">
        <v>57</v>
      </c>
      <c r="T186" s="6" t="s">
        <v>82</v>
      </c>
      <c r="U186" s="6" t="s">
        <v>79</v>
      </c>
      <c r="V186" s="6" t="s">
        <v>79</v>
      </c>
      <c r="W186" s="6" t="s">
        <v>84</v>
      </c>
      <c r="X186" s="6" t="s">
        <v>83</v>
      </c>
      <c r="AU186" s="9" t="s">
        <v>86</v>
      </c>
      <c r="BS186" s="9" t="s">
        <v>86</v>
      </c>
    </row>
    <row r="187" spans="1:72" ht="45" x14ac:dyDescent="0.25">
      <c r="A187" s="6">
        <v>118303161188</v>
      </c>
      <c r="B187" s="6">
        <v>450857503</v>
      </c>
      <c r="C187" s="7">
        <v>45041.36923611111</v>
      </c>
      <c r="D187" s="7">
        <v>45041.373379629629</v>
      </c>
      <c r="E187" s="6" t="s">
        <v>600</v>
      </c>
      <c r="J187" s="6" t="s">
        <v>78</v>
      </c>
      <c r="K187" s="6" t="s">
        <v>5</v>
      </c>
      <c r="M187" s="6" t="s">
        <v>79</v>
      </c>
      <c r="N187" s="6" t="s">
        <v>80</v>
      </c>
      <c r="P187" s="6" t="s">
        <v>81</v>
      </c>
      <c r="R187" s="6" t="s">
        <v>57</v>
      </c>
      <c r="T187" s="6" t="s">
        <v>91</v>
      </c>
      <c r="U187" s="6" t="s">
        <v>79</v>
      </c>
      <c r="V187" s="6" t="s">
        <v>79</v>
      </c>
      <c r="W187" s="6" t="s">
        <v>84</v>
      </c>
      <c r="X187" s="6" t="s">
        <v>83</v>
      </c>
      <c r="Z187" s="6" t="s">
        <v>11</v>
      </c>
      <c r="AA187" s="6" t="s">
        <v>9</v>
      </c>
      <c r="AB187" s="6" t="s">
        <v>11</v>
      </c>
      <c r="AC187" s="6" t="s">
        <v>11</v>
      </c>
      <c r="AD187" s="6" t="s">
        <v>7</v>
      </c>
      <c r="AE187" s="6" t="s">
        <v>84</v>
      </c>
      <c r="AF187" s="6" t="s">
        <v>84</v>
      </c>
      <c r="AS187" s="8" t="s">
        <v>601</v>
      </c>
      <c r="AT187" s="9" t="s">
        <v>58</v>
      </c>
      <c r="AV187" s="9" t="s">
        <v>86</v>
      </c>
      <c r="BG187" s="8" t="s">
        <v>602</v>
      </c>
      <c r="BH187" s="9" t="s">
        <v>66</v>
      </c>
      <c r="BI187" s="9" t="s">
        <v>86</v>
      </c>
    </row>
    <row r="188" spans="1:72" ht="60" x14ac:dyDescent="0.25">
      <c r="A188" s="6">
        <v>118303139553</v>
      </c>
      <c r="B188" s="6">
        <v>450857503</v>
      </c>
      <c r="C188" s="7">
        <v>45041.335763888892</v>
      </c>
      <c r="D188" s="7">
        <v>45041.372523148151</v>
      </c>
      <c r="E188" s="6" t="s">
        <v>603</v>
      </c>
      <c r="J188" s="6" t="s">
        <v>89</v>
      </c>
      <c r="K188" s="6" t="s">
        <v>3</v>
      </c>
      <c r="M188" s="6" t="s">
        <v>79</v>
      </c>
      <c r="N188" s="6" t="s">
        <v>80</v>
      </c>
      <c r="P188" s="6" t="s">
        <v>81</v>
      </c>
      <c r="R188" s="6" t="s">
        <v>90</v>
      </c>
      <c r="T188" s="6" t="s">
        <v>101</v>
      </c>
      <c r="U188" s="6" t="s">
        <v>79</v>
      </c>
      <c r="V188" s="6" t="s">
        <v>79</v>
      </c>
      <c r="W188" s="6" t="s">
        <v>84</v>
      </c>
      <c r="X188" s="6" t="s">
        <v>83</v>
      </c>
      <c r="Z188" s="6" t="s">
        <v>7</v>
      </c>
      <c r="AA188" s="6" t="s">
        <v>7</v>
      </c>
      <c r="AB188" s="6" t="s">
        <v>7</v>
      </c>
      <c r="AC188" s="6" t="s">
        <v>7</v>
      </c>
      <c r="AD188" s="6" t="s">
        <v>7</v>
      </c>
      <c r="AE188" s="6" t="s">
        <v>79</v>
      </c>
      <c r="AF188" s="6" t="s">
        <v>84</v>
      </c>
      <c r="AG188" s="8" t="s">
        <v>604</v>
      </c>
      <c r="AH188" s="9" t="s">
        <v>49</v>
      </c>
      <c r="AJ188" s="9" t="s">
        <v>86</v>
      </c>
      <c r="AN188" s="14" t="s">
        <v>55</v>
      </c>
      <c r="AQ188" s="14" t="s">
        <v>86</v>
      </c>
      <c r="AS188" s="8" t="s">
        <v>605</v>
      </c>
      <c r="AT188" s="9" t="s">
        <v>65</v>
      </c>
      <c r="BF188" s="9" t="s">
        <v>86</v>
      </c>
      <c r="BG188" s="8" t="s">
        <v>606</v>
      </c>
      <c r="BH188" s="9" t="s">
        <v>607</v>
      </c>
      <c r="BR188" s="9" t="s">
        <v>86</v>
      </c>
    </row>
    <row r="189" spans="1:72" ht="409.5" x14ac:dyDescent="0.25">
      <c r="A189" s="6">
        <v>118303149008</v>
      </c>
      <c r="B189" s="6">
        <v>450857503</v>
      </c>
      <c r="C189" s="7">
        <v>45041.350717592592</v>
      </c>
      <c r="D189" s="7">
        <v>45041.37054398148</v>
      </c>
      <c r="E189" s="6" t="s">
        <v>608</v>
      </c>
      <c r="J189" s="6" t="s">
        <v>95</v>
      </c>
      <c r="K189" s="6" t="s">
        <v>5</v>
      </c>
      <c r="M189" s="6" t="s">
        <v>79</v>
      </c>
      <c r="N189" s="6" t="s">
        <v>227</v>
      </c>
      <c r="P189" s="6" t="s">
        <v>100</v>
      </c>
      <c r="R189" s="6" t="s">
        <v>57</v>
      </c>
      <c r="T189" s="6" t="s">
        <v>91</v>
      </c>
      <c r="U189" s="6" t="s">
        <v>79</v>
      </c>
      <c r="V189" s="6" t="s">
        <v>79</v>
      </c>
      <c r="W189" s="6" t="s">
        <v>79</v>
      </c>
      <c r="X189" s="6" t="s">
        <v>83</v>
      </c>
      <c r="Z189" s="6" t="s">
        <v>9</v>
      </c>
      <c r="AA189" s="6" t="s">
        <v>8</v>
      </c>
      <c r="AB189" s="6" t="s">
        <v>9</v>
      </c>
      <c r="AC189" s="6" t="s">
        <v>9</v>
      </c>
      <c r="AD189" s="6" t="s">
        <v>7</v>
      </c>
      <c r="AE189" s="6" t="s">
        <v>79</v>
      </c>
      <c r="AF189" s="6" t="s">
        <v>79</v>
      </c>
      <c r="AG189" s="8" t="s">
        <v>609</v>
      </c>
      <c r="AH189" s="9" t="s">
        <v>49</v>
      </c>
      <c r="AJ189" s="9" t="s">
        <v>86</v>
      </c>
      <c r="AN189" s="14" t="s">
        <v>610</v>
      </c>
      <c r="AP189" s="14" t="s">
        <v>86</v>
      </c>
      <c r="AS189" s="8" t="s">
        <v>611</v>
      </c>
      <c r="AT189" s="9" t="s">
        <v>60</v>
      </c>
      <c r="BA189" s="9" t="s">
        <v>86</v>
      </c>
      <c r="BG189" s="8" t="s">
        <v>612</v>
      </c>
      <c r="BH189" s="9" t="s">
        <v>613</v>
      </c>
      <c r="BL189" s="9" t="s">
        <v>86</v>
      </c>
      <c r="BP189" s="9" t="s">
        <v>86</v>
      </c>
      <c r="BT189" s="8" t="s">
        <v>614</v>
      </c>
    </row>
    <row r="190" spans="1:72" ht="75" x14ac:dyDescent="0.25">
      <c r="A190" s="6">
        <v>118303155027</v>
      </c>
      <c r="B190" s="6">
        <v>450857503</v>
      </c>
      <c r="C190" s="7">
        <v>45041.360150462962</v>
      </c>
      <c r="D190" s="7">
        <v>45041.36482638889</v>
      </c>
      <c r="E190" s="6" t="s">
        <v>615</v>
      </c>
      <c r="J190" s="6" t="s">
        <v>95</v>
      </c>
      <c r="K190" s="6" t="s">
        <v>5</v>
      </c>
      <c r="M190" s="6" t="s">
        <v>79</v>
      </c>
      <c r="N190" s="6" t="s">
        <v>80</v>
      </c>
      <c r="P190" s="6" t="s">
        <v>81</v>
      </c>
      <c r="R190" s="6" t="s">
        <v>90</v>
      </c>
      <c r="T190" s="6" t="s">
        <v>96</v>
      </c>
      <c r="U190" s="6" t="s">
        <v>79</v>
      </c>
      <c r="V190" s="6" t="s">
        <v>79</v>
      </c>
      <c r="W190" s="6" t="s">
        <v>79</v>
      </c>
      <c r="X190" s="6" t="s">
        <v>83</v>
      </c>
      <c r="Z190" s="6" t="s">
        <v>9</v>
      </c>
      <c r="AA190" s="6" t="s">
        <v>9</v>
      </c>
      <c r="AB190" s="6" t="s">
        <v>7</v>
      </c>
      <c r="AC190" s="6" t="s">
        <v>9</v>
      </c>
      <c r="AD190" s="6" t="s">
        <v>7</v>
      </c>
      <c r="AE190" s="6" t="s">
        <v>79</v>
      </c>
      <c r="AF190" s="6" t="s">
        <v>79</v>
      </c>
      <c r="AS190" s="8" t="s">
        <v>616</v>
      </c>
      <c r="AT190" s="9" t="s">
        <v>64</v>
      </c>
      <c r="BE190" s="9" t="s">
        <v>86</v>
      </c>
      <c r="BG190" s="8" t="s">
        <v>617</v>
      </c>
      <c r="BS190" s="9" t="s">
        <v>86</v>
      </c>
    </row>
    <row r="191" spans="1:72" ht="30" x14ac:dyDescent="0.25">
      <c r="A191" s="6">
        <v>118303153919</v>
      </c>
      <c r="B191" s="6">
        <v>450857503</v>
      </c>
      <c r="C191" s="7">
        <v>45041.358437499999</v>
      </c>
      <c r="D191" s="7">
        <v>45041.361168981479</v>
      </c>
      <c r="E191" s="6" t="s">
        <v>287</v>
      </c>
      <c r="J191" s="6" t="s">
        <v>200</v>
      </c>
      <c r="K191" s="6" t="s">
        <v>5</v>
      </c>
      <c r="M191" s="6" t="s">
        <v>79</v>
      </c>
      <c r="N191" s="6" t="s">
        <v>80</v>
      </c>
      <c r="P191" s="6" t="s">
        <v>81</v>
      </c>
      <c r="R191" s="6" t="s">
        <v>90</v>
      </c>
      <c r="T191" s="6" t="s">
        <v>136</v>
      </c>
      <c r="U191" s="6" t="s">
        <v>79</v>
      </c>
      <c r="V191" s="6" t="s">
        <v>79</v>
      </c>
      <c r="W191" s="6" t="s">
        <v>79</v>
      </c>
      <c r="X191" s="6" t="s">
        <v>83</v>
      </c>
      <c r="Z191" s="6" t="s">
        <v>9</v>
      </c>
      <c r="AA191" s="6" t="s">
        <v>7</v>
      </c>
      <c r="AB191" s="6" t="s">
        <v>7</v>
      </c>
      <c r="AC191" s="6" t="s">
        <v>7</v>
      </c>
      <c r="AD191" s="6" t="s">
        <v>7</v>
      </c>
      <c r="AE191" s="6" t="s">
        <v>79</v>
      </c>
      <c r="AF191" s="6" t="s">
        <v>84</v>
      </c>
      <c r="AS191" s="8" t="s">
        <v>618</v>
      </c>
      <c r="AT191" s="9" t="s">
        <v>64</v>
      </c>
      <c r="BE191" s="9" t="s">
        <v>86</v>
      </c>
      <c r="BG191" s="8" t="s">
        <v>619</v>
      </c>
      <c r="BR191" s="9" t="s">
        <v>86</v>
      </c>
    </row>
    <row r="192" spans="1:72" ht="45" x14ac:dyDescent="0.25">
      <c r="A192" s="6">
        <v>118303152624</v>
      </c>
      <c r="B192" s="6">
        <v>450857503</v>
      </c>
      <c r="C192" s="7">
        <v>45041.356493055559</v>
      </c>
      <c r="D192" s="7">
        <v>45041.359444444446</v>
      </c>
      <c r="E192" s="6" t="s">
        <v>99</v>
      </c>
      <c r="J192" s="6" t="s">
        <v>95</v>
      </c>
      <c r="K192" s="6" t="s">
        <v>3</v>
      </c>
      <c r="M192" s="6" t="s">
        <v>79</v>
      </c>
      <c r="N192" s="6" t="s">
        <v>80</v>
      </c>
      <c r="P192" s="6" t="s">
        <v>176</v>
      </c>
      <c r="R192" s="6" t="s">
        <v>90</v>
      </c>
      <c r="T192" s="6" t="s">
        <v>101</v>
      </c>
      <c r="U192" s="6" t="s">
        <v>84</v>
      </c>
      <c r="V192" s="6" t="s">
        <v>79</v>
      </c>
      <c r="W192" s="6" t="s">
        <v>79</v>
      </c>
      <c r="X192" s="6" t="s">
        <v>46</v>
      </c>
      <c r="Y192" s="6" t="s">
        <v>620</v>
      </c>
      <c r="Z192" s="6" t="s">
        <v>9</v>
      </c>
      <c r="AA192" s="6" t="s">
        <v>7</v>
      </c>
      <c r="AB192" s="6" t="s">
        <v>7</v>
      </c>
      <c r="AC192" s="6" t="s">
        <v>9</v>
      </c>
      <c r="AD192" s="6" t="s">
        <v>7</v>
      </c>
      <c r="AE192" s="6" t="s">
        <v>79</v>
      </c>
      <c r="AF192" s="6" t="s">
        <v>84</v>
      </c>
      <c r="AS192" s="8" t="s">
        <v>621</v>
      </c>
      <c r="AT192" s="9" t="s">
        <v>65</v>
      </c>
      <c r="BF192" s="9" t="s">
        <v>86</v>
      </c>
      <c r="BG192" s="8" t="s">
        <v>622</v>
      </c>
      <c r="BR192" s="9" t="s">
        <v>86</v>
      </c>
    </row>
    <row r="193" spans="1:72" x14ac:dyDescent="0.25">
      <c r="A193" s="6">
        <v>118303152338</v>
      </c>
      <c r="B193" s="6">
        <v>450857503</v>
      </c>
      <c r="C193" s="7">
        <v>45041.356006944443</v>
      </c>
      <c r="D193" s="7">
        <v>45041.358749999999</v>
      </c>
      <c r="E193" s="6" t="s">
        <v>623</v>
      </c>
      <c r="J193" s="6" t="s">
        <v>95</v>
      </c>
      <c r="K193" s="6" t="s">
        <v>5</v>
      </c>
      <c r="M193" s="6" t="s">
        <v>79</v>
      </c>
      <c r="N193" s="6" t="s">
        <v>80</v>
      </c>
      <c r="P193" s="6" t="s">
        <v>81</v>
      </c>
      <c r="R193" s="6" t="s">
        <v>57</v>
      </c>
      <c r="T193" s="6" t="s">
        <v>96</v>
      </c>
      <c r="U193" s="6" t="s">
        <v>79</v>
      </c>
      <c r="V193" s="6" t="s">
        <v>79</v>
      </c>
      <c r="W193" s="6" t="s">
        <v>79</v>
      </c>
      <c r="X193" s="6" t="s">
        <v>83</v>
      </c>
      <c r="Z193" s="6" t="s">
        <v>7</v>
      </c>
      <c r="AA193" s="6" t="s">
        <v>7</v>
      </c>
      <c r="AB193" s="6" t="s">
        <v>10</v>
      </c>
      <c r="AC193" s="6" t="s">
        <v>7</v>
      </c>
      <c r="AD193" s="6" t="s">
        <v>10</v>
      </c>
      <c r="AE193" s="6" t="s">
        <v>79</v>
      </c>
      <c r="AF193" s="6" t="s">
        <v>79</v>
      </c>
      <c r="AS193" s="8" t="s">
        <v>624</v>
      </c>
      <c r="AT193" s="9" t="s">
        <v>65</v>
      </c>
      <c r="BF193" s="9" t="s">
        <v>86</v>
      </c>
      <c r="BG193" s="8" t="s">
        <v>625</v>
      </c>
      <c r="BR193" s="9" t="s">
        <v>86</v>
      </c>
    </row>
    <row r="194" spans="1:72" ht="75" x14ac:dyDescent="0.25">
      <c r="A194" s="6">
        <v>118303149588</v>
      </c>
      <c r="B194" s="6">
        <v>450857503</v>
      </c>
      <c r="C194" s="7">
        <v>45041.351678240739</v>
      </c>
      <c r="D194" s="7">
        <v>45041.35434027778</v>
      </c>
      <c r="E194" s="6" t="s">
        <v>99</v>
      </c>
      <c r="J194" s="6" t="s">
        <v>95</v>
      </c>
      <c r="K194" s="6" t="s">
        <v>5</v>
      </c>
      <c r="M194" s="6" t="s">
        <v>79</v>
      </c>
      <c r="N194" s="6" t="s">
        <v>4</v>
      </c>
      <c r="P194" s="6" t="s">
        <v>81</v>
      </c>
      <c r="R194" s="6" t="s">
        <v>57</v>
      </c>
      <c r="T194" s="6" t="s">
        <v>91</v>
      </c>
      <c r="U194" s="6" t="s">
        <v>84</v>
      </c>
      <c r="V194" s="6" t="s">
        <v>79</v>
      </c>
      <c r="W194" s="6" t="s">
        <v>84</v>
      </c>
      <c r="X194" s="6" t="s">
        <v>83</v>
      </c>
      <c r="Z194" s="6" t="s">
        <v>8</v>
      </c>
      <c r="AA194" s="6" t="s">
        <v>8</v>
      </c>
      <c r="AB194" s="6" t="s">
        <v>8</v>
      </c>
      <c r="AC194" s="6" t="s">
        <v>9</v>
      </c>
      <c r="AD194" s="6" t="s">
        <v>10</v>
      </c>
      <c r="AE194" s="6" t="s">
        <v>84</v>
      </c>
      <c r="AF194" s="6" t="s">
        <v>79</v>
      </c>
      <c r="AS194" s="8" t="s">
        <v>626</v>
      </c>
      <c r="AT194" s="9" t="s">
        <v>64</v>
      </c>
      <c r="BE194" s="9" t="s">
        <v>86</v>
      </c>
      <c r="BG194" s="8" t="s">
        <v>627</v>
      </c>
      <c r="BH194" s="9" t="s">
        <v>67</v>
      </c>
      <c r="BJ194" s="9" t="s">
        <v>86</v>
      </c>
    </row>
    <row r="195" spans="1:72" ht="105" x14ac:dyDescent="0.25">
      <c r="A195" s="6">
        <v>118303147780</v>
      </c>
      <c r="B195" s="6">
        <v>450857503</v>
      </c>
      <c r="C195" s="7">
        <v>45041.348773148151</v>
      </c>
      <c r="D195" s="7">
        <v>45041.353217592594</v>
      </c>
      <c r="E195" s="6" t="s">
        <v>628</v>
      </c>
      <c r="J195" s="6" t="s">
        <v>175</v>
      </c>
      <c r="K195" s="6" t="s">
        <v>3</v>
      </c>
      <c r="M195" s="6" t="s">
        <v>79</v>
      </c>
      <c r="N195" s="6" t="s">
        <v>80</v>
      </c>
      <c r="P195" s="6" t="s">
        <v>81</v>
      </c>
      <c r="R195" s="6" t="s">
        <v>57</v>
      </c>
      <c r="T195" s="6" t="s">
        <v>101</v>
      </c>
      <c r="U195" s="6" t="s">
        <v>79</v>
      </c>
      <c r="V195" s="6" t="s">
        <v>79</v>
      </c>
      <c r="W195" s="6" t="s">
        <v>79</v>
      </c>
      <c r="X195" s="6" t="s">
        <v>83</v>
      </c>
      <c r="Z195" s="6" t="s">
        <v>9</v>
      </c>
      <c r="AA195" s="6" t="s">
        <v>7</v>
      </c>
      <c r="AB195" s="6" t="s">
        <v>10</v>
      </c>
      <c r="AC195" s="6" t="s">
        <v>7</v>
      </c>
      <c r="AD195" s="6" t="s">
        <v>7</v>
      </c>
      <c r="AE195" s="6" t="s">
        <v>79</v>
      </c>
      <c r="AF195" s="6" t="s">
        <v>84</v>
      </c>
      <c r="AS195" s="8" t="s">
        <v>141</v>
      </c>
      <c r="AT195" s="9" t="s">
        <v>65</v>
      </c>
      <c r="BF195" s="9" t="s">
        <v>86</v>
      </c>
      <c r="BG195" s="8" t="s">
        <v>629</v>
      </c>
      <c r="BS195" s="9" t="s">
        <v>86</v>
      </c>
    </row>
    <row r="196" spans="1:72" ht="409.5" x14ac:dyDescent="0.25">
      <c r="A196" s="6">
        <v>118303134894</v>
      </c>
      <c r="B196" s="6">
        <v>450857503</v>
      </c>
      <c r="C196" s="7">
        <v>45041.3283912037</v>
      </c>
      <c r="D196" s="7">
        <v>45041.351851851854</v>
      </c>
      <c r="E196" s="6" t="s">
        <v>630</v>
      </c>
      <c r="J196" s="6" t="s">
        <v>95</v>
      </c>
      <c r="K196" s="6" t="s">
        <v>3</v>
      </c>
      <c r="M196" s="6" t="s">
        <v>79</v>
      </c>
      <c r="N196" s="6" t="s">
        <v>80</v>
      </c>
      <c r="P196" s="6" t="s">
        <v>100</v>
      </c>
      <c r="R196" s="6" t="s">
        <v>90</v>
      </c>
      <c r="T196" s="6" t="s">
        <v>136</v>
      </c>
      <c r="U196" s="6" t="s">
        <v>79</v>
      </c>
      <c r="V196" s="6" t="s">
        <v>79</v>
      </c>
      <c r="W196" s="6" t="s">
        <v>84</v>
      </c>
      <c r="X196" s="6" t="s">
        <v>104</v>
      </c>
      <c r="Z196" s="6" t="s">
        <v>10</v>
      </c>
      <c r="AA196" s="6" t="s">
        <v>10</v>
      </c>
      <c r="AB196" s="6" t="s">
        <v>7</v>
      </c>
      <c r="AC196" s="6" t="s">
        <v>10</v>
      </c>
      <c r="AD196" s="6" t="s">
        <v>10</v>
      </c>
      <c r="AE196" s="6" t="s">
        <v>84</v>
      </c>
      <c r="AF196" s="6" t="s">
        <v>79</v>
      </c>
      <c r="AG196" s="8" t="s">
        <v>631</v>
      </c>
      <c r="AH196" s="9" t="s">
        <v>518</v>
      </c>
      <c r="AJ196" s="9" t="s">
        <v>86</v>
      </c>
      <c r="AL196" s="9" t="s">
        <v>86</v>
      </c>
      <c r="AN196" s="14" t="s">
        <v>55</v>
      </c>
      <c r="AQ196" s="14" t="s">
        <v>86</v>
      </c>
      <c r="AS196" s="8" t="s">
        <v>632</v>
      </c>
      <c r="AT196" s="9" t="s">
        <v>65</v>
      </c>
      <c r="BF196" s="9" t="s">
        <v>86</v>
      </c>
      <c r="BG196" s="8" t="s">
        <v>633</v>
      </c>
      <c r="BH196" s="9" t="s">
        <v>67</v>
      </c>
      <c r="BJ196" s="9" t="s">
        <v>86</v>
      </c>
      <c r="BT196" s="8" t="s">
        <v>634</v>
      </c>
    </row>
    <row r="197" spans="1:72" ht="30" x14ac:dyDescent="0.25">
      <c r="A197" s="6">
        <v>118303147961</v>
      </c>
      <c r="B197" s="6">
        <v>450857503</v>
      </c>
      <c r="C197" s="7">
        <v>45041.349050925928</v>
      </c>
      <c r="D197" s="7">
        <v>45041.351180555554</v>
      </c>
      <c r="E197" s="6" t="s">
        <v>635</v>
      </c>
      <c r="J197" s="6" t="s">
        <v>95</v>
      </c>
      <c r="K197" s="6" t="s">
        <v>3</v>
      </c>
      <c r="M197" s="6" t="s">
        <v>79</v>
      </c>
      <c r="N197" s="6" t="s">
        <v>80</v>
      </c>
      <c r="P197" s="6" t="s">
        <v>81</v>
      </c>
      <c r="R197" s="6" t="s">
        <v>90</v>
      </c>
      <c r="T197" s="6" t="s">
        <v>96</v>
      </c>
      <c r="U197" s="6" t="s">
        <v>84</v>
      </c>
      <c r="V197" s="6" t="s">
        <v>84</v>
      </c>
      <c r="W197" s="6" t="s">
        <v>84</v>
      </c>
      <c r="X197" s="6" t="s">
        <v>46</v>
      </c>
      <c r="Y197" s="6" t="s">
        <v>636</v>
      </c>
      <c r="Z197" s="6" t="s">
        <v>10</v>
      </c>
      <c r="AA197" s="6" t="s">
        <v>9</v>
      </c>
      <c r="AB197" s="6" t="s">
        <v>7</v>
      </c>
      <c r="AC197" s="6" t="s">
        <v>10</v>
      </c>
      <c r="AD197" s="6" t="s">
        <v>10</v>
      </c>
      <c r="AE197" s="6" t="s">
        <v>79</v>
      </c>
      <c r="AF197" s="6" t="s">
        <v>84</v>
      </c>
      <c r="AS197" s="8" t="s">
        <v>637</v>
      </c>
      <c r="AT197" s="9" t="s">
        <v>65</v>
      </c>
      <c r="BF197" s="9" t="s">
        <v>86</v>
      </c>
      <c r="BG197" s="8" t="s">
        <v>638</v>
      </c>
      <c r="BR197" s="9" t="s">
        <v>86</v>
      </c>
    </row>
    <row r="198" spans="1:72" ht="60" x14ac:dyDescent="0.25">
      <c r="A198" s="6">
        <v>118303146592</v>
      </c>
      <c r="B198" s="6">
        <v>450857503</v>
      </c>
      <c r="C198" s="7">
        <v>45041.346666666665</v>
      </c>
      <c r="D198" s="7">
        <v>45041.34983796296</v>
      </c>
      <c r="E198" s="6" t="s">
        <v>639</v>
      </c>
      <c r="J198" s="6" t="s">
        <v>78</v>
      </c>
      <c r="K198" s="6" t="s">
        <v>3</v>
      </c>
      <c r="M198" s="6" t="s">
        <v>79</v>
      </c>
      <c r="N198" s="6" t="s">
        <v>153</v>
      </c>
      <c r="P198" s="6" t="s">
        <v>81</v>
      </c>
      <c r="R198" s="6" t="s">
        <v>57</v>
      </c>
      <c r="T198" s="6" t="s">
        <v>82</v>
      </c>
      <c r="U198" s="6" t="s">
        <v>79</v>
      </c>
      <c r="V198" s="6" t="s">
        <v>79</v>
      </c>
      <c r="W198" s="6" t="s">
        <v>84</v>
      </c>
      <c r="X198" s="6" t="s">
        <v>104</v>
      </c>
      <c r="Z198" s="6" t="s">
        <v>9</v>
      </c>
      <c r="AA198" s="6" t="s">
        <v>7</v>
      </c>
      <c r="AB198" s="6" t="s">
        <v>7</v>
      </c>
      <c r="AC198" s="6" t="s">
        <v>9</v>
      </c>
      <c r="AD198" s="6" t="s">
        <v>7</v>
      </c>
      <c r="AE198" s="6" t="s">
        <v>79</v>
      </c>
      <c r="AF198" s="6" t="s">
        <v>84</v>
      </c>
      <c r="AS198" s="8" t="s">
        <v>640</v>
      </c>
      <c r="AT198" s="9" t="s">
        <v>65</v>
      </c>
      <c r="BF198" s="9" t="s">
        <v>86</v>
      </c>
      <c r="BG198" s="8" t="s">
        <v>641</v>
      </c>
      <c r="BH198" s="9" t="s">
        <v>70</v>
      </c>
      <c r="BM198" s="9" t="s">
        <v>86</v>
      </c>
    </row>
    <row r="199" spans="1:72" x14ac:dyDescent="0.25">
      <c r="A199" s="6">
        <v>118303147897</v>
      </c>
      <c r="B199" s="6">
        <v>450857503</v>
      </c>
      <c r="C199" s="7">
        <v>45041.348969907405</v>
      </c>
      <c r="D199" s="7">
        <v>45041.349710648145</v>
      </c>
      <c r="E199" s="6" t="s">
        <v>502</v>
      </c>
      <c r="J199" s="6" t="s">
        <v>175</v>
      </c>
      <c r="K199" s="6" t="s">
        <v>3</v>
      </c>
      <c r="M199" s="6" t="s">
        <v>79</v>
      </c>
      <c r="N199" s="6" t="s">
        <v>80</v>
      </c>
      <c r="P199" s="6" t="s">
        <v>81</v>
      </c>
      <c r="R199" s="6" t="s">
        <v>90</v>
      </c>
      <c r="T199" s="6" t="s">
        <v>82</v>
      </c>
      <c r="U199" s="6" t="s">
        <v>79</v>
      </c>
      <c r="V199" s="6" t="s">
        <v>79</v>
      </c>
      <c r="W199" s="6" t="s">
        <v>84</v>
      </c>
      <c r="X199" s="6" t="s">
        <v>83</v>
      </c>
      <c r="AU199" s="9" t="s">
        <v>86</v>
      </c>
      <c r="BS199" s="9" t="s">
        <v>86</v>
      </c>
    </row>
    <row r="200" spans="1:72" ht="30" x14ac:dyDescent="0.25">
      <c r="A200" s="6">
        <v>118303144763</v>
      </c>
      <c r="B200" s="6">
        <v>450857503</v>
      </c>
      <c r="C200" s="7">
        <v>45041.343726851854</v>
      </c>
      <c r="D200" s="7">
        <v>45041.346192129633</v>
      </c>
      <c r="E200" s="6" t="s">
        <v>328</v>
      </c>
      <c r="J200" s="6" t="s">
        <v>95</v>
      </c>
      <c r="K200" s="6" t="s">
        <v>3</v>
      </c>
      <c r="M200" s="6" t="s">
        <v>79</v>
      </c>
      <c r="N200" s="6" t="s">
        <v>80</v>
      </c>
      <c r="P200" s="6" t="s">
        <v>117</v>
      </c>
      <c r="R200" s="6" t="s">
        <v>57</v>
      </c>
      <c r="T200" s="6" t="s">
        <v>82</v>
      </c>
      <c r="U200" s="6" t="s">
        <v>79</v>
      </c>
      <c r="V200" s="6" t="s">
        <v>79</v>
      </c>
      <c r="W200" s="6" t="s">
        <v>79</v>
      </c>
      <c r="X200" s="6" t="s">
        <v>104</v>
      </c>
      <c r="Z200" s="6" t="s">
        <v>9</v>
      </c>
      <c r="AA200" s="6" t="s">
        <v>10</v>
      </c>
      <c r="AB200" s="6" t="s">
        <v>7</v>
      </c>
      <c r="AC200" s="6" t="s">
        <v>9</v>
      </c>
      <c r="AD200" s="6" t="s">
        <v>7</v>
      </c>
      <c r="AE200" s="6" t="s">
        <v>79</v>
      </c>
      <c r="AF200" s="6" t="s">
        <v>84</v>
      </c>
      <c r="AS200" s="8" t="s">
        <v>234</v>
      </c>
      <c r="AT200" s="9" t="s">
        <v>65</v>
      </c>
      <c r="BF200" s="9" t="s">
        <v>86</v>
      </c>
      <c r="BG200" s="8" t="s">
        <v>642</v>
      </c>
      <c r="BH200" s="9" t="s">
        <v>643</v>
      </c>
      <c r="BR200" s="9" t="s">
        <v>86</v>
      </c>
    </row>
    <row r="201" spans="1:72" ht="90" x14ac:dyDescent="0.25">
      <c r="A201" s="6">
        <v>118303143748</v>
      </c>
      <c r="B201" s="6">
        <v>450857503</v>
      </c>
      <c r="C201" s="7">
        <v>45041.342534722222</v>
      </c>
      <c r="D201" s="7">
        <v>45041.346168981479</v>
      </c>
      <c r="E201" s="6" t="s">
        <v>502</v>
      </c>
      <c r="J201" s="6" t="s">
        <v>95</v>
      </c>
      <c r="K201" s="6" t="s">
        <v>3</v>
      </c>
      <c r="M201" s="6" t="s">
        <v>79</v>
      </c>
      <c r="N201" s="6" t="s">
        <v>80</v>
      </c>
      <c r="P201" s="6" t="s">
        <v>81</v>
      </c>
      <c r="R201" s="6" t="s">
        <v>90</v>
      </c>
      <c r="T201" s="6" t="s">
        <v>136</v>
      </c>
      <c r="U201" s="6" t="s">
        <v>79</v>
      </c>
      <c r="V201" s="6" t="s">
        <v>79</v>
      </c>
      <c r="W201" s="6" t="s">
        <v>79</v>
      </c>
      <c r="X201" s="6" t="s">
        <v>83</v>
      </c>
      <c r="Z201" s="6" t="s">
        <v>7</v>
      </c>
      <c r="AA201" s="6" t="s">
        <v>10</v>
      </c>
      <c r="AB201" s="6" t="s">
        <v>10</v>
      </c>
      <c r="AC201" s="6" t="s">
        <v>10</v>
      </c>
      <c r="AD201" s="6" t="s">
        <v>10</v>
      </c>
      <c r="AE201" s="6" t="s">
        <v>84</v>
      </c>
      <c r="AF201" s="6" t="s">
        <v>84</v>
      </c>
      <c r="AG201" s="8" t="s">
        <v>267</v>
      </c>
      <c r="AS201" s="8" t="s">
        <v>644</v>
      </c>
      <c r="AT201" s="9" t="s">
        <v>65</v>
      </c>
      <c r="BF201" s="9" t="s">
        <v>86</v>
      </c>
      <c r="BG201" s="8" t="s">
        <v>267</v>
      </c>
      <c r="BS201" s="9" t="s">
        <v>86</v>
      </c>
      <c r="BT201" s="8" t="s">
        <v>645</v>
      </c>
    </row>
    <row r="202" spans="1:72" ht="285" x14ac:dyDescent="0.25">
      <c r="A202" s="6">
        <v>118303127763</v>
      </c>
      <c r="B202" s="6">
        <v>450857503</v>
      </c>
      <c r="C202" s="7">
        <v>45041.315833333334</v>
      </c>
      <c r="D202" s="7">
        <v>45041.342291666668</v>
      </c>
      <c r="E202" s="6" t="s">
        <v>510</v>
      </c>
      <c r="J202" s="6" t="s">
        <v>89</v>
      </c>
      <c r="K202" s="6" t="s">
        <v>3</v>
      </c>
      <c r="M202" s="6" t="s">
        <v>79</v>
      </c>
      <c r="N202" s="6" t="s">
        <v>80</v>
      </c>
      <c r="P202" s="6" t="s">
        <v>81</v>
      </c>
      <c r="R202" s="6" t="s">
        <v>57</v>
      </c>
      <c r="T202" s="6" t="s">
        <v>101</v>
      </c>
      <c r="U202" s="6" t="s">
        <v>79</v>
      </c>
      <c r="V202" s="6" t="s">
        <v>79</v>
      </c>
      <c r="W202" s="6" t="s">
        <v>79</v>
      </c>
      <c r="X202" s="6" t="s">
        <v>83</v>
      </c>
      <c r="Z202" s="6" t="s">
        <v>7</v>
      </c>
      <c r="AA202" s="6" t="s">
        <v>7</v>
      </c>
      <c r="AB202" s="6" t="s">
        <v>7</v>
      </c>
      <c r="AC202" s="6" t="s">
        <v>7</v>
      </c>
      <c r="AD202" s="6" t="s">
        <v>7</v>
      </c>
      <c r="AE202" s="6" t="s">
        <v>79</v>
      </c>
      <c r="AF202" s="6" t="s">
        <v>84</v>
      </c>
      <c r="AG202" s="8" t="s">
        <v>646</v>
      </c>
      <c r="AS202" s="8" t="s">
        <v>647</v>
      </c>
      <c r="AT202" s="9" t="s">
        <v>65</v>
      </c>
      <c r="BF202" s="9" t="s">
        <v>86</v>
      </c>
      <c r="BG202" s="8" t="s">
        <v>648</v>
      </c>
      <c r="BH202" s="9" t="s">
        <v>69</v>
      </c>
      <c r="BL202" s="9" t="s">
        <v>86</v>
      </c>
      <c r="BT202" s="8" t="s">
        <v>649</v>
      </c>
    </row>
    <row r="203" spans="1:72" x14ac:dyDescent="0.25">
      <c r="A203" s="6">
        <v>118303134912</v>
      </c>
      <c r="B203" s="6">
        <v>450857503</v>
      </c>
      <c r="C203" s="7">
        <v>45041.328344907408</v>
      </c>
      <c r="D203" s="7">
        <v>45041.339456018519</v>
      </c>
      <c r="E203" s="6" t="s">
        <v>650</v>
      </c>
      <c r="J203" s="6" t="s">
        <v>95</v>
      </c>
      <c r="K203" s="6" t="s">
        <v>3</v>
      </c>
      <c r="M203" s="6" t="s">
        <v>79</v>
      </c>
      <c r="N203" s="6" t="s">
        <v>80</v>
      </c>
      <c r="P203" s="6" t="s">
        <v>81</v>
      </c>
      <c r="R203" s="6" t="s">
        <v>90</v>
      </c>
      <c r="T203" s="6" t="s">
        <v>136</v>
      </c>
      <c r="U203" s="6" t="s">
        <v>79</v>
      </c>
      <c r="V203" s="6" t="s">
        <v>79</v>
      </c>
      <c r="W203" s="6" t="s">
        <v>79</v>
      </c>
      <c r="X203" s="6" t="s">
        <v>83</v>
      </c>
      <c r="Z203" s="6" t="s">
        <v>9</v>
      </c>
      <c r="AA203" s="6" t="s">
        <v>7</v>
      </c>
      <c r="AB203" s="6" t="s">
        <v>7</v>
      </c>
      <c r="AC203" s="6" t="s">
        <v>7</v>
      </c>
      <c r="AD203" s="6" t="s">
        <v>7</v>
      </c>
      <c r="AE203" s="6" t="s">
        <v>79</v>
      </c>
      <c r="AF203" s="6" t="s">
        <v>84</v>
      </c>
      <c r="AG203" s="8" t="s">
        <v>651</v>
      </c>
      <c r="AS203" s="8" t="s">
        <v>652</v>
      </c>
      <c r="AT203" s="9" t="s">
        <v>64</v>
      </c>
      <c r="BE203" s="9" t="s">
        <v>86</v>
      </c>
      <c r="BG203" s="8" t="s">
        <v>653</v>
      </c>
      <c r="BS203" s="9" t="s">
        <v>86</v>
      </c>
      <c r="BT203" s="8" t="s">
        <v>57</v>
      </c>
    </row>
    <row r="204" spans="1:72" ht="105" x14ac:dyDescent="0.25">
      <c r="A204" s="6">
        <v>118303134636</v>
      </c>
      <c r="B204" s="6">
        <v>450857503</v>
      </c>
      <c r="C204" s="7">
        <v>45041.328055555554</v>
      </c>
      <c r="D204" s="7">
        <v>45041.335196759261</v>
      </c>
      <c r="E204" s="6" t="s">
        <v>287</v>
      </c>
      <c r="J204" s="6" t="s">
        <v>200</v>
      </c>
      <c r="K204" s="6" t="s">
        <v>3</v>
      </c>
      <c r="M204" s="6" t="s">
        <v>79</v>
      </c>
      <c r="N204" s="6" t="s">
        <v>80</v>
      </c>
      <c r="P204" s="6" t="s">
        <v>81</v>
      </c>
      <c r="R204" s="6" t="s">
        <v>90</v>
      </c>
      <c r="T204" s="6" t="s">
        <v>136</v>
      </c>
      <c r="U204" s="6" t="s">
        <v>79</v>
      </c>
      <c r="V204" s="6" t="s">
        <v>79</v>
      </c>
      <c r="W204" s="6" t="s">
        <v>84</v>
      </c>
      <c r="X204" s="6" t="s">
        <v>83</v>
      </c>
      <c r="Z204" s="6" t="s">
        <v>9</v>
      </c>
      <c r="AA204" s="6" t="s">
        <v>10</v>
      </c>
      <c r="AB204" s="6" t="s">
        <v>9</v>
      </c>
      <c r="AC204" s="6" t="s">
        <v>9</v>
      </c>
      <c r="AD204" s="6" t="s">
        <v>7</v>
      </c>
      <c r="AE204" s="6" t="s">
        <v>79</v>
      </c>
      <c r="AF204" s="6" t="s">
        <v>84</v>
      </c>
      <c r="AG204" s="8" t="s">
        <v>654</v>
      </c>
      <c r="AS204" s="8" t="s">
        <v>655</v>
      </c>
      <c r="AT204" s="9" t="s">
        <v>64</v>
      </c>
      <c r="BE204" s="9" t="s">
        <v>86</v>
      </c>
      <c r="BG204" s="8" t="s">
        <v>656</v>
      </c>
      <c r="BS204" s="9" t="s">
        <v>86</v>
      </c>
    </row>
    <row r="205" spans="1:72" ht="105" x14ac:dyDescent="0.25">
      <c r="A205" s="6">
        <v>118303134325</v>
      </c>
      <c r="B205" s="6">
        <v>450857503</v>
      </c>
      <c r="C205" s="7">
        <v>45041.327523148146</v>
      </c>
      <c r="D205" s="7">
        <v>45041.329351851855</v>
      </c>
      <c r="E205" s="6" t="s">
        <v>502</v>
      </c>
      <c r="J205" s="6" t="s">
        <v>175</v>
      </c>
      <c r="K205" s="6" t="s">
        <v>3</v>
      </c>
      <c r="M205" s="6" t="s">
        <v>79</v>
      </c>
      <c r="N205" s="6" t="s">
        <v>80</v>
      </c>
      <c r="P205" s="6" t="s">
        <v>81</v>
      </c>
      <c r="R205" s="6" t="s">
        <v>57</v>
      </c>
      <c r="T205" s="6" t="s">
        <v>91</v>
      </c>
      <c r="U205" s="6" t="s">
        <v>79</v>
      </c>
      <c r="V205" s="6" t="s">
        <v>79</v>
      </c>
      <c r="W205" s="6" t="s">
        <v>84</v>
      </c>
      <c r="X205" s="6" t="s">
        <v>83</v>
      </c>
      <c r="Z205" s="6" t="s">
        <v>10</v>
      </c>
      <c r="AA205" s="6" t="s">
        <v>7</v>
      </c>
      <c r="AB205" s="6" t="s">
        <v>7</v>
      </c>
      <c r="AC205" s="6" t="s">
        <v>10</v>
      </c>
      <c r="AD205" s="6" t="s">
        <v>10</v>
      </c>
      <c r="AE205" s="6" t="s">
        <v>79</v>
      </c>
      <c r="AF205" s="6" t="s">
        <v>84</v>
      </c>
      <c r="AS205" s="8" t="s">
        <v>657</v>
      </c>
      <c r="AT205" s="9" t="s">
        <v>65</v>
      </c>
      <c r="BF205" s="9" t="s">
        <v>86</v>
      </c>
      <c r="BG205" s="8" t="s">
        <v>658</v>
      </c>
      <c r="BR205" s="9" t="s">
        <v>86</v>
      </c>
    </row>
    <row r="206" spans="1:72" ht="30" x14ac:dyDescent="0.25">
      <c r="A206" s="6">
        <v>118303129468</v>
      </c>
      <c r="B206" s="6">
        <v>450857503</v>
      </c>
      <c r="C206" s="7">
        <v>45041.318807870368</v>
      </c>
      <c r="D206" s="7">
        <v>45041.324583333335</v>
      </c>
      <c r="E206" s="6" t="s">
        <v>287</v>
      </c>
      <c r="J206" s="6" t="s">
        <v>200</v>
      </c>
      <c r="K206" s="6" t="s">
        <v>5</v>
      </c>
      <c r="M206" s="6" t="s">
        <v>79</v>
      </c>
      <c r="N206" s="6" t="s">
        <v>80</v>
      </c>
      <c r="P206" s="6" t="s">
        <v>81</v>
      </c>
      <c r="R206" s="6" t="s">
        <v>90</v>
      </c>
      <c r="T206" s="6" t="s">
        <v>96</v>
      </c>
      <c r="U206" s="6" t="s">
        <v>79</v>
      </c>
      <c r="V206" s="6" t="s">
        <v>79</v>
      </c>
      <c r="W206" s="6" t="s">
        <v>79</v>
      </c>
      <c r="X206" s="6" t="s">
        <v>83</v>
      </c>
      <c r="Z206" s="6" t="s">
        <v>9</v>
      </c>
      <c r="AA206" s="6" t="s">
        <v>7</v>
      </c>
      <c r="AB206" s="6" t="s">
        <v>7</v>
      </c>
      <c r="AC206" s="6" t="s">
        <v>9</v>
      </c>
      <c r="AD206" s="6" t="s">
        <v>7</v>
      </c>
      <c r="AE206" s="6" t="s">
        <v>79</v>
      </c>
      <c r="AF206" s="6" t="s">
        <v>84</v>
      </c>
      <c r="AS206" s="8" t="s">
        <v>659</v>
      </c>
      <c r="AT206" s="9" t="s">
        <v>64</v>
      </c>
      <c r="BE206" s="9" t="s">
        <v>86</v>
      </c>
      <c r="BG206" s="8" t="s">
        <v>660</v>
      </c>
      <c r="BH206" s="9" t="s">
        <v>456</v>
      </c>
      <c r="BO206" s="9" t="s">
        <v>86</v>
      </c>
    </row>
    <row r="207" spans="1:72" x14ac:dyDescent="0.25">
      <c r="A207" s="6">
        <v>118303124172</v>
      </c>
      <c r="B207" s="6">
        <v>450857503</v>
      </c>
      <c r="C207" s="7">
        <v>45041.309756944444</v>
      </c>
      <c r="D207" s="7">
        <v>45041.322777777779</v>
      </c>
      <c r="E207" s="6" t="s">
        <v>287</v>
      </c>
      <c r="J207" s="6" t="s">
        <v>200</v>
      </c>
      <c r="K207" s="6" t="s">
        <v>5</v>
      </c>
      <c r="M207" s="6" t="s">
        <v>79</v>
      </c>
      <c r="N207" s="6" t="s">
        <v>80</v>
      </c>
      <c r="P207" s="6" t="s">
        <v>81</v>
      </c>
      <c r="R207" s="6" t="s">
        <v>90</v>
      </c>
      <c r="T207" s="6" t="s">
        <v>101</v>
      </c>
      <c r="U207" s="6" t="s">
        <v>79</v>
      </c>
      <c r="V207" s="6" t="s">
        <v>79</v>
      </c>
      <c r="W207" s="6" t="s">
        <v>79</v>
      </c>
      <c r="X207" s="6" t="s">
        <v>83</v>
      </c>
      <c r="Z207" s="6" t="s">
        <v>7</v>
      </c>
      <c r="AA207" s="6" t="s">
        <v>7</v>
      </c>
      <c r="AB207" s="6" t="s">
        <v>7</v>
      </c>
      <c r="AC207" s="6" t="s">
        <v>7</v>
      </c>
      <c r="AD207" s="6" t="s">
        <v>7</v>
      </c>
      <c r="AE207" s="6" t="s">
        <v>79</v>
      </c>
      <c r="AF207" s="6" t="s">
        <v>84</v>
      </c>
      <c r="AS207" s="8" t="s">
        <v>318</v>
      </c>
      <c r="AT207" s="9" t="s">
        <v>65</v>
      </c>
      <c r="BF207" s="9" t="s">
        <v>86</v>
      </c>
      <c r="BG207" s="8" t="s">
        <v>449</v>
      </c>
      <c r="BS207" s="9" t="s">
        <v>86</v>
      </c>
    </row>
    <row r="208" spans="1:72" ht="105" x14ac:dyDescent="0.25">
      <c r="A208" s="6">
        <v>118303125437</v>
      </c>
      <c r="B208" s="6">
        <v>450857503</v>
      </c>
      <c r="C208" s="7">
        <v>45041.31145833333</v>
      </c>
      <c r="D208" s="7">
        <v>45041.319641203707</v>
      </c>
      <c r="E208" s="6" t="s">
        <v>661</v>
      </c>
      <c r="J208" s="6" t="s">
        <v>175</v>
      </c>
      <c r="K208" s="6" t="s">
        <v>3</v>
      </c>
      <c r="M208" s="6" t="s">
        <v>79</v>
      </c>
      <c r="N208" s="6" t="s">
        <v>80</v>
      </c>
      <c r="P208" s="6" t="s">
        <v>81</v>
      </c>
      <c r="R208" s="6" t="s">
        <v>90</v>
      </c>
      <c r="T208" s="6" t="s">
        <v>136</v>
      </c>
      <c r="U208" s="6" t="s">
        <v>79</v>
      </c>
      <c r="V208" s="6" t="s">
        <v>79</v>
      </c>
      <c r="W208" s="6" t="s">
        <v>84</v>
      </c>
      <c r="X208" s="6" t="s">
        <v>83</v>
      </c>
      <c r="Z208" s="6" t="s">
        <v>9</v>
      </c>
      <c r="AA208" s="6" t="s">
        <v>7</v>
      </c>
      <c r="AB208" s="6" t="s">
        <v>10</v>
      </c>
      <c r="AC208" s="6" t="s">
        <v>7</v>
      </c>
      <c r="AD208" s="6" t="s">
        <v>7</v>
      </c>
      <c r="AE208" s="6" t="s">
        <v>79</v>
      </c>
      <c r="AF208" s="6" t="s">
        <v>84</v>
      </c>
      <c r="AS208" s="8" t="s">
        <v>662</v>
      </c>
      <c r="AT208" s="9" t="s">
        <v>663</v>
      </c>
      <c r="BD208" s="9" t="s">
        <v>86</v>
      </c>
      <c r="BG208" s="8" t="s">
        <v>664</v>
      </c>
      <c r="BR208" s="9" t="s">
        <v>86</v>
      </c>
    </row>
    <row r="209" spans="1:72" x14ac:dyDescent="0.25">
      <c r="A209" s="6">
        <v>118303126923</v>
      </c>
      <c r="B209" s="6">
        <v>450857503</v>
      </c>
      <c r="C209" s="7">
        <v>45041.314421296294</v>
      </c>
      <c r="D209" s="7">
        <v>45041.31863425926</v>
      </c>
      <c r="E209" s="6" t="s">
        <v>665</v>
      </c>
      <c r="J209" s="6" t="s">
        <v>78</v>
      </c>
      <c r="K209" s="6" t="s">
        <v>5</v>
      </c>
      <c r="M209" s="6" t="s">
        <v>79</v>
      </c>
      <c r="N209" s="6" t="s">
        <v>80</v>
      </c>
      <c r="P209" s="6" t="s">
        <v>81</v>
      </c>
      <c r="R209" s="6" t="s">
        <v>90</v>
      </c>
      <c r="T209" s="6" t="s">
        <v>91</v>
      </c>
      <c r="U209" s="6" t="s">
        <v>79</v>
      </c>
      <c r="V209" s="6" t="s">
        <v>79</v>
      </c>
      <c r="W209" s="6" t="s">
        <v>84</v>
      </c>
      <c r="X209" s="6" t="s">
        <v>83</v>
      </c>
      <c r="Z209" s="6" t="s">
        <v>7</v>
      </c>
      <c r="AA209" s="6" t="s">
        <v>10</v>
      </c>
      <c r="AB209" s="6" t="s">
        <v>10</v>
      </c>
      <c r="AC209" s="6" t="s">
        <v>10</v>
      </c>
      <c r="AD209" s="6" t="s">
        <v>7</v>
      </c>
      <c r="AE209" s="6" t="s">
        <v>79</v>
      </c>
      <c r="AF209" s="6" t="s">
        <v>84</v>
      </c>
      <c r="AS209" s="8" t="s">
        <v>141</v>
      </c>
      <c r="AT209" s="9" t="s">
        <v>65</v>
      </c>
      <c r="BF209" s="9" t="s">
        <v>86</v>
      </c>
      <c r="BG209" s="8" t="s">
        <v>244</v>
      </c>
      <c r="BS209" s="9" t="s">
        <v>86</v>
      </c>
    </row>
    <row r="210" spans="1:72" ht="30" x14ac:dyDescent="0.25">
      <c r="A210" s="6">
        <v>118303127003</v>
      </c>
      <c r="B210" s="6">
        <v>450857503</v>
      </c>
      <c r="C210" s="7">
        <v>45041.314745370371</v>
      </c>
      <c r="D210" s="7">
        <v>45041.317523148151</v>
      </c>
      <c r="E210" s="6" t="s">
        <v>666</v>
      </c>
      <c r="J210" s="6" t="s">
        <v>95</v>
      </c>
      <c r="K210" s="6" t="s">
        <v>3</v>
      </c>
      <c r="M210" s="6" t="s">
        <v>79</v>
      </c>
      <c r="N210" s="6" t="s">
        <v>80</v>
      </c>
      <c r="P210" s="6" t="s">
        <v>81</v>
      </c>
      <c r="R210" s="6" t="s">
        <v>90</v>
      </c>
      <c r="T210" s="6" t="s">
        <v>96</v>
      </c>
      <c r="U210" s="6" t="s">
        <v>79</v>
      </c>
      <c r="V210" s="6" t="s">
        <v>79</v>
      </c>
      <c r="W210" s="6" t="s">
        <v>79</v>
      </c>
      <c r="X210" s="6" t="s">
        <v>83</v>
      </c>
      <c r="Z210" s="6" t="s">
        <v>7</v>
      </c>
      <c r="AA210" s="6" t="s">
        <v>7</v>
      </c>
      <c r="AB210" s="6" t="s">
        <v>10</v>
      </c>
      <c r="AC210" s="6" t="s">
        <v>7</v>
      </c>
      <c r="AD210" s="6" t="s">
        <v>10</v>
      </c>
      <c r="AE210" s="6" t="s">
        <v>79</v>
      </c>
      <c r="AF210" s="6" t="s">
        <v>84</v>
      </c>
      <c r="AS210" s="8" t="s">
        <v>257</v>
      </c>
      <c r="AT210" s="9" t="s">
        <v>65</v>
      </c>
      <c r="BF210" s="9" t="s">
        <v>86</v>
      </c>
      <c r="BG210" s="8" t="s">
        <v>667</v>
      </c>
      <c r="BH210" s="9" t="s">
        <v>66</v>
      </c>
      <c r="BI210" s="9" t="s">
        <v>86</v>
      </c>
    </row>
    <row r="211" spans="1:72" ht="360" x14ac:dyDescent="0.25">
      <c r="A211" s="6">
        <v>118303115776</v>
      </c>
      <c r="B211" s="6">
        <v>450857503</v>
      </c>
      <c r="C211" s="7">
        <v>45041.29583333333</v>
      </c>
      <c r="D211" s="7">
        <v>45041.313738425924</v>
      </c>
      <c r="E211" s="6" t="s">
        <v>668</v>
      </c>
      <c r="J211" s="6" t="s">
        <v>95</v>
      </c>
      <c r="K211" s="6" t="s">
        <v>3</v>
      </c>
      <c r="M211" s="6" t="s">
        <v>79</v>
      </c>
      <c r="N211" s="6" t="s">
        <v>80</v>
      </c>
      <c r="P211" s="6" t="s">
        <v>81</v>
      </c>
      <c r="R211" s="6" t="s">
        <v>57</v>
      </c>
      <c r="T211" s="6" t="s">
        <v>101</v>
      </c>
      <c r="U211" s="6" t="s">
        <v>79</v>
      </c>
      <c r="V211" s="6" t="s">
        <v>79</v>
      </c>
      <c r="W211" s="6" t="s">
        <v>84</v>
      </c>
      <c r="X211" s="6" t="s">
        <v>104</v>
      </c>
      <c r="Z211" s="6" t="s">
        <v>7</v>
      </c>
      <c r="AA211" s="6" t="s">
        <v>9</v>
      </c>
      <c r="AB211" s="6" t="s">
        <v>10</v>
      </c>
      <c r="AC211" s="6" t="s">
        <v>10</v>
      </c>
      <c r="AD211" s="6" t="s">
        <v>7</v>
      </c>
      <c r="AE211" s="6" t="s">
        <v>79</v>
      </c>
      <c r="AF211" s="6" t="s">
        <v>84</v>
      </c>
      <c r="AG211" s="8" t="s">
        <v>57</v>
      </c>
      <c r="AS211" s="8" t="s">
        <v>141</v>
      </c>
      <c r="AT211" s="9" t="s">
        <v>65</v>
      </c>
      <c r="BF211" s="9" t="s">
        <v>86</v>
      </c>
      <c r="BG211" s="8" t="s">
        <v>669</v>
      </c>
      <c r="BS211" s="9" t="s">
        <v>86</v>
      </c>
      <c r="BT211" s="8" t="s">
        <v>670</v>
      </c>
    </row>
    <row r="212" spans="1:72" x14ac:dyDescent="0.25">
      <c r="A212" s="6">
        <v>118303121895</v>
      </c>
      <c r="B212" s="6">
        <v>450857503</v>
      </c>
      <c r="C212" s="7">
        <v>45041.298009259262</v>
      </c>
      <c r="D212" s="7">
        <v>45041.307384259257</v>
      </c>
      <c r="E212" s="6" t="s">
        <v>671</v>
      </c>
      <c r="J212" s="6" t="s">
        <v>95</v>
      </c>
      <c r="K212" s="6" t="s">
        <v>3</v>
      </c>
      <c r="M212" s="6" t="s">
        <v>79</v>
      </c>
      <c r="N212" s="6" t="s">
        <v>80</v>
      </c>
      <c r="P212" s="6" t="s">
        <v>81</v>
      </c>
      <c r="R212" s="6" t="s">
        <v>57</v>
      </c>
      <c r="T212" s="6" t="s">
        <v>101</v>
      </c>
      <c r="U212" s="6" t="s">
        <v>79</v>
      </c>
      <c r="V212" s="6" t="s">
        <v>79</v>
      </c>
      <c r="W212" s="6" t="s">
        <v>84</v>
      </c>
      <c r="X212" s="6" t="s">
        <v>83</v>
      </c>
      <c r="Z212" s="6" t="s">
        <v>8</v>
      </c>
      <c r="AA212" s="6" t="s">
        <v>8</v>
      </c>
      <c r="AB212" s="6" t="s">
        <v>11</v>
      </c>
      <c r="AC212" s="6" t="s">
        <v>11</v>
      </c>
      <c r="AD212" s="6" t="s">
        <v>11</v>
      </c>
      <c r="AE212" s="6" t="s">
        <v>84</v>
      </c>
      <c r="AF212" s="6" t="s">
        <v>79</v>
      </c>
      <c r="AS212" s="8" t="s">
        <v>259</v>
      </c>
      <c r="AU212" s="9" t="s">
        <v>86</v>
      </c>
      <c r="BG212" s="8" t="s">
        <v>259</v>
      </c>
      <c r="BS212" s="9" t="s">
        <v>86</v>
      </c>
    </row>
    <row r="213" spans="1:72" ht="30" x14ac:dyDescent="0.25">
      <c r="A213" s="6">
        <v>118303114987</v>
      </c>
      <c r="B213" s="6">
        <v>450857503</v>
      </c>
      <c r="C213" s="7">
        <v>45041.294479166667</v>
      </c>
      <c r="D213" s="7">
        <v>45041.302685185183</v>
      </c>
      <c r="E213" s="6" t="s">
        <v>672</v>
      </c>
      <c r="J213" s="6" t="s">
        <v>95</v>
      </c>
      <c r="K213" s="6" t="s">
        <v>3</v>
      </c>
      <c r="M213" s="6" t="s">
        <v>79</v>
      </c>
      <c r="N213" s="6" t="s">
        <v>227</v>
      </c>
      <c r="P213" s="6" t="s">
        <v>81</v>
      </c>
      <c r="R213" s="6" t="s">
        <v>90</v>
      </c>
      <c r="T213" s="6" t="s">
        <v>96</v>
      </c>
      <c r="U213" s="6" t="s">
        <v>79</v>
      </c>
      <c r="V213" s="6" t="s">
        <v>79</v>
      </c>
      <c r="W213" s="6" t="s">
        <v>79</v>
      </c>
      <c r="X213" s="6" t="s">
        <v>83</v>
      </c>
      <c r="Z213" s="6" t="s">
        <v>9</v>
      </c>
      <c r="AA213" s="6" t="s">
        <v>7</v>
      </c>
      <c r="AB213" s="6" t="s">
        <v>9</v>
      </c>
      <c r="AC213" s="6" t="s">
        <v>7</v>
      </c>
      <c r="AD213" s="6" t="s">
        <v>7</v>
      </c>
      <c r="AE213" s="6" t="s">
        <v>79</v>
      </c>
      <c r="AF213" s="6" t="s">
        <v>84</v>
      </c>
      <c r="AG213" s="8" t="s">
        <v>673</v>
      </c>
      <c r="AH213" s="9" t="s">
        <v>674</v>
      </c>
      <c r="AK213" s="9" t="s">
        <v>86</v>
      </c>
      <c r="AS213" s="8" t="s">
        <v>675</v>
      </c>
      <c r="AT213" s="9" t="s">
        <v>64</v>
      </c>
      <c r="BE213" s="9" t="s">
        <v>86</v>
      </c>
      <c r="BG213" s="8" t="s">
        <v>676</v>
      </c>
      <c r="BH213" s="9" t="s">
        <v>69</v>
      </c>
      <c r="BL213" s="9" t="s">
        <v>86</v>
      </c>
      <c r="BT213" s="8" t="s">
        <v>677</v>
      </c>
    </row>
    <row r="214" spans="1:72" ht="75" x14ac:dyDescent="0.25">
      <c r="A214" s="6">
        <v>118303114481</v>
      </c>
      <c r="B214" s="6">
        <v>450857503</v>
      </c>
      <c r="C214" s="7">
        <v>45041.293645833335</v>
      </c>
      <c r="D214" s="7">
        <v>45041.300266203703</v>
      </c>
      <c r="E214" s="6" t="s">
        <v>678</v>
      </c>
      <c r="J214" s="6" t="s">
        <v>95</v>
      </c>
      <c r="K214" s="6" t="s">
        <v>3</v>
      </c>
      <c r="M214" s="6" t="s">
        <v>79</v>
      </c>
      <c r="N214" s="6" t="s">
        <v>80</v>
      </c>
      <c r="P214" s="6" t="s">
        <v>81</v>
      </c>
      <c r="R214" s="6" t="s">
        <v>57</v>
      </c>
      <c r="T214" s="6" t="s">
        <v>91</v>
      </c>
      <c r="U214" s="6" t="s">
        <v>79</v>
      </c>
      <c r="V214" s="6" t="s">
        <v>79</v>
      </c>
      <c r="W214" s="6" t="s">
        <v>84</v>
      </c>
      <c r="X214" s="6" t="s">
        <v>104</v>
      </c>
      <c r="Z214" s="6" t="s">
        <v>7</v>
      </c>
      <c r="AA214" s="6" t="s">
        <v>10</v>
      </c>
      <c r="AB214" s="6" t="s">
        <v>10</v>
      </c>
      <c r="AC214" s="6" t="s">
        <v>10</v>
      </c>
      <c r="AD214" s="6" t="s">
        <v>10</v>
      </c>
      <c r="AE214" s="6" t="s">
        <v>79</v>
      </c>
      <c r="AF214" s="6" t="s">
        <v>84</v>
      </c>
      <c r="AS214" s="8" t="s">
        <v>679</v>
      </c>
      <c r="AT214" s="9" t="s">
        <v>65</v>
      </c>
      <c r="BF214" s="9" t="s">
        <v>86</v>
      </c>
      <c r="BG214" s="8" t="s">
        <v>680</v>
      </c>
      <c r="BR214" s="9" t="s">
        <v>86</v>
      </c>
    </row>
    <row r="215" spans="1:72" ht="60" x14ac:dyDescent="0.25">
      <c r="A215" s="6">
        <v>118303116006</v>
      </c>
      <c r="B215" s="6">
        <v>450857503</v>
      </c>
      <c r="C215" s="7">
        <v>45041.296284722222</v>
      </c>
      <c r="D215" s="7">
        <v>45041.300196759257</v>
      </c>
      <c r="E215" s="6" t="s">
        <v>681</v>
      </c>
      <c r="J215" s="6" t="s">
        <v>78</v>
      </c>
      <c r="K215" s="6" t="s">
        <v>5</v>
      </c>
      <c r="M215" s="6" t="s">
        <v>79</v>
      </c>
      <c r="N215" s="6" t="s">
        <v>80</v>
      </c>
      <c r="P215" s="6" t="s">
        <v>81</v>
      </c>
      <c r="R215" s="6" t="s">
        <v>57</v>
      </c>
      <c r="T215" s="6" t="s">
        <v>91</v>
      </c>
      <c r="U215" s="6" t="s">
        <v>79</v>
      </c>
      <c r="V215" s="6" t="s">
        <v>79</v>
      </c>
      <c r="W215" s="6" t="s">
        <v>84</v>
      </c>
      <c r="X215" s="6" t="s">
        <v>83</v>
      </c>
      <c r="Z215" s="6" t="s">
        <v>7</v>
      </c>
      <c r="AA215" s="6" t="s">
        <v>10</v>
      </c>
      <c r="AB215" s="6" t="s">
        <v>10</v>
      </c>
      <c r="AC215" s="6" t="s">
        <v>10</v>
      </c>
      <c r="AD215" s="6" t="s">
        <v>10</v>
      </c>
      <c r="AE215" s="6" t="s">
        <v>79</v>
      </c>
      <c r="AF215" s="6" t="s">
        <v>84</v>
      </c>
      <c r="AS215" s="8" t="s">
        <v>682</v>
      </c>
      <c r="AT215" s="9" t="s">
        <v>65</v>
      </c>
      <c r="BF215" s="9" t="s">
        <v>86</v>
      </c>
      <c r="BG215" s="8" t="s">
        <v>683</v>
      </c>
      <c r="BQ215" s="9" t="s">
        <v>86</v>
      </c>
    </row>
    <row r="216" spans="1:72" ht="30" x14ac:dyDescent="0.25">
      <c r="A216" s="6">
        <v>118303106958</v>
      </c>
      <c r="B216" s="6">
        <v>450857503</v>
      </c>
      <c r="C216" s="7">
        <v>45041.278391203705</v>
      </c>
      <c r="D216" s="7">
        <v>45041.2809837963</v>
      </c>
      <c r="E216" s="6" t="s">
        <v>287</v>
      </c>
      <c r="J216" s="6" t="s">
        <v>200</v>
      </c>
      <c r="K216" s="6" t="s">
        <v>3</v>
      </c>
      <c r="M216" s="6" t="s">
        <v>79</v>
      </c>
      <c r="N216" s="6" t="s">
        <v>80</v>
      </c>
      <c r="P216" s="6" t="s">
        <v>81</v>
      </c>
      <c r="R216" s="6" t="s">
        <v>57</v>
      </c>
      <c r="T216" s="6" t="s">
        <v>101</v>
      </c>
      <c r="U216" s="6" t="s">
        <v>79</v>
      </c>
      <c r="V216" s="6" t="s">
        <v>79</v>
      </c>
      <c r="W216" s="6" t="s">
        <v>84</v>
      </c>
      <c r="X216" s="6" t="s">
        <v>83</v>
      </c>
      <c r="Z216" s="6" t="s">
        <v>9</v>
      </c>
      <c r="AA216" s="6" t="s">
        <v>9</v>
      </c>
      <c r="AB216" s="6" t="s">
        <v>9</v>
      </c>
      <c r="AC216" s="6" t="s">
        <v>7</v>
      </c>
      <c r="AD216" s="6" t="s">
        <v>7</v>
      </c>
      <c r="AE216" s="6" t="s">
        <v>79</v>
      </c>
      <c r="AF216" s="6" t="s">
        <v>84</v>
      </c>
      <c r="AS216" s="8" t="s">
        <v>684</v>
      </c>
      <c r="AT216" s="9" t="s">
        <v>65</v>
      </c>
      <c r="BF216" s="9" t="s">
        <v>86</v>
      </c>
      <c r="BG216" s="8" t="s">
        <v>267</v>
      </c>
      <c r="BS216" s="9" t="s">
        <v>86</v>
      </c>
    </row>
    <row r="217" spans="1:72" ht="180" x14ac:dyDescent="0.25">
      <c r="A217" s="6">
        <v>118303102107</v>
      </c>
      <c r="B217" s="6">
        <v>450857503</v>
      </c>
      <c r="C217" s="7">
        <v>45041.268368055556</v>
      </c>
      <c r="D217" s="7">
        <v>45041.278981481482</v>
      </c>
      <c r="E217" s="6" t="s">
        <v>685</v>
      </c>
      <c r="J217" s="6" t="s">
        <v>95</v>
      </c>
      <c r="K217" s="6" t="s">
        <v>3</v>
      </c>
      <c r="M217" s="6" t="s">
        <v>79</v>
      </c>
      <c r="N217" s="6" t="s">
        <v>227</v>
      </c>
      <c r="P217" s="6" t="s">
        <v>81</v>
      </c>
      <c r="R217" s="6" t="s">
        <v>90</v>
      </c>
      <c r="T217" s="6" t="s">
        <v>96</v>
      </c>
      <c r="U217" s="6" t="s">
        <v>79</v>
      </c>
      <c r="V217" s="6" t="s">
        <v>79</v>
      </c>
      <c r="W217" s="6" t="s">
        <v>79</v>
      </c>
      <c r="X217" s="6" t="s">
        <v>104</v>
      </c>
      <c r="Z217" s="6" t="s">
        <v>7</v>
      </c>
      <c r="AA217" s="6" t="s">
        <v>9</v>
      </c>
      <c r="AB217" s="6" t="s">
        <v>9</v>
      </c>
      <c r="AC217" s="6" t="s">
        <v>9</v>
      </c>
      <c r="AD217" s="6" t="s">
        <v>7</v>
      </c>
      <c r="AE217" s="6" t="s">
        <v>79</v>
      </c>
      <c r="AF217" s="6" t="s">
        <v>84</v>
      </c>
      <c r="AG217" s="8" t="s">
        <v>686</v>
      </c>
      <c r="AH217" s="9" t="s">
        <v>49</v>
      </c>
      <c r="AJ217" s="9" t="s">
        <v>86</v>
      </c>
      <c r="AN217" s="14" t="s">
        <v>53</v>
      </c>
      <c r="AO217" s="14" t="s">
        <v>86</v>
      </c>
      <c r="AS217" s="8" t="s">
        <v>687</v>
      </c>
      <c r="AT217" s="9" t="s">
        <v>64</v>
      </c>
      <c r="BE217" s="9" t="s">
        <v>86</v>
      </c>
      <c r="BG217" s="8" t="s">
        <v>688</v>
      </c>
      <c r="BH217" s="9" t="s">
        <v>689</v>
      </c>
      <c r="BR217" s="9" t="s">
        <v>86</v>
      </c>
      <c r="BT217" s="8" t="s">
        <v>690</v>
      </c>
    </row>
    <row r="218" spans="1:72" x14ac:dyDescent="0.25">
      <c r="A218" s="6">
        <v>118303105528</v>
      </c>
      <c r="B218" s="6">
        <v>450857503</v>
      </c>
      <c r="C218" s="7">
        <v>45041.275439814817</v>
      </c>
      <c r="D218" s="7">
        <v>45041.277997685182</v>
      </c>
      <c r="E218" s="6" t="s">
        <v>691</v>
      </c>
      <c r="J218" s="6" t="s">
        <v>200</v>
      </c>
      <c r="K218" s="6" t="s">
        <v>3</v>
      </c>
      <c r="M218" s="6" t="s">
        <v>79</v>
      </c>
      <c r="N218" s="6" t="s">
        <v>80</v>
      </c>
      <c r="P218" s="6" t="s">
        <v>81</v>
      </c>
      <c r="R218" s="6" t="s">
        <v>57</v>
      </c>
      <c r="T218" s="6" t="s">
        <v>96</v>
      </c>
      <c r="U218" s="6" t="s">
        <v>79</v>
      </c>
      <c r="V218" s="6" t="s">
        <v>79</v>
      </c>
      <c r="W218" s="6" t="s">
        <v>84</v>
      </c>
      <c r="X218" s="6" t="s">
        <v>83</v>
      </c>
      <c r="Z218" s="6" t="s">
        <v>9</v>
      </c>
      <c r="AA218" s="6" t="s">
        <v>10</v>
      </c>
      <c r="AB218" s="6" t="s">
        <v>7</v>
      </c>
      <c r="AC218" s="6" t="s">
        <v>7</v>
      </c>
      <c r="AD218" s="6" t="s">
        <v>7</v>
      </c>
      <c r="AE218" s="6" t="s">
        <v>79</v>
      </c>
      <c r="AF218" s="6" t="s">
        <v>84</v>
      </c>
      <c r="AS218" s="8" t="s">
        <v>692</v>
      </c>
      <c r="AT218" s="9" t="s">
        <v>64</v>
      </c>
      <c r="BE218" s="9" t="s">
        <v>86</v>
      </c>
      <c r="BG218" s="8" t="s">
        <v>693</v>
      </c>
      <c r="BS218" s="9" t="s">
        <v>86</v>
      </c>
    </row>
    <row r="219" spans="1:72" x14ac:dyDescent="0.25">
      <c r="A219" s="6">
        <v>118303103720</v>
      </c>
      <c r="B219" s="6">
        <v>450857503</v>
      </c>
      <c r="C219" s="7">
        <v>45041.271909722222</v>
      </c>
      <c r="D219" s="7">
        <v>45041.275995370372</v>
      </c>
      <c r="E219" s="6" t="s">
        <v>694</v>
      </c>
      <c r="J219" s="6" t="s">
        <v>175</v>
      </c>
      <c r="K219" s="6" t="s">
        <v>3</v>
      </c>
      <c r="M219" s="6" t="s">
        <v>79</v>
      </c>
      <c r="N219" s="6" t="s">
        <v>80</v>
      </c>
      <c r="P219" s="6" t="s">
        <v>81</v>
      </c>
      <c r="R219" s="6" t="s">
        <v>57</v>
      </c>
      <c r="T219" s="6" t="s">
        <v>91</v>
      </c>
      <c r="U219" s="6" t="s">
        <v>79</v>
      </c>
      <c r="V219" s="6" t="s">
        <v>79</v>
      </c>
      <c r="W219" s="6" t="s">
        <v>79</v>
      </c>
      <c r="X219" s="6" t="s">
        <v>83</v>
      </c>
      <c r="Z219" s="6" t="s">
        <v>7</v>
      </c>
      <c r="AA219" s="6" t="s">
        <v>7</v>
      </c>
      <c r="AB219" s="6" t="s">
        <v>7</v>
      </c>
      <c r="AC219" s="6" t="s">
        <v>7</v>
      </c>
      <c r="AD219" s="6" t="s">
        <v>10</v>
      </c>
      <c r="AE219" s="6" t="s">
        <v>79</v>
      </c>
      <c r="AF219" s="6" t="s">
        <v>84</v>
      </c>
      <c r="AS219" s="8" t="s">
        <v>695</v>
      </c>
      <c r="AT219" s="9" t="s">
        <v>64</v>
      </c>
      <c r="BE219" s="9" t="s">
        <v>86</v>
      </c>
      <c r="BG219" s="8" t="s">
        <v>696</v>
      </c>
      <c r="BR219" s="9" t="s">
        <v>86</v>
      </c>
    </row>
    <row r="220" spans="1:72" ht="60" x14ac:dyDescent="0.25">
      <c r="A220" s="6">
        <v>118302584754</v>
      </c>
      <c r="B220" s="6">
        <v>450857503</v>
      </c>
      <c r="C220" s="7">
        <v>45040.729016203702</v>
      </c>
      <c r="D220" s="7">
        <v>45041.273321759261</v>
      </c>
      <c r="E220" s="6" t="s">
        <v>697</v>
      </c>
      <c r="J220" s="6" t="s">
        <v>95</v>
      </c>
      <c r="K220" s="6" t="s">
        <v>3</v>
      </c>
      <c r="M220" s="6" t="s">
        <v>79</v>
      </c>
      <c r="N220" s="6" t="s">
        <v>227</v>
      </c>
      <c r="P220" s="6" t="s">
        <v>81</v>
      </c>
      <c r="R220" s="6" t="s">
        <v>90</v>
      </c>
      <c r="T220" s="6" t="s">
        <v>136</v>
      </c>
      <c r="U220" s="6" t="s">
        <v>79</v>
      </c>
      <c r="V220" s="6" t="s">
        <v>79</v>
      </c>
      <c r="W220" s="6" t="s">
        <v>79</v>
      </c>
      <c r="X220" s="6" t="s">
        <v>83</v>
      </c>
      <c r="Z220" s="6" t="s">
        <v>9</v>
      </c>
      <c r="AA220" s="6" t="s">
        <v>9</v>
      </c>
      <c r="AB220" s="6" t="s">
        <v>9</v>
      </c>
      <c r="AC220" s="6" t="s">
        <v>9</v>
      </c>
      <c r="AD220" s="6" t="s">
        <v>9</v>
      </c>
      <c r="AE220" s="6" t="s">
        <v>84</v>
      </c>
      <c r="AF220" s="6" t="s">
        <v>84</v>
      </c>
      <c r="AS220" s="8" t="s">
        <v>698</v>
      </c>
      <c r="AT220" s="9" t="s">
        <v>699</v>
      </c>
      <c r="BC220" s="9" t="s">
        <v>86</v>
      </c>
      <c r="BG220" s="8" t="s">
        <v>700</v>
      </c>
      <c r="BS220" s="9" t="s">
        <v>86</v>
      </c>
    </row>
    <row r="221" spans="1:72" x14ac:dyDescent="0.25">
      <c r="A221" s="6">
        <v>118303102328</v>
      </c>
      <c r="B221" s="6">
        <v>450857503</v>
      </c>
      <c r="C221" s="7">
        <v>45041.268935185188</v>
      </c>
      <c r="D221" s="7">
        <v>45041.270300925928</v>
      </c>
      <c r="E221" s="6" t="s">
        <v>701</v>
      </c>
      <c r="J221" s="6" t="s">
        <v>95</v>
      </c>
      <c r="K221" s="6" t="s">
        <v>5</v>
      </c>
      <c r="M221" s="6" t="s">
        <v>79</v>
      </c>
      <c r="N221" s="6" t="s">
        <v>80</v>
      </c>
      <c r="P221" s="6" t="s">
        <v>81</v>
      </c>
      <c r="R221" s="6" t="s">
        <v>90</v>
      </c>
      <c r="T221" s="6" t="s">
        <v>91</v>
      </c>
      <c r="U221" s="6" t="s">
        <v>79</v>
      </c>
      <c r="V221" s="6" t="s">
        <v>79</v>
      </c>
      <c r="W221" s="6" t="s">
        <v>84</v>
      </c>
      <c r="X221" s="6" t="s">
        <v>104</v>
      </c>
      <c r="AU221" s="9" t="s">
        <v>86</v>
      </c>
      <c r="BS221" s="9" t="s">
        <v>86</v>
      </c>
    </row>
    <row r="222" spans="1:72" x14ac:dyDescent="0.25">
      <c r="A222" s="6">
        <v>118303097479</v>
      </c>
      <c r="B222" s="6">
        <v>450857503</v>
      </c>
      <c r="C222" s="7">
        <v>45041.259340277778</v>
      </c>
      <c r="D222" s="7">
        <v>45041.263784722221</v>
      </c>
      <c r="E222" s="6" t="s">
        <v>287</v>
      </c>
      <c r="J222" s="6" t="s">
        <v>200</v>
      </c>
      <c r="K222" s="6" t="s">
        <v>5</v>
      </c>
      <c r="M222" s="6" t="s">
        <v>79</v>
      </c>
      <c r="N222" s="6" t="s">
        <v>80</v>
      </c>
      <c r="P222" s="6" t="s">
        <v>81</v>
      </c>
      <c r="R222" s="6" t="s">
        <v>90</v>
      </c>
      <c r="T222" s="6" t="s">
        <v>96</v>
      </c>
      <c r="U222" s="6" t="s">
        <v>79</v>
      </c>
      <c r="V222" s="6" t="s">
        <v>79</v>
      </c>
      <c r="W222" s="6" t="s">
        <v>79</v>
      </c>
      <c r="X222" s="6" t="s">
        <v>83</v>
      </c>
      <c r="Z222" s="6" t="s">
        <v>9</v>
      </c>
      <c r="AA222" s="6" t="s">
        <v>9</v>
      </c>
      <c r="AB222" s="6" t="s">
        <v>9</v>
      </c>
      <c r="AC222" s="6" t="s">
        <v>9</v>
      </c>
      <c r="AD222" s="6" t="s">
        <v>9</v>
      </c>
      <c r="AE222" s="6" t="s">
        <v>79</v>
      </c>
      <c r="AF222" s="6" t="s">
        <v>79</v>
      </c>
      <c r="AS222" s="8" t="s">
        <v>702</v>
      </c>
      <c r="AT222" s="9" t="s">
        <v>65</v>
      </c>
      <c r="BF222" s="9" t="s">
        <v>86</v>
      </c>
      <c r="BG222" s="8" t="s">
        <v>549</v>
      </c>
      <c r="BS222" s="9" t="s">
        <v>86</v>
      </c>
      <c r="BT222" s="8" t="s">
        <v>549</v>
      </c>
    </row>
    <row r="223" spans="1:72" x14ac:dyDescent="0.25">
      <c r="A223" s="6">
        <v>118303088067</v>
      </c>
      <c r="B223" s="6">
        <v>450857503</v>
      </c>
      <c r="C223" s="7">
        <v>45041.240254629629</v>
      </c>
      <c r="D223" s="7">
        <v>45041.242094907408</v>
      </c>
      <c r="E223" s="6" t="s">
        <v>188</v>
      </c>
      <c r="J223" s="6" t="s">
        <v>95</v>
      </c>
      <c r="K223" s="6" t="s">
        <v>3</v>
      </c>
      <c r="M223" s="6" t="s">
        <v>79</v>
      </c>
      <c r="N223" s="6" t="s">
        <v>80</v>
      </c>
      <c r="P223" s="6" t="s">
        <v>81</v>
      </c>
      <c r="R223" s="6" t="s">
        <v>57</v>
      </c>
      <c r="T223" s="6" t="s">
        <v>96</v>
      </c>
      <c r="U223" s="6" t="s">
        <v>79</v>
      </c>
      <c r="V223" s="6" t="s">
        <v>79</v>
      </c>
      <c r="W223" s="6" t="s">
        <v>79</v>
      </c>
      <c r="X223" s="6" t="s">
        <v>83</v>
      </c>
      <c r="Z223" s="6" t="s">
        <v>9</v>
      </c>
      <c r="AA223" s="6" t="s">
        <v>9</v>
      </c>
      <c r="AB223" s="6" t="s">
        <v>7</v>
      </c>
      <c r="AC223" s="6" t="s">
        <v>9</v>
      </c>
      <c r="AD223" s="6" t="s">
        <v>9</v>
      </c>
      <c r="AE223" s="6" t="s">
        <v>84</v>
      </c>
      <c r="AF223" s="6" t="s">
        <v>84</v>
      </c>
      <c r="AS223" s="8" t="s">
        <v>703</v>
      </c>
      <c r="AT223" s="9" t="s">
        <v>64</v>
      </c>
      <c r="BE223" s="9" t="s">
        <v>86</v>
      </c>
      <c r="BG223" s="8" t="s">
        <v>704</v>
      </c>
      <c r="BR223" s="9" t="s">
        <v>86</v>
      </c>
    </row>
    <row r="224" spans="1:72" ht="30" x14ac:dyDescent="0.25">
      <c r="A224" s="6">
        <v>118303085360</v>
      </c>
      <c r="B224" s="6">
        <v>450857503</v>
      </c>
      <c r="C224" s="7">
        <v>45041.234513888892</v>
      </c>
      <c r="D224" s="7">
        <v>45041.237812500003</v>
      </c>
      <c r="E224" s="6" t="s">
        <v>705</v>
      </c>
      <c r="J224" s="6" t="s">
        <v>95</v>
      </c>
      <c r="K224" s="6" t="s">
        <v>3</v>
      </c>
      <c r="M224" s="6" t="s">
        <v>79</v>
      </c>
      <c r="N224" s="6" t="s">
        <v>80</v>
      </c>
      <c r="P224" s="6" t="s">
        <v>81</v>
      </c>
      <c r="R224" s="6" t="s">
        <v>57</v>
      </c>
      <c r="T224" s="6" t="s">
        <v>101</v>
      </c>
      <c r="U224" s="6" t="s">
        <v>4</v>
      </c>
      <c r="V224" s="6" t="s">
        <v>79</v>
      </c>
      <c r="W224" s="6" t="s">
        <v>84</v>
      </c>
      <c r="X224" s="6" t="s">
        <v>46</v>
      </c>
      <c r="Y224" s="6" t="s">
        <v>706</v>
      </c>
      <c r="Z224" s="6" t="s">
        <v>8</v>
      </c>
      <c r="AA224" s="6" t="s">
        <v>9</v>
      </c>
      <c r="AB224" s="6" t="s">
        <v>7</v>
      </c>
      <c r="AC224" s="6" t="s">
        <v>9</v>
      </c>
      <c r="AD224" s="6" t="s">
        <v>9</v>
      </c>
      <c r="AE224" s="6" t="s">
        <v>79</v>
      </c>
      <c r="AF224" s="6" t="s">
        <v>84</v>
      </c>
      <c r="AS224" s="8" t="s">
        <v>707</v>
      </c>
      <c r="AT224" s="9" t="s">
        <v>699</v>
      </c>
      <c r="BC224" s="9" t="s">
        <v>86</v>
      </c>
      <c r="BG224" s="8" t="s">
        <v>708</v>
      </c>
      <c r="BS224" s="9" t="s">
        <v>86</v>
      </c>
    </row>
    <row r="225" spans="1:72" ht="30" x14ac:dyDescent="0.25">
      <c r="A225" s="6">
        <v>118303084818</v>
      </c>
      <c r="B225" s="6">
        <v>450857503</v>
      </c>
      <c r="C225" s="7">
        <v>45041.233368055553</v>
      </c>
      <c r="D225" s="7">
        <v>45041.236273148148</v>
      </c>
      <c r="E225" s="6" t="s">
        <v>709</v>
      </c>
      <c r="J225" s="6" t="s">
        <v>78</v>
      </c>
      <c r="K225" s="6" t="s">
        <v>3</v>
      </c>
      <c r="M225" s="6" t="s">
        <v>79</v>
      </c>
      <c r="N225" s="6" t="s">
        <v>80</v>
      </c>
      <c r="P225" s="6" t="s">
        <v>117</v>
      </c>
      <c r="R225" s="6" t="s">
        <v>193</v>
      </c>
      <c r="T225" s="6" t="s">
        <v>91</v>
      </c>
      <c r="U225" s="6" t="s">
        <v>79</v>
      </c>
      <c r="V225" s="6" t="s">
        <v>79</v>
      </c>
      <c r="W225" s="6" t="s">
        <v>84</v>
      </c>
      <c r="X225" s="6" t="s">
        <v>104</v>
      </c>
      <c r="Z225" s="6" t="s">
        <v>9</v>
      </c>
      <c r="AA225" s="6" t="s">
        <v>9</v>
      </c>
      <c r="AB225" s="6" t="s">
        <v>7</v>
      </c>
      <c r="AC225" s="6" t="s">
        <v>7</v>
      </c>
      <c r="AD225" s="6" t="s">
        <v>7</v>
      </c>
      <c r="AE225" s="6" t="s">
        <v>79</v>
      </c>
      <c r="AF225" s="6" t="s">
        <v>79</v>
      </c>
      <c r="AS225" s="8" t="s">
        <v>141</v>
      </c>
      <c r="AT225" s="9" t="s">
        <v>65</v>
      </c>
      <c r="BF225" s="9" t="s">
        <v>86</v>
      </c>
      <c r="BG225" s="8" t="s">
        <v>710</v>
      </c>
      <c r="BS225" s="9" t="s">
        <v>86</v>
      </c>
    </row>
    <row r="226" spans="1:72" ht="30" x14ac:dyDescent="0.25">
      <c r="A226" s="6">
        <v>118303083637</v>
      </c>
      <c r="B226" s="6">
        <v>450857503</v>
      </c>
      <c r="C226" s="7">
        <v>45041.230914351851</v>
      </c>
      <c r="D226" s="7">
        <v>45041.235856481479</v>
      </c>
      <c r="E226" s="6" t="s">
        <v>711</v>
      </c>
      <c r="J226" s="6" t="s">
        <v>95</v>
      </c>
      <c r="K226" s="6" t="s">
        <v>5</v>
      </c>
      <c r="M226" s="6" t="s">
        <v>79</v>
      </c>
      <c r="N226" s="6" t="s">
        <v>80</v>
      </c>
      <c r="P226" s="6" t="s">
        <v>81</v>
      </c>
      <c r="R226" s="6" t="s">
        <v>57</v>
      </c>
      <c r="T226" s="6" t="s">
        <v>101</v>
      </c>
      <c r="U226" s="6" t="s">
        <v>84</v>
      </c>
      <c r="V226" s="6" t="s">
        <v>84</v>
      </c>
      <c r="W226" s="6" t="s">
        <v>79</v>
      </c>
      <c r="X226" s="6" t="s">
        <v>83</v>
      </c>
      <c r="Z226" s="6" t="s">
        <v>9</v>
      </c>
      <c r="AA226" s="6" t="s">
        <v>8</v>
      </c>
      <c r="AB226" s="6" t="s">
        <v>7</v>
      </c>
      <c r="AC226" s="6" t="s">
        <v>7</v>
      </c>
      <c r="AD226" s="6" t="s">
        <v>7</v>
      </c>
      <c r="AE226" s="6" t="s">
        <v>79</v>
      </c>
      <c r="AF226" s="6" t="s">
        <v>84</v>
      </c>
      <c r="AS226" s="8" t="s">
        <v>712</v>
      </c>
      <c r="AT226" s="9" t="s">
        <v>64</v>
      </c>
      <c r="BE226" s="9" t="s">
        <v>86</v>
      </c>
      <c r="BG226" s="8" t="s">
        <v>713</v>
      </c>
      <c r="BR226" s="9" t="s">
        <v>86</v>
      </c>
    </row>
    <row r="227" spans="1:72" ht="45" x14ac:dyDescent="0.25">
      <c r="A227" s="6">
        <v>118303083161</v>
      </c>
      <c r="B227" s="6">
        <v>450857503</v>
      </c>
      <c r="C227" s="7">
        <v>45041.229988425926</v>
      </c>
      <c r="D227" s="7">
        <v>45041.231898148151</v>
      </c>
      <c r="E227" s="6" t="s">
        <v>714</v>
      </c>
      <c r="J227" s="6" t="s">
        <v>78</v>
      </c>
      <c r="K227" s="6" t="s">
        <v>5</v>
      </c>
      <c r="M227" s="6" t="s">
        <v>79</v>
      </c>
      <c r="N227" s="6" t="s">
        <v>80</v>
      </c>
      <c r="P227" s="6" t="s">
        <v>81</v>
      </c>
      <c r="R227" s="6" t="s">
        <v>90</v>
      </c>
      <c r="T227" s="6" t="s">
        <v>91</v>
      </c>
      <c r="U227" s="6" t="s">
        <v>79</v>
      </c>
      <c r="V227" s="6" t="s">
        <v>79</v>
      </c>
      <c r="W227" s="6" t="s">
        <v>84</v>
      </c>
      <c r="X227" s="6" t="s">
        <v>83</v>
      </c>
      <c r="Z227" s="6" t="s">
        <v>9</v>
      </c>
      <c r="AA227" s="6" t="s">
        <v>9</v>
      </c>
      <c r="AB227" s="6" t="s">
        <v>7</v>
      </c>
      <c r="AC227" s="6" t="s">
        <v>8</v>
      </c>
      <c r="AD227" s="6" t="s">
        <v>8</v>
      </c>
      <c r="AE227" s="6" t="s">
        <v>84</v>
      </c>
      <c r="AF227" s="6" t="s">
        <v>84</v>
      </c>
      <c r="AS227" s="8" t="s">
        <v>715</v>
      </c>
      <c r="AT227" s="9" t="s">
        <v>49</v>
      </c>
      <c r="AW227" s="9" t="s">
        <v>86</v>
      </c>
      <c r="BG227" s="8" t="s">
        <v>716</v>
      </c>
      <c r="BH227" s="9" t="s">
        <v>67</v>
      </c>
      <c r="BJ227" s="9" t="s">
        <v>86</v>
      </c>
    </row>
    <row r="228" spans="1:72" ht="90" x14ac:dyDescent="0.25">
      <c r="A228" s="6">
        <v>118303079548</v>
      </c>
      <c r="B228" s="6">
        <v>450857503</v>
      </c>
      <c r="C228" s="7">
        <v>45041.222939814812</v>
      </c>
      <c r="D228" s="7">
        <v>45041.231527777774</v>
      </c>
      <c r="E228" s="6" t="s">
        <v>717</v>
      </c>
      <c r="J228" s="6" t="s">
        <v>95</v>
      </c>
      <c r="K228" s="6" t="s">
        <v>3</v>
      </c>
      <c r="M228" s="6" t="s">
        <v>79</v>
      </c>
      <c r="N228" s="6" t="s">
        <v>80</v>
      </c>
      <c r="P228" s="6" t="s">
        <v>117</v>
      </c>
      <c r="R228" s="6" t="s">
        <v>46</v>
      </c>
      <c r="S228" s="6" t="s">
        <v>118</v>
      </c>
      <c r="T228" s="6" t="s">
        <v>91</v>
      </c>
      <c r="U228" s="6" t="s">
        <v>79</v>
      </c>
      <c r="V228" s="6" t="s">
        <v>79</v>
      </c>
      <c r="W228" s="6" t="s">
        <v>79</v>
      </c>
      <c r="X228" s="6" t="s">
        <v>83</v>
      </c>
      <c r="Z228" s="6" t="s">
        <v>7</v>
      </c>
      <c r="AA228" s="6" t="s">
        <v>9</v>
      </c>
      <c r="AB228" s="6" t="s">
        <v>9</v>
      </c>
      <c r="AC228" s="6" t="s">
        <v>7</v>
      </c>
      <c r="AD228" s="6" t="s">
        <v>7</v>
      </c>
      <c r="AE228" s="6" t="s">
        <v>79</v>
      </c>
      <c r="AF228" s="6" t="s">
        <v>79</v>
      </c>
      <c r="AS228" s="8" t="s">
        <v>718</v>
      </c>
      <c r="AT228" s="9" t="s">
        <v>65</v>
      </c>
      <c r="BF228" s="9" t="s">
        <v>86</v>
      </c>
      <c r="BG228" s="8" t="s">
        <v>719</v>
      </c>
      <c r="BH228" s="9" t="s">
        <v>73</v>
      </c>
      <c r="BP228" s="9" t="s">
        <v>86</v>
      </c>
    </row>
    <row r="229" spans="1:72" x14ac:dyDescent="0.25">
      <c r="A229" s="6">
        <v>118303080277</v>
      </c>
      <c r="B229" s="6">
        <v>450857503</v>
      </c>
      <c r="C229" s="7">
        <v>45041.224317129629</v>
      </c>
      <c r="D229" s="7">
        <v>45041.226145833331</v>
      </c>
      <c r="E229" s="6" t="s">
        <v>685</v>
      </c>
      <c r="J229" s="6" t="s">
        <v>95</v>
      </c>
      <c r="K229" s="6" t="s">
        <v>3</v>
      </c>
      <c r="M229" s="6" t="s">
        <v>79</v>
      </c>
      <c r="N229" s="6" t="s">
        <v>80</v>
      </c>
      <c r="P229" s="6" t="s">
        <v>117</v>
      </c>
      <c r="R229" s="6" t="s">
        <v>4</v>
      </c>
      <c r="T229" s="6" t="s">
        <v>101</v>
      </c>
      <c r="U229" s="6" t="s">
        <v>79</v>
      </c>
      <c r="V229" s="6" t="s">
        <v>79</v>
      </c>
      <c r="W229" s="6" t="s">
        <v>79</v>
      </c>
      <c r="X229" s="6" t="s">
        <v>83</v>
      </c>
      <c r="AU229" s="9" t="s">
        <v>86</v>
      </c>
      <c r="BS229" s="9" t="s">
        <v>86</v>
      </c>
    </row>
    <row r="230" spans="1:72" ht="30" x14ac:dyDescent="0.25">
      <c r="A230" s="6">
        <v>118303066521</v>
      </c>
      <c r="B230" s="6">
        <v>450857503</v>
      </c>
      <c r="C230" s="7">
        <v>45041.199120370373</v>
      </c>
      <c r="D230" s="7">
        <v>45041.202384259261</v>
      </c>
      <c r="E230" s="6" t="s">
        <v>685</v>
      </c>
      <c r="J230" s="6" t="s">
        <v>95</v>
      </c>
      <c r="K230" s="6" t="s">
        <v>3</v>
      </c>
      <c r="M230" s="6" t="s">
        <v>79</v>
      </c>
      <c r="N230" s="6" t="s">
        <v>80</v>
      </c>
      <c r="P230" s="6" t="s">
        <v>81</v>
      </c>
      <c r="R230" s="6" t="s">
        <v>57</v>
      </c>
      <c r="T230" s="6" t="s">
        <v>96</v>
      </c>
      <c r="U230" s="6" t="s">
        <v>79</v>
      </c>
      <c r="V230" s="6" t="s">
        <v>79</v>
      </c>
      <c r="W230" s="6" t="s">
        <v>79</v>
      </c>
      <c r="X230" s="6" t="s">
        <v>83</v>
      </c>
      <c r="Z230" s="6" t="s">
        <v>7</v>
      </c>
      <c r="AA230" s="6" t="s">
        <v>7</v>
      </c>
      <c r="AB230" s="6" t="s">
        <v>7</v>
      </c>
      <c r="AC230" s="6" t="s">
        <v>7</v>
      </c>
      <c r="AD230" s="6" t="s">
        <v>7</v>
      </c>
      <c r="AE230" s="6" t="s">
        <v>79</v>
      </c>
      <c r="AF230" s="6" t="s">
        <v>84</v>
      </c>
      <c r="AS230" s="8" t="s">
        <v>720</v>
      </c>
      <c r="AT230" s="9" t="s">
        <v>65</v>
      </c>
      <c r="BF230" s="9" t="s">
        <v>86</v>
      </c>
      <c r="BG230" s="8" t="s">
        <v>721</v>
      </c>
      <c r="BS230" s="9" t="s">
        <v>86</v>
      </c>
    </row>
    <row r="231" spans="1:72" x14ac:dyDescent="0.25">
      <c r="A231" s="6">
        <v>118303055802</v>
      </c>
      <c r="B231" s="6">
        <v>450857503</v>
      </c>
      <c r="C231" s="7">
        <v>45041.181550925925</v>
      </c>
      <c r="D231" s="7">
        <v>45041.184293981481</v>
      </c>
      <c r="E231" s="6" t="s">
        <v>722</v>
      </c>
      <c r="J231" s="6" t="s">
        <v>95</v>
      </c>
      <c r="K231" s="6" t="s">
        <v>3</v>
      </c>
      <c r="M231" s="6" t="s">
        <v>79</v>
      </c>
      <c r="N231" s="6" t="s">
        <v>80</v>
      </c>
      <c r="P231" s="6" t="s">
        <v>81</v>
      </c>
      <c r="R231" s="6" t="s">
        <v>57</v>
      </c>
      <c r="T231" s="6" t="s">
        <v>91</v>
      </c>
      <c r="U231" s="6" t="s">
        <v>79</v>
      </c>
      <c r="V231" s="6" t="s">
        <v>79</v>
      </c>
      <c r="W231" s="6" t="s">
        <v>79</v>
      </c>
      <c r="X231" s="6" t="s">
        <v>83</v>
      </c>
      <c r="Z231" s="6" t="s">
        <v>9</v>
      </c>
      <c r="AA231" s="6" t="s">
        <v>10</v>
      </c>
      <c r="AB231" s="6" t="s">
        <v>7</v>
      </c>
      <c r="AC231" s="6" t="s">
        <v>8</v>
      </c>
      <c r="AD231" s="6" t="s">
        <v>9</v>
      </c>
      <c r="AE231" s="6" t="s">
        <v>84</v>
      </c>
      <c r="AF231" s="6" t="s">
        <v>84</v>
      </c>
      <c r="AS231" s="8" t="s">
        <v>723</v>
      </c>
      <c r="AT231" s="9" t="s">
        <v>724</v>
      </c>
      <c r="BD231" s="9" t="s">
        <v>86</v>
      </c>
      <c r="BG231" s="8" t="s">
        <v>259</v>
      </c>
      <c r="BS231" s="9" t="s">
        <v>86</v>
      </c>
    </row>
    <row r="232" spans="1:72" x14ac:dyDescent="0.25">
      <c r="A232" s="6">
        <v>118303055104</v>
      </c>
      <c r="B232" s="6">
        <v>450857503</v>
      </c>
      <c r="C232" s="7">
        <v>45041.180277777778</v>
      </c>
      <c r="D232" s="7">
        <v>45041.183576388888</v>
      </c>
      <c r="E232" s="6" t="s">
        <v>725</v>
      </c>
      <c r="J232" s="6" t="s">
        <v>89</v>
      </c>
      <c r="K232" s="6" t="s">
        <v>3</v>
      </c>
      <c r="M232" s="6" t="s">
        <v>79</v>
      </c>
      <c r="N232" s="6" t="s">
        <v>80</v>
      </c>
      <c r="P232" s="6" t="s">
        <v>284</v>
      </c>
      <c r="R232" s="6" t="s">
        <v>90</v>
      </c>
      <c r="T232" s="6" t="s">
        <v>101</v>
      </c>
      <c r="U232" s="6" t="s">
        <v>79</v>
      </c>
      <c r="V232" s="6" t="s">
        <v>79</v>
      </c>
      <c r="W232" s="6" t="s">
        <v>79</v>
      </c>
      <c r="X232" s="6" t="s">
        <v>104</v>
      </c>
      <c r="Z232" s="6" t="s">
        <v>7</v>
      </c>
      <c r="AA232" s="6" t="s">
        <v>7</v>
      </c>
      <c r="AB232" s="6" t="s">
        <v>10</v>
      </c>
      <c r="AC232" s="6" t="s">
        <v>10</v>
      </c>
      <c r="AD232" s="6" t="s">
        <v>10</v>
      </c>
      <c r="AE232" s="6" t="s">
        <v>79</v>
      </c>
      <c r="AF232" s="6" t="s">
        <v>84</v>
      </c>
      <c r="AS232" s="8" t="s">
        <v>726</v>
      </c>
      <c r="AT232" s="9" t="s">
        <v>65</v>
      </c>
      <c r="BF232" s="9" t="s">
        <v>86</v>
      </c>
      <c r="BG232" s="8" t="s">
        <v>727</v>
      </c>
      <c r="BH232" s="9" t="s">
        <v>67</v>
      </c>
      <c r="BJ232" s="9" t="s">
        <v>86</v>
      </c>
    </row>
    <row r="233" spans="1:72" x14ac:dyDescent="0.25">
      <c r="A233" s="6">
        <v>118303043540</v>
      </c>
      <c r="B233" s="6">
        <v>450857503</v>
      </c>
      <c r="C233" s="7">
        <v>45041.161377314813</v>
      </c>
      <c r="D233" s="7">
        <v>45041.163634259261</v>
      </c>
      <c r="E233" s="6" t="s">
        <v>728</v>
      </c>
      <c r="J233" s="6" t="s">
        <v>95</v>
      </c>
      <c r="K233" s="6" t="s">
        <v>3</v>
      </c>
      <c r="M233" s="6" t="s">
        <v>79</v>
      </c>
      <c r="N233" s="6" t="s">
        <v>80</v>
      </c>
      <c r="P233" s="6" t="s">
        <v>81</v>
      </c>
      <c r="R233" s="6" t="s">
        <v>90</v>
      </c>
      <c r="T233" s="6" t="s">
        <v>158</v>
      </c>
      <c r="U233" s="6" t="s">
        <v>79</v>
      </c>
      <c r="V233" s="6" t="s">
        <v>79</v>
      </c>
      <c r="W233" s="6" t="s">
        <v>79</v>
      </c>
      <c r="X233" s="6" t="s">
        <v>83</v>
      </c>
      <c r="Z233" s="6" t="s">
        <v>11</v>
      </c>
      <c r="AA233" s="6" t="s">
        <v>7</v>
      </c>
      <c r="AB233" s="6" t="s">
        <v>9</v>
      </c>
      <c r="AC233" s="6" t="s">
        <v>9</v>
      </c>
      <c r="AD233" s="6" t="s">
        <v>9</v>
      </c>
      <c r="AE233" s="6" t="s">
        <v>79</v>
      </c>
      <c r="AF233" s="6" t="s">
        <v>84</v>
      </c>
      <c r="AS233" s="8" t="s">
        <v>729</v>
      </c>
      <c r="AT233" s="9" t="s">
        <v>64</v>
      </c>
      <c r="BE233" s="9" t="s">
        <v>86</v>
      </c>
      <c r="BG233" s="8" t="s">
        <v>730</v>
      </c>
      <c r="BS233" s="9" t="s">
        <v>86</v>
      </c>
    </row>
    <row r="234" spans="1:72" ht="30" x14ac:dyDescent="0.25">
      <c r="A234" s="6">
        <v>118303037602</v>
      </c>
      <c r="B234" s="6">
        <v>450857503</v>
      </c>
      <c r="C234" s="7">
        <v>45041.151863425926</v>
      </c>
      <c r="D234" s="7">
        <v>45041.155185185184</v>
      </c>
      <c r="E234" s="6" t="s">
        <v>731</v>
      </c>
      <c r="J234" s="6" t="s">
        <v>200</v>
      </c>
      <c r="K234" s="6" t="s">
        <v>3</v>
      </c>
      <c r="M234" s="6" t="s">
        <v>79</v>
      </c>
      <c r="N234" s="6" t="s">
        <v>80</v>
      </c>
      <c r="P234" s="6" t="s">
        <v>81</v>
      </c>
      <c r="R234" s="6" t="s">
        <v>57</v>
      </c>
      <c r="T234" s="6" t="s">
        <v>136</v>
      </c>
      <c r="U234" s="6" t="s">
        <v>79</v>
      </c>
      <c r="V234" s="6" t="s">
        <v>79</v>
      </c>
      <c r="W234" s="6" t="s">
        <v>84</v>
      </c>
      <c r="X234" s="6" t="s">
        <v>83</v>
      </c>
      <c r="Z234" s="6" t="s">
        <v>9</v>
      </c>
      <c r="AA234" s="6" t="s">
        <v>7</v>
      </c>
      <c r="AB234" s="6" t="s">
        <v>9</v>
      </c>
      <c r="AC234" s="6" t="s">
        <v>9</v>
      </c>
      <c r="AD234" s="6" t="s">
        <v>9</v>
      </c>
      <c r="AE234" s="6" t="s">
        <v>79</v>
      </c>
      <c r="AF234" s="6" t="s">
        <v>84</v>
      </c>
      <c r="AG234" s="8" t="s">
        <v>267</v>
      </c>
      <c r="AS234" s="8" t="s">
        <v>732</v>
      </c>
      <c r="AT234" s="9" t="s">
        <v>64</v>
      </c>
      <c r="BE234" s="9" t="s">
        <v>86</v>
      </c>
      <c r="BG234" s="8" t="s">
        <v>732</v>
      </c>
      <c r="BS234" s="9" t="s">
        <v>86</v>
      </c>
    </row>
    <row r="235" spans="1:72" x14ac:dyDescent="0.25">
      <c r="A235" s="6">
        <v>118303038600</v>
      </c>
      <c r="B235" s="6">
        <v>450857503</v>
      </c>
      <c r="C235" s="7">
        <v>45041.153611111113</v>
      </c>
      <c r="D235" s="7">
        <v>45041.155150462961</v>
      </c>
      <c r="E235" s="6" t="s">
        <v>733</v>
      </c>
      <c r="J235" s="6" t="s">
        <v>175</v>
      </c>
      <c r="K235" s="6" t="s">
        <v>4</v>
      </c>
      <c r="M235" s="6" t="s">
        <v>4</v>
      </c>
      <c r="N235" s="6" t="s">
        <v>4</v>
      </c>
      <c r="P235" s="6" t="s">
        <v>4</v>
      </c>
      <c r="R235" s="6" t="s">
        <v>4</v>
      </c>
      <c r="T235" s="6" t="s">
        <v>4</v>
      </c>
      <c r="U235" s="6" t="s">
        <v>4</v>
      </c>
      <c r="V235" s="6" t="s">
        <v>79</v>
      </c>
      <c r="W235" s="6" t="s">
        <v>4</v>
      </c>
      <c r="X235" s="6" t="s">
        <v>4</v>
      </c>
      <c r="AU235" s="9" t="s">
        <v>86</v>
      </c>
      <c r="BS235" s="9" t="s">
        <v>86</v>
      </c>
    </row>
    <row r="236" spans="1:72" ht="75" x14ac:dyDescent="0.25">
      <c r="A236" s="6">
        <v>118303030570</v>
      </c>
      <c r="B236" s="6">
        <v>450857503</v>
      </c>
      <c r="C236" s="7">
        <v>45041.141099537039</v>
      </c>
      <c r="D236" s="7">
        <v>45041.154733796298</v>
      </c>
      <c r="E236" s="6" t="s">
        <v>734</v>
      </c>
      <c r="J236" s="6" t="s">
        <v>78</v>
      </c>
      <c r="K236" s="6" t="s">
        <v>5</v>
      </c>
      <c r="M236" s="6" t="s">
        <v>79</v>
      </c>
      <c r="N236" s="6" t="s">
        <v>80</v>
      </c>
      <c r="P236" s="6" t="s">
        <v>284</v>
      </c>
      <c r="R236" s="6" t="s">
        <v>57</v>
      </c>
      <c r="T236" s="6" t="s">
        <v>91</v>
      </c>
      <c r="U236" s="6" t="s">
        <v>79</v>
      </c>
      <c r="V236" s="6" t="s">
        <v>79</v>
      </c>
      <c r="W236" s="6" t="s">
        <v>84</v>
      </c>
      <c r="X236" s="6" t="s">
        <v>104</v>
      </c>
      <c r="Z236" s="6" t="s">
        <v>8</v>
      </c>
      <c r="AA236" s="6" t="s">
        <v>10</v>
      </c>
      <c r="AB236" s="6" t="s">
        <v>8</v>
      </c>
      <c r="AC236" s="6" t="s">
        <v>7</v>
      </c>
      <c r="AD236" s="6" t="s">
        <v>10</v>
      </c>
      <c r="AE236" s="6" t="s">
        <v>79</v>
      </c>
      <c r="AF236" s="6" t="s">
        <v>84</v>
      </c>
      <c r="AS236" s="8" t="s">
        <v>735</v>
      </c>
      <c r="AT236" s="9" t="s">
        <v>65</v>
      </c>
      <c r="BF236" s="9" t="s">
        <v>86</v>
      </c>
      <c r="BG236" s="8" t="s">
        <v>736</v>
      </c>
      <c r="BR236" s="9" t="s">
        <v>86</v>
      </c>
    </row>
    <row r="237" spans="1:72" ht="105" x14ac:dyDescent="0.25">
      <c r="A237" s="6">
        <v>118303030473</v>
      </c>
      <c r="B237" s="6">
        <v>450857503</v>
      </c>
      <c r="C237" s="7">
        <v>45041.140983796293</v>
      </c>
      <c r="D237" s="7">
        <v>45041.146689814814</v>
      </c>
      <c r="E237" s="6" t="s">
        <v>737</v>
      </c>
      <c r="J237" s="6" t="s">
        <v>95</v>
      </c>
      <c r="K237" s="6" t="s">
        <v>3</v>
      </c>
      <c r="M237" s="6" t="s">
        <v>79</v>
      </c>
      <c r="N237" s="6" t="s">
        <v>80</v>
      </c>
      <c r="P237" s="6" t="s">
        <v>81</v>
      </c>
      <c r="R237" s="6" t="s">
        <v>57</v>
      </c>
      <c r="T237" s="6" t="s">
        <v>101</v>
      </c>
      <c r="U237" s="6" t="s">
        <v>84</v>
      </c>
      <c r="V237" s="6" t="s">
        <v>84</v>
      </c>
      <c r="W237" s="6" t="s">
        <v>79</v>
      </c>
      <c r="X237" s="6" t="s">
        <v>83</v>
      </c>
      <c r="Z237" s="6" t="s">
        <v>10</v>
      </c>
      <c r="AA237" s="6" t="s">
        <v>7</v>
      </c>
      <c r="AB237" s="6" t="s">
        <v>9</v>
      </c>
      <c r="AC237" s="6" t="s">
        <v>10</v>
      </c>
      <c r="AD237" s="6" t="s">
        <v>7</v>
      </c>
      <c r="AE237" s="6" t="s">
        <v>84</v>
      </c>
      <c r="AF237" s="6" t="s">
        <v>84</v>
      </c>
      <c r="AS237" s="8" t="s">
        <v>738</v>
      </c>
      <c r="AT237" s="9" t="s">
        <v>59</v>
      </c>
      <c r="AZ237" s="9" t="s">
        <v>86</v>
      </c>
      <c r="BG237" s="11" t="s">
        <v>739</v>
      </c>
      <c r="BR237" s="9" t="s">
        <v>86</v>
      </c>
      <c r="BT237" s="8" t="s">
        <v>740</v>
      </c>
    </row>
    <row r="238" spans="1:72" ht="105" x14ac:dyDescent="0.25">
      <c r="A238" s="6">
        <v>118303022318</v>
      </c>
      <c r="B238" s="6">
        <v>450857503</v>
      </c>
      <c r="C238" s="7">
        <v>45041.128344907411</v>
      </c>
      <c r="D238" s="7">
        <v>45041.134652777779</v>
      </c>
      <c r="E238" s="6" t="s">
        <v>188</v>
      </c>
      <c r="J238" s="6" t="s">
        <v>89</v>
      </c>
      <c r="K238" s="6" t="s">
        <v>3</v>
      </c>
      <c r="M238" s="6" t="s">
        <v>79</v>
      </c>
      <c r="N238" s="6" t="s">
        <v>80</v>
      </c>
      <c r="P238" s="6" t="s">
        <v>81</v>
      </c>
      <c r="R238" s="6" t="s">
        <v>90</v>
      </c>
      <c r="T238" s="6" t="s">
        <v>82</v>
      </c>
      <c r="U238" s="6" t="s">
        <v>79</v>
      </c>
      <c r="V238" s="6" t="s">
        <v>79</v>
      </c>
      <c r="W238" s="6" t="s">
        <v>84</v>
      </c>
      <c r="X238" s="6" t="s">
        <v>83</v>
      </c>
      <c r="Z238" s="6" t="s">
        <v>8</v>
      </c>
      <c r="AA238" s="6" t="s">
        <v>10</v>
      </c>
      <c r="AB238" s="6" t="s">
        <v>9</v>
      </c>
      <c r="AC238" s="6" t="s">
        <v>9</v>
      </c>
      <c r="AD238" s="6" t="s">
        <v>9</v>
      </c>
      <c r="AE238" s="6" t="s">
        <v>79</v>
      </c>
      <c r="AF238" s="6" t="s">
        <v>84</v>
      </c>
      <c r="AS238" s="8" t="s">
        <v>741</v>
      </c>
      <c r="AT238" s="9" t="s">
        <v>59</v>
      </c>
      <c r="AZ238" s="9" t="s">
        <v>86</v>
      </c>
      <c r="BG238" s="8" t="s">
        <v>742</v>
      </c>
      <c r="BR238" s="9" t="s">
        <v>86</v>
      </c>
      <c r="BT238" s="8" t="s">
        <v>743</v>
      </c>
    </row>
    <row r="239" spans="1:72" x14ac:dyDescent="0.25">
      <c r="A239" s="6">
        <v>118303008035</v>
      </c>
      <c r="B239" s="6">
        <v>450857503</v>
      </c>
      <c r="C239" s="7">
        <v>45041.106273148151</v>
      </c>
      <c r="D239" s="7">
        <v>45041.118414351855</v>
      </c>
      <c r="E239" s="6" t="s">
        <v>744</v>
      </c>
      <c r="J239" s="6" t="s">
        <v>95</v>
      </c>
      <c r="K239" s="6" t="s">
        <v>5</v>
      </c>
      <c r="M239" s="6" t="s">
        <v>79</v>
      </c>
      <c r="N239" s="6" t="s">
        <v>80</v>
      </c>
      <c r="P239" s="6" t="s">
        <v>117</v>
      </c>
      <c r="R239" s="6" t="s">
        <v>46</v>
      </c>
      <c r="S239" s="6" t="s">
        <v>118</v>
      </c>
      <c r="T239" s="6" t="s">
        <v>101</v>
      </c>
      <c r="U239" s="6" t="s">
        <v>79</v>
      </c>
      <c r="V239" s="6" t="s">
        <v>79</v>
      </c>
      <c r="W239" s="6" t="s">
        <v>79</v>
      </c>
      <c r="X239" s="6" t="s">
        <v>83</v>
      </c>
      <c r="AU239" s="9" t="s">
        <v>86</v>
      </c>
      <c r="BS239" s="9" t="s">
        <v>86</v>
      </c>
    </row>
    <row r="240" spans="1:72" x14ac:dyDescent="0.25">
      <c r="A240" s="6">
        <v>118303000335</v>
      </c>
      <c r="B240" s="6">
        <v>450857503</v>
      </c>
      <c r="C240" s="7">
        <v>45041.095312500001</v>
      </c>
      <c r="D240" s="7">
        <v>45041.11042824074</v>
      </c>
      <c r="E240" s="6" t="s">
        <v>745</v>
      </c>
      <c r="J240" s="6" t="s">
        <v>95</v>
      </c>
      <c r="K240" s="6" t="s">
        <v>5</v>
      </c>
      <c r="M240" s="6" t="s">
        <v>79</v>
      </c>
      <c r="N240" s="6" t="s">
        <v>4</v>
      </c>
      <c r="P240" s="6" t="s">
        <v>284</v>
      </c>
      <c r="R240" s="6" t="s">
        <v>57</v>
      </c>
      <c r="T240" s="6" t="s">
        <v>96</v>
      </c>
      <c r="U240" s="6" t="s">
        <v>79</v>
      </c>
      <c r="V240" s="6" t="s">
        <v>79</v>
      </c>
      <c r="W240" s="6" t="s">
        <v>84</v>
      </c>
      <c r="X240" s="6" t="s">
        <v>83</v>
      </c>
      <c r="Z240" s="6" t="s">
        <v>10</v>
      </c>
      <c r="AA240" s="6" t="s">
        <v>8</v>
      </c>
      <c r="AB240" s="6" t="s">
        <v>9</v>
      </c>
      <c r="AC240" s="6" t="s">
        <v>7</v>
      </c>
      <c r="AD240" s="6" t="s">
        <v>7</v>
      </c>
      <c r="AE240" s="6" t="s">
        <v>79</v>
      </c>
      <c r="AF240" s="6" t="s">
        <v>84</v>
      </c>
      <c r="AG240" s="8" t="s">
        <v>746</v>
      </c>
      <c r="AS240" s="8" t="s">
        <v>747</v>
      </c>
      <c r="AT240" s="9" t="s">
        <v>65</v>
      </c>
      <c r="BF240" s="9" t="s">
        <v>86</v>
      </c>
      <c r="BG240" s="8" t="s">
        <v>748</v>
      </c>
      <c r="BR240" s="9" t="s">
        <v>86</v>
      </c>
      <c r="BT240" s="8" t="s">
        <v>229</v>
      </c>
    </row>
    <row r="241" spans="1:72" ht="30" x14ac:dyDescent="0.25">
      <c r="A241" s="6">
        <v>118303008369</v>
      </c>
      <c r="B241" s="6">
        <v>450857503</v>
      </c>
      <c r="C241" s="7">
        <v>45041.106874999998</v>
      </c>
      <c r="D241" s="7">
        <v>45041.108761574076</v>
      </c>
      <c r="E241" s="6" t="s">
        <v>749</v>
      </c>
      <c r="J241" s="6" t="s">
        <v>78</v>
      </c>
      <c r="K241" s="6" t="s">
        <v>3</v>
      </c>
      <c r="M241" s="6" t="s">
        <v>79</v>
      </c>
      <c r="N241" s="6" t="s">
        <v>80</v>
      </c>
      <c r="P241" s="6" t="s">
        <v>81</v>
      </c>
      <c r="R241" s="6" t="s">
        <v>57</v>
      </c>
      <c r="T241" s="6" t="s">
        <v>91</v>
      </c>
      <c r="U241" s="6" t="s">
        <v>79</v>
      </c>
      <c r="V241" s="6" t="s">
        <v>79</v>
      </c>
      <c r="W241" s="6" t="s">
        <v>79</v>
      </c>
      <c r="X241" s="6" t="s">
        <v>83</v>
      </c>
      <c r="Z241" s="6" t="s">
        <v>7</v>
      </c>
      <c r="AA241" s="6" t="s">
        <v>7</v>
      </c>
      <c r="AB241" s="6" t="s">
        <v>7</v>
      </c>
      <c r="AC241" s="6" t="s">
        <v>7</v>
      </c>
      <c r="AD241" s="6" t="s">
        <v>7</v>
      </c>
      <c r="AE241" s="6" t="s">
        <v>79</v>
      </c>
      <c r="AF241" s="6" t="s">
        <v>84</v>
      </c>
      <c r="AS241" s="8" t="s">
        <v>750</v>
      </c>
      <c r="AT241" s="9" t="s">
        <v>58</v>
      </c>
      <c r="AV241" s="9" t="s">
        <v>86</v>
      </c>
      <c r="BG241" s="8" t="s">
        <v>138</v>
      </c>
      <c r="BS241" s="9" t="s">
        <v>86</v>
      </c>
    </row>
    <row r="242" spans="1:72" ht="45" x14ac:dyDescent="0.25">
      <c r="A242" s="6">
        <v>118303002556</v>
      </c>
      <c r="B242" s="6">
        <v>450857503</v>
      </c>
      <c r="C242" s="7">
        <v>45041.098680555559</v>
      </c>
      <c r="D242" s="7">
        <v>45041.101226851853</v>
      </c>
      <c r="E242" s="6" t="s">
        <v>751</v>
      </c>
      <c r="J242" s="6" t="s">
        <v>89</v>
      </c>
      <c r="K242" s="6" t="s">
        <v>3</v>
      </c>
      <c r="M242" s="6" t="s">
        <v>79</v>
      </c>
      <c r="N242" s="6" t="s">
        <v>80</v>
      </c>
      <c r="P242" s="6" t="s">
        <v>284</v>
      </c>
      <c r="R242" s="6" t="s">
        <v>57</v>
      </c>
      <c r="T242" s="6" t="s">
        <v>101</v>
      </c>
      <c r="U242" s="6" t="s">
        <v>79</v>
      </c>
      <c r="V242" s="6" t="s">
        <v>79</v>
      </c>
      <c r="W242" s="6" t="s">
        <v>79</v>
      </c>
      <c r="X242" s="6" t="s">
        <v>83</v>
      </c>
      <c r="Z242" s="6" t="s">
        <v>9</v>
      </c>
      <c r="AA242" s="6" t="s">
        <v>7</v>
      </c>
      <c r="AB242" s="6" t="s">
        <v>7</v>
      </c>
      <c r="AC242" s="6" t="s">
        <v>9</v>
      </c>
      <c r="AD242" s="6" t="s">
        <v>7</v>
      </c>
      <c r="AE242" s="6" t="s">
        <v>79</v>
      </c>
      <c r="AF242" s="6" t="s">
        <v>84</v>
      </c>
      <c r="AS242" s="8" t="s">
        <v>752</v>
      </c>
      <c r="AT242" s="9" t="s">
        <v>65</v>
      </c>
      <c r="BF242" s="9" t="s">
        <v>86</v>
      </c>
      <c r="BG242" s="8" t="s">
        <v>753</v>
      </c>
      <c r="BH242" s="9" t="s">
        <v>69</v>
      </c>
      <c r="BL242" s="9" t="s">
        <v>86</v>
      </c>
    </row>
    <row r="243" spans="1:72" ht="45" x14ac:dyDescent="0.25">
      <c r="A243" s="6">
        <v>118303000333</v>
      </c>
      <c r="B243" s="6">
        <v>450857503</v>
      </c>
      <c r="C243" s="7">
        <v>45041.095497685186</v>
      </c>
      <c r="D243" s="7">
        <v>45041.100763888891</v>
      </c>
      <c r="E243" s="6" t="s">
        <v>188</v>
      </c>
      <c r="J243" s="6" t="s">
        <v>95</v>
      </c>
      <c r="K243" s="6" t="s">
        <v>5</v>
      </c>
      <c r="M243" s="6" t="s">
        <v>79</v>
      </c>
      <c r="N243" s="6" t="s">
        <v>80</v>
      </c>
      <c r="P243" s="6" t="s">
        <v>284</v>
      </c>
      <c r="R243" s="6" t="s">
        <v>193</v>
      </c>
      <c r="T243" s="6" t="s">
        <v>96</v>
      </c>
      <c r="U243" s="6" t="s">
        <v>79</v>
      </c>
      <c r="V243" s="6" t="s">
        <v>79</v>
      </c>
      <c r="W243" s="6" t="s">
        <v>84</v>
      </c>
      <c r="X243" s="6" t="s">
        <v>83</v>
      </c>
      <c r="Z243" s="6" t="s">
        <v>7</v>
      </c>
      <c r="AA243" s="6" t="s">
        <v>10</v>
      </c>
      <c r="AB243" s="6" t="s">
        <v>9</v>
      </c>
      <c r="AC243" s="6" t="s">
        <v>9</v>
      </c>
      <c r="AD243" s="6" t="s">
        <v>10</v>
      </c>
      <c r="AE243" s="6" t="s">
        <v>84</v>
      </c>
      <c r="AF243" s="6" t="s">
        <v>84</v>
      </c>
      <c r="AS243" s="8" t="s">
        <v>754</v>
      </c>
      <c r="AT243" s="9" t="s">
        <v>65</v>
      </c>
      <c r="BF243" s="9" t="s">
        <v>86</v>
      </c>
      <c r="BG243" s="8" t="s">
        <v>755</v>
      </c>
      <c r="BH243" s="9" t="s">
        <v>643</v>
      </c>
      <c r="BR243" s="9" t="s">
        <v>86</v>
      </c>
      <c r="BT243" s="8" t="s">
        <v>756</v>
      </c>
    </row>
    <row r="244" spans="1:72" ht="30" x14ac:dyDescent="0.25">
      <c r="A244" s="6">
        <v>118302998230</v>
      </c>
      <c r="B244" s="6">
        <v>450857503</v>
      </c>
      <c r="C244" s="7">
        <v>45041.092499999999</v>
      </c>
      <c r="D244" s="7">
        <v>45041.09884259259</v>
      </c>
      <c r="E244" s="6" t="s">
        <v>188</v>
      </c>
      <c r="J244" s="6" t="s">
        <v>95</v>
      </c>
      <c r="K244" s="6" t="s">
        <v>3</v>
      </c>
      <c r="M244" s="6" t="s">
        <v>79</v>
      </c>
      <c r="N244" s="6" t="s">
        <v>80</v>
      </c>
      <c r="P244" s="6" t="s">
        <v>284</v>
      </c>
      <c r="R244" s="6" t="s">
        <v>250</v>
      </c>
      <c r="T244" s="6" t="s">
        <v>101</v>
      </c>
      <c r="U244" s="6" t="s">
        <v>79</v>
      </c>
      <c r="V244" s="6" t="s">
        <v>79</v>
      </c>
      <c r="W244" s="6" t="s">
        <v>79</v>
      </c>
      <c r="X244" s="6" t="s">
        <v>104</v>
      </c>
      <c r="Z244" s="6" t="s">
        <v>7</v>
      </c>
      <c r="AA244" s="6" t="s">
        <v>9</v>
      </c>
      <c r="AB244" s="6" t="s">
        <v>7</v>
      </c>
      <c r="AC244" s="6" t="s">
        <v>7</v>
      </c>
      <c r="AD244" s="6" t="s">
        <v>7</v>
      </c>
      <c r="AE244" s="6" t="s">
        <v>79</v>
      </c>
      <c r="AF244" s="6" t="s">
        <v>84</v>
      </c>
      <c r="AS244" s="8" t="s">
        <v>757</v>
      </c>
      <c r="AT244" s="9" t="s">
        <v>65</v>
      </c>
      <c r="BF244" s="9" t="s">
        <v>86</v>
      </c>
      <c r="BG244" s="8" t="s">
        <v>758</v>
      </c>
      <c r="BH244" s="9" t="s">
        <v>73</v>
      </c>
      <c r="BP244" s="9" t="s">
        <v>86</v>
      </c>
    </row>
    <row r="245" spans="1:72" ht="240" x14ac:dyDescent="0.25">
      <c r="A245" s="6">
        <v>118302993759</v>
      </c>
      <c r="B245" s="6">
        <v>450857503</v>
      </c>
      <c r="C245" s="7">
        <v>45041.085486111115</v>
      </c>
      <c r="D245" s="7">
        <v>45041.093032407407</v>
      </c>
      <c r="E245" s="6" t="s">
        <v>188</v>
      </c>
      <c r="J245" s="6" t="s">
        <v>89</v>
      </c>
      <c r="K245" s="6" t="s">
        <v>3</v>
      </c>
      <c r="M245" s="6" t="s">
        <v>79</v>
      </c>
      <c r="N245" s="6" t="s">
        <v>80</v>
      </c>
      <c r="P245" s="6" t="s">
        <v>81</v>
      </c>
      <c r="R245" s="6" t="s">
        <v>57</v>
      </c>
      <c r="T245" s="6" t="s">
        <v>91</v>
      </c>
      <c r="U245" s="6" t="s">
        <v>79</v>
      </c>
      <c r="V245" s="6" t="s">
        <v>79</v>
      </c>
      <c r="W245" s="6" t="s">
        <v>84</v>
      </c>
      <c r="X245" s="6" t="s">
        <v>83</v>
      </c>
      <c r="Z245" s="6" t="s">
        <v>9</v>
      </c>
      <c r="AA245" s="6" t="s">
        <v>10</v>
      </c>
      <c r="AB245" s="6" t="s">
        <v>7</v>
      </c>
      <c r="AC245" s="6" t="s">
        <v>10</v>
      </c>
      <c r="AD245" s="6" t="s">
        <v>7</v>
      </c>
      <c r="AE245" s="6" t="s">
        <v>79</v>
      </c>
      <c r="AF245" s="6" t="s">
        <v>84</v>
      </c>
      <c r="AG245" s="8" t="s">
        <v>267</v>
      </c>
      <c r="AS245" s="8" t="s">
        <v>267</v>
      </c>
      <c r="AU245" s="9" t="s">
        <v>86</v>
      </c>
      <c r="BG245" s="8" t="s">
        <v>267</v>
      </c>
      <c r="BH245" s="9" t="s">
        <v>724</v>
      </c>
      <c r="BS245" s="9" t="s">
        <v>86</v>
      </c>
      <c r="BT245" s="8" t="s">
        <v>759</v>
      </c>
    </row>
    <row r="246" spans="1:72" x14ac:dyDescent="0.25">
      <c r="A246" s="6">
        <v>118302994606</v>
      </c>
      <c r="B246" s="6">
        <v>450857503</v>
      </c>
      <c r="C246" s="7">
        <v>45041.08730324074</v>
      </c>
      <c r="D246" s="7">
        <v>45041.092499999999</v>
      </c>
      <c r="E246" s="6" t="s">
        <v>760</v>
      </c>
      <c r="J246" s="6" t="s">
        <v>78</v>
      </c>
      <c r="K246" s="6" t="s">
        <v>5</v>
      </c>
      <c r="M246" s="6" t="s">
        <v>79</v>
      </c>
      <c r="N246" s="6" t="s">
        <v>80</v>
      </c>
      <c r="P246" s="6" t="s">
        <v>185</v>
      </c>
      <c r="R246" s="6" t="s">
        <v>57</v>
      </c>
      <c r="T246" s="6" t="s">
        <v>82</v>
      </c>
      <c r="U246" s="6" t="s">
        <v>79</v>
      </c>
      <c r="V246" s="6" t="s">
        <v>79</v>
      </c>
      <c r="W246" s="6" t="s">
        <v>84</v>
      </c>
      <c r="X246" s="6" t="s">
        <v>83</v>
      </c>
      <c r="Z246" s="6" t="s">
        <v>7</v>
      </c>
      <c r="AA246" s="6" t="s">
        <v>7</v>
      </c>
      <c r="AB246" s="6" t="s">
        <v>7</v>
      </c>
      <c r="AC246" s="6" t="s">
        <v>10</v>
      </c>
      <c r="AD246" s="6" t="s">
        <v>10</v>
      </c>
      <c r="AE246" s="6" t="s">
        <v>79</v>
      </c>
      <c r="AF246" s="6" t="s">
        <v>84</v>
      </c>
      <c r="AS246" s="8" t="s">
        <v>234</v>
      </c>
      <c r="AT246" s="9" t="s">
        <v>65</v>
      </c>
      <c r="BF246" s="9" t="s">
        <v>86</v>
      </c>
      <c r="BG246" s="8" t="s">
        <v>761</v>
      </c>
      <c r="BR246" s="9" t="s">
        <v>86</v>
      </c>
    </row>
    <row r="247" spans="1:72" ht="60" x14ac:dyDescent="0.25">
      <c r="A247" s="6">
        <v>118302986509</v>
      </c>
      <c r="B247" s="6">
        <v>450857503</v>
      </c>
      <c r="C247" s="7">
        <v>45041.075555555559</v>
      </c>
      <c r="D247" s="7">
        <v>45041.091238425928</v>
      </c>
      <c r="E247" s="6" t="s">
        <v>762</v>
      </c>
      <c r="J247" s="6" t="s">
        <v>95</v>
      </c>
      <c r="K247" s="6" t="s">
        <v>3</v>
      </c>
      <c r="M247" s="6" t="s">
        <v>79</v>
      </c>
      <c r="N247" s="6" t="s">
        <v>80</v>
      </c>
      <c r="P247" s="6" t="s">
        <v>284</v>
      </c>
      <c r="R247" s="6" t="s">
        <v>90</v>
      </c>
      <c r="T247" s="6" t="s">
        <v>96</v>
      </c>
      <c r="U247" s="6" t="s">
        <v>79</v>
      </c>
      <c r="V247" s="6" t="s">
        <v>79</v>
      </c>
      <c r="W247" s="6" t="s">
        <v>79</v>
      </c>
      <c r="X247" s="6" t="s">
        <v>83</v>
      </c>
      <c r="Z247" s="6" t="s">
        <v>10</v>
      </c>
      <c r="AA247" s="6" t="s">
        <v>7</v>
      </c>
      <c r="AB247" s="6" t="s">
        <v>7</v>
      </c>
      <c r="AC247" s="6" t="s">
        <v>7</v>
      </c>
      <c r="AD247" s="6" t="s">
        <v>7</v>
      </c>
      <c r="AE247" s="6" t="s">
        <v>79</v>
      </c>
      <c r="AF247" s="6" t="s">
        <v>84</v>
      </c>
      <c r="AS247" s="8" t="s">
        <v>763</v>
      </c>
      <c r="AT247" s="9" t="s">
        <v>65</v>
      </c>
      <c r="BF247" s="9" t="s">
        <v>86</v>
      </c>
      <c r="BG247" s="8" t="s">
        <v>764</v>
      </c>
      <c r="BH247" s="9" t="s">
        <v>73</v>
      </c>
      <c r="BP247" s="9" t="s">
        <v>86</v>
      </c>
    </row>
    <row r="248" spans="1:72" x14ac:dyDescent="0.25">
      <c r="A248" s="6">
        <v>118302994351</v>
      </c>
      <c r="B248" s="6">
        <v>450857503</v>
      </c>
      <c r="C248" s="7">
        <v>45041.086944444447</v>
      </c>
      <c r="D248" s="7">
        <v>45041.090717592589</v>
      </c>
      <c r="E248" s="6" t="s">
        <v>760</v>
      </c>
      <c r="J248" s="6" t="s">
        <v>78</v>
      </c>
      <c r="K248" s="6" t="s">
        <v>5</v>
      </c>
      <c r="M248" s="6" t="s">
        <v>79</v>
      </c>
      <c r="N248" s="6" t="s">
        <v>80</v>
      </c>
      <c r="P248" s="6" t="s">
        <v>185</v>
      </c>
      <c r="R248" s="6" t="s">
        <v>250</v>
      </c>
      <c r="T248" s="6" t="s">
        <v>96</v>
      </c>
      <c r="U248" s="6" t="s">
        <v>79</v>
      </c>
      <c r="V248" s="6" t="s">
        <v>79</v>
      </c>
      <c r="W248" s="6" t="s">
        <v>84</v>
      </c>
      <c r="X248" s="6" t="s">
        <v>83</v>
      </c>
      <c r="Z248" s="6" t="s">
        <v>10</v>
      </c>
      <c r="AA248" s="6" t="s">
        <v>10</v>
      </c>
      <c r="AB248" s="6" t="s">
        <v>10</v>
      </c>
      <c r="AC248" s="6" t="s">
        <v>10</v>
      </c>
      <c r="AD248" s="6" t="s">
        <v>10</v>
      </c>
      <c r="AE248" s="6" t="s">
        <v>79</v>
      </c>
      <c r="AF248" s="6" t="s">
        <v>84</v>
      </c>
      <c r="AG248" s="8" t="s">
        <v>229</v>
      </c>
      <c r="AS248" s="8" t="s">
        <v>234</v>
      </c>
      <c r="AT248" s="9" t="s">
        <v>65</v>
      </c>
      <c r="BF248" s="9" t="s">
        <v>86</v>
      </c>
      <c r="BG248" s="8" t="s">
        <v>229</v>
      </c>
      <c r="BS248" s="9" t="s">
        <v>86</v>
      </c>
      <c r="BT248" s="8" t="s">
        <v>229</v>
      </c>
    </row>
    <row r="249" spans="1:72" x14ac:dyDescent="0.25">
      <c r="A249" s="6">
        <v>118302951741</v>
      </c>
      <c r="B249" s="6">
        <v>450857503</v>
      </c>
      <c r="C249" s="7">
        <v>45041.029942129629</v>
      </c>
      <c r="D249" s="7">
        <v>45041.031284722223</v>
      </c>
      <c r="E249" s="6" t="s">
        <v>765</v>
      </c>
      <c r="J249" s="6" t="s">
        <v>95</v>
      </c>
      <c r="K249" s="6" t="s">
        <v>3</v>
      </c>
      <c r="M249" s="6" t="s">
        <v>79</v>
      </c>
      <c r="N249" s="6" t="s">
        <v>80</v>
      </c>
      <c r="P249" s="6" t="s">
        <v>81</v>
      </c>
      <c r="R249" s="6" t="s">
        <v>57</v>
      </c>
      <c r="T249" s="6" t="s">
        <v>91</v>
      </c>
      <c r="U249" s="6" t="s">
        <v>79</v>
      </c>
      <c r="V249" s="6" t="s">
        <v>79</v>
      </c>
      <c r="W249" s="6" t="s">
        <v>84</v>
      </c>
      <c r="X249" s="6" t="s">
        <v>104</v>
      </c>
      <c r="AU249" s="9" t="s">
        <v>86</v>
      </c>
      <c r="BS249" s="9" t="s">
        <v>86</v>
      </c>
    </row>
    <row r="250" spans="1:72" ht="30" x14ac:dyDescent="0.25">
      <c r="A250" s="6">
        <v>118302943294</v>
      </c>
      <c r="B250" s="6">
        <v>450857503</v>
      </c>
      <c r="C250" s="7">
        <v>45041.019317129627</v>
      </c>
      <c r="D250" s="7">
        <v>45041.021863425929</v>
      </c>
      <c r="E250" s="6" t="s">
        <v>766</v>
      </c>
      <c r="J250" s="6" t="s">
        <v>200</v>
      </c>
      <c r="K250" s="6" t="s">
        <v>3</v>
      </c>
      <c r="M250" s="6" t="s">
        <v>79</v>
      </c>
      <c r="N250" s="6" t="s">
        <v>80</v>
      </c>
      <c r="P250" s="6" t="s">
        <v>81</v>
      </c>
      <c r="R250" s="6" t="s">
        <v>90</v>
      </c>
      <c r="T250" s="6" t="s">
        <v>96</v>
      </c>
      <c r="U250" s="6" t="s">
        <v>79</v>
      </c>
      <c r="V250" s="6" t="s">
        <v>79</v>
      </c>
      <c r="W250" s="6" t="s">
        <v>84</v>
      </c>
      <c r="X250" s="6" t="s">
        <v>83</v>
      </c>
      <c r="Z250" s="6" t="s">
        <v>9</v>
      </c>
      <c r="AA250" s="6" t="s">
        <v>7</v>
      </c>
      <c r="AB250" s="6" t="s">
        <v>7</v>
      </c>
      <c r="AC250" s="6" t="s">
        <v>7</v>
      </c>
      <c r="AD250" s="6" t="s">
        <v>7</v>
      </c>
      <c r="AE250" s="6" t="s">
        <v>79</v>
      </c>
      <c r="AF250" s="6" t="s">
        <v>84</v>
      </c>
      <c r="AS250" s="8" t="s">
        <v>767</v>
      </c>
      <c r="AT250" s="9" t="s">
        <v>549</v>
      </c>
      <c r="BD250" s="9" t="s">
        <v>86</v>
      </c>
      <c r="BG250" s="8" t="s">
        <v>768</v>
      </c>
      <c r="BS250" s="9" t="s">
        <v>86</v>
      </c>
    </row>
    <row r="251" spans="1:72" x14ac:dyDescent="0.25">
      <c r="A251" s="6">
        <v>118302904002</v>
      </c>
      <c r="B251" s="6">
        <v>450857503</v>
      </c>
      <c r="C251" s="7">
        <v>45040.975624999999</v>
      </c>
      <c r="D251" s="7">
        <v>45040.976319444446</v>
      </c>
      <c r="E251" s="6" t="s">
        <v>769</v>
      </c>
      <c r="J251" s="6" t="s">
        <v>78</v>
      </c>
      <c r="K251" s="6" t="s">
        <v>3</v>
      </c>
      <c r="M251" s="6" t="s">
        <v>79</v>
      </c>
      <c r="N251" s="6" t="s">
        <v>80</v>
      </c>
      <c r="P251" s="6" t="s">
        <v>117</v>
      </c>
      <c r="R251" s="6" t="s">
        <v>46</v>
      </c>
      <c r="S251" s="6" t="s">
        <v>770</v>
      </c>
      <c r="T251" s="6" t="s">
        <v>82</v>
      </c>
      <c r="U251" s="6" t="s">
        <v>79</v>
      </c>
      <c r="V251" s="6" t="s">
        <v>79</v>
      </c>
      <c r="W251" s="6" t="s">
        <v>84</v>
      </c>
      <c r="X251" s="6" t="s">
        <v>83</v>
      </c>
      <c r="AU251" s="9" t="s">
        <v>86</v>
      </c>
      <c r="BS251" s="9" t="s">
        <v>86</v>
      </c>
    </row>
    <row r="252" spans="1:72" x14ac:dyDescent="0.25">
      <c r="A252" s="6">
        <v>118302885582</v>
      </c>
      <c r="B252" s="6">
        <v>450857503</v>
      </c>
      <c r="C252" s="7">
        <v>45040.955057870371</v>
      </c>
      <c r="D252" s="7">
        <v>45040.955601851849</v>
      </c>
      <c r="E252" s="6" t="s">
        <v>771</v>
      </c>
      <c r="J252" s="6" t="s">
        <v>78</v>
      </c>
      <c r="K252" s="6" t="s">
        <v>3</v>
      </c>
      <c r="M252" s="6" t="s">
        <v>79</v>
      </c>
      <c r="N252" s="6" t="s">
        <v>80</v>
      </c>
      <c r="P252" s="6" t="s">
        <v>81</v>
      </c>
      <c r="R252" s="6" t="s">
        <v>57</v>
      </c>
      <c r="T252" s="6" t="s">
        <v>101</v>
      </c>
      <c r="U252" s="6" t="s">
        <v>79</v>
      </c>
      <c r="V252" s="6" t="s">
        <v>79</v>
      </c>
      <c r="W252" s="6" t="s">
        <v>79</v>
      </c>
      <c r="X252" s="6" t="s">
        <v>83</v>
      </c>
      <c r="AU252" s="9" t="s">
        <v>86</v>
      </c>
      <c r="BS252" s="9" t="s">
        <v>86</v>
      </c>
    </row>
    <row r="253" spans="1:72" x14ac:dyDescent="0.25">
      <c r="A253" s="6">
        <v>118302878775</v>
      </c>
      <c r="B253" s="6">
        <v>450857503</v>
      </c>
      <c r="C253" s="7">
        <v>45040.948125000003</v>
      </c>
      <c r="D253" s="7">
        <v>45040.953217592592</v>
      </c>
      <c r="E253" s="6" t="s">
        <v>772</v>
      </c>
      <c r="J253" s="6" t="s">
        <v>95</v>
      </c>
      <c r="K253" s="6" t="s">
        <v>3</v>
      </c>
      <c r="M253" s="6" t="s">
        <v>79</v>
      </c>
      <c r="N253" s="6" t="s">
        <v>80</v>
      </c>
      <c r="P253" s="6" t="s">
        <v>81</v>
      </c>
      <c r="R253" s="6" t="s">
        <v>46</v>
      </c>
      <c r="S253" s="6" t="s">
        <v>773</v>
      </c>
      <c r="T253" s="6" t="s">
        <v>4</v>
      </c>
      <c r="U253" s="6" t="s">
        <v>79</v>
      </c>
      <c r="V253" s="6" t="s">
        <v>79</v>
      </c>
      <c r="W253" s="6" t="s">
        <v>79</v>
      </c>
      <c r="X253" s="6" t="s">
        <v>83</v>
      </c>
      <c r="Z253" s="6" t="s">
        <v>9</v>
      </c>
      <c r="AA253" s="6" t="s">
        <v>10</v>
      </c>
      <c r="AB253" s="6" t="s">
        <v>9</v>
      </c>
      <c r="AC253" s="6" t="s">
        <v>7</v>
      </c>
      <c r="AD253" s="6" t="s">
        <v>7</v>
      </c>
      <c r="AE253" s="6" t="s">
        <v>79</v>
      </c>
      <c r="AF253" s="6" t="s">
        <v>84</v>
      </c>
      <c r="AS253" s="8" t="s">
        <v>774</v>
      </c>
      <c r="AT253" s="9" t="s">
        <v>65</v>
      </c>
      <c r="BF253" s="9" t="s">
        <v>86</v>
      </c>
      <c r="BG253" s="8" t="s">
        <v>775</v>
      </c>
      <c r="BR253" s="9" t="s">
        <v>86</v>
      </c>
    </row>
    <row r="254" spans="1:72" ht="30" x14ac:dyDescent="0.25">
      <c r="A254" s="6">
        <v>118302873832</v>
      </c>
      <c r="B254" s="6">
        <v>450857503</v>
      </c>
      <c r="C254" s="7">
        <v>45040.943148148152</v>
      </c>
      <c r="D254" s="7">
        <v>45040.946215277778</v>
      </c>
      <c r="E254" s="6" t="s">
        <v>776</v>
      </c>
      <c r="J254" s="6" t="s">
        <v>175</v>
      </c>
      <c r="K254" s="6" t="s">
        <v>3</v>
      </c>
      <c r="M254" s="6" t="s">
        <v>79</v>
      </c>
      <c r="N254" s="6" t="s">
        <v>80</v>
      </c>
      <c r="P254" s="6" t="s">
        <v>81</v>
      </c>
      <c r="R254" s="6" t="s">
        <v>90</v>
      </c>
      <c r="T254" s="6" t="s">
        <v>136</v>
      </c>
      <c r="U254" s="6" t="s">
        <v>79</v>
      </c>
      <c r="V254" s="6" t="s">
        <v>79</v>
      </c>
      <c r="W254" s="6" t="s">
        <v>79</v>
      </c>
      <c r="X254" s="6" t="s">
        <v>83</v>
      </c>
      <c r="Z254" s="6" t="s">
        <v>9</v>
      </c>
      <c r="AA254" s="6" t="s">
        <v>9</v>
      </c>
      <c r="AB254" s="6" t="s">
        <v>9</v>
      </c>
      <c r="AC254" s="6" t="s">
        <v>9</v>
      </c>
      <c r="AD254" s="6" t="s">
        <v>9</v>
      </c>
      <c r="AE254" s="6" t="s">
        <v>79</v>
      </c>
      <c r="AF254" s="6" t="s">
        <v>84</v>
      </c>
      <c r="AS254" s="8" t="s">
        <v>777</v>
      </c>
      <c r="AT254" s="9" t="s">
        <v>65</v>
      </c>
      <c r="BF254" s="9" t="s">
        <v>86</v>
      </c>
      <c r="BG254" s="8" t="s">
        <v>778</v>
      </c>
      <c r="BH254" s="9" t="s">
        <v>779</v>
      </c>
      <c r="BJ254" s="9" t="s">
        <v>86</v>
      </c>
      <c r="BO254" s="9" t="s">
        <v>86</v>
      </c>
    </row>
    <row r="255" spans="1:72" x14ac:dyDescent="0.25">
      <c r="A255" s="6">
        <v>118302871851</v>
      </c>
      <c r="B255" s="6">
        <v>450857503</v>
      </c>
      <c r="C255" s="7">
        <v>45040.94122685185</v>
      </c>
      <c r="D255" s="7">
        <v>45040.944421296299</v>
      </c>
      <c r="E255" s="6" t="s">
        <v>780</v>
      </c>
      <c r="J255" s="6" t="s">
        <v>95</v>
      </c>
      <c r="K255" s="6" t="s">
        <v>3</v>
      </c>
      <c r="M255" s="6" t="s">
        <v>79</v>
      </c>
      <c r="N255" s="6" t="s">
        <v>227</v>
      </c>
      <c r="P255" s="6" t="s">
        <v>216</v>
      </c>
      <c r="R255" s="6" t="s">
        <v>193</v>
      </c>
      <c r="T255" s="6" t="s">
        <v>91</v>
      </c>
      <c r="U255" s="6" t="s">
        <v>79</v>
      </c>
      <c r="V255" s="6" t="s">
        <v>79</v>
      </c>
      <c r="W255" s="6" t="s">
        <v>79</v>
      </c>
      <c r="X255" s="6" t="s">
        <v>83</v>
      </c>
      <c r="AU255" s="9" t="s">
        <v>86</v>
      </c>
      <c r="BS255" s="9" t="s">
        <v>86</v>
      </c>
    </row>
    <row r="256" spans="1:72" x14ac:dyDescent="0.25">
      <c r="A256" s="6">
        <v>118302837583</v>
      </c>
      <c r="B256" s="6">
        <v>450857503</v>
      </c>
      <c r="C256" s="7">
        <v>45040.910821759258</v>
      </c>
      <c r="D256" s="7">
        <v>45040.915185185186</v>
      </c>
      <c r="E256" s="6" t="s">
        <v>781</v>
      </c>
      <c r="J256" s="6" t="s">
        <v>95</v>
      </c>
      <c r="K256" s="6" t="s">
        <v>5</v>
      </c>
      <c r="M256" s="6" t="s">
        <v>79</v>
      </c>
      <c r="N256" s="6" t="s">
        <v>80</v>
      </c>
      <c r="P256" s="6" t="s">
        <v>81</v>
      </c>
      <c r="R256" s="6" t="s">
        <v>90</v>
      </c>
      <c r="T256" s="6" t="s">
        <v>96</v>
      </c>
      <c r="U256" s="6" t="s">
        <v>84</v>
      </c>
      <c r="V256" s="6" t="s">
        <v>79</v>
      </c>
      <c r="W256" s="6" t="s">
        <v>84</v>
      </c>
      <c r="X256" s="6" t="s">
        <v>83</v>
      </c>
      <c r="Z256" s="6" t="s">
        <v>9</v>
      </c>
      <c r="AA256" s="6" t="s">
        <v>7</v>
      </c>
      <c r="AB256" s="6" t="s">
        <v>9</v>
      </c>
      <c r="AC256" s="6" t="s">
        <v>9</v>
      </c>
      <c r="AD256" s="6" t="s">
        <v>7</v>
      </c>
      <c r="AE256" s="6" t="s">
        <v>84</v>
      </c>
      <c r="AF256" s="6" t="s">
        <v>84</v>
      </c>
      <c r="AG256" s="8" t="s">
        <v>138</v>
      </c>
      <c r="AS256" s="8" t="s">
        <v>138</v>
      </c>
      <c r="AU256" s="9" t="s">
        <v>86</v>
      </c>
      <c r="BG256" s="8" t="s">
        <v>138</v>
      </c>
      <c r="BS256" s="9" t="s">
        <v>86</v>
      </c>
      <c r="BT256" s="8" t="s">
        <v>138</v>
      </c>
    </row>
    <row r="257" spans="1:72" x14ac:dyDescent="0.25">
      <c r="A257" s="6">
        <v>118302821771</v>
      </c>
      <c r="B257" s="6">
        <v>450857503</v>
      </c>
      <c r="C257" s="7">
        <v>45040.897777777776</v>
      </c>
      <c r="D257" s="7">
        <v>45040.898877314816</v>
      </c>
      <c r="E257" s="6" t="s">
        <v>782</v>
      </c>
      <c r="J257" s="6" t="s">
        <v>175</v>
      </c>
      <c r="K257" s="6" t="s">
        <v>3</v>
      </c>
      <c r="M257" s="6" t="s">
        <v>79</v>
      </c>
      <c r="N257" s="6" t="s">
        <v>80</v>
      </c>
      <c r="P257" s="6" t="s">
        <v>46</v>
      </c>
      <c r="Q257" s="6" t="s">
        <v>263</v>
      </c>
      <c r="R257" s="6" t="s">
        <v>193</v>
      </c>
      <c r="T257" s="6" t="s">
        <v>101</v>
      </c>
      <c r="U257" s="6" t="s">
        <v>79</v>
      </c>
      <c r="V257" s="6" t="s">
        <v>79</v>
      </c>
      <c r="W257" s="6" t="s">
        <v>84</v>
      </c>
      <c r="X257" s="6" t="s">
        <v>83</v>
      </c>
      <c r="AU257" s="9" t="s">
        <v>86</v>
      </c>
      <c r="BS257" s="9" t="s">
        <v>86</v>
      </c>
    </row>
    <row r="258" spans="1:72" ht="60" x14ac:dyDescent="0.25">
      <c r="A258" s="6">
        <v>118302801509</v>
      </c>
      <c r="B258" s="6">
        <v>450857503</v>
      </c>
      <c r="C258" s="7">
        <v>45040.882222222222</v>
      </c>
      <c r="D258" s="7">
        <v>45040.884016203701</v>
      </c>
      <c r="E258" s="6" t="s">
        <v>783</v>
      </c>
      <c r="J258" s="6" t="s">
        <v>200</v>
      </c>
      <c r="K258" s="6" t="s">
        <v>3</v>
      </c>
      <c r="M258" s="6" t="s">
        <v>79</v>
      </c>
      <c r="N258" s="6" t="s">
        <v>80</v>
      </c>
      <c r="P258" s="6" t="s">
        <v>81</v>
      </c>
      <c r="R258" s="6" t="s">
        <v>57</v>
      </c>
      <c r="T258" s="6" t="s">
        <v>96</v>
      </c>
      <c r="U258" s="6" t="s">
        <v>79</v>
      </c>
      <c r="V258" s="6" t="s">
        <v>79</v>
      </c>
      <c r="W258" s="6" t="s">
        <v>79</v>
      </c>
      <c r="X258" s="6" t="s">
        <v>83</v>
      </c>
      <c r="Z258" s="6" t="s">
        <v>9</v>
      </c>
      <c r="AA258" s="6" t="s">
        <v>9</v>
      </c>
      <c r="AB258" s="6" t="s">
        <v>9</v>
      </c>
      <c r="AC258" s="6" t="s">
        <v>9</v>
      </c>
      <c r="AD258" s="6" t="s">
        <v>10</v>
      </c>
      <c r="AE258" s="6" t="s">
        <v>79</v>
      </c>
      <c r="AF258" s="6" t="s">
        <v>79</v>
      </c>
      <c r="AS258" s="8" t="s">
        <v>784</v>
      </c>
      <c r="AT258" s="9" t="s">
        <v>65</v>
      </c>
      <c r="BF258" s="9" t="s">
        <v>86</v>
      </c>
      <c r="BG258" s="8" t="s">
        <v>267</v>
      </c>
      <c r="BS258" s="9" t="s">
        <v>86</v>
      </c>
    </row>
    <row r="259" spans="1:72" x14ac:dyDescent="0.25">
      <c r="A259" s="6">
        <v>118302752894</v>
      </c>
      <c r="B259" s="6">
        <v>450857503</v>
      </c>
      <c r="C259" s="7">
        <v>45040.845682870371</v>
      </c>
      <c r="D259" s="7">
        <v>45040.878854166665</v>
      </c>
      <c r="E259" s="6" t="s">
        <v>785</v>
      </c>
      <c r="J259" s="6" t="s">
        <v>95</v>
      </c>
      <c r="K259" s="6" t="s">
        <v>3</v>
      </c>
      <c r="M259" s="6" t="s">
        <v>79</v>
      </c>
      <c r="N259" s="6" t="s">
        <v>80</v>
      </c>
      <c r="P259" s="6" t="s">
        <v>81</v>
      </c>
      <c r="R259" s="6" t="s">
        <v>90</v>
      </c>
      <c r="T259" s="6" t="s">
        <v>96</v>
      </c>
      <c r="U259" s="6" t="s">
        <v>79</v>
      </c>
      <c r="V259" s="6" t="s">
        <v>79</v>
      </c>
      <c r="W259" s="6" t="s">
        <v>79</v>
      </c>
      <c r="X259" s="6" t="s">
        <v>83</v>
      </c>
      <c r="AU259" s="9" t="s">
        <v>86</v>
      </c>
      <c r="BS259" s="9" t="s">
        <v>86</v>
      </c>
    </row>
    <row r="260" spans="1:72" ht="75" x14ac:dyDescent="0.25">
      <c r="A260" s="6">
        <v>118302775248</v>
      </c>
      <c r="B260" s="6">
        <v>450857503</v>
      </c>
      <c r="C260" s="7">
        <v>45040.862118055556</v>
      </c>
      <c r="D260" s="7">
        <v>45040.864884259259</v>
      </c>
      <c r="E260" s="6" t="s">
        <v>786</v>
      </c>
      <c r="J260" s="6" t="s">
        <v>78</v>
      </c>
      <c r="K260" s="6" t="s">
        <v>5</v>
      </c>
      <c r="M260" s="6" t="s">
        <v>79</v>
      </c>
      <c r="N260" s="6" t="s">
        <v>80</v>
      </c>
      <c r="P260" s="6" t="s">
        <v>81</v>
      </c>
      <c r="R260" s="6" t="s">
        <v>57</v>
      </c>
      <c r="T260" s="6" t="s">
        <v>101</v>
      </c>
      <c r="U260" s="6" t="s">
        <v>79</v>
      </c>
      <c r="V260" s="6" t="s">
        <v>79</v>
      </c>
      <c r="W260" s="6" t="s">
        <v>79</v>
      </c>
      <c r="X260" s="6" t="s">
        <v>83</v>
      </c>
      <c r="Z260" s="6" t="s">
        <v>7</v>
      </c>
      <c r="AA260" s="6" t="s">
        <v>10</v>
      </c>
      <c r="AB260" s="6" t="s">
        <v>7</v>
      </c>
      <c r="AC260" s="6" t="s">
        <v>7</v>
      </c>
      <c r="AD260" s="6" t="s">
        <v>10</v>
      </c>
      <c r="AE260" s="6" t="s">
        <v>79</v>
      </c>
      <c r="AF260" s="6" t="s">
        <v>84</v>
      </c>
      <c r="AS260" s="8" t="s">
        <v>787</v>
      </c>
      <c r="AT260" s="9" t="s">
        <v>61</v>
      </c>
      <c r="BB260" s="9" t="s">
        <v>86</v>
      </c>
      <c r="BG260" s="8" t="s">
        <v>788</v>
      </c>
      <c r="BS260" s="9" t="s">
        <v>86</v>
      </c>
    </row>
    <row r="261" spans="1:72" x14ac:dyDescent="0.25">
      <c r="A261" s="6">
        <v>118302763346</v>
      </c>
      <c r="B261" s="6">
        <v>450857503</v>
      </c>
      <c r="C261" s="7">
        <v>45040.853437500002</v>
      </c>
      <c r="D261" s="7">
        <v>45040.854502314818</v>
      </c>
      <c r="E261" s="6" t="s">
        <v>789</v>
      </c>
      <c r="J261" s="6" t="s">
        <v>175</v>
      </c>
      <c r="K261" s="6" t="s">
        <v>3</v>
      </c>
      <c r="M261" s="6" t="s">
        <v>79</v>
      </c>
      <c r="N261" s="6" t="s">
        <v>80</v>
      </c>
      <c r="P261" s="6" t="s">
        <v>81</v>
      </c>
      <c r="R261" s="6" t="s">
        <v>57</v>
      </c>
      <c r="T261" s="6" t="s">
        <v>101</v>
      </c>
      <c r="U261" s="6" t="s">
        <v>79</v>
      </c>
      <c r="V261" s="6" t="s">
        <v>79</v>
      </c>
      <c r="W261" s="6" t="s">
        <v>79</v>
      </c>
      <c r="X261" s="6" t="s">
        <v>83</v>
      </c>
      <c r="AU261" s="9" t="s">
        <v>86</v>
      </c>
      <c r="BS261" s="9" t="s">
        <v>86</v>
      </c>
    </row>
    <row r="262" spans="1:72" ht="60" x14ac:dyDescent="0.25">
      <c r="A262" s="6">
        <v>118302755681</v>
      </c>
      <c r="B262" s="6">
        <v>450857503</v>
      </c>
      <c r="C262" s="7">
        <v>45040.847719907404</v>
      </c>
      <c r="D262" s="7">
        <v>45040.852881944447</v>
      </c>
      <c r="E262" s="6" t="s">
        <v>790</v>
      </c>
      <c r="J262" s="6" t="s">
        <v>95</v>
      </c>
      <c r="K262" s="6" t="s">
        <v>5</v>
      </c>
      <c r="M262" s="6" t="s">
        <v>79</v>
      </c>
      <c r="N262" s="6" t="s">
        <v>80</v>
      </c>
      <c r="P262" s="6" t="s">
        <v>296</v>
      </c>
      <c r="R262" s="6" t="s">
        <v>90</v>
      </c>
      <c r="T262" s="6" t="s">
        <v>101</v>
      </c>
      <c r="U262" s="6" t="s">
        <v>79</v>
      </c>
      <c r="V262" s="6" t="s">
        <v>79</v>
      </c>
      <c r="W262" s="6" t="s">
        <v>84</v>
      </c>
      <c r="X262" s="6" t="s">
        <v>83</v>
      </c>
      <c r="Z262" s="6" t="s">
        <v>9</v>
      </c>
      <c r="AA262" s="6" t="s">
        <v>9</v>
      </c>
      <c r="AB262" s="6" t="s">
        <v>8</v>
      </c>
      <c r="AC262" s="6" t="s">
        <v>9</v>
      </c>
      <c r="AD262" s="6" t="s">
        <v>7</v>
      </c>
      <c r="AE262" s="6" t="s">
        <v>79</v>
      </c>
      <c r="AF262" s="6" t="s">
        <v>84</v>
      </c>
      <c r="AS262" s="8" t="s">
        <v>791</v>
      </c>
      <c r="AT262" s="9" t="s">
        <v>60</v>
      </c>
      <c r="BA262" s="9" t="s">
        <v>86</v>
      </c>
      <c r="BG262" s="8" t="s">
        <v>792</v>
      </c>
      <c r="BH262" s="9" t="s">
        <v>549</v>
      </c>
      <c r="BR262" s="9" t="s">
        <v>86</v>
      </c>
    </row>
    <row r="263" spans="1:72" x14ac:dyDescent="0.25">
      <c r="A263" s="6">
        <v>118302756267</v>
      </c>
      <c r="B263" s="6">
        <v>450857503</v>
      </c>
      <c r="C263" s="7">
        <v>45040.848136574074</v>
      </c>
      <c r="D263" s="7">
        <v>45040.849039351851</v>
      </c>
      <c r="E263" s="6" t="s">
        <v>793</v>
      </c>
      <c r="J263" s="6" t="s">
        <v>95</v>
      </c>
      <c r="K263" s="6" t="s">
        <v>3</v>
      </c>
      <c r="M263" s="6" t="s">
        <v>79</v>
      </c>
      <c r="N263" s="6" t="s">
        <v>80</v>
      </c>
      <c r="P263" s="6" t="s">
        <v>81</v>
      </c>
      <c r="R263" s="6" t="s">
        <v>90</v>
      </c>
      <c r="T263" s="6" t="s">
        <v>136</v>
      </c>
      <c r="U263" s="6" t="s">
        <v>79</v>
      </c>
      <c r="V263" s="6" t="s">
        <v>79</v>
      </c>
      <c r="W263" s="6" t="s">
        <v>79</v>
      </c>
      <c r="X263" s="6" t="s">
        <v>83</v>
      </c>
      <c r="AU263" s="9" t="s">
        <v>86</v>
      </c>
      <c r="BS263" s="9" t="s">
        <v>86</v>
      </c>
    </row>
    <row r="264" spans="1:72" x14ac:dyDescent="0.25">
      <c r="A264" s="6">
        <v>118302742996</v>
      </c>
      <c r="B264" s="6">
        <v>450857503</v>
      </c>
      <c r="C264" s="7">
        <v>45040.838553240741</v>
      </c>
      <c r="D264" s="7">
        <v>45040.839282407411</v>
      </c>
      <c r="E264" s="6" t="s">
        <v>794</v>
      </c>
      <c r="J264" s="6" t="s">
        <v>200</v>
      </c>
      <c r="K264" s="6" t="s">
        <v>3</v>
      </c>
      <c r="M264" s="6" t="s">
        <v>79</v>
      </c>
      <c r="N264" s="6" t="s">
        <v>80</v>
      </c>
      <c r="P264" s="6" t="s">
        <v>81</v>
      </c>
      <c r="R264" s="6" t="s">
        <v>57</v>
      </c>
      <c r="T264" s="6" t="s">
        <v>96</v>
      </c>
      <c r="U264" s="6" t="s">
        <v>4</v>
      </c>
      <c r="V264" s="6" t="s">
        <v>4</v>
      </c>
      <c r="W264" s="6" t="s">
        <v>79</v>
      </c>
      <c r="X264" s="6" t="s">
        <v>83</v>
      </c>
      <c r="AU264" s="9" t="s">
        <v>86</v>
      </c>
      <c r="BS264" s="9" t="s">
        <v>86</v>
      </c>
    </row>
    <row r="265" spans="1:72" x14ac:dyDescent="0.25">
      <c r="A265" s="6">
        <v>118302731964</v>
      </c>
      <c r="B265" s="6">
        <v>450857503</v>
      </c>
      <c r="C265" s="7">
        <v>45040.830277777779</v>
      </c>
      <c r="D265" s="7">
        <v>45040.833333333336</v>
      </c>
      <c r="E265" s="6" t="s">
        <v>795</v>
      </c>
      <c r="J265" s="6" t="s">
        <v>95</v>
      </c>
      <c r="K265" s="6" t="s">
        <v>5</v>
      </c>
      <c r="M265" s="6" t="s">
        <v>79</v>
      </c>
      <c r="N265" s="6" t="s">
        <v>80</v>
      </c>
      <c r="P265" s="6" t="s">
        <v>81</v>
      </c>
      <c r="R265" s="6" t="s">
        <v>90</v>
      </c>
      <c r="T265" s="6" t="s">
        <v>101</v>
      </c>
      <c r="U265" s="6" t="s">
        <v>79</v>
      </c>
      <c r="V265" s="6" t="s">
        <v>79</v>
      </c>
      <c r="W265" s="6" t="s">
        <v>79</v>
      </c>
      <c r="X265" s="6" t="s">
        <v>83</v>
      </c>
      <c r="Z265" s="6" t="s">
        <v>7</v>
      </c>
      <c r="AA265" s="6" t="s">
        <v>7</v>
      </c>
      <c r="AB265" s="6" t="s">
        <v>7</v>
      </c>
      <c r="AC265" s="6" t="s">
        <v>7</v>
      </c>
      <c r="AD265" s="6" t="s">
        <v>7</v>
      </c>
      <c r="AE265" s="6" t="s">
        <v>79</v>
      </c>
      <c r="AF265" s="6" t="s">
        <v>84</v>
      </c>
      <c r="AS265" s="8" t="s">
        <v>267</v>
      </c>
      <c r="AU265" s="9" t="s">
        <v>86</v>
      </c>
      <c r="BG265" s="8" t="s">
        <v>267</v>
      </c>
      <c r="BS265" s="9" t="s">
        <v>86</v>
      </c>
      <c r="BT265" s="8" t="s">
        <v>267</v>
      </c>
    </row>
    <row r="266" spans="1:72" ht="60" x14ac:dyDescent="0.25">
      <c r="A266" s="6">
        <v>118302726028</v>
      </c>
      <c r="B266" s="6">
        <v>450857503</v>
      </c>
      <c r="C266" s="7">
        <v>45040.825833333336</v>
      </c>
      <c r="D266" s="7">
        <v>45040.828668981485</v>
      </c>
      <c r="E266" s="6" t="s">
        <v>796</v>
      </c>
      <c r="J266" s="6" t="s">
        <v>95</v>
      </c>
      <c r="K266" s="6" t="s">
        <v>3</v>
      </c>
      <c r="M266" s="6" t="s">
        <v>79</v>
      </c>
      <c r="N266" s="6" t="s">
        <v>80</v>
      </c>
      <c r="P266" s="6" t="s">
        <v>81</v>
      </c>
      <c r="R266" s="6" t="s">
        <v>57</v>
      </c>
      <c r="T266" s="6" t="s">
        <v>91</v>
      </c>
      <c r="U266" s="6" t="s">
        <v>79</v>
      </c>
      <c r="V266" s="6" t="s">
        <v>79</v>
      </c>
      <c r="W266" s="6" t="s">
        <v>84</v>
      </c>
      <c r="X266" s="6" t="s">
        <v>83</v>
      </c>
      <c r="Z266" s="6" t="s">
        <v>10</v>
      </c>
      <c r="AA266" s="6" t="s">
        <v>10</v>
      </c>
      <c r="AB266" s="6" t="s">
        <v>7</v>
      </c>
      <c r="AC266" s="6" t="s">
        <v>7</v>
      </c>
      <c r="AD266" s="6" t="s">
        <v>10</v>
      </c>
      <c r="AE266" s="6" t="s">
        <v>79</v>
      </c>
      <c r="AF266" s="6" t="s">
        <v>84</v>
      </c>
      <c r="AS266" s="8" t="s">
        <v>797</v>
      </c>
      <c r="AT266" s="9" t="s">
        <v>65</v>
      </c>
      <c r="BF266" s="9" t="s">
        <v>86</v>
      </c>
      <c r="BG266" s="8" t="s">
        <v>798</v>
      </c>
      <c r="BH266" s="9" t="s">
        <v>799</v>
      </c>
      <c r="BI266" s="9" t="s">
        <v>86</v>
      </c>
      <c r="BL266" s="9" t="s">
        <v>86</v>
      </c>
    </row>
    <row r="267" spans="1:72" ht="150" x14ac:dyDescent="0.25">
      <c r="A267" s="6">
        <v>118302693217</v>
      </c>
      <c r="B267" s="6">
        <v>450857503</v>
      </c>
      <c r="C267" s="7">
        <v>45040.80259259259</v>
      </c>
      <c r="D267" s="7">
        <v>45040.826539351852</v>
      </c>
      <c r="E267" s="6" t="s">
        <v>800</v>
      </c>
      <c r="J267" s="6" t="s">
        <v>95</v>
      </c>
      <c r="K267" s="6" t="s">
        <v>3</v>
      </c>
      <c r="M267" s="6" t="s">
        <v>79</v>
      </c>
      <c r="N267" s="6" t="s">
        <v>80</v>
      </c>
      <c r="P267" s="6" t="s">
        <v>284</v>
      </c>
      <c r="R267" s="6" t="s">
        <v>90</v>
      </c>
      <c r="T267" s="6" t="s">
        <v>96</v>
      </c>
      <c r="U267" s="6" t="s">
        <v>79</v>
      </c>
      <c r="V267" s="6" t="s">
        <v>4</v>
      </c>
      <c r="W267" s="6" t="s">
        <v>79</v>
      </c>
      <c r="X267" s="6" t="s">
        <v>83</v>
      </c>
      <c r="Z267" s="6" t="s">
        <v>9</v>
      </c>
      <c r="AA267" s="6" t="s">
        <v>9</v>
      </c>
      <c r="AB267" s="6" t="s">
        <v>7</v>
      </c>
      <c r="AC267" s="6" t="s">
        <v>11</v>
      </c>
      <c r="AD267" s="6" t="s">
        <v>9</v>
      </c>
      <c r="AE267" s="6" t="s">
        <v>84</v>
      </c>
      <c r="AF267" s="6" t="s">
        <v>84</v>
      </c>
      <c r="AS267" s="8" t="s">
        <v>801</v>
      </c>
      <c r="AT267" s="9" t="s">
        <v>61</v>
      </c>
      <c r="BB267" s="9" t="s">
        <v>86</v>
      </c>
      <c r="BG267" s="11" t="s">
        <v>802</v>
      </c>
      <c r="BR267" s="9" t="s">
        <v>86</v>
      </c>
      <c r="BT267" s="11" t="s">
        <v>803</v>
      </c>
    </row>
    <row r="268" spans="1:72" ht="90" x14ac:dyDescent="0.25">
      <c r="A268" s="6">
        <v>118302693798</v>
      </c>
      <c r="B268" s="6">
        <v>450857503</v>
      </c>
      <c r="C268" s="7">
        <v>45040.802893518521</v>
      </c>
      <c r="D268" s="7">
        <v>45040.813993055555</v>
      </c>
      <c r="E268" s="6" t="s">
        <v>804</v>
      </c>
      <c r="J268" s="6" t="s">
        <v>95</v>
      </c>
      <c r="K268" s="6" t="s">
        <v>3</v>
      </c>
      <c r="M268" s="6" t="s">
        <v>79</v>
      </c>
      <c r="N268" s="6" t="s">
        <v>80</v>
      </c>
      <c r="P268" s="6" t="s">
        <v>81</v>
      </c>
      <c r="R268" s="6" t="s">
        <v>57</v>
      </c>
      <c r="T268" s="6" t="s">
        <v>136</v>
      </c>
      <c r="U268" s="6" t="s">
        <v>79</v>
      </c>
      <c r="V268" s="6" t="s">
        <v>79</v>
      </c>
      <c r="W268" s="6" t="s">
        <v>79</v>
      </c>
      <c r="X268" s="6" t="s">
        <v>104</v>
      </c>
      <c r="Z268" s="6" t="s">
        <v>10</v>
      </c>
      <c r="AA268" s="6" t="s">
        <v>8</v>
      </c>
      <c r="AB268" s="6" t="s">
        <v>7</v>
      </c>
      <c r="AC268" s="6" t="s">
        <v>7</v>
      </c>
      <c r="AD268" s="6" t="s">
        <v>7</v>
      </c>
      <c r="AE268" s="6" t="s">
        <v>79</v>
      </c>
      <c r="AF268" s="6" t="s">
        <v>79</v>
      </c>
      <c r="AG268" s="8" t="s">
        <v>805</v>
      </c>
      <c r="AS268" s="8" t="s">
        <v>806</v>
      </c>
      <c r="AT268" s="9" t="s">
        <v>65</v>
      </c>
      <c r="BF268" s="9" t="s">
        <v>86</v>
      </c>
      <c r="BG268" s="8" t="s">
        <v>807</v>
      </c>
      <c r="BH268" s="9" t="s">
        <v>69</v>
      </c>
      <c r="BL268" s="9" t="s">
        <v>86</v>
      </c>
    </row>
    <row r="269" spans="1:72" x14ac:dyDescent="0.25">
      <c r="A269" s="6">
        <v>118302700194</v>
      </c>
      <c r="B269" s="6">
        <v>450857503</v>
      </c>
      <c r="C269" s="7">
        <v>45040.807071759256</v>
      </c>
      <c r="D269" s="7">
        <v>45040.808518518519</v>
      </c>
      <c r="E269" s="6" t="s">
        <v>808</v>
      </c>
      <c r="J269" s="6" t="s">
        <v>95</v>
      </c>
      <c r="K269" s="6" t="s">
        <v>3</v>
      </c>
      <c r="M269" s="6" t="s">
        <v>79</v>
      </c>
      <c r="N269" s="6" t="s">
        <v>80</v>
      </c>
      <c r="P269" s="6" t="s">
        <v>81</v>
      </c>
      <c r="R269" s="6" t="s">
        <v>90</v>
      </c>
      <c r="T269" s="6" t="s">
        <v>101</v>
      </c>
      <c r="U269" s="6" t="s">
        <v>79</v>
      </c>
      <c r="V269" s="6" t="s">
        <v>79</v>
      </c>
      <c r="W269" s="6" t="s">
        <v>79</v>
      </c>
      <c r="X269" s="6" t="s">
        <v>83</v>
      </c>
      <c r="AU269" s="9" t="s">
        <v>86</v>
      </c>
      <c r="BS269" s="9" t="s">
        <v>86</v>
      </c>
    </row>
    <row r="270" spans="1:72" x14ac:dyDescent="0.25">
      <c r="A270" s="6">
        <v>118302678021</v>
      </c>
      <c r="B270" s="6">
        <v>450857503</v>
      </c>
      <c r="C270" s="7">
        <v>45040.792858796296</v>
      </c>
      <c r="D270" s="7">
        <v>45040.803831018522</v>
      </c>
      <c r="E270" s="6" t="s">
        <v>809</v>
      </c>
      <c r="J270" s="6" t="s">
        <v>78</v>
      </c>
      <c r="K270" s="6" t="s">
        <v>5</v>
      </c>
      <c r="M270" s="6" t="s">
        <v>79</v>
      </c>
      <c r="N270" s="6" t="s">
        <v>80</v>
      </c>
      <c r="P270" s="6" t="s">
        <v>81</v>
      </c>
      <c r="R270" s="6" t="s">
        <v>90</v>
      </c>
      <c r="T270" s="6" t="s">
        <v>91</v>
      </c>
      <c r="U270" s="6" t="s">
        <v>79</v>
      </c>
      <c r="V270" s="6" t="s">
        <v>79</v>
      </c>
      <c r="W270" s="6" t="s">
        <v>79</v>
      </c>
      <c r="X270" s="6" t="s">
        <v>83</v>
      </c>
      <c r="Z270" s="6" t="s">
        <v>8</v>
      </c>
      <c r="AA270" s="6" t="s">
        <v>7</v>
      </c>
      <c r="AB270" s="6" t="s">
        <v>9</v>
      </c>
      <c r="AC270" s="6" t="s">
        <v>7</v>
      </c>
      <c r="AD270" s="6" t="s">
        <v>7</v>
      </c>
      <c r="AE270" s="6" t="s">
        <v>79</v>
      </c>
      <c r="AF270" s="6" t="s">
        <v>84</v>
      </c>
      <c r="AS270" s="8" t="s">
        <v>810</v>
      </c>
      <c r="AU270" s="9" t="s">
        <v>86</v>
      </c>
      <c r="BG270" s="8" t="s">
        <v>811</v>
      </c>
      <c r="BR270" s="9" t="s">
        <v>86</v>
      </c>
    </row>
    <row r="271" spans="1:72" ht="60" x14ac:dyDescent="0.25">
      <c r="A271" s="6">
        <v>118302684170</v>
      </c>
      <c r="B271" s="6">
        <v>450857503</v>
      </c>
      <c r="C271" s="7">
        <v>45040.796516203707</v>
      </c>
      <c r="D271" s="7">
        <v>45040.803067129629</v>
      </c>
      <c r="E271" s="6" t="s">
        <v>253</v>
      </c>
      <c r="J271" s="6" t="s">
        <v>95</v>
      </c>
      <c r="K271" s="6" t="s">
        <v>3</v>
      </c>
      <c r="M271" s="6" t="s">
        <v>79</v>
      </c>
      <c r="N271" s="6" t="s">
        <v>80</v>
      </c>
      <c r="P271" s="6" t="s">
        <v>176</v>
      </c>
      <c r="R271" s="6" t="s">
        <v>90</v>
      </c>
      <c r="T271" s="6" t="s">
        <v>91</v>
      </c>
      <c r="U271" s="6" t="s">
        <v>4</v>
      </c>
      <c r="V271" s="6" t="s">
        <v>4</v>
      </c>
      <c r="W271" s="6" t="s">
        <v>84</v>
      </c>
      <c r="X271" s="6" t="s">
        <v>104</v>
      </c>
      <c r="Z271" s="6" t="s">
        <v>7</v>
      </c>
      <c r="AA271" s="6" t="s">
        <v>10</v>
      </c>
      <c r="AB271" s="6" t="s">
        <v>10</v>
      </c>
      <c r="AC271" s="6" t="s">
        <v>10</v>
      </c>
      <c r="AD271" s="6" t="s">
        <v>10</v>
      </c>
      <c r="AE271" s="6" t="s">
        <v>84</v>
      </c>
      <c r="AF271" s="6" t="s">
        <v>84</v>
      </c>
      <c r="AS271" s="8" t="s">
        <v>812</v>
      </c>
      <c r="AT271" s="9" t="s">
        <v>65</v>
      </c>
      <c r="BF271" s="9" t="s">
        <v>86</v>
      </c>
      <c r="BG271" s="8" t="s">
        <v>813</v>
      </c>
      <c r="BH271" s="9" t="s">
        <v>70</v>
      </c>
      <c r="BM271" s="9" t="s">
        <v>86</v>
      </c>
      <c r="BT271" s="8" t="s">
        <v>814</v>
      </c>
    </row>
    <row r="272" spans="1:72" x14ac:dyDescent="0.25">
      <c r="A272" s="6">
        <v>118302674770</v>
      </c>
      <c r="B272" s="6">
        <v>450857503</v>
      </c>
      <c r="C272" s="7">
        <v>45040.790960648148</v>
      </c>
      <c r="D272" s="7">
        <v>45040.792013888888</v>
      </c>
      <c r="E272" s="6" t="s">
        <v>245</v>
      </c>
      <c r="J272" s="6" t="s">
        <v>78</v>
      </c>
      <c r="K272" s="6" t="s">
        <v>5</v>
      </c>
      <c r="M272" s="6" t="s">
        <v>79</v>
      </c>
      <c r="N272" s="6" t="s">
        <v>80</v>
      </c>
      <c r="P272" s="6" t="s">
        <v>81</v>
      </c>
      <c r="R272" s="6" t="s">
        <v>90</v>
      </c>
      <c r="T272" s="6" t="s">
        <v>101</v>
      </c>
      <c r="U272" s="6" t="s">
        <v>79</v>
      </c>
      <c r="V272" s="6" t="s">
        <v>79</v>
      </c>
      <c r="W272" s="6" t="s">
        <v>79</v>
      </c>
      <c r="X272" s="6" t="s">
        <v>83</v>
      </c>
      <c r="AU272" s="9" t="s">
        <v>86</v>
      </c>
      <c r="BS272" s="9" t="s">
        <v>86</v>
      </c>
    </row>
    <row r="273" spans="1:72" ht="60" x14ac:dyDescent="0.25">
      <c r="A273" s="6">
        <v>118302665853</v>
      </c>
      <c r="B273" s="6">
        <v>450857503</v>
      </c>
      <c r="C273" s="7">
        <v>45040.784409722219</v>
      </c>
      <c r="D273" s="7">
        <v>45040.788055555553</v>
      </c>
      <c r="E273" s="6" t="s">
        <v>233</v>
      </c>
      <c r="J273" s="6" t="s">
        <v>95</v>
      </c>
      <c r="K273" s="6" t="s">
        <v>5</v>
      </c>
      <c r="M273" s="6" t="s">
        <v>79</v>
      </c>
      <c r="N273" s="6" t="s">
        <v>80</v>
      </c>
      <c r="P273" s="6" t="s">
        <v>176</v>
      </c>
      <c r="R273" s="6" t="s">
        <v>90</v>
      </c>
      <c r="T273" s="6" t="s">
        <v>96</v>
      </c>
      <c r="U273" s="6" t="s">
        <v>79</v>
      </c>
      <c r="V273" s="6" t="s">
        <v>79</v>
      </c>
      <c r="W273" s="6" t="s">
        <v>79</v>
      </c>
      <c r="X273" s="6" t="s">
        <v>83</v>
      </c>
      <c r="Z273" s="6" t="s">
        <v>7</v>
      </c>
      <c r="AA273" s="6" t="s">
        <v>7</v>
      </c>
      <c r="AB273" s="6" t="s">
        <v>7</v>
      </c>
      <c r="AC273" s="6" t="s">
        <v>7</v>
      </c>
      <c r="AD273" s="6" t="s">
        <v>7</v>
      </c>
      <c r="AE273" s="6" t="s">
        <v>79</v>
      </c>
      <c r="AF273" s="6" t="s">
        <v>84</v>
      </c>
      <c r="AS273" s="8" t="s">
        <v>815</v>
      </c>
      <c r="AT273" s="9" t="s">
        <v>65</v>
      </c>
      <c r="BF273" s="9" t="s">
        <v>86</v>
      </c>
      <c r="BG273" s="8" t="s">
        <v>816</v>
      </c>
      <c r="BH273" s="9" t="s">
        <v>69</v>
      </c>
      <c r="BL273" s="9" t="s">
        <v>86</v>
      </c>
    </row>
    <row r="274" spans="1:72" ht="150" x14ac:dyDescent="0.25">
      <c r="A274" s="6">
        <v>118302586021</v>
      </c>
      <c r="B274" s="6">
        <v>450857503</v>
      </c>
      <c r="C274" s="7">
        <v>45040.729872685188</v>
      </c>
      <c r="D274" s="7">
        <v>45040.778321759259</v>
      </c>
      <c r="E274" s="6" t="s">
        <v>817</v>
      </c>
      <c r="J274" s="6" t="s">
        <v>89</v>
      </c>
      <c r="K274" s="6" t="s">
        <v>3</v>
      </c>
      <c r="M274" s="6" t="s">
        <v>79</v>
      </c>
      <c r="N274" s="6" t="s">
        <v>80</v>
      </c>
      <c r="P274" s="6" t="s">
        <v>81</v>
      </c>
      <c r="R274" s="6" t="s">
        <v>57</v>
      </c>
      <c r="T274" s="6" t="s">
        <v>82</v>
      </c>
      <c r="U274" s="6" t="s">
        <v>79</v>
      </c>
      <c r="V274" s="6" t="s">
        <v>79</v>
      </c>
      <c r="W274" s="6" t="s">
        <v>84</v>
      </c>
      <c r="X274" s="6" t="s">
        <v>104</v>
      </c>
      <c r="Z274" s="6" t="s">
        <v>9</v>
      </c>
      <c r="AA274" s="6" t="s">
        <v>9</v>
      </c>
      <c r="AB274" s="6" t="s">
        <v>9</v>
      </c>
      <c r="AC274" s="6" t="s">
        <v>9</v>
      </c>
      <c r="AD274" s="6" t="s">
        <v>7</v>
      </c>
      <c r="AE274" s="6" t="s">
        <v>79</v>
      </c>
      <c r="AF274" s="6" t="s">
        <v>84</v>
      </c>
      <c r="AG274" s="8" t="s">
        <v>818</v>
      </c>
      <c r="AH274" s="9" t="s">
        <v>819</v>
      </c>
      <c r="AI274" s="9" t="s">
        <v>86</v>
      </c>
      <c r="AN274" s="14" t="s">
        <v>820</v>
      </c>
      <c r="AS274" s="8" t="s">
        <v>821</v>
      </c>
      <c r="AT274" s="9" t="s">
        <v>49</v>
      </c>
      <c r="AW274" s="9" t="s">
        <v>86</v>
      </c>
      <c r="BG274" s="8" t="s">
        <v>822</v>
      </c>
      <c r="BH274" s="9" t="s">
        <v>69</v>
      </c>
      <c r="BL274" s="9" t="s">
        <v>86</v>
      </c>
      <c r="BT274" s="8" t="s">
        <v>823</v>
      </c>
    </row>
    <row r="275" spans="1:72" ht="105" x14ac:dyDescent="0.25">
      <c r="A275" s="6">
        <v>118302649796</v>
      </c>
      <c r="B275" s="6">
        <v>450857503</v>
      </c>
      <c r="C275" s="7">
        <v>45040.772731481484</v>
      </c>
      <c r="D275" s="7">
        <v>45040.778171296297</v>
      </c>
      <c r="E275" s="6" t="s">
        <v>824</v>
      </c>
      <c r="J275" s="6" t="s">
        <v>78</v>
      </c>
      <c r="K275" s="6" t="s">
        <v>5</v>
      </c>
      <c r="M275" s="6" t="s">
        <v>79</v>
      </c>
      <c r="N275" s="6" t="s">
        <v>80</v>
      </c>
      <c r="P275" s="6" t="s">
        <v>81</v>
      </c>
      <c r="R275" s="6" t="s">
        <v>57</v>
      </c>
      <c r="T275" s="6" t="s">
        <v>91</v>
      </c>
      <c r="U275" s="6" t="s">
        <v>84</v>
      </c>
      <c r="V275" s="6" t="s">
        <v>4</v>
      </c>
      <c r="W275" s="6" t="s">
        <v>84</v>
      </c>
      <c r="X275" s="6" t="s">
        <v>104</v>
      </c>
      <c r="Z275" s="6" t="s">
        <v>9</v>
      </c>
      <c r="AA275" s="6" t="s">
        <v>9</v>
      </c>
      <c r="AB275" s="6" t="s">
        <v>8</v>
      </c>
      <c r="AC275" s="6" t="s">
        <v>8</v>
      </c>
      <c r="AD275" s="6" t="s">
        <v>7</v>
      </c>
      <c r="AE275" s="6" t="s">
        <v>84</v>
      </c>
      <c r="AF275" s="6" t="s">
        <v>84</v>
      </c>
      <c r="AS275" s="8" t="s">
        <v>825</v>
      </c>
      <c r="AT275" s="9" t="s">
        <v>61</v>
      </c>
      <c r="BB275" s="9" t="s">
        <v>86</v>
      </c>
      <c r="BG275" s="8" t="s">
        <v>826</v>
      </c>
      <c r="BH275" s="9" t="s">
        <v>66</v>
      </c>
      <c r="BI275" s="9" t="s">
        <v>86</v>
      </c>
    </row>
    <row r="276" spans="1:72" ht="30" x14ac:dyDescent="0.25">
      <c r="A276" s="6">
        <v>118302650454</v>
      </c>
      <c r="B276" s="6">
        <v>450857503</v>
      </c>
      <c r="C276" s="7">
        <v>45040.772893518515</v>
      </c>
      <c r="D276" s="7">
        <v>45040.775358796294</v>
      </c>
      <c r="E276" s="6" t="s">
        <v>827</v>
      </c>
      <c r="J276" s="6" t="s">
        <v>95</v>
      </c>
      <c r="K276" s="6" t="s">
        <v>3</v>
      </c>
      <c r="M276" s="6" t="s">
        <v>79</v>
      </c>
      <c r="N276" s="6" t="s">
        <v>80</v>
      </c>
      <c r="P276" s="6" t="s">
        <v>81</v>
      </c>
      <c r="R276" s="6" t="s">
        <v>57</v>
      </c>
      <c r="T276" s="6" t="s">
        <v>136</v>
      </c>
      <c r="U276" s="6" t="s">
        <v>79</v>
      </c>
      <c r="V276" s="6" t="s">
        <v>79</v>
      </c>
      <c r="W276" s="6" t="s">
        <v>79</v>
      </c>
      <c r="X276" s="6" t="s">
        <v>83</v>
      </c>
      <c r="Z276" s="6" t="s">
        <v>7</v>
      </c>
      <c r="AA276" s="6" t="s">
        <v>9</v>
      </c>
      <c r="AB276" s="6" t="s">
        <v>7</v>
      </c>
      <c r="AC276" s="6" t="s">
        <v>7</v>
      </c>
      <c r="AD276" s="6" t="s">
        <v>7</v>
      </c>
      <c r="AE276" s="6" t="s">
        <v>79</v>
      </c>
      <c r="AF276" s="6" t="s">
        <v>84</v>
      </c>
      <c r="AS276" s="8" t="s">
        <v>828</v>
      </c>
      <c r="AT276" s="9" t="s">
        <v>64</v>
      </c>
      <c r="BE276" s="9" t="s">
        <v>86</v>
      </c>
      <c r="BG276" s="8" t="s">
        <v>829</v>
      </c>
      <c r="BR276" s="9" t="s">
        <v>86</v>
      </c>
    </row>
    <row r="277" spans="1:72" x14ac:dyDescent="0.25">
      <c r="A277" s="6">
        <v>118302648205</v>
      </c>
      <c r="B277" s="6">
        <v>450857503</v>
      </c>
      <c r="C277" s="7">
        <v>45040.771620370368</v>
      </c>
      <c r="D277" s="7">
        <v>45040.77443287037</v>
      </c>
      <c r="E277" s="6" t="s">
        <v>830</v>
      </c>
      <c r="J277" s="6" t="s">
        <v>175</v>
      </c>
      <c r="K277" s="6" t="s">
        <v>3</v>
      </c>
      <c r="M277" s="6" t="s">
        <v>79</v>
      </c>
      <c r="N277" s="6" t="s">
        <v>80</v>
      </c>
      <c r="P277" s="6" t="s">
        <v>185</v>
      </c>
      <c r="R277" s="6" t="s">
        <v>4</v>
      </c>
      <c r="T277" s="6" t="s">
        <v>91</v>
      </c>
      <c r="U277" s="6" t="s">
        <v>79</v>
      </c>
      <c r="V277" s="6" t="s">
        <v>79</v>
      </c>
      <c r="W277" s="6" t="s">
        <v>84</v>
      </c>
      <c r="X277" s="6" t="s">
        <v>83</v>
      </c>
      <c r="Z277" s="6" t="s">
        <v>10</v>
      </c>
      <c r="AA277" s="6" t="s">
        <v>10</v>
      </c>
      <c r="AB277" s="6" t="s">
        <v>10</v>
      </c>
      <c r="AC277" s="6" t="s">
        <v>10</v>
      </c>
      <c r="AD277" s="6" t="s">
        <v>10</v>
      </c>
      <c r="AE277" s="6" t="s">
        <v>79</v>
      </c>
      <c r="AF277" s="6" t="s">
        <v>84</v>
      </c>
      <c r="AS277" s="8" t="s">
        <v>831</v>
      </c>
      <c r="AT277" s="9" t="s">
        <v>65</v>
      </c>
      <c r="BF277" s="9" t="s">
        <v>86</v>
      </c>
      <c r="BG277" s="8" t="s">
        <v>832</v>
      </c>
      <c r="BR277" s="9" t="s">
        <v>86</v>
      </c>
    </row>
    <row r="278" spans="1:72" x14ac:dyDescent="0.25">
      <c r="A278" s="6">
        <v>118302644678</v>
      </c>
      <c r="B278" s="6">
        <v>450857503</v>
      </c>
      <c r="C278" s="7">
        <v>45040.769085648149</v>
      </c>
      <c r="D278" s="7">
        <v>45040.7733912037</v>
      </c>
      <c r="E278" s="6" t="s">
        <v>833</v>
      </c>
      <c r="J278" s="6" t="s">
        <v>95</v>
      </c>
      <c r="K278" s="6" t="s">
        <v>3</v>
      </c>
      <c r="M278" s="6" t="s">
        <v>79</v>
      </c>
      <c r="N278" s="6" t="s">
        <v>80</v>
      </c>
      <c r="P278" s="6" t="s">
        <v>81</v>
      </c>
      <c r="R278" s="6" t="s">
        <v>193</v>
      </c>
      <c r="T278" s="6" t="s">
        <v>101</v>
      </c>
      <c r="U278" s="6" t="s">
        <v>79</v>
      </c>
      <c r="V278" s="6" t="s">
        <v>79</v>
      </c>
      <c r="W278" s="6" t="s">
        <v>79</v>
      </c>
      <c r="X278" s="6" t="s">
        <v>83</v>
      </c>
      <c r="Z278" s="6" t="s">
        <v>8</v>
      </c>
      <c r="AA278" s="6" t="s">
        <v>10</v>
      </c>
      <c r="AB278" s="6" t="s">
        <v>8</v>
      </c>
      <c r="AC278" s="6" t="s">
        <v>7</v>
      </c>
      <c r="AD278" s="6" t="s">
        <v>9</v>
      </c>
      <c r="AE278" s="6" t="s">
        <v>79</v>
      </c>
      <c r="AF278" s="6" t="s">
        <v>84</v>
      </c>
      <c r="AS278" s="8" t="s">
        <v>64</v>
      </c>
      <c r="AT278" s="9" t="s">
        <v>64</v>
      </c>
      <c r="BE278" s="9" t="s">
        <v>86</v>
      </c>
      <c r="BG278" s="8" t="s">
        <v>138</v>
      </c>
      <c r="BS278" s="9" t="s">
        <v>86</v>
      </c>
    </row>
    <row r="279" spans="1:72" x14ac:dyDescent="0.25">
      <c r="A279" s="6">
        <v>118302644801</v>
      </c>
      <c r="B279" s="6">
        <v>450857503</v>
      </c>
      <c r="C279" s="7">
        <v>45040.769201388888</v>
      </c>
      <c r="D279" s="7">
        <v>45040.771585648145</v>
      </c>
      <c r="E279" s="6" t="s">
        <v>834</v>
      </c>
      <c r="J279" s="6" t="s">
        <v>175</v>
      </c>
      <c r="K279" s="6" t="s">
        <v>3</v>
      </c>
      <c r="M279" s="6" t="s">
        <v>79</v>
      </c>
      <c r="N279" s="6" t="s">
        <v>80</v>
      </c>
      <c r="P279" s="6" t="s">
        <v>81</v>
      </c>
      <c r="R279" s="6" t="s">
        <v>90</v>
      </c>
      <c r="T279" s="6" t="s">
        <v>158</v>
      </c>
      <c r="U279" s="6" t="s">
        <v>79</v>
      </c>
      <c r="V279" s="6" t="s">
        <v>79</v>
      </c>
      <c r="W279" s="6" t="s">
        <v>79</v>
      </c>
      <c r="X279" s="6" t="s">
        <v>83</v>
      </c>
      <c r="Z279" s="6" t="s">
        <v>9</v>
      </c>
      <c r="AA279" s="6" t="s">
        <v>9</v>
      </c>
      <c r="AB279" s="6" t="s">
        <v>7</v>
      </c>
      <c r="AC279" s="6" t="s">
        <v>7</v>
      </c>
      <c r="AD279" s="6" t="s">
        <v>7</v>
      </c>
      <c r="AE279" s="6" t="s">
        <v>79</v>
      </c>
      <c r="AF279" s="6" t="s">
        <v>84</v>
      </c>
      <c r="AS279" s="8" t="s">
        <v>835</v>
      </c>
      <c r="AT279" s="9" t="s">
        <v>64</v>
      </c>
      <c r="BE279" s="9" t="s">
        <v>86</v>
      </c>
      <c r="BG279" s="8" t="s">
        <v>836</v>
      </c>
      <c r="BS279" s="9" t="s">
        <v>86</v>
      </c>
    </row>
    <row r="280" spans="1:72" ht="60" x14ac:dyDescent="0.25">
      <c r="A280" s="6">
        <v>118302640693</v>
      </c>
      <c r="B280" s="6">
        <v>450857503</v>
      </c>
      <c r="C280" s="7">
        <v>45040.766458333332</v>
      </c>
      <c r="D280" s="7">
        <v>45040.769490740742</v>
      </c>
      <c r="E280" s="6" t="s">
        <v>837</v>
      </c>
      <c r="J280" s="6" t="s">
        <v>95</v>
      </c>
      <c r="K280" s="6" t="s">
        <v>3</v>
      </c>
      <c r="M280" s="6" t="s">
        <v>79</v>
      </c>
      <c r="N280" s="6" t="s">
        <v>80</v>
      </c>
      <c r="P280" s="6" t="s">
        <v>81</v>
      </c>
      <c r="R280" s="6" t="s">
        <v>838</v>
      </c>
      <c r="T280" s="6" t="s">
        <v>96</v>
      </c>
      <c r="U280" s="6" t="s">
        <v>79</v>
      </c>
      <c r="V280" s="6" t="s">
        <v>79</v>
      </c>
      <c r="W280" s="6" t="s">
        <v>84</v>
      </c>
      <c r="X280" s="6" t="s">
        <v>104</v>
      </c>
      <c r="Z280" s="6" t="s">
        <v>10</v>
      </c>
      <c r="AA280" s="6" t="s">
        <v>7</v>
      </c>
      <c r="AB280" s="6" t="s">
        <v>10</v>
      </c>
      <c r="AC280" s="6" t="s">
        <v>10</v>
      </c>
      <c r="AD280" s="6" t="s">
        <v>10</v>
      </c>
      <c r="AE280" s="6" t="s">
        <v>79</v>
      </c>
      <c r="AF280" s="6" t="s">
        <v>84</v>
      </c>
      <c r="AS280" s="8" t="s">
        <v>839</v>
      </c>
      <c r="AT280" s="9" t="s">
        <v>65</v>
      </c>
      <c r="BF280" s="9" t="s">
        <v>86</v>
      </c>
      <c r="BG280" s="8" t="s">
        <v>840</v>
      </c>
      <c r="BH280" s="9" t="s">
        <v>66</v>
      </c>
      <c r="BI280" s="9" t="s">
        <v>86</v>
      </c>
    </row>
    <row r="281" spans="1:72" ht="45" x14ac:dyDescent="0.25">
      <c r="A281" s="6">
        <v>118302612393</v>
      </c>
      <c r="B281" s="6">
        <v>450857503</v>
      </c>
      <c r="C281" s="7">
        <v>45040.747766203705</v>
      </c>
      <c r="D281" s="7">
        <v>45040.768229166664</v>
      </c>
      <c r="E281" s="6" t="s">
        <v>841</v>
      </c>
      <c r="J281" s="6" t="s">
        <v>95</v>
      </c>
      <c r="K281" s="6" t="s">
        <v>3</v>
      </c>
      <c r="M281" s="6" t="s">
        <v>79</v>
      </c>
      <c r="N281" s="6" t="s">
        <v>46</v>
      </c>
      <c r="O281" s="6" t="s">
        <v>842</v>
      </c>
      <c r="P281" s="6" t="s">
        <v>176</v>
      </c>
      <c r="R281" s="6" t="s">
        <v>90</v>
      </c>
      <c r="T281" s="6" t="s">
        <v>96</v>
      </c>
      <c r="U281" s="6" t="s">
        <v>79</v>
      </c>
      <c r="V281" s="6" t="s">
        <v>79</v>
      </c>
      <c r="W281" s="6" t="s">
        <v>79</v>
      </c>
      <c r="X281" s="6" t="s">
        <v>83</v>
      </c>
      <c r="Z281" s="6" t="s">
        <v>9</v>
      </c>
      <c r="AA281" s="6" t="s">
        <v>7</v>
      </c>
      <c r="AB281" s="6" t="s">
        <v>7</v>
      </c>
      <c r="AC281" s="6" t="s">
        <v>7</v>
      </c>
      <c r="AD281" s="6" t="s">
        <v>7</v>
      </c>
      <c r="AE281" s="6" t="s">
        <v>79</v>
      </c>
      <c r="AF281" s="6" t="s">
        <v>84</v>
      </c>
      <c r="AG281" s="8" t="s">
        <v>138</v>
      </c>
      <c r="AS281" s="8" t="s">
        <v>843</v>
      </c>
      <c r="AT281" s="9" t="s">
        <v>65</v>
      </c>
      <c r="BF281" s="9" t="s">
        <v>86</v>
      </c>
      <c r="BG281" s="8" t="s">
        <v>844</v>
      </c>
      <c r="BR281" s="9" t="s">
        <v>86</v>
      </c>
    </row>
    <row r="282" spans="1:72" x14ac:dyDescent="0.25">
      <c r="A282" s="6">
        <v>118302636540</v>
      </c>
      <c r="B282" s="6">
        <v>450857503</v>
      </c>
      <c r="C282" s="7">
        <v>45040.763749999998</v>
      </c>
      <c r="D282" s="7">
        <v>45040.765381944446</v>
      </c>
      <c r="E282" s="6" t="s">
        <v>845</v>
      </c>
      <c r="J282" s="6" t="s">
        <v>78</v>
      </c>
      <c r="K282" s="6" t="s">
        <v>5</v>
      </c>
      <c r="M282" s="6" t="s">
        <v>79</v>
      </c>
      <c r="N282" s="6" t="s">
        <v>80</v>
      </c>
      <c r="P282" s="6" t="s">
        <v>81</v>
      </c>
      <c r="R282" s="6" t="s">
        <v>90</v>
      </c>
      <c r="T282" s="6" t="s">
        <v>101</v>
      </c>
      <c r="U282" s="6" t="s">
        <v>79</v>
      </c>
      <c r="V282" s="6" t="s">
        <v>79</v>
      </c>
      <c r="W282" s="6" t="s">
        <v>79</v>
      </c>
      <c r="X282" s="6" t="s">
        <v>104</v>
      </c>
      <c r="AU282" s="9" t="s">
        <v>86</v>
      </c>
      <c r="BS282" s="9" t="s">
        <v>86</v>
      </c>
    </row>
    <row r="283" spans="1:72" ht="409.5" x14ac:dyDescent="0.25">
      <c r="A283" s="6">
        <v>118302590635</v>
      </c>
      <c r="B283" s="6">
        <v>450857503</v>
      </c>
      <c r="C283" s="7">
        <v>45040.732928240737</v>
      </c>
      <c r="D283" s="7">
        <v>45040.760393518518</v>
      </c>
      <c r="E283" s="6" t="s">
        <v>846</v>
      </c>
      <c r="J283" s="6" t="s">
        <v>78</v>
      </c>
      <c r="K283" s="6" t="s">
        <v>5</v>
      </c>
      <c r="M283" s="6" t="s">
        <v>79</v>
      </c>
      <c r="N283" s="6" t="s">
        <v>153</v>
      </c>
      <c r="P283" s="6" t="s">
        <v>81</v>
      </c>
      <c r="R283" s="6" t="s">
        <v>57</v>
      </c>
      <c r="T283" s="6" t="s">
        <v>82</v>
      </c>
      <c r="U283" s="6" t="s">
        <v>79</v>
      </c>
      <c r="V283" s="6" t="s">
        <v>79</v>
      </c>
      <c r="W283" s="6" t="s">
        <v>84</v>
      </c>
      <c r="X283" s="6" t="s">
        <v>83</v>
      </c>
      <c r="Z283" s="6" t="s">
        <v>8</v>
      </c>
      <c r="AA283" s="6" t="s">
        <v>8</v>
      </c>
      <c r="AB283" s="6" t="s">
        <v>11</v>
      </c>
      <c r="AC283" s="6" t="s">
        <v>9</v>
      </c>
      <c r="AD283" s="6" t="s">
        <v>7</v>
      </c>
      <c r="AE283" s="6" t="s">
        <v>84</v>
      </c>
      <c r="AF283" s="6" t="s">
        <v>79</v>
      </c>
      <c r="AG283" s="8" t="s">
        <v>847</v>
      </c>
      <c r="AH283" s="9" t="s">
        <v>49</v>
      </c>
      <c r="AJ283" s="9" t="s">
        <v>86</v>
      </c>
      <c r="AN283" s="14" t="s">
        <v>589</v>
      </c>
      <c r="AO283" s="14" t="s">
        <v>86</v>
      </c>
      <c r="AR283" s="14" t="s">
        <v>86</v>
      </c>
      <c r="AS283" s="8" t="s">
        <v>848</v>
      </c>
      <c r="AT283" s="9" t="s">
        <v>58</v>
      </c>
      <c r="AV283" s="9" t="s">
        <v>86</v>
      </c>
      <c r="BG283" s="8" t="s">
        <v>849</v>
      </c>
      <c r="BH283" s="9" t="s">
        <v>850</v>
      </c>
      <c r="BM283" s="9" t="s">
        <v>86</v>
      </c>
      <c r="BP283" s="9" t="s">
        <v>86</v>
      </c>
    </row>
    <row r="284" spans="1:72" ht="195" x14ac:dyDescent="0.25">
      <c r="A284" s="6">
        <v>118302606126</v>
      </c>
      <c r="B284" s="6">
        <v>450857503</v>
      </c>
      <c r="C284" s="7">
        <v>45040.743495370371</v>
      </c>
      <c r="D284" s="7">
        <v>45040.758425925924</v>
      </c>
      <c r="E284" s="6" t="s">
        <v>851</v>
      </c>
      <c r="J284" s="6" t="s">
        <v>89</v>
      </c>
      <c r="K284" s="6" t="s">
        <v>3</v>
      </c>
      <c r="M284" s="6" t="s">
        <v>79</v>
      </c>
      <c r="N284" s="6" t="s">
        <v>80</v>
      </c>
      <c r="P284" s="6" t="s">
        <v>81</v>
      </c>
      <c r="R284" s="6" t="s">
        <v>57</v>
      </c>
      <c r="T284" s="6" t="s">
        <v>96</v>
      </c>
      <c r="U284" s="6" t="s">
        <v>79</v>
      </c>
      <c r="V284" s="6" t="s">
        <v>79</v>
      </c>
      <c r="W284" s="6" t="s">
        <v>84</v>
      </c>
      <c r="X284" s="6" t="s">
        <v>83</v>
      </c>
      <c r="Z284" s="6" t="s">
        <v>9</v>
      </c>
      <c r="AA284" s="6" t="s">
        <v>7</v>
      </c>
      <c r="AB284" s="6" t="s">
        <v>7</v>
      </c>
      <c r="AC284" s="6" t="s">
        <v>10</v>
      </c>
      <c r="AD284" s="6" t="s">
        <v>10</v>
      </c>
      <c r="AE284" s="6" t="s">
        <v>79</v>
      </c>
      <c r="AF284" s="6" t="s">
        <v>84</v>
      </c>
      <c r="AS284" s="8" t="s">
        <v>852</v>
      </c>
      <c r="AT284" s="9" t="s">
        <v>65</v>
      </c>
      <c r="BF284" s="9" t="s">
        <v>86</v>
      </c>
      <c r="BG284" s="8" t="s">
        <v>853</v>
      </c>
      <c r="BH284" s="9" t="s">
        <v>71</v>
      </c>
      <c r="BN284" s="9" t="s">
        <v>86</v>
      </c>
    </row>
    <row r="285" spans="1:72" ht="30" x14ac:dyDescent="0.25">
      <c r="A285" s="6">
        <v>118302620408</v>
      </c>
      <c r="B285" s="6">
        <v>450857503</v>
      </c>
      <c r="C285" s="7">
        <v>45040.75304398148</v>
      </c>
      <c r="D285" s="7">
        <v>45040.756168981483</v>
      </c>
      <c r="E285" s="6" t="s">
        <v>854</v>
      </c>
      <c r="J285" s="6" t="s">
        <v>95</v>
      </c>
      <c r="K285" s="6" t="s">
        <v>3</v>
      </c>
      <c r="M285" s="6" t="s">
        <v>79</v>
      </c>
      <c r="N285" s="6" t="s">
        <v>80</v>
      </c>
      <c r="P285" s="6" t="s">
        <v>81</v>
      </c>
      <c r="R285" s="6" t="s">
        <v>90</v>
      </c>
      <c r="T285" s="6" t="s">
        <v>136</v>
      </c>
      <c r="U285" s="6" t="s">
        <v>79</v>
      </c>
      <c r="V285" s="6" t="s">
        <v>79</v>
      </c>
      <c r="W285" s="6" t="s">
        <v>79</v>
      </c>
      <c r="X285" s="6" t="s">
        <v>83</v>
      </c>
      <c r="Z285" s="6" t="s">
        <v>7</v>
      </c>
      <c r="AA285" s="6" t="s">
        <v>10</v>
      </c>
      <c r="AB285" s="6" t="s">
        <v>7</v>
      </c>
      <c r="AC285" s="6" t="s">
        <v>7</v>
      </c>
      <c r="AD285" s="6" t="s">
        <v>7</v>
      </c>
      <c r="AE285" s="6" t="s">
        <v>79</v>
      </c>
      <c r="AF285" s="6" t="s">
        <v>84</v>
      </c>
      <c r="AG285" s="8" t="s">
        <v>855</v>
      </c>
      <c r="AS285" s="8" t="s">
        <v>234</v>
      </c>
      <c r="AT285" s="9" t="s">
        <v>65</v>
      </c>
      <c r="BF285" s="9" t="s">
        <v>86</v>
      </c>
      <c r="BG285" s="8" t="s">
        <v>856</v>
      </c>
      <c r="BH285" s="9" t="s">
        <v>69</v>
      </c>
      <c r="BL285" s="9" t="s">
        <v>86</v>
      </c>
      <c r="BT285" s="8" t="s">
        <v>857</v>
      </c>
    </row>
    <row r="286" spans="1:72" ht="45" x14ac:dyDescent="0.25">
      <c r="A286" s="6">
        <v>118302596345</v>
      </c>
      <c r="B286" s="6">
        <v>450857503</v>
      </c>
      <c r="C286" s="7">
        <v>45040.736875000002</v>
      </c>
      <c r="D286" s="7">
        <v>45040.755752314813</v>
      </c>
      <c r="E286" s="6" t="s">
        <v>858</v>
      </c>
      <c r="J286" s="6" t="s">
        <v>78</v>
      </c>
      <c r="K286" s="6" t="s">
        <v>3</v>
      </c>
      <c r="M286" s="6" t="s">
        <v>79</v>
      </c>
      <c r="N286" s="6" t="s">
        <v>80</v>
      </c>
      <c r="P286" s="6" t="s">
        <v>100</v>
      </c>
      <c r="R286" s="6" t="s">
        <v>57</v>
      </c>
      <c r="T286" s="6" t="s">
        <v>101</v>
      </c>
      <c r="U286" s="6" t="s">
        <v>79</v>
      </c>
      <c r="V286" s="6" t="s">
        <v>79</v>
      </c>
      <c r="W286" s="6" t="s">
        <v>84</v>
      </c>
      <c r="X286" s="6" t="s">
        <v>83</v>
      </c>
      <c r="Z286" s="6" t="s">
        <v>7</v>
      </c>
      <c r="AA286" s="6" t="s">
        <v>10</v>
      </c>
      <c r="AB286" s="6" t="s">
        <v>7</v>
      </c>
      <c r="AC286" s="6" t="s">
        <v>7</v>
      </c>
      <c r="AD286" s="6" t="s">
        <v>10</v>
      </c>
      <c r="AE286" s="6" t="s">
        <v>79</v>
      </c>
      <c r="AF286" s="6" t="s">
        <v>84</v>
      </c>
      <c r="AS286" s="8" t="s">
        <v>859</v>
      </c>
      <c r="AT286" s="9" t="s">
        <v>65</v>
      </c>
      <c r="BF286" s="9" t="s">
        <v>86</v>
      </c>
      <c r="BG286" s="8" t="s">
        <v>860</v>
      </c>
      <c r="BH286" s="9" t="s">
        <v>861</v>
      </c>
      <c r="BJ286" s="9" t="s">
        <v>86</v>
      </c>
      <c r="BN286" s="9" t="s">
        <v>86</v>
      </c>
    </row>
    <row r="287" spans="1:72" ht="45" x14ac:dyDescent="0.25">
      <c r="A287" s="6">
        <v>118302617013</v>
      </c>
      <c r="B287" s="6">
        <v>450857503</v>
      </c>
      <c r="C287" s="7">
        <v>45040.750949074078</v>
      </c>
      <c r="D287" s="7">
        <v>45040.753900462965</v>
      </c>
      <c r="E287" s="6" t="s">
        <v>862</v>
      </c>
      <c r="J287" s="6" t="s">
        <v>175</v>
      </c>
      <c r="K287" s="6" t="s">
        <v>3</v>
      </c>
      <c r="M287" s="6" t="s">
        <v>79</v>
      </c>
      <c r="N287" s="6" t="s">
        <v>80</v>
      </c>
      <c r="P287" s="6" t="s">
        <v>81</v>
      </c>
      <c r="R287" s="6" t="s">
        <v>90</v>
      </c>
      <c r="T287" s="6" t="s">
        <v>96</v>
      </c>
      <c r="U287" s="6" t="s">
        <v>79</v>
      </c>
      <c r="V287" s="6" t="s">
        <v>79</v>
      </c>
      <c r="W287" s="6" t="s">
        <v>79</v>
      </c>
      <c r="X287" s="6" t="s">
        <v>104</v>
      </c>
      <c r="Z287" s="6" t="s">
        <v>7</v>
      </c>
      <c r="AA287" s="6" t="s">
        <v>8</v>
      </c>
      <c r="AB287" s="6" t="s">
        <v>7</v>
      </c>
      <c r="AC287" s="6" t="s">
        <v>10</v>
      </c>
      <c r="AD287" s="6" t="s">
        <v>10</v>
      </c>
      <c r="AE287" s="6" t="s">
        <v>79</v>
      </c>
      <c r="AF287" s="6" t="s">
        <v>84</v>
      </c>
      <c r="AS287" s="8" t="s">
        <v>863</v>
      </c>
      <c r="AT287" s="9" t="s">
        <v>65</v>
      </c>
      <c r="BF287" s="9" t="s">
        <v>86</v>
      </c>
      <c r="BG287" s="8" t="s">
        <v>864</v>
      </c>
      <c r="BR287" s="9" t="s">
        <v>86</v>
      </c>
    </row>
    <row r="288" spans="1:72" ht="150" x14ac:dyDescent="0.25">
      <c r="A288" s="6">
        <v>118302608206</v>
      </c>
      <c r="B288" s="6">
        <v>450857503</v>
      </c>
      <c r="C288" s="7">
        <v>45040.74486111111</v>
      </c>
      <c r="D288" s="7">
        <v>45040.752557870372</v>
      </c>
      <c r="E288" s="6" t="s">
        <v>865</v>
      </c>
      <c r="J288" s="6" t="s">
        <v>95</v>
      </c>
      <c r="K288" s="6" t="s">
        <v>5</v>
      </c>
      <c r="M288" s="6" t="s">
        <v>79</v>
      </c>
      <c r="N288" s="6" t="s">
        <v>80</v>
      </c>
      <c r="P288" s="6" t="s">
        <v>81</v>
      </c>
      <c r="R288" s="6" t="s">
        <v>90</v>
      </c>
      <c r="T288" s="6" t="s">
        <v>91</v>
      </c>
      <c r="U288" s="6" t="s">
        <v>79</v>
      </c>
      <c r="V288" s="6" t="s">
        <v>79</v>
      </c>
      <c r="W288" s="6" t="s">
        <v>84</v>
      </c>
      <c r="X288" s="6" t="s">
        <v>83</v>
      </c>
      <c r="Z288" s="6" t="s">
        <v>7</v>
      </c>
      <c r="AA288" s="6" t="s">
        <v>7</v>
      </c>
      <c r="AB288" s="6" t="s">
        <v>7</v>
      </c>
      <c r="AC288" s="6" t="s">
        <v>7</v>
      </c>
      <c r="AD288" s="6" t="s">
        <v>9</v>
      </c>
      <c r="AE288" s="6" t="s">
        <v>79</v>
      </c>
      <c r="AF288" s="6" t="s">
        <v>84</v>
      </c>
      <c r="AG288" s="8" t="s">
        <v>267</v>
      </c>
      <c r="AS288" s="8" t="s">
        <v>352</v>
      </c>
      <c r="AT288" s="9" t="s">
        <v>65</v>
      </c>
      <c r="BF288" s="9" t="s">
        <v>86</v>
      </c>
      <c r="BG288" s="8" t="s">
        <v>866</v>
      </c>
      <c r="BH288" s="9" t="s">
        <v>69</v>
      </c>
      <c r="BL288" s="9" t="s">
        <v>86</v>
      </c>
      <c r="BT288" s="8" t="s">
        <v>867</v>
      </c>
    </row>
    <row r="289" spans="1:72" ht="240" x14ac:dyDescent="0.25">
      <c r="A289" s="6">
        <v>118302590312</v>
      </c>
      <c r="B289" s="6">
        <v>450857503</v>
      </c>
      <c r="C289" s="7">
        <v>45040.732731481483</v>
      </c>
      <c r="D289" s="7">
        <v>45040.752303240741</v>
      </c>
      <c r="E289" s="6" t="s">
        <v>868</v>
      </c>
      <c r="J289" s="6" t="s">
        <v>78</v>
      </c>
      <c r="K289" s="6" t="s">
        <v>3</v>
      </c>
      <c r="M289" s="6" t="s">
        <v>79</v>
      </c>
      <c r="N289" s="6" t="s">
        <v>80</v>
      </c>
      <c r="P289" s="6" t="s">
        <v>81</v>
      </c>
      <c r="R289" s="6" t="s">
        <v>57</v>
      </c>
      <c r="T289" s="6" t="s">
        <v>91</v>
      </c>
      <c r="U289" s="6" t="s">
        <v>79</v>
      </c>
      <c r="V289" s="6" t="s">
        <v>79</v>
      </c>
      <c r="W289" s="6" t="s">
        <v>84</v>
      </c>
      <c r="X289" s="6" t="s">
        <v>104</v>
      </c>
      <c r="Z289" s="6" t="s">
        <v>8</v>
      </c>
      <c r="AA289" s="6" t="s">
        <v>7</v>
      </c>
      <c r="AB289" s="6" t="s">
        <v>9</v>
      </c>
      <c r="AC289" s="6" t="s">
        <v>8</v>
      </c>
      <c r="AD289" s="6" t="s">
        <v>9</v>
      </c>
      <c r="AE289" s="6" t="s">
        <v>79</v>
      </c>
      <c r="AF289" s="6" t="s">
        <v>79</v>
      </c>
      <c r="AS289" s="8" t="s">
        <v>869</v>
      </c>
      <c r="AT289" s="9" t="s">
        <v>58</v>
      </c>
      <c r="AV289" s="9" t="s">
        <v>86</v>
      </c>
      <c r="BG289" s="8" t="s">
        <v>870</v>
      </c>
      <c r="BH289" s="9" t="s">
        <v>66</v>
      </c>
      <c r="BI289" s="9" t="s">
        <v>86</v>
      </c>
      <c r="BT289" s="8" t="s">
        <v>871</v>
      </c>
    </row>
    <row r="290" spans="1:72" ht="30" x14ac:dyDescent="0.25">
      <c r="A290" s="6">
        <v>118302614342</v>
      </c>
      <c r="B290" s="6">
        <v>450857503</v>
      </c>
      <c r="C290" s="7">
        <v>45040.749155092592</v>
      </c>
      <c r="D290" s="7">
        <v>45040.751828703702</v>
      </c>
      <c r="E290" s="6" t="s">
        <v>872</v>
      </c>
      <c r="J290" s="6" t="s">
        <v>175</v>
      </c>
      <c r="K290" s="6" t="s">
        <v>3</v>
      </c>
      <c r="M290" s="6" t="s">
        <v>79</v>
      </c>
      <c r="N290" s="6" t="s">
        <v>80</v>
      </c>
      <c r="P290" s="6" t="s">
        <v>81</v>
      </c>
      <c r="R290" s="6" t="s">
        <v>57</v>
      </c>
      <c r="T290" s="6" t="s">
        <v>136</v>
      </c>
      <c r="U290" s="6" t="s">
        <v>79</v>
      </c>
      <c r="V290" s="6" t="s">
        <v>79</v>
      </c>
      <c r="W290" s="6" t="s">
        <v>79</v>
      </c>
      <c r="X290" s="6" t="s">
        <v>83</v>
      </c>
      <c r="Z290" s="6" t="s">
        <v>9</v>
      </c>
      <c r="AA290" s="6" t="s">
        <v>9</v>
      </c>
      <c r="AB290" s="6" t="s">
        <v>9</v>
      </c>
      <c r="AC290" s="6" t="s">
        <v>9</v>
      </c>
      <c r="AD290" s="6" t="s">
        <v>9</v>
      </c>
      <c r="AE290" s="6" t="s">
        <v>79</v>
      </c>
      <c r="AF290" s="6" t="s">
        <v>84</v>
      </c>
      <c r="AS290" s="8" t="s">
        <v>873</v>
      </c>
      <c r="AT290" s="9" t="s">
        <v>64</v>
      </c>
      <c r="BE290" s="9" t="s">
        <v>86</v>
      </c>
      <c r="BG290" s="8" t="s">
        <v>873</v>
      </c>
      <c r="BS290" s="9" t="s">
        <v>86</v>
      </c>
    </row>
    <row r="291" spans="1:72" ht="45" x14ac:dyDescent="0.25">
      <c r="A291" s="6">
        <v>118302610329</v>
      </c>
      <c r="B291" s="6">
        <v>450857503</v>
      </c>
      <c r="C291" s="7">
        <v>45040.746342592596</v>
      </c>
      <c r="D291" s="7">
        <v>45040.750208333331</v>
      </c>
      <c r="E291" s="6" t="s">
        <v>874</v>
      </c>
      <c r="J291" s="6" t="s">
        <v>95</v>
      </c>
      <c r="K291" s="6" t="s">
        <v>3</v>
      </c>
      <c r="M291" s="6" t="s">
        <v>79</v>
      </c>
      <c r="N291" s="6" t="s">
        <v>80</v>
      </c>
      <c r="P291" s="6" t="s">
        <v>117</v>
      </c>
      <c r="R291" s="6" t="s">
        <v>46</v>
      </c>
      <c r="S291" s="6" t="s">
        <v>118</v>
      </c>
      <c r="T291" s="6" t="s">
        <v>82</v>
      </c>
      <c r="U291" s="6" t="s">
        <v>79</v>
      </c>
      <c r="V291" s="6" t="s">
        <v>79</v>
      </c>
      <c r="W291" s="6" t="s">
        <v>84</v>
      </c>
      <c r="X291" s="6" t="s">
        <v>104</v>
      </c>
      <c r="Z291" s="6" t="s">
        <v>7</v>
      </c>
      <c r="AA291" s="6" t="s">
        <v>9</v>
      </c>
      <c r="AB291" s="6" t="s">
        <v>7</v>
      </c>
      <c r="AC291" s="6" t="s">
        <v>7</v>
      </c>
      <c r="AD291" s="6" t="s">
        <v>7</v>
      </c>
      <c r="AE291" s="6" t="s">
        <v>79</v>
      </c>
      <c r="AF291" s="6" t="s">
        <v>84</v>
      </c>
      <c r="AS291" s="8" t="s">
        <v>318</v>
      </c>
      <c r="AT291" s="9" t="s">
        <v>65</v>
      </c>
      <c r="BF291" s="9" t="s">
        <v>86</v>
      </c>
      <c r="BG291" s="8" t="s">
        <v>875</v>
      </c>
      <c r="BH291" s="9" t="s">
        <v>69</v>
      </c>
      <c r="BL291" s="9" t="s">
        <v>86</v>
      </c>
    </row>
    <row r="292" spans="1:72" ht="135" x14ac:dyDescent="0.25">
      <c r="A292" s="6">
        <v>118302598114</v>
      </c>
      <c r="B292" s="6">
        <v>450857503</v>
      </c>
      <c r="C292" s="7">
        <v>45040.738032407404</v>
      </c>
      <c r="D292" s="7">
        <v>45040.749826388892</v>
      </c>
      <c r="E292" s="6" t="s">
        <v>876</v>
      </c>
      <c r="J292" s="6" t="s">
        <v>95</v>
      </c>
      <c r="K292" s="6" t="s">
        <v>3</v>
      </c>
      <c r="M292" s="6" t="s">
        <v>79</v>
      </c>
      <c r="N292" s="6" t="s">
        <v>80</v>
      </c>
      <c r="P292" s="6" t="s">
        <v>81</v>
      </c>
      <c r="R292" s="6" t="s">
        <v>57</v>
      </c>
      <c r="T292" s="6" t="s">
        <v>101</v>
      </c>
      <c r="U292" s="6" t="s">
        <v>84</v>
      </c>
      <c r="V292" s="6" t="s">
        <v>79</v>
      </c>
      <c r="W292" s="6" t="s">
        <v>84</v>
      </c>
      <c r="X292" s="6" t="s">
        <v>83</v>
      </c>
      <c r="Z292" s="6" t="s">
        <v>7</v>
      </c>
      <c r="AA292" s="6" t="s">
        <v>7</v>
      </c>
      <c r="AB292" s="6" t="s">
        <v>9</v>
      </c>
      <c r="AC292" s="6" t="s">
        <v>9</v>
      </c>
      <c r="AD292" s="6" t="s">
        <v>7</v>
      </c>
      <c r="AE292" s="6" t="s">
        <v>84</v>
      </c>
      <c r="AF292" s="6" t="s">
        <v>79</v>
      </c>
      <c r="AG292" s="8" t="s">
        <v>877</v>
      </c>
      <c r="AH292" s="9" t="s">
        <v>49</v>
      </c>
      <c r="AJ292" s="9" t="s">
        <v>86</v>
      </c>
      <c r="AN292" s="14" t="s">
        <v>878</v>
      </c>
      <c r="AO292" s="14" t="s">
        <v>86</v>
      </c>
      <c r="AP292" s="14" t="s">
        <v>86</v>
      </c>
      <c r="AS292" s="8" t="s">
        <v>141</v>
      </c>
      <c r="AT292" s="9" t="s">
        <v>65</v>
      </c>
      <c r="BF292" s="9" t="s">
        <v>86</v>
      </c>
      <c r="BG292" s="8" t="s">
        <v>879</v>
      </c>
      <c r="BH292" s="9" t="s">
        <v>456</v>
      </c>
      <c r="BO292" s="9" t="s">
        <v>86</v>
      </c>
      <c r="BT292" s="8" t="s">
        <v>880</v>
      </c>
    </row>
    <row r="293" spans="1:72" ht="30" x14ac:dyDescent="0.25">
      <c r="A293" s="6">
        <v>118302586628</v>
      </c>
      <c r="B293" s="6">
        <v>450857503</v>
      </c>
      <c r="C293" s="7">
        <v>45040.730324074073</v>
      </c>
      <c r="D293" s="7">
        <v>45040.747453703705</v>
      </c>
      <c r="E293" s="6" t="s">
        <v>236</v>
      </c>
      <c r="J293" s="6" t="s">
        <v>95</v>
      </c>
      <c r="K293" s="6" t="s">
        <v>3</v>
      </c>
      <c r="M293" s="6" t="s">
        <v>79</v>
      </c>
      <c r="N293" s="6" t="s">
        <v>481</v>
      </c>
      <c r="P293" s="6" t="s">
        <v>81</v>
      </c>
      <c r="R293" s="6" t="s">
        <v>57</v>
      </c>
      <c r="T293" s="6" t="s">
        <v>136</v>
      </c>
      <c r="U293" s="6" t="s">
        <v>79</v>
      </c>
      <c r="V293" s="6" t="s">
        <v>79</v>
      </c>
      <c r="W293" s="6" t="s">
        <v>84</v>
      </c>
      <c r="X293" s="6" t="s">
        <v>83</v>
      </c>
      <c r="Z293" s="6" t="s">
        <v>7</v>
      </c>
      <c r="AA293" s="6" t="s">
        <v>9</v>
      </c>
      <c r="AB293" s="6" t="s">
        <v>7</v>
      </c>
      <c r="AC293" s="6" t="s">
        <v>7</v>
      </c>
      <c r="AD293" s="6" t="s">
        <v>9</v>
      </c>
      <c r="AE293" s="6" t="s">
        <v>79</v>
      </c>
      <c r="AF293" s="6" t="s">
        <v>84</v>
      </c>
      <c r="AS293" s="8" t="s">
        <v>881</v>
      </c>
      <c r="AT293" s="9" t="s">
        <v>65</v>
      </c>
      <c r="BF293" s="9" t="s">
        <v>86</v>
      </c>
      <c r="BG293" s="8" t="s">
        <v>882</v>
      </c>
      <c r="BR293" s="9" t="s">
        <v>86</v>
      </c>
    </row>
    <row r="294" spans="1:72" ht="45" x14ac:dyDescent="0.25">
      <c r="A294" s="6">
        <v>118302606932</v>
      </c>
      <c r="B294" s="6">
        <v>450857503</v>
      </c>
      <c r="C294" s="7">
        <v>45040.744016203702</v>
      </c>
      <c r="D294" s="7">
        <v>45040.747303240743</v>
      </c>
      <c r="E294" s="6" t="s">
        <v>883</v>
      </c>
      <c r="J294" s="6" t="s">
        <v>95</v>
      </c>
      <c r="K294" s="6" t="s">
        <v>5</v>
      </c>
      <c r="M294" s="6" t="s">
        <v>79</v>
      </c>
      <c r="N294" s="6" t="s">
        <v>80</v>
      </c>
      <c r="P294" s="6" t="s">
        <v>81</v>
      </c>
      <c r="R294" s="6" t="s">
        <v>90</v>
      </c>
      <c r="T294" s="6" t="s">
        <v>101</v>
      </c>
      <c r="U294" s="6" t="s">
        <v>79</v>
      </c>
      <c r="V294" s="6" t="s">
        <v>79</v>
      </c>
      <c r="W294" s="6" t="s">
        <v>84</v>
      </c>
      <c r="X294" s="6" t="s">
        <v>83</v>
      </c>
      <c r="Z294" s="6" t="s">
        <v>9</v>
      </c>
      <c r="AA294" s="6" t="s">
        <v>9</v>
      </c>
      <c r="AB294" s="6" t="s">
        <v>7</v>
      </c>
      <c r="AC294" s="6" t="s">
        <v>9</v>
      </c>
      <c r="AD294" s="6" t="s">
        <v>7</v>
      </c>
      <c r="AE294" s="6" t="s">
        <v>79</v>
      </c>
      <c r="AF294" s="6" t="s">
        <v>84</v>
      </c>
      <c r="AS294" s="8" t="s">
        <v>884</v>
      </c>
      <c r="AT294" s="9" t="s">
        <v>65</v>
      </c>
      <c r="BF294" s="9" t="s">
        <v>86</v>
      </c>
      <c r="BG294" s="8" t="s">
        <v>885</v>
      </c>
      <c r="BR294" s="9" t="s">
        <v>86</v>
      </c>
    </row>
    <row r="295" spans="1:72" ht="120" x14ac:dyDescent="0.25">
      <c r="A295" s="6">
        <v>118302603762</v>
      </c>
      <c r="B295" s="6">
        <v>450857503</v>
      </c>
      <c r="C295" s="7">
        <v>45040.741898148146</v>
      </c>
      <c r="D295" s="7">
        <v>45040.746932870374</v>
      </c>
      <c r="E295" s="6" t="s">
        <v>99</v>
      </c>
      <c r="J295" s="6" t="s">
        <v>89</v>
      </c>
      <c r="K295" s="6" t="s">
        <v>3</v>
      </c>
      <c r="M295" s="6" t="s">
        <v>79</v>
      </c>
      <c r="N295" s="6" t="s">
        <v>80</v>
      </c>
      <c r="P295" s="6" t="s">
        <v>81</v>
      </c>
      <c r="R295" s="6" t="s">
        <v>57</v>
      </c>
      <c r="T295" s="6" t="s">
        <v>91</v>
      </c>
      <c r="U295" s="6" t="s">
        <v>79</v>
      </c>
      <c r="V295" s="6" t="s">
        <v>79</v>
      </c>
      <c r="W295" s="6" t="s">
        <v>84</v>
      </c>
      <c r="X295" s="6" t="s">
        <v>83</v>
      </c>
      <c r="Z295" s="6" t="s">
        <v>7</v>
      </c>
      <c r="AA295" s="6" t="s">
        <v>9</v>
      </c>
      <c r="AB295" s="6" t="s">
        <v>9</v>
      </c>
      <c r="AC295" s="6" t="s">
        <v>9</v>
      </c>
      <c r="AD295" s="6" t="s">
        <v>8</v>
      </c>
      <c r="AE295" s="6" t="s">
        <v>84</v>
      </c>
      <c r="AF295" s="6" t="s">
        <v>79</v>
      </c>
      <c r="AS295" s="8" t="s">
        <v>886</v>
      </c>
      <c r="AT295" s="9" t="s">
        <v>64</v>
      </c>
      <c r="BE295" s="9" t="s">
        <v>86</v>
      </c>
      <c r="BG295" s="8" t="s">
        <v>887</v>
      </c>
      <c r="BH295" s="9" t="s">
        <v>888</v>
      </c>
      <c r="BL295" s="9" t="s">
        <v>86</v>
      </c>
      <c r="BM295" s="9" t="s">
        <v>86</v>
      </c>
    </row>
    <row r="296" spans="1:72" x14ac:dyDescent="0.25">
      <c r="A296" s="6">
        <v>118302609210</v>
      </c>
      <c r="B296" s="6">
        <v>450857503</v>
      </c>
      <c r="C296" s="7">
        <v>45040.737719907411</v>
      </c>
      <c r="D296" s="7">
        <v>45040.746608796297</v>
      </c>
      <c r="E296" s="6" t="s">
        <v>99</v>
      </c>
      <c r="J296" s="6" t="s">
        <v>89</v>
      </c>
      <c r="K296" s="6" t="s">
        <v>3</v>
      </c>
      <c r="M296" s="6" t="s">
        <v>79</v>
      </c>
      <c r="N296" s="6" t="s">
        <v>80</v>
      </c>
      <c r="P296" s="6" t="s">
        <v>81</v>
      </c>
      <c r="R296" s="6" t="s">
        <v>57</v>
      </c>
      <c r="T296" s="6" t="s">
        <v>82</v>
      </c>
      <c r="U296" s="6" t="s">
        <v>79</v>
      </c>
      <c r="V296" s="6" t="s">
        <v>79</v>
      </c>
      <c r="W296" s="6" t="s">
        <v>84</v>
      </c>
      <c r="X296" s="6" t="s">
        <v>104</v>
      </c>
      <c r="AU296" s="9" t="s">
        <v>86</v>
      </c>
      <c r="BS296" s="9" t="s">
        <v>86</v>
      </c>
    </row>
    <row r="297" spans="1:72" ht="30" x14ac:dyDescent="0.25">
      <c r="A297" s="6">
        <v>118302606289</v>
      </c>
      <c r="B297" s="6">
        <v>450857503</v>
      </c>
      <c r="C297" s="7">
        <v>45040.743530092594</v>
      </c>
      <c r="D297" s="7">
        <v>45040.745393518519</v>
      </c>
      <c r="E297" s="6" t="s">
        <v>889</v>
      </c>
      <c r="J297" s="6" t="s">
        <v>78</v>
      </c>
      <c r="K297" s="6" t="s">
        <v>5</v>
      </c>
      <c r="M297" s="6" t="s">
        <v>79</v>
      </c>
      <c r="N297" s="6" t="s">
        <v>80</v>
      </c>
      <c r="P297" s="6" t="s">
        <v>100</v>
      </c>
      <c r="R297" s="6" t="s">
        <v>90</v>
      </c>
      <c r="T297" s="6" t="s">
        <v>101</v>
      </c>
      <c r="U297" s="6" t="s">
        <v>84</v>
      </c>
      <c r="V297" s="6" t="s">
        <v>84</v>
      </c>
      <c r="W297" s="6" t="s">
        <v>84</v>
      </c>
      <c r="X297" s="6" t="s">
        <v>104</v>
      </c>
      <c r="Z297" s="6" t="s">
        <v>7</v>
      </c>
      <c r="AA297" s="6" t="s">
        <v>7</v>
      </c>
      <c r="AB297" s="6" t="s">
        <v>7</v>
      </c>
      <c r="AC297" s="6" t="s">
        <v>7</v>
      </c>
      <c r="AD297" s="6" t="s">
        <v>7</v>
      </c>
      <c r="AE297" s="6" t="s">
        <v>79</v>
      </c>
      <c r="AF297" s="6" t="s">
        <v>84</v>
      </c>
      <c r="AS297" s="11" t="s">
        <v>890</v>
      </c>
      <c r="AT297" s="9" t="s">
        <v>65</v>
      </c>
      <c r="BF297" s="9" t="s">
        <v>86</v>
      </c>
      <c r="BG297" s="8" t="s">
        <v>267</v>
      </c>
      <c r="BS297" s="9" t="s">
        <v>86</v>
      </c>
    </row>
    <row r="298" spans="1:72" ht="45" x14ac:dyDescent="0.25">
      <c r="A298" s="6">
        <v>118302604881</v>
      </c>
      <c r="B298" s="6">
        <v>450857503</v>
      </c>
      <c r="C298" s="7">
        <v>45040.742546296293</v>
      </c>
      <c r="D298" s="7">
        <v>45040.74486111111</v>
      </c>
      <c r="E298" s="6" t="s">
        <v>891</v>
      </c>
      <c r="J298" s="6" t="s">
        <v>78</v>
      </c>
      <c r="K298" s="6" t="s">
        <v>3</v>
      </c>
      <c r="M298" s="6" t="s">
        <v>79</v>
      </c>
      <c r="N298" s="6" t="s">
        <v>80</v>
      </c>
      <c r="P298" s="6" t="s">
        <v>81</v>
      </c>
      <c r="R298" s="6" t="s">
        <v>57</v>
      </c>
      <c r="T298" s="6" t="s">
        <v>91</v>
      </c>
      <c r="U298" s="6" t="s">
        <v>79</v>
      </c>
      <c r="V298" s="6" t="s">
        <v>79</v>
      </c>
      <c r="W298" s="6" t="s">
        <v>84</v>
      </c>
      <c r="X298" s="6" t="s">
        <v>104</v>
      </c>
      <c r="Z298" s="6" t="s">
        <v>7</v>
      </c>
      <c r="AA298" s="6" t="s">
        <v>10</v>
      </c>
      <c r="AB298" s="6" t="s">
        <v>10</v>
      </c>
      <c r="AC298" s="6" t="s">
        <v>10</v>
      </c>
      <c r="AD298" s="6" t="s">
        <v>9</v>
      </c>
      <c r="AE298" s="6" t="s">
        <v>79</v>
      </c>
      <c r="AF298" s="6" t="s">
        <v>84</v>
      </c>
      <c r="AG298" s="8" t="s">
        <v>892</v>
      </c>
      <c r="AH298" s="9" t="s">
        <v>49</v>
      </c>
      <c r="AJ298" s="9" t="s">
        <v>86</v>
      </c>
      <c r="AN298" s="14" t="s">
        <v>893</v>
      </c>
      <c r="AO298" s="14" t="s">
        <v>86</v>
      </c>
      <c r="AS298" s="8" t="s">
        <v>141</v>
      </c>
      <c r="AT298" s="9" t="s">
        <v>65</v>
      </c>
      <c r="BF298" s="9" t="s">
        <v>86</v>
      </c>
      <c r="BG298" s="8" t="s">
        <v>894</v>
      </c>
      <c r="BS298" s="9" t="s">
        <v>86</v>
      </c>
    </row>
    <row r="299" spans="1:72" x14ac:dyDescent="0.25">
      <c r="A299" s="6">
        <v>118302606200</v>
      </c>
      <c r="B299" s="6">
        <v>450857503</v>
      </c>
      <c r="C299" s="7">
        <v>45040.743541666663</v>
      </c>
      <c r="D299" s="7">
        <v>45040.744641203702</v>
      </c>
      <c r="E299" s="6" t="s">
        <v>895</v>
      </c>
      <c r="J299" s="6" t="s">
        <v>95</v>
      </c>
      <c r="K299" s="6" t="s">
        <v>5</v>
      </c>
      <c r="M299" s="6" t="s">
        <v>79</v>
      </c>
      <c r="N299" s="6" t="s">
        <v>80</v>
      </c>
      <c r="P299" s="6" t="s">
        <v>117</v>
      </c>
      <c r="R299" s="6" t="s">
        <v>46</v>
      </c>
      <c r="S299" s="6" t="s">
        <v>118</v>
      </c>
      <c r="T299" s="6" t="s">
        <v>96</v>
      </c>
      <c r="U299" s="6" t="s">
        <v>79</v>
      </c>
      <c r="V299" s="6" t="s">
        <v>79</v>
      </c>
      <c r="W299" s="6" t="s">
        <v>79</v>
      </c>
      <c r="X299" s="6" t="s">
        <v>83</v>
      </c>
      <c r="AU299" s="9" t="s">
        <v>86</v>
      </c>
      <c r="BS299" s="9" t="s">
        <v>86</v>
      </c>
    </row>
    <row r="300" spans="1:72" ht="45" x14ac:dyDescent="0.25">
      <c r="A300" s="6">
        <v>118302591531</v>
      </c>
      <c r="B300" s="6">
        <v>450857503</v>
      </c>
      <c r="C300" s="7">
        <v>45040.733518518522</v>
      </c>
      <c r="D300" s="7">
        <v>45040.744375000002</v>
      </c>
      <c r="E300" s="6" t="s">
        <v>896</v>
      </c>
      <c r="J300" s="6" t="s">
        <v>95</v>
      </c>
      <c r="K300" s="6" t="s">
        <v>3</v>
      </c>
      <c r="M300" s="6" t="s">
        <v>79</v>
      </c>
      <c r="N300" s="6" t="s">
        <v>80</v>
      </c>
      <c r="P300" s="6" t="s">
        <v>81</v>
      </c>
      <c r="R300" s="6" t="s">
        <v>250</v>
      </c>
      <c r="T300" s="6" t="s">
        <v>136</v>
      </c>
      <c r="U300" s="6" t="s">
        <v>84</v>
      </c>
      <c r="V300" s="6" t="s">
        <v>84</v>
      </c>
      <c r="W300" s="6" t="s">
        <v>84</v>
      </c>
      <c r="X300" s="6" t="s">
        <v>83</v>
      </c>
      <c r="Z300" s="6" t="s">
        <v>8</v>
      </c>
      <c r="AA300" s="6" t="s">
        <v>8</v>
      </c>
      <c r="AB300" s="6" t="s">
        <v>9</v>
      </c>
      <c r="AC300" s="6" t="s">
        <v>9</v>
      </c>
      <c r="AD300" s="6" t="s">
        <v>9</v>
      </c>
      <c r="AE300" s="6" t="s">
        <v>84</v>
      </c>
      <c r="AF300" s="6" t="s">
        <v>79</v>
      </c>
      <c r="AG300" s="8" t="s">
        <v>897</v>
      </c>
      <c r="AS300" s="8" t="s">
        <v>898</v>
      </c>
      <c r="AT300" s="9" t="s">
        <v>48</v>
      </c>
      <c r="AY300" s="9" t="s">
        <v>86</v>
      </c>
      <c r="BG300" s="8" t="s">
        <v>899</v>
      </c>
      <c r="BR300" s="9" t="s">
        <v>86</v>
      </c>
    </row>
    <row r="301" spans="1:72" ht="90" x14ac:dyDescent="0.25">
      <c r="A301" s="6">
        <v>118302585735</v>
      </c>
      <c r="B301" s="6">
        <v>450857503</v>
      </c>
      <c r="C301" s="7">
        <v>45040.729722222219</v>
      </c>
      <c r="D301" s="7">
        <v>45040.744259259256</v>
      </c>
      <c r="E301" s="6" t="s">
        <v>900</v>
      </c>
      <c r="J301" s="6" t="s">
        <v>78</v>
      </c>
      <c r="K301" s="6" t="s">
        <v>5</v>
      </c>
      <c r="M301" s="6" t="s">
        <v>79</v>
      </c>
      <c r="N301" s="6" t="s">
        <v>80</v>
      </c>
      <c r="P301" s="6" t="s">
        <v>81</v>
      </c>
      <c r="R301" s="6" t="s">
        <v>90</v>
      </c>
      <c r="T301" s="6" t="s">
        <v>101</v>
      </c>
      <c r="U301" s="6" t="s">
        <v>79</v>
      </c>
      <c r="V301" s="6" t="s">
        <v>79</v>
      </c>
      <c r="W301" s="6" t="s">
        <v>84</v>
      </c>
      <c r="X301" s="6" t="s">
        <v>104</v>
      </c>
      <c r="Z301" s="6" t="s">
        <v>8</v>
      </c>
      <c r="AA301" s="6" t="s">
        <v>9</v>
      </c>
      <c r="AB301" s="6" t="s">
        <v>9</v>
      </c>
      <c r="AC301" s="6" t="s">
        <v>8</v>
      </c>
      <c r="AD301" s="6" t="s">
        <v>8</v>
      </c>
      <c r="AE301" s="6" t="s">
        <v>84</v>
      </c>
      <c r="AF301" s="6" t="s">
        <v>79</v>
      </c>
      <c r="AG301" s="8" t="s">
        <v>901</v>
      </c>
      <c r="AH301" s="9" t="s">
        <v>49</v>
      </c>
      <c r="AJ301" s="9" t="s">
        <v>86</v>
      </c>
      <c r="AN301" s="14" t="s">
        <v>55</v>
      </c>
      <c r="AQ301" s="14" t="s">
        <v>86</v>
      </c>
      <c r="AS301" s="8" t="s">
        <v>902</v>
      </c>
      <c r="AT301" s="9" t="s">
        <v>61</v>
      </c>
      <c r="BB301" s="9" t="s">
        <v>86</v>
      </c>
      <c r="BG301" s="8" t="s">
        <v>903</v>
      </c>
      <c r="BH301" s="9" t="s">
        <v>66</v>
      </c>
      <c r="BI301" s="9" t="s">
        <v>86</v>
      </c>
      <c r="BT301" s="11" t="s">
        <v>904</v>
      </c>
    </row>
    <row r="302" spans="1:72" x14ac:dyDescent="0.25">
      <c r="A302" s="6">
        <v>118302603961</v>
      </c>
      <c r="B302" s="6">
        <v>450857503</v>
      </c>
      <c r="C302" s="7">
        <v>45040.741979166669</v>
      </c>
      <c r="D302" s="7">
        <v>45040.743923611109</v>
      </c>
      <c r="E302" s="6" t="s">
        <v>905</v>
      </c>
      <c r="J302" s="6" t="s">
        <v>175</v>
      </c>
      <c r="K302" s="6" t="s">
        <v>3</v>
      </c>
      <c r="M302" s="6" t="s">
        <v>79</v>
      </c>
      <c r="N302" s="6" t="s">
        <v>80</v>
      </c>
      <c r="P302" s="6" t="s">
        <v>81</v>
      </c>
      <c r="R302" s="6" t="s">
        <v>90</v>
      </c>
      <c r="T302" s="6" t="s">
        <v>96</v>
      </c>
      <c r="U302" s="6" t="s">
        <v>79</v>
      </c>
      <c r="V302" s="6" t="s">
        <v>79</v>
      </c>
      <c r="W302" s="6" t="s">
        <v>84</v>
      </c>
      <c r="X302" s="6" t="s">
        <v>83</v>
      </c>
      <c r="Z302" s="6" t="s">
        <v>9</v>
      </c>
      <c r="AA302" s="6" t="s">
        <v>7</v>
      </c>
      <c r="AB302" s="6" t="s">
        <v>7</v>
      </c>
      <c r="AC302" s="6" t="s">
        <v>7</v>
      </c>
      <c r="AD302" s="6" t="s">
        <v>7</v>
      </c>
      <c r="AE302" s="6" t="s">
        <v>79</v>
      </c>
      <c r="AF302" s="6" t="s">
        <v>84</v>
      </c>
      <c r="AS302" s="8" t="s">
        <v>141</v>
      </c>
      <c r="AT302" s="9" t="s">
        <v>65</v>
      </c>
      <c r="BF302" s="9" t="s">
        <v>86</v>
      </c>
      <c r="BG302" s="8" t="s">
        <v>322</v>
      </c>
      <c r="BS302" s="9" t="s">
        <v>86</v>
      </c>
    </row>
    <row r="303" spans="1:72" x14ac:dyDescent="0.25">
      <c r="A303" s="6">
        <v>118302597308</v>
      </c>
      <c r="B303" s="6">
        <v>450857503</v>
      </c>
      <c r="C303" s="7">
        <v>45040.737164351849</v>
      </c>
      <c r="D303" s="7">
        <v>45040.743622685186</v>
      </c>
      <c r="E303" s="6" t="s">
        <v>906</v>
      </c>
      <c r="J303" s="6" t="s">
        <v>95</v>
      </c>
      <c r="K303" s="6" t="s">
        <v>3</v>
      </c>
      <c r="M303" s="6" t="s">
        <v>79</v>
      </c>
      <c r="N303" s="6" t="s">
        <v>80</v>
      </c>
      <c r="P303" s="6" t="s">
        <v>81</v>
      </c>
      <c r="R303" s="6" t="s">
        <v>57</v>
      </c>
      <c r="T303" s="6" t="s">
        <v>101</v>
      </c>
      <c r="U303" s="6" t="s">
        <v>79</v>
      </c>
      <c r="V303" s="6" t="s">
        <v>84</v>
      </c>
      <c r="W303" s="6" t="s">
        <v>84</v>
      </c>
      <c r="X303" s="6" t="s">
        <v>83</v>
      </c>
      <c r="Z303" s="6" t="s">
        <v>7</v>
      </c>
      <c r="AA303" s="6" t="s">
        <v>7</v>
      </c>
      <c r="AB303" s="6" t="s">
        <v>7</v>
      </c>
      <c r="AC303" s="6" t="s">
        <v>7</v>
      </c>
      <c r="AD303" s="6" t="s">
        <v>10</v>
      </c>
      <c r="AE303" s="6" t="s">
        <v>79</v>
      </c>
      <c r="AF303" s="6" t="s">
        <v>79</v>
      </c>
      <c r="AS303" s="8" t="s">
        <v>489</v>
      </c>
      <c r="AT303" s="9" t="s">
        <v>65</v>
      </c>
      <c r="BF303" s="9" t="s">
        <v>86</v>
      </c>
      <c r="BG303" s="8" t="s">
        <v>907</v>
      </c>
      <c r="BH303" s="9" t="s">
        <v>456</v>
      </c>
      <c r="BO303" s="9" t="s">
        <v>86</v>
      </c>
    </row>
    <row r="304" spans="1:72" x14ac:dyDescent="0.25">
      <c r="A304" s="6">
        <v>118302604901</v>
      </c>
      <c r="B304" s="6">
        <v>450857503</v>
      </c>
      <c r="C304" s="7">
        <v>45040.742719907408</v>
      </c>
      <c r="D304" s="7">
        <v>45040.743495370371</v>
      </c>
      <c r="E304" s="6" t="s">
        <v>908</v>
      </c>
      <c r="J304" s="6" t="s">
        <v>78</v>
      </c>
      <c r="K304" s="6" t="s">
        <v>3</v>
      </c>
      <c r="M304" s="6" t="s">
        <v>79</v>
      </c>
      <c r="N304" s="6" t="s">
        <v>80</v>
      </c>
      <c r="P304" s="6" t="s">
        <v>81</v>
      </c>
      <c r="R304" s="6" t="s">
        <v>57</v>
      </c>
      <c r="T304" s="6" t="s">
        <v>101</v>
      </c>
      <c r="U304" s="6" t="s">
        <v>79</v>
      </c>
      <c r="V304" s="6" t="s">
        <v>79</v>
      </c>
      <c r="W304" s="6" t="s">
        <v>84</v>
      </c>
      <c r="X304" s="6" t="s">
        <v>104</v>
      </c>
      <c r="AU304" s="9" t="s">
        <v>86</v>
      </c>
      <c r="BS304" s="9" t="s">
        <v>86</v>
      </c>
    </row>
    <row r="305" spans="1:72" ht="30" x14ac:dyDescent="0.25">
      <c r="A305" s="6">
        <v>118302597987</v>
      </c>
      <c r="B305" s="6">
        <v>450857503</v>
      </c>
      <c r="C305" s="7">
        <v>45040.737939814811</v>
      </c>
      <c r="D305" s="7">
        <v>45040.742939814816</v>
      </c>
      <c r="E305" s="6" t="s">
        <v>909</v>
      </c>
      <c r="J305" s="6" t="s">
        <v>95</v>
      </c>
      <c r="K305" s="6" t="s">
        <v>3</v>
      </c>
      <c r="M305" s="6" t="s">
        <v>79</v>
      </c>
      <c r="N305" s="6" t="s">
        <v>80</v>
      </c>
      <c r="P305" s="6" t="s">
        <v>81</v>
      </c>
      <c r="R305" s="6" t="s">
        <v>57</v>
      </c>
      <c r="T305" s="6" t="s">
        <v>101</v>
      </c>
      <c r="U305" s="6" t="s">
        <v>79</v>
      </c>
      <c r="V305" s="6" t="s">
        <v>79</v>
      </c>
      <c r="W305" s="6" t="s">
        <v>84</v>
      </c>
      <c r="X305" s="6" t="s">
        <v>83</v>
      </c>
      <c r="Z305" s="6" t="s">
        <v>7</v>
      </c>
      <c r="AA305" s="6" t="s">
        <v>7</v>
      </c>
      <c r="AB305" s="6" t="s">
        <v>7</v>
      </c>
      <c r="AC305" s="6" t="s">
        <v>10</v>
      </c>
      <c r="AD305" s="6" t="s">
        <v>10</v>
      </c>
      <c r="AE305" s="6" t="s">
        <v>79</v>
      </c>
      <c r="AF305" s="6" t="s">
        <v>84</v>
      </c>
      <c r="AS305" s="8" t="s">
        <v>141</v>
      </c>
      <c r="AT305" s="9" t="s">
        <v>65</v>
      </c>
      <c r="BF305" s="9" t="s">
        <v>86</v>
      </c>
      <c r="BG305" s="8" t="s">
        <v>910</v>
      </c>
      <c r="BH305" s="9" t="s">
        <v>66</v>
      </c>
      <c r="BI305" s="9" t="s">
        <v>86</v>
      </c>
    </row>
    <row r="306" spans="1:72" ht="30" x14ac:dyDescent="0.25">
      <c r="A306" s="6">
        <v>118302602484</v>
      </c>
      <c r="B306" s="6">
        <v>450857503</v>
      </c>
      <c r="C306" s="7">
        <v>45040.741018518522</v>
      </c>
      <c r="D306" s="7">
        <v>45040.74255787037</v>
      </c>
      <c r="E306" s="6" t="s">
        <v>911</v>
      </c>
      <c r="J306" s="6" t="s">
        <v>78</v>
      </c>
      <c r="K306" s="6" t="s">
        <v>3</v>
      </c>
      <c r="M306" s="6" t="s">
        <v>79</v>
      </c>
      <c r="N306" s="6" t="s">
        <v>80</v>
      </c>
      <c r="P306" s="6" t="s">
        <v>81</v>
      </c>
      <c r="R306" s="6" t="s">
        <v>90</v>
      </c>
      <c r="T306" s="6" t="s">
        <v>91</v>
      </c>
      <c r="U306" s="6" t="s">
        <v>79</v>
      </c>
      <c r="V306" s="6" t="s">
        <v>79</v>
      </c>
      <c r="W306" s="6" t="s">
        <v>79</v>
      </c>
      <c r="X306" s="6" t="s">
        <v>83</v>
      </c>
      <c r="Z306" s="6" t="s">
        <v>7</v>
      </c>
      <c r="AA306" s="6" t="s">
        <v>7</v>
      </c>
      <c r="AB306" s="6" t="s">
        <v>7</v>
      </c>
      <c r="AC306" s="6" t="s">
        <v>7</v>
      </c>
      <c r="AD306" s="6" t="s">
        <v>7</v>
      </c>
      <c r="AE306" s="6" t="s">
        <v>79</v>
      </c>
      <c r="AF306" s="6" t="s">
        <v>84</v>
      </c>
      <c r="AS306" s="8" t="s">
        <v>912</v>
      </c>
      <c r="AT306" s="9" t="s">
        <v>65</v>
      </c>
      <c r="BF306" s="9" t="s">
        <v>86</v>
      </c>
      <c r="BG306" s="8" t="s">
        <v>913</v>
      </c>
      <c r="BS306" s="9" t="s">
        <v>86</v>
      </c>
    </row>
    <row r="307" spans="1:72" ht="165" x14ac:dyDescent="0.25">
      <c r="A307" s="6">
        <v>118302584952</v>
      </c>
      <c r="B307" s="6">
        <v>450857503</v>
      </c>
      <c r="C307" s="7">
        <v>45040.729178240741</v>
      </c>
      <c r="D307" s="7">
        <v>45040.741296296299</v>
      </c>
      <c r="E307" s="6" t="s">
        <v>914</v>
      </c>
      <c r="J307" s="6" t="s">
        <v>95</v>
      </c>
      <c r="K307" s="6" t="s">
        <v>5</v>
      </c>
      <c r="M307" s="6" t="s">
        <v>79</v>
      </c>
      <c r="N307" s="6" t="s">
        <v>80</v>
      </c>
      <c r="P307" s="6" t="s">
        <v>81</v>
      </c>
      <c r="R307" s="6" t="s">
        <v>57</v>
      </c>
      <c r="T307" s="6" t="s">
        <v>91</v>
      </c>
      <c r="U307" s="6" t="s">
        <v>84</v>
      </c>
      <c r="V307" s="6" t="s">
        <v>84</v>
      </c>
      <c r="W307" s="6" t="s">
        <v>84</v>
      </c>
      <c r="X307" s="6" t="s">
        <v>83</v>
      </c>
      <c r="Z307" s="6" t="s">
        <v>9</v>
      </c>
      <c r="AA307" s="6" t="s">
        <v>8</v>
      </c>
      <c r="AB307" s="6" t="s">
        <v>9</v>
      </c>
      <c r="AC307" s="6" t="s">
        <v>9</v>
      </c>
      <c r="AD307" s="6" t="s">
        <v>7</v>
      </c>
      <c r="AE307" s="6" t="s">
        <v>84</v>
      </c>
      <c r="AF307" s="6" t="s">
        <v>79</v>
      </c>
      <c r="AG307" s="8" t="s">
        <v>915</v>
      </c>
      <c r="AH307" s="9" t="s">
        <v>916</v>
      </c>
      <c r="AI307" s="9" t="s">
        <v>86</v>
      </c>
      <c r="AJ307" s="9" t="s">
        <v>86</v>
      </c>
      <c r="AN307" s="14" t="s">
        <v>589</v>
      </c>
      <c r="AO307" s="14" t="s">
        <v>86</v>
      </c>
      <c r="AR307" s="14" t="s">
        <v>86</v>
      </c>
      <c r="AS307" s="8" t="s">
        <v>917</v>
      </c>
      <c r="AT307" s="9" t="s">
        <v>549</v>
      </c>
      <c r="BD307" s="9" t="s">
        <v>86</v>
      </c>
      <c r="BG307" s="8" t="s">
        <v>918</v>
      </c>
      <c r="BH307" s="9" t="s">
        <v>67</v>
      </c>
      <c r="BJ307" s="9" t="s">
        <v>86</v>
      </c>
    </row>
    <row r="308" spans="1:72" x14ac:dyDescent="0.25">
      <c r="A308" s="6">
        <v>118302601233</v>
      </c>
      <c r="B308" s="6">
        <v>450857503</v>
      </c>
      <c r="C308" s="7">
        <v>45040.740127314813</v>
      </c>
      <c r="D308" s="7">
        <v>45040.741238425922</v>
      </c>
      <c r="E308" s="6" t="s">
        <v>919</v>
      </c>
      <c r="J308" s="6" t="s">
        <v>95</v>
      </c>
      <c r="K308" s="6" t="s">
        <v>5</v>
      </c>
      <c r="M308" s="6" t="s">
        <v>79</v>
      </c>
      <c r="N308" s="6" t="s">
        <v>80</v>
      </c>
      <c r="P308" s="6" t="s">
        <v>117</v>
      </c>
      <c r="R308" s="6" t="s">
        <v>90</v>
      </c>
      <c r="T308" s="6" t="s">
        <v>91</v>
      </c>
      <c r="U308" s="6" t="s">
        <v>79</v>
      </c>
      <c r="V308" s="6" t="s">
        <v>79</v>
      </c>
      <c r="W308" s="6" t="s">
        <v>84</v>
      </c>
      <c r="X308" s="6" t="s">
        <v>104</v>
      </c>
      <c r="AU308" s="9" t="s">
        <v>86</v>
      </c>
      <c r="BS308" s="9" t="s">
        <v>86</v>
      </c>
    </row>
    <row r="309" spans="1:72" ht="30" x14ac:dyDescent="0.25">
      <c r="A309" s="6">
        <v>118302590186</v>
      </c>
      <c r="B309" s="6">
        <v>450857503</v>
      </c>
      <c r="C309" s="7">
        <v>45040.732638888891</v>
      </c>
      <c r="D309" s="7">
        <v>45040.741111111114</v>
      </c>
      <c r="E309" s="6" t="s">
        <v>920</v>
      </c>
      <c r="J309" s="6" t="s">
        <v>175</v>
      </c>
      <c r="K309" s="6" t="s">
        <v>5</v>
      </c>
      <c r="M309" s="6" t="s">
        <v>79</v>
      </c>
      <c r="N309" s="6" t="s">
        <v>80</v>
      </c>
      <c r="P309" s="6" t="s">
        <v>81</v>
      </c>
      <c r="R309" s="6" t="s">
        <v>90</v>
      </c>
      <c r="T309" s="6" t="s">
        <v>96</v>
      </c>
      <c r="U309" s="6" t="s">
        <v>79</v>
      </c>
      <c r="V309" s="6" t="s">
        <v>79</v>
      </c>
      <c r="W309" s="6" t="s">
        <v>84</v>
      </c>
      <c r="X309" s="6" t="s">
        <v>83</v>
      </c>
      <c r="Z309" s="6" t="s">
        <v>9</v>
      </c>
      <c r="AA309" s="6" t="s">
        <v>9</v>
      </c>
      <c r="AB309" s="6" t="s">
        <v>9</v>
      </c>
      <c r="AC309" s="6" t="s">
        <v>7</v>
      </c>
      <c r="AD309" s="6" t="s">
        <v>7</v>
      </c>
      <c r="AE309" s="6" t="s">
        <v>79</v>
      </c>
      <c r="AF309" s="6" t="s">
        <v>84</v>
      </c>
      <c r="AS309" s="8" t="s">
        <v>921</v>
      </c>
      <c r="AT309" s="9" t="s">
        <v>65</v>
      </c>
      <c r="BF309" s="9" t="s">
        <v>86</v>
      </c>
      <c r="BG309" s="8" t="s">
        <v>247</v>
      </c>
      <c r="BS309" s="9" t="s">
        <v>86</v>
      </c>
      <c r="BT309" s="8" t="s">
        <v>247</v>
      </c>
    </row>
    <row r="310" spans="1:72" x14ac:dyDescent="0.25">
      <c r="A310" s="6">
        <v>118302600301</v>
      </c>
      <c r="B310" s="6">
        <v>450857503</v>
      </c>
      <c r="C310" s="7">
        <v>45040.739490740743</v>
      </c>
      <c r="D310" s="7">
        <v>45040.740960648145</v>
      </c>
      <c r="E310" s="6" t="s">
        <v>99</v>
      </c>
      <c r="J310" s="6" t="s">
        <v>78</v>
      </c>
      <c r="K310" s="6" t="s">
        <v>3</v>
      </c>
      <c r="M310" s="6" t="s">
        <v>79</v>
      </c>
      <c r="N310" s="6" t="s">
        <v>80</v>
      </c>
      <c r="P310" s="6" t="s">
        <v>81</v>
      </c>
      <c r="R310" s="6" t="s">
        <v>57</v>
      </c>
      <c r="T310" s="6" t="s">
        <v>91</v>
      </c>
      <c r="U310" s="6" t="s">
        <v>79</v>
      </c>
      <c r="V310" s="6" t="s">
        <v>79</v>
      </c>
      <c r="W310" s="6" t="s">
        <v>84</v>
      </c>
      <c r="X310" s="6" t="s">
        <v>83</v>
      </c>
      <c r="Z310" s="6" t="s">
        <v>9</v>
      </c>
      <c r="AA310" s="6" t="s">
        <v>7</v>
      </c>
      <c r="AB310" s="6" t="s">
        <v>9</v>
      </c>
      <c r="AC310" s="6" t="s">
        <v>7</v>
      </c>
      <c r="AD310" s="6" t="s">
        <v>7</v>
      </c>
      <c r="AE310" s="6" t="s">
        <v>79</v>
      </c>
      <c r="AF310" s="6" t="s">
        <v>84</v>
      </c>
      <c r="AS310" s="8" t="s">
        <v>473</v>
      </c>
      <c r="AU310" s="9" t="s">
        <v>86</v>
      </c>
      <c r="BG310" s="8" t="s">
        <v>473</v>
      </c>
      <c r="BS310" s="9" t="s">
        <v>86</v>
      </c>
    </row>
    <row r="311" spans="1:72" x14ac:dyDescent="0.25">
      <c r="A311" s="6">
        <v>118302591709</v>
      </c>
      <c r="B311" s="6">
        <v>450857503</v>
      </c>
      <c r="C311" s="7">
        <v>45040.73369212963</v>
      </c>
      <c r="D311" s="7">
        <v>45040.740034722221</v>
      </c>
      <c r="E311" s="6" t="s">
        <v>922</v>
      </c>
      <c r="J311" s="6" t="s">
        <v>78</v>
      </c>
      <c r="K311" s="6" t="s">
        <v>3</v>
      </c>
      <c r="M311" s="6" t="s">
        <v>79</v>
      </c>
      <c r="N311" s="6" t="s">
        <v>80</v>
      </c>
      <c r="P311" s="6" t="s">
        <v>4</v>
      </c>
      <c r="R311" s="6" t="s">
        <v>90</v>
      </c>
      <c r="T311" s="6" t="s">
        <v>101</v>
      </c>
      <c r="U311" s="6" t="s">
        <v>79</v>
      </c>
      <c r="V311" s="6" t="s">
        <v>79</v>
      </c>
      <c r="W311" s="6" t="s">
        <v>84</v>
      </c>
      <c r="X311" s="6" t="s">
        <v>83</v>
      </c>
      <c r="Z311" s="6" t="s">
        <v>9</v>
      </c>
      <c r="AA311" s="6" t="s">
        <v>7</v>
      </c>
      <c r="AB311" s="6" t="s">
        <v>9</v>
      </c>
      <c r="AC311" s="6" t="s">
        <v>9</v>
      </c>
      <c r="AD311" s="6" t="s">
        <v>9</v>
      </c>
      <c r="AE311" s="6" t="s">
        <v>84</v>
      </c>
      <c r="AF311" s="6" t="s">
        <v>84</v>
      </c>
      <c r="AS311" s="8" t="s">
        <v>923</v>
      </c>
      <c r="AT311" s="9" t="s">
        <v>64</v>
      </c>
      <c r="BE311" s="9" t="s">
        <v>86</v>
      </c>
      <c r="BG311" s="8" t="s">
        <v>924</v>
      </c>
      <c r="BH311" s="9" t="s">
        <v>67</v>
      </c>
      <c r="BJ311" s="9" t="s">
        <v>86</v>
      </c>
    </row>
    <row r="312" spans="1:72" x14ac:dyDescent="0.25">
      <c r="A312" s="6">
        <v>118302598695</v>
      </c>
      <c r="B312" s="6">
        <v>450857503</v>
      </c>
      <c r="C312" s="7">
        <v>45040.738379629627</v>
      </c>
      <c r="D312" s="7">
        <v>45040.739317129628</v>
      </c>
      <c r="E312" s="6" t="s">
        <v>925</v>
      </c>
      <c r="J312" s="6" t="s">
        <v>78</v>
      </c>
      <c r="K312" s="6" t="s">
        <v>5</v>
      </c>
      <c r="M312" s="6" t="s">
        <v>79</v>
      </c>
      <c r="N312" s="6" t="s">
        <v>80</v>
      </c>
      <c r="P312" s="6" t="s">
        <v>81</v>
      </c>
      <c r="R312" s="6" t="s">
        <v>90</v>
      </c>
      <c r="T312" s="6" t="s">
        <v>101</v>
      </c>
      <c r="U312" s="6" t="s">
        <v>79</v>
      </c>
      <c r="V312" s="6" t="s">
        <v>79</v>
      </c>
      <c r="W312" s="6" t="s">
        <v>84</v>
      </c>
      <c r="X312" s="6" t="s">
        <v>83</v>
      </c>
      <c r="AU312" s="9" t="s">
        <v>86</v>
      </c>
      <c r="BS312" s="9" t="s">
        <v>86</v>
      </c>
    </row>
    <row r="313" spans="1:72" ht="30" x14ac:dyDescent="0.25">
      <c r="A313" s="6">
        <v>118302596175</v>
      </c>
      <c r="B313" s="6">
        <v>450857503</v>
      </c>
      <c r="C313" s="7">
        <v>45040.736724537041</v>
      </c>
      <c r="D313" s="7">
        <v>45040.739155092589</v>
      </c>
      <c r="E313" s="6" t="s">
        <v>926</v>
      </c>
      <c r="J313" s="6" t="s">
        <v>95</v>
      </c>
      <c r="K313" s="6" t="s">
        <v>3</v>
      </c>
      <c r="M313" s="6" t="s">
        <v>79</v>
      </c>
      <c r="N313" s="6" t="s">
        <v>80</v>
      </c>
      <c r="P313" s="6" t="s">
        <v>81</v>
      </c>
      <c r="R313" s="6" t="s">
        <v>90</v>
      </c>
      <c r="T313" s="6" t="s">
        <v>96</v>
      </c>
      <c r="U313" s="6" t="s">
        <v>79</v>
      </c>
      <c r="V313" s="6" t="s">
        <v>79</v>
      </c>
      <c r="W313" s="6" t="s">
        <v>79</v>
      </c>
      <c r="X313" s="6" t="s">
        <v>83</v>
      </c>
      <c r="Z313" s="6" t="s">
        <v>7</v>
      </c>
      <c r="AA313" s="6" t="s">
        <v>10</v>
      </c>
      <c r="AB313" s="6" t="s">
        <v>7</v>
      </c>
      <c r="AC313" s="6" t="s">
        <v>7</v>
      </c>
      <c r="AD313" s="6" t="s">
        <v>7</v>
      </c>
      <c r="AE313" s="6" t="s">
        <v>79</v>
      </c>
      <c r="AF313" s="6" t="s">
        <v>84</v>
      </c>
      <c r="AS313" s="8" t="s">
        <v>927</v>
      </c>
      <c r="AT313" s="9" t="s">
        <v>64</v>
      </c>
      <c r="BE313" s="9" t="s">
        <v>86</v>
      </c>
      <c r="BG313" s="8" t="s">
        <v>928</v>
      </c>
      <c r="BS313" s="9" t="s">
        <v>86</v>
      </c>
    </row>
    <row r="314" spans="1:72" ht="60" x14ac:dyDescent="0.25">
      <c r="A314" s="6">
        <v>118302587149</v>
      </c>
      <c r="B314" s="6">
        <v>450857503</v>
      </c>
      <c r="C314" s="7">
        <v>45040.730636574073</v>
      </c>
      <c r="D314" s="7">
        <v>45040.738622685189</v>
      </c>
      <c r="E314" s="6" t="s">
        <v>929</v>
      </c>
      <c r="J314" s="6" t="s">
        <v>78</v>
      </c>
      <c r="K314" s="6" t="s">
        <v>3</v>
      </c>
      <c r="M314" s="6" t="s">
        <v>79</v>
      </c>
      <c r="N314" s="6" t="s">
        <v>80</v>
      </c>
      <c r="P314" s="6" t="s">
        <v>81</v>
      </c>
      <c r="R314" s="6" t="s">
        <v>57</v>
      </c>
      <c r="T314" s="6" t="s">
        <v>96</v>
      </c>
      <c r="U314" s="6" t="s">
        <v>79</v>
      </c>
      <c r="V314" s="6" t="s">
        <v>79</v>
      </c>
      <c r="W314" s="6" t="s">
        <v>84</v>
      </c>
      <c r="X314" s="6" t="s">
        <v>83</v>
      </c>
      <c r="Z314" s="6" t="s">
        <v>9</v>
      </c>
      <c r="AA314" s="6" t="s">
        <v>7</v>
      </c>
      <c r="AB314" s="6" t="s">
        <v>9</v>
      </c>
      <c r="AC314" s="6" t="s">
        <v>7</v>
      </c>
      <c r="AD314" s="6" t="s">
        <v>9</v>
      </c>
      <c r="AE314" s="6" t="s">
        <v>79</v>
      </c>
      <c r="AF314" s="6" t="s">
        <v>79</v>
      </c>
      <c r="AG314" s="8" t="s">
        <v>930</v>
      </c>
      <c r="AH314" s="9" t="s">
        <v>49</v>
      </c>
      <c r="AJ314" s="9" t="s">
        <v>86</v>
      </c>
      <c r="AN314" s="14" t="s">
        <v>931</v>
      </c>
      <c r="AR314" s="14" t="s">
        <v>86</v>
      </c>
      <c r="AS314" s="8" t="s">
        <v>932</v>
      </c>
      <c r="AT314" s="9" t="s">
        <v>65</v>
      </c>
      <c r="BF314" s="9" t="s">
        <v>86</v>
      </c>
      <c r="BG314" s="8" t="s">
        <v>933</v>
      </c>
      <c r="BH314" s="9" t="s">
        <v>67</v>
      </c>
      <c r="BJ314" s="9" t="s">
        <v>86</v>
      </c>
      <c r="BT314" s="8" t="s">
        <v>934</v>
      </c>
    </row>
    <row r="315" spans="1:72" ht="120" x14ac:dyDescent="0.25">
      <c r="A315" s="6">
        <v>118302594365</v>
      </c>
      <c r="B315" s="6">
        <v>450857503</v>
      </c>
      <c r="C315" s="7">
        <v>45040.735497685186</v>
      </c>
      <c r="D315" s="7">
        <v>45040.737893518519</v>
      </c>
      <c r="E315" s="6" t="s">
        <v>510</v>
      </c>
      <c r="J315" s="6" t="s">
        <v>89</v>
      </c>
      <c r="K315" s="6" t="s">
        <v>5</v>
      </c>
      <c r="M315" s="6" t="s">
        <v>79</v>
      </c>
      <c r="N315" s="6" t="s">
        <v>80</v>
      </c>
      <c r="P315" s="6" t="s">
        <v>81</v>
      </c>
      <c r="R315" s="6" t="s">
        <v>57</v>
      </c>
      <c r="T315" s="6" t="s">
        <v>82</v>
      </c>
      <c r="U315" s="6" t="s">
        <v>79</v>
      </c>
      <c r="V315" s="6" t="s">
        <v>79</v>
      </c>
      <c r="W315" s="6" t="s">
        <v>84</v>
      </c>
      <c r="X315" s="6" t="s">
        <v>104</v>
      </c>
      <c r="Z315" s="6" t="s">
        <v>9</v>
      </c>
      <c r="AA315" s="6" t="s">
        <v>9</v>
      </c>
      <c r="AB315" s="6" t="s">
        <v>7</v>
      </c>
      <c r="AC315" s="6" t="s">
        <v>7</v>
      </c>
      <c r="AD315" s="6" t="s">
        <v>9</v>
      </c>
      <c r="AE315" s="6" t="s">
        <v>79</v>
      </c>
      <c r="AF315" s="6" t="s">
        <v>84</v>
      </c>
      <c r="AS315" s="8" t="s">
        <v>935</v>
      </c>
      <c r="AT315" s="9" t="s">
        <v>65</v>
      </c>
      <c r="BF315" s="9" t="s">
        <v>86</v>
      </c>
      <c r="BG315" s="8" t="s">
        <v>936</v>
      </c>
      <c r="BH315" s="9" t="s">
        <v>66</v>
      </c>
      <c r="BI315" s="9" t="s">
        <v>86</v>
      </c>
    </row>
    <row r="316" spans="1:72" ht="75" x14ac:dyDescent="0.25">
      <c r="A316" s="6">
        <v>118302589719</v>
      </c>
      <c r="B316" s="6">
        <v>450857503</v>
      </c>
      <c r="C316" s="7">
        <v>45040.732395833336</v>
      </c>
      <c r="D316" s="7">
        <v>45040.737673611111</v>
      </c>
      <c r="E316" s="6" t="s">
        <v>139</v>
      </c>
      <c r="J316" s="6" t="s">
        <v>89</v>
      </c>
      <c r="K316" s="6" t="s">
        <v>5</v>
      </c>
      <c r="M316" s="6" t="s">
        <v>79</v>
      </c>
      <c r="N316" s="6" t="s">
        <v>227</v>
      </c>
      <c r="P316" s="6" t="s">
        <v>81</v>
      </c>
      <c r="R316" s="6" t="s">
        <v>57</v>
      </c>
      <c r="T316" s="6" t="s">
        <v>101</v>
      </c>
      <c r="U316" s="6" t="s">
        <v>79</v>
      </c>
      <c r="V316" s="6" t="s">
        <v>79</v>
      </c>
      <c r="W316" s="6" t="s">
        <v>79</v>
      </c>
      <c r="X316" s="6" t="s">
        <v>83</v>
      </c>
      <c r="Z316" s="6" t="s">
        <v>11</v>
      </c>
      <c r="AA316" s="6" t="s">
        <v>11</v>
      </c>
      <c r="AB316" s="6" t="s">
        <v>11</v>
      </c>
      <c r="AC316" s="6" t="s">
        <v>8</v>
      </c>
      <c r="AD316" s="6" t="s">
        <v>8</v>
      </c>
      <c r="AE316" s="6" t="s">
        <v>84</v>
      </c>
      <c r="AF316" s="6" t="s">
        <v>84</v>
      </c>
      <c r="AS316" s="11" t="s">
        <v>937</v>
      </c>
      <c r="AT316" s="9" t="s">
        <v>699</v>
      </c>
      <c r="BC316" s="9" t="s">
        <v>86</v>
      </c>
      <c r="BG316" s="8" t="s">
        <v>938</v>
      </c>
      <c r="BR316" s="9" t="s">
        <v>86</v>
      </c>
    </row>
    <row r="317" spans="1:72" ht="150" x14ac:dyDescent="0.25">
      <c r="A317" s="6">
        <v>118302590235</v>
      </c>
      <c r="B317" s="6">
        <v>450857503</v>
      </c>
      <c r="C317" s="7">
        <v>45040.732731481483</v>
      </c>
      <c r="D317" s="7">
        <v>45040.737615740742</v>
      </c>
      <c r="E317" s="6" t="s">
        <v>939</v>
      </c>
      <c r="J317" s="6" t="s">
        <v>78</v>
      </c>
      <c r="K317" s="6" t="s">
        <v>3</v>
      </c>
      <c r="M317" s="6" t="s">
        <v>79</v>
      </c>
      <c r="N317" s="6" t="s">
        <v>80</v>
      </c>
      <c r="P317" s="6" t="s">
        <v>81</v>
      </c>
      <c r="R317" s="6" t="s">
        <v>57</v>
      </c>
      <c r="T317" s="6" t="s">
        <v>91</v>
      </c>
      <c r="U317" s="6" t="s">
        <v>79</v>
      </c>
      <c r="V317" s="6" t="s">
        <v>79</v>
      </c>
      <c r="W317" s="6" t="s">
        <v>79</v>
      </c>
      <c r="X317" s="6" t="s">
        <v>104</v>
      </c>
      <c r="Z317" s="6" t="s">
        <v>7</v>
      </c>
      <c r="AA317" s="6" t="s">
        <v>8</v>
      </c>
      <c r="AB317" s="6" t="s">
        <v>9</v>
      </c>
      <c r="AC317" s="6" t="s">
        <v>9</v>
      </c>
      <c r="AD317" s="6" t="s">
        <v>7</v>
      </c>
      <c r="AE317" s="6" t="s">
        <v>79</v>
      </c>
      <c r="AF317" s="6" t="s">
        <v>84</v>
      </c>
      <c r="AS317" s="11" t="s">
        <v>940</v>
      </c>
      <c r="AT317" s="9" t="s">
        <v>65</v>
      </c>
      <c r="BF317" s="9" t="s">
        <v>86</v>
      </c>
      <c r="BG317" s="8" t="s">
        <v>941</v>
      </c>
      <c r="BH317" s="9" t="s">
        <v>66</v>
      </c>
      <c r="BI317" s="9" t="s">
        <v>86</v>
      </c>
    </row>
    <row r="318" spans="1:72" ht="75" x14ac:dyDescent="0.25">
      <c r="A318" s="6">
        <v>118302586220</v>
      </c>
      <c r="B318" s="6">
        <v>450857503</v>
      </c>
      <c r="C318" s="7">
        <v>45040.730034722219</v>
      </c>
      <c r="D318" s="7">
        <v>45040.737245370372</v>
      </c>
      <c r="E318" s="6" t="s">
        <v>942</v>
      </c>
      <c r="J318" s="6" t="s">
        <v>95</v>
      </c>
      <c r="K318" s="6" t="s">
        <v>5</v>
      </c>
      <c r="M318" s="6" t="s">
        <v>79</v>
      </c>
      <c r="N318" s="6" t="s">
        <v>80</v>
      </c>
      <c r="P318" s="6" t="s">
        <v>81</v>
      </c>
      <c r="R318" s="6" t="s">
        <v>90</v>
      </c>
      <c r="T318" s="6" t="s">
        <v>91</v>
      </c>
      <c r="U318" s="6" t="s">
        <v>79</v>
      </c>
      <c r="V318" s="6" t="s">
        <v>79</v>
      </c>
      <c r="W318" s="6" t="s">
        <v>84</v>
      </c>
      <c r="X318" s="6" t="s">
        <v>46</v>
      </c>
      <c r="Y318" s="6" t="s">
        <v>943</v>
      </c>
      <c r="Z318" s="6" t="s">
        <v>9</v>
      </c>
      <c r="AA318" s="6" t="s">
        <v>7</v>
      </c>
      <c r="AB318" s="6" t="s">
        <v>8</v>
      </c>
      <c r="AC318" s="6" t="s">
        <v>8</v>
      </c>
      <c r="AD318" s="6" t="s">
        <v>8</v>
      </c>
      <c r="AE318" s="6" t="s">
        <v>84</v>
      </c>
      <c r="AF318" s="6" t="s">
        <v>84</v>
      </c>
      <c r="AS318" s="8" t="s">
        <v>944</v>
      </c>
      <c r="AT318" s="9" t="s">
        <v>64</v>
      </c>
      <c r="BE318" s="9" t="s">
        <v>86</v>
      </c>
      <c r="BG318" s="8" t="s">
        <v>945</v>
      </c>
      <c r="BR318" s="9" t="s">
        <v>86</v>
      </c>
      <c r="BT318" s="8" t="s">
        <v>946</v>
      </c>
    </row>
    <row r="319" spans="1:72" x14ac:dyDescent="0.25">
      <c r="A319" s="6">
        <v>118302592670</v>
      </c>
      <c r="B319" s="6">
        <v>450857503</v>
      </c>
      <c r="C319" s="7">
        <v>45040.734247685185</v>
      </c>
      <c r="D319" s="7">
        <v>45040.737210648149</v>
      </c>
      <c r="E319" s="6" t="s">
        <v>947</v>
      </c>
      <c r="J319" s="6" t="s">
        <v>95</v>
      </c>
      <c r="K319" s="6" t="s">
        <v>3</v>
      </c>
      <c r="M319" s="6" t="s">
        <v>79</v>
      </c>
      <c r="N319" s="6" t="s">
        <v>80</v>
      </c>
      <c r="P319" s="6" t="s">
        <v>81</v>
      </c>
      <c r="R319" s="6" t="s">
        <v>90</v>
      </c>
      <c r="T319" s="6" t="s">
        <v>136</v>
      </c>
      <c r="U319" s="6" t="s">
        <v>79</v>
      </c>
      <c r="V319" s="6" t="s">
        <v>79</v>
      </c>
      <c r="W319" s="6" t="s">
        <v>79</v>
      </c>
      <c r="X319" s="6" t="s">
        <v>83</v>
      </c>
      <c r="Z319" s="6" t="s">
        <v>10</v>
      </c>
      <c r="AA319" s="6" t="s">
        <v>10</v>
      </c>
      <c r="AB319" s="6" t="s">
        <v>10</v>
      </c>
      <c r="AC319" s="6" t="s">
        <v>10</v>
      </c>
      <c r="AD319" s="6" t="s">
        <v>10</v>
      </c>
      <c r="AE319" s="6" t="s">
        <v>79</v>
      </c>
      <c r="AF319" s="6" t="s">
        <v>84</v>
      </c>
      <c r="AS319" s="8" t="s">
        <v>224</v>
      </c>
      <c r="AT319" s="9" t="s">
        <v>65</v>
      </c>
      <c r="BF319" s="9" t="s">
        <v>86</v>
      </c>
      <c r="BG319" s="8" t="s">
        <v>948</v>
      </c>
      <c r="BH319" s="9" t="s">
        <v>67</v>
      </c>
      <c r="BJ319" s="9" t="s">
        <v>86</v>
      </c>
    </row>
    <row r="320" spans="1:72" ht="105" x14ac:dyDescent="0.25">
      <c r="A320" s="6">
        <v>118302590957</v>
      </c>
      <c r="B320" s="6">
        <v>450857503</v>
      </c>
      <c r="C320" s="7">
        <v>45040.733159722222</v>
      </c>
      <c r="D320" s="7">
        <v>45040.736724537041</v>
      </c>
      <c r="E320" s="6" t="s">
        <v>949</v>
      </c>
      <c r="J320" s="6" t="s">
        <v>95</v>
      </c>
      <c r="K320" s="6" t="s">
        <v>3</v>
      </c>
      <c r="M320" s="6" t="s">
        <v>79</v>
      </c>
      <c r="N320" s="6" t="s">
        <v>80</v>
      </c>
      <c r="P320" s="6" t="s">
        <v>81</v>
      </c>
      <c r="R320" s="6" t="s">
        <v>57</v>
      </c>
      <c r="T320" s="6" t="s">
        <v>101</v>
      </c>
      <c r="U320" s="6" t="s">
        <v>79</v>
      </c>
      <c r="V320" s="6" t="s">
        <v>79</v>
      </c>
      <c r="W320" s="6" t="s">
        <v>84</v>
      </c>
      <c r="X320" s="6" t="s">
        <v>83</v>
      </c>
      <c r="Z320" s="6" t="s">
        <v>9</v>
      </c>
      <c r="AA320" s="6" t="s">
        <v>8</v>
      </c>
      <c r="AB320" s="6" t="s">
        <v>7</v>
      </c>
      <c r="AC320" s="6" t="s">
        <v>7</v>
      </c>
      <c r="AD320" s="6" t="s">
        <v>7</v>
      </c>
      <c r="AE320" s="6" t="s">
        <v>79</v>
      </c>
      <c r="AF320" s="6" t="s">
        <v>84</v>
      </c>
      <c r="AS320" s="11" t="s">
        <v>950</v>
      </c>
      <c r="AT320" s="9" t="s">
        <v>65</v>
      </c>
      <c r="BF320" s="9" t="s">
        <v>86</v>
      </c>
      <c r="BG320" s="8" t="s">
        <v>951</v>
      </c>
      <c r="BH320" s="9" t="s">
        <v>952</v>
      </c>
      <c r="BR320" s="9" t="s">
        <v>86</v>
      </c>
    </row>
    <row r="321" spans="1:72" x14ac:dyDescent="0.25">
      <c r="A321" s="6">
        <v>118302593161</v>
      </c>
      <c r="B321" s="6">
        <v>450857503</v>
      </c>
      <c r="C321" s="7">
        <v>45040.7346412037</v>
      </c>
      <c r="D321" s="7">
        <v>45040.736539351848</v>
      </c>
      <c r="E321" s="6" t="s">
        <v>953</v>
      </c>
      <c r="J321" s="6" t="s">
        <v>95</v>
      </c>
      <c r="K321" s="6" t="s">
        <v>5</v>
      </c>
      <c r="M321" s="6" t="s">
        <v>79</v>
      </c>
      <c r="N321" s="6" t="s">
        <v>80</v>
      </c>
      <c r="P321" s="6" t="s">
        <v>81</v>
      </c>
      <c r="R321" s="6" t="s">
        <v>90</v>
      </c>
      <c r="T321" s="6" t="s">
        <v>136</v>
      </c>
      <c r="U321" s="6" t="s">
        <v>79</v>
      </c>
      <c r="V321" s="6" t="s">
        <v>79</v>
      </c>
      <c r="W321" s="6" t="s">
        <v>79</v>
      </c>
      <c r="X321" s="6" t="s">
        <v>83</v>
      </c>
      <c r="Z321" s="6" t="s">
        <v>9</v>
      </c>
      <c r="AA321" s="6" t="s">
        <v>9</v>
      </c>
      <c r="AB321" s="6" t="s">
        <v>9</v>
      </c>
      <c r="AC321" s="6" t="s">
        <v>9</v>
      </c>
      <c r="AD321" s="6" t="s">
        <v>9</v>
      </c>
      <c r="AE321" s="6" t="s">
        <v>79</v>
      </c>
      <c r="AF321" s="6" t="s">
        <v>84</v>
      </c>
      <c r="AS321" s="8" t="s">
        <v>954</v>
      </c>
      <c r="AT321" s="9" t="s">
        <v>65</v>
      </c>
      <c r="BF321" s="9" t="s">
        <v>86</v>
      </c>
      <c r="BG321" s="8" t="s">
        <v>955</v>
      </c>
      <c r="BS321" s="9" t="s">
        <v>86</v>
      </c>
    </row>
    <row r="322" spans="1:72" x14ac:dyDescent="0.25">
      <c r="A322" s="6">
        <v>118302592697</v>
      </c>
      <c r="B322" s="6">
        <v>450857503</v>
      </c>
      <c r="C322" s="7">
        <v>45040.734363425923</v>
      </c>
      <c r="D322" s="7">
        <v>45040.736516203702</v>
      </c>
      <c r="E322" s="6" t="s">
        <v>956</v>
      </c>
      <c r="J322" s="6" t="s">
        <v>89</v>
      </c>
      <c r="K322" s="6" t="s">
        <v>3</v>
      </c>
      <c r="M322" s="6" t="s">
        <v>79</v>
      </c>
      <c r="N322" s="6" t="s">
        <v>80</v>
      </c>
      <c r="P322" s="6" t="s">
        <v>81</v>
      </c>
      <c r="R322" s="6" t="s">
        <v>90</v>
      </c>
      <c r="T322" s="6" t="s">
        <v>136</v>
      </c>
      <c r="U322" s="6" t="s">
        <v>79</v>
      </c>
      <c r="V322" s="6" t="s">
        <v>79</v>
      </c>
      <c r="W322" s="6" t="s">
        <v>79</v>
      </c>
      <c r="X322" s="6" t="s">
        <v>83</v>
      </c>
      <c r="Z322" s="6" t="s">
        <v>7</v>
      </c>
      <c r="AA322" s="6" t="s">
        <v>10</v>
      </c>
      <c r="AB322" s="6" t="s">
        <v>7</v>
      </c>
      <c r="AC322" s="6" t="s">
        <v>7</v>
      </c>
      <c r="AD322" s="6" t="s">
        <v>10</v>
      </c>
      <c r="AE322" s="6" t="s">
        <v>79</v>
      </c>
      <c r="AF322" s="6" t="s">
        <v>84</v>
      </c>
      <c r="AS322" s="8" t="s">
        <v>141</v>
      </c>
      <c r="AT322" s="9" t="s">
        <v>65</v>
      </c>
      <c r="BF322" s="9" t="s">
        <v>86</v>
      </c>
      <c r="BG322" s="8" t="s">
        <v>957</v>
      </c>
      <c r="BS322" s="9" t="s">
        <v>86</v>
      </c>
    </row>
    <row r="323" spans="1:72" x14ac:dyDescent="0.25">
      <c r="A323" s="6">
        <v>118302593078</v>
      </c>
      <c r="B323" s="6">
        <v>450857503</v>
      </c>
      <c r="C323" s="7">
        <v>45040.734513888892</v>
      </c>
      <c r="D323" s="7">
        <v>45040.73636574074</v>
      </c>
      <c r="E323" s="6" t="s">
        <v>958</v>
      </c>
      <c r="J323" s="6" t="s">
        <v>95</v>
      </c>
      <c r="K323" s="6" t="s">
        <v>3</v>
      </c>
      <c r="M323" s="6" t="s">
        <v>79</v>
      </c>
      <c r="N323" s="6" t="s">
        <v>80</v>
      </c>
      <c r="P323" s="6" t="s">
        <v>81</v>
      </c>
      <c r="R323" s="6" t="s">
        <v>57</v>
      </c>
      <c r="T323" s="6" t="s">
        <v>82</v>
      </c>
      <c r="U323" s="6" t="s">
        <v>79</v>
      </c>
      <c r="V323" s="6" t="s">
        <v>79</v>
      </c>
      <c r="W323" s="6" t="s">
        <v>79</v>
      </c>
      <c r="X323" s="6" t="s">
        <v>83</v>
      </c>
      <c r="Z323" s="6" t="s">
        <v>9</v>
      </c>
      <c r="AA323" s="6" t="s">
        <v>7</v>
      </c>
      <c r="AB323" s="6" t="s">
        <v>7</v>
      </c>
      <c r="AC323" s="6" t="s">
        <v>9</v>
      </c>
      <c r="AD323" s="6" t="s">
        <v>7</v>
      </c>
      <c r="AE323" s="6" t="s">
        <v>84</v>
      </c>
      <c r="AF323" s="6" t="s">
        <v>84</v>
      </c>
      <c r="AS323" s="8" t="s">
        <v>141</v>
      </c>
      <c r="AT323" s="9" t="s">
        <v>65</v>
      </c>
      <c r="BF323" s="9" t="s">
        <v>86</v>
      </c>
      <c r="BG323" s="8" t="s">
        <v>959</v>
      </c>
      <c r="BS323" s="9" t="s">
        <v>86</v>
      </c>
    </row>
    <row r="324" spans="1:72" ht="60" x14ac:dyDescent="0.25">
      <c r="A324" s="6">
        <v>118302586557</v>
      </c>
      <c r="B324" s="6">
        <v>450857503</v>
      </c>
      <c r="C324" s="7">
        <v>45040.730104166665</v>
      </c>
      <c r="D324" s="7">
        <v>45040.736111111109</v>
      </c>
      <c r="E324" s="6" t="s">
        <v>960</v>
      </c>
      <c r="J324" s="6" t="s">
        <v>95</v>
      </c>
      <c r="K324" s="6" t="s">
        <v>5</v>
      </c>
      <c r="M324" s="6" t="s">
        <v>79</v>
      </c>
      <c r="N324" s="6" t="s">
        <v>80</v>
      </c>
      <c r="P324" s="6" t="s">
        <v>81</v>
      </c>
      <c r="R324" s="6" t="s">
        <v>57</v>
      </c>
      <c r="T324" s="6" t="s">
        <v>91</v>
      </c>
      <c r="U324" s="6" t="s">
        <v>79</v>
      </c>
      <c r="V324" s="6" t="s">
        <v>79</v>
      </c>
      <c r="W324" s="6" t="s">
        <v>84</v>
      </c>
      <c r="X324" s="6" t="s">
        <v>83</v>
      </c>
      <c r="Z324" s="6" t="s">
        <v>9</v>
      </c>
      <c r="AA324" s="6" t="s">
        <v>7</v>
      </c>
      <c r="AB324" s="6" t="s">
        <v>7</v>
      </c>
      <c r="AC324" s="6" t="s">
        <v>8</v>
      </c>
      <c r="AD324" s="6" t="s">
        <v>9</v>
      </c>
      <c r="AE324" s="6" t="s">
        <v>79</v>
      </c>
      <c r="AF324" s="6" t="s">
        <v>84</v>
      </c>
      <c r="AS324" s="8" t="s">
        <v>64</v>
      </c>
      <c r="AT324" s="9" t="s">
        <v>64</v>
      </c>
      <c r="BE324" s="9" t="s">
        <v>86</v>
      </c>
      <c r="BG324" s="8" t="s">
        <v>961</v>
      </c>
      <c r="BH324" s="9" t="s">
        <v>73</v>
      </c>
      <c r="BP324" s="9" t="s">
        <v>86</v>
      </c>
    </row>
    <row r="325" spans="1:72" ht="60" x14ac:dyDescent="0.25">
      <c r="A325" s="6">
        <v>118302584694</v>
      </c>
      <c r="B325" s="6">
        <v>450857503</v>
      </c>
      <c r="C325" s="7">
        <v>45040.729027777779</v>
      </c>
      <c r="D325" s="7">
        <v>45040.735219907408</v>
      </c>
      <c r="E325" s="6" t="s">
        <v>962</v>
      </c>
      <c r="J325" s="6" t="s">
        <v>175</v>
      </c>
      <c r="K325" s="6" t="s">
        <v>3</v>
      </c>
      <c r="M325" s="6" t="s">
        <v>79</v>
      </c>
      <c r="N325" s="6" t="s">
        <v>80</v>
      </c>
      <c r="P325" s="6" t="s">
        <v>81</v>
      </c>
      <c r="R325" s="6" t="s">
        <v>57</v>
      </c>
      <c r="T325" s="6" t="s">
        <v>96</v>
      </c>
      <c r="U325" s="6" t="s">
        <v>79</v>
      </c>
      <c r="V325" s="6" t="s">
        <v>79</v>
      </c>
      <c r="W325" s="6" t="s">
        <v>84</v>
      </c>
      <c r="X325" s="6" t="s">
        <v>83</v>
      </c>
      <c r="Z325" s="6" t="s">
        <v>7</v>
      </c>
      <c r="AA325" s="6" t="s">
        <v>10</v>
      </c>
      <c r="AB325" s="6" t="s">
        <v>10</v>
      </c>
      <c r="AC325" s="6" t="s">
        <v>10</v>
      </c>
      <c r="AD325" s="6" t="s">
        <v>10</v>
      </c>
      <c r="AE325" s="6" t="s">
        <v>79</v>
      </c>
      <c r="AF325" s="6" t="s">
        <v>84</v>
      </c>
      <c r="AS325" s="8" t="s">
        <v>963</v>
      </c>
      <c r="AT325" s="9" t="s">
        <v>65</v>
      </c>
      <c r="BF325" s="9" t="s">
        <v>86</v>
      </c>
      <c r="BG325" s="8" t="s">
        <v>964</v>
      </c>
      <c r="BR325" s="9" t="s">
        <v>86</v>
      </c>
    </row>
    <row r="326" spans="1:72" ht="90" x14ac:dyDescent="0.25">
      <c r="A326" s="6">
        <v>118302590164</v>
      </c>
      <c r="B326" s="6">
        <v>450857503</v>
      </c>
      <c r="C326" s="7">
        <v>45040.732499999998</v>
      </c>
      <c r="D326" s="7">
        <v>45040.735034722224</v>
      </c>
      <c r="E326" s="6" t="s">
        <v>769</v>
      </c>
      <c r="J326" s="6" t="s">
        <v>78</v>
      </c>
      <c r="K326" s="6" t="s">
        <v>3</v>
      </c>
      <c r="M326" s="6" t="s">
        <v>79</v>
      </c>
      <c r="N326" s="6" t="s">
        <v>80</v>
      </c>
      <c r="P326" s="6" t="s">
        <v>81</v>
      </c>
      <c r="R326" s="6" t="s">
        <v>57</v>
      </c>
      <c r="T326" s="6" t="s">
        <v>82</v>
      </c>
      <c r="U326" s="6" t="s">
        <v>79</v>
      </c>
      <c r="V326" s="6" t="s">
        <v>79</v>
      </c>
      <c r="W326" s="6" t="s">
        <v>84</v>
      </c>
      <c r="X326" s="6" t="s">
        <v>83</v>
      </c>
      <c r="Z326" s="6" t="s">
        <v>7</v>
      </c>
      <c r="AA326" s="6" t="s">
        <v>10</v>
      </c>
      <c r="AB326" s="6" t="s">
        <v>10</v>
      </c>
      <c r="AC326" s="6" t="s">
        <v>7</v>
      </c>
      <c r="AD326" s="6" t="s">
        <v>10</v>
      </c>
      <c r="AE326" s="6" t="s">
        <v>79</v>
      </c>
      <c r="AF326" s="6" t="s">
        <v>84</v>
      </c>
      <c r="AS326" s="8" t="s">
        <v>965</v>
      </c>
      <c r="AT326" s="9" t="s">
        <v>65</v>
      </c>
      <c r="BF326" s="9" t="s">
        <v>86</v>
      </c>
      <c r="BG326" s="8" t="s">
        <v>966</v>
      </c>
      <c r="BH326" s="9" t="s">
        <v>70</v>
      </c>
      <c r="BM326" s="9" t="s">
        <v>86</v>
      </c>
    </row>
    <row r="327" spans="1:72" x14ac:dyDescent="0.25">
      <c r="A327" s="6">
        <v>118302589910</v>
      </c>
      <c r="B327" s="6">
        <v>450857503</v>
      </c>
      <c r="C327" s="7">
        <v>45040.732361111113</v>
      </c>
      <c r="D327" s="7">
        <v>45040.734872685185</v>
      </c>
      <c r="E327" s="6" t="s">
        <v>967</v>
      </c>
      <c r="J327" s="6" t="s">
        <v>95</v>
      </c>
      <c r="K327" s="6" t="s">
        <v>5</v>
      </c>
      <c r="M327" s="6" t="s">
        <v>79</v>
      </c>
      <c r="N327" s="6" t="s">
        <v>161</v>
      </c>
      <c r="P327" s="6" t="s">
        <v>81</v>
      </c>
      <c r="R327" s="6" t="s">
        <v>57</v>
      </c>
      <c r="T327" s="6" t="s">
        <v>101</v>
      </c>
      <c r="U327" s="6" t="s">
        <v>79</v>
      </c>
      <c r="V327" s="6" t="s">
        <v>79</v>
      </c>
      <c r="W327" s="6" t="s">
        <v>79</v>
      </c>
      <c r="X327" s="6" t="s">
        <v>83</v>
      </c>
      <c r="Z327" s="6" t="s">
        <v>7</v>
      </c>
      <c r="AA327" s="6" t="s">
        <v>7</v>
      </c>
      <c r="AB327" s="6" t="s">
        <v>10</v>
      </c>
      <c r="AC327" s="6" t="s">
        <v>7</v>
      </c>
      <c r="AD327" s="6" t="s">
        <v>7</v>
      </c>
      <c r="AE327" s="6" t="s">
        <v>79</v>
      </c>
      <c r="AF327" s="6" t="s">
        <v>84</v>
      </c>
      <c r="AS327" s="8" t="s">
        <v>141</v>
      </c>
      <c r="AT327" s="9" t="str">
        <f>$AT$323</f>
        <v>Positive</v>
      </c>
      <c r="BF327" s="9" t="s">
        <v>86</v>
      </c>
      <c r="BG327" s="8" t="s">
        <v>928</v>
      </c>
      <c r="BS327" s="9" t="s">
        <v>86</v>
      </c>
    </row>
    <row r="328" spans="1:72" ht="120" x14ac:dyDescent="0.25">
      <c r="A328" s="6">
        <v>118302586821</v>
      </c>
      <c r="B328" s="6">
        <v>450857503</v>
      </c>
      <c r="C328" s="7">
        <v>45040.730474537035</v>
      </c>
      <c r="D328" s="7">
        <v>45040.734814814816</v>
      </c>
      <c r="E328" s="6" t="s">
        <v>99</v>
      </c>
      <c r="J328" s="6" t="s">
        <v>95</v>
      </c>
      <c r="K328" s="6" t="s">
        <v>5</v>
      </c>
      <c r="M328" s="6" t="s">
        <v>79</v>
      </c>
      <c r="N328" s="6" t="s">
        <v>80</v>
      </c>
      <c r="P328" s="6" t="s">
        <v>46</v>
      </c>
      <c r="Q328" s="6" t="s">
        <v>968</v>
      </c>
      <c r="R328" s="6" t="s">
        <v>57</v>
      </c>
      <c r="T328" s="6" t="s">
        <v>91</v>
      </c>
      <c r="U328" s="6" t="s">
        <v>84</v>
      </c>
      <c r="V328" s="6" t="s">
        <v>84</v>
      </c>
      <c r="W328" s="6" t="s">
        <v>79</v>
      </c>
      <c r="X328" s="6" t="s">
        <v>83</v>
      </c>
      <c r="Z328" s="6" t="s">
        <v>9</v>
      </c>
      <c r="AA328" s="6" t="s">
        <v>7</v>
      </c>
      <c r="AB328" s="6" t="s">
        <v>9</v>
      </c>
      <c r="AC328" s="6" t="s">
        <v>9</v>
      </c>
      <c r="AD328" s="6" t="s">
        <v>9</v>
      </c>
      <c r="AE328" s="6" t="s">
        <v>84</v>
      </c>
      <c r="AF328" s="6" t="s">
        <v>84</v>
      </c>
      <c r="AS328" s="8" t="s">
        <v>969</v>
      </c>
      <c r="AT328" s="9" t="s">
        <v>64</v>
      </c>
      <c r="BE328" s="9" t="s">
        <v>86</v>
      </c>
      <c r="BG328" s="11" t="s">
        <v>970</v>
      </c>
      <c r="BH328" s="9" t="s">
        <v>971</v>
      </c>
      <c r="BQ328" s="9" t="s">
        <v>86</v>
      </c>
      <c r="BT328" s="8" t="s">
        <v>972</v>
      </c>
    </row>
    <row r="329" spans="1:72" ht="45" x14ac:dyDescent="0.25">
      <c r="A329" s="6">
        <v>118302585773</v>
      </c>
      <c r="B329" s="6">
        <v>450857503</v>
      </c>
      <c r="C329" s="7">
        <v>45040.729710648149</v>
      </c>
      <c r="D329" s="7">
        <v>45040.734050925923</v>
      </c>
      <c r="E329" s="6" t="s">
        <v>973</v>
      </c>
      <c r="J329" s="6" t="s">
        <v>95</v>
      </c>
      <c r="K329" s="6" t="s">
        <v>3</v>
      </c>
      <c r="M329" s="6" t="s">
        <v>79</v>
      </c>
      <c r="N329" s="6" t="s">
        <v>80</v>
      </c>
      <c r="P329" s="6" t="s">
        <v>46</v>
      </c>
      <c r="Q329" s="6" t="s">
        <v>974</v>
      </c>
      <c r="R329" s="6" t="s">
        <v>57</v>
      </c>
      <c r="T329" s="6" t="s">
        <v>136</v>
      </c>
      <c r="U329" s="6" t="s">
        <v>79</v>
      </c>
      <c r="V329" s="6" t="s">
        <v>79</v>
      </c>
      <c r="W329" s="6" t="s">
        <v>79</v>
      </c>
      <c r="X329" s="6" t="s">
        <v>104</v>
      </c>
      <c r="Z329" s="6" t="s">
        <v>7</v>
      </c>
      <c r="AA329" s="6" t="s">
        <v>10</v>
      </c>
      <c r="AB329" s="6" t="s">
        <v>7</v>
      </c>
      <c r="AC329" s="6" t="s">
        <v>7</v>
      </c>
      <c r="AD329" s="6" t="s">
        <v>7</v>
      </c>
      <c r="AE329" s="6" t="s">
        <v>79</v>
      </c>
      <c r="AF329" s="6" t="s">
        <v>84</v>
      </c>
      <c r="AS329" s="8" t="s">
        <v>975</v>
      </c>
      <c r="AU329" s="9" t="s">
        <v>86</v>
      </c>
      <c r="BG329" s="8" t="s">
        <v>976</v>
      </c>
      <c r="BS329" s="9" t="s">
        <v>86</v>
      </c>
    </row>
    <row r="330" spans="1:72" ht="45" x14ac:dyDescent="0.25">
      <c r="A330" s="6">
        <v>118302587034</v>
      </c>
      <c r="B330" s="6">
        <v>450857503</v>
      </c>
      <c r="C330" s="7">
        <v>45040.73060185185</v>
      </c>
      <c r="D330" s="7">
        <v>45040.733958333331</v>
      </c>
      <c r="E330" s="6" t="s">
        <v>977</v>
      </c>
      <c r="J330" s="6" t="s">
        <v>95</v>
      </c>
      <c r="K330" s="6" t="s">
        <v>3</v>
      </c>
      <c r="M330" s="6" t="s">
        <v>79</v>
      </c>
      <c r="N330" s="6" t="s">
        <v>80</v>
      </c>
      <c r="P330" s="6" t="s">
        <v>81</v>
      </c>
      <c r="R330" s="6" t="s">
        <v>90</v>
      </c>
      <c r="T330" s="6" t="s">
        <v>96</v>
      </c>
      <c r="U330" s="6" t="s">
        <v>79</v>
      </c>
      <c r="V330" s="6" t="s">
        <v>79</v>
      </c>
      <c r="W330" s="6" t="s">
        <v>79</v>
      </c>
      <c r="X330" s="6" t="s">
        <v>83</v>
      </c>
      <c r="Z330" s="6" t="s">
        <v>9</v>
      </c>
      <c r="AA330" s="6" t="s">
        <v>7</v>
      </c>
      <c r="AB330" s="6" t="s">
        <v>9</v>
      </c>
      <c r="AC330" s="6" t="s">
        <v>7</v>
      </c>
      <c r="AD330" s="6" t="s">
        <v>7</v>
      </c>
      <c r="AE330" s="6" t="s">
        <v>79</v>
      </c>
      <c r="AF330" s="6" t="s">
        <v>84</v>
      </c>
      <c r="AS330" s="8" t="s">
        <v>978</v>
      </c>
      <c r="AT330" s="9" t="str">
        <f>$AT$323</f>
        <v>Positive</v>
      </c>
      <c r="BF330" s="9" t="s">
        <v>86</v>
      </c>
      <c r="BG330" s="8" t="s">
        <v>979</v>
      </c>
      <c r="BH330" s="9" t="s">
        <v>67</v>
      </c>
      <c r="BJ330" s="9" t="s">
        <v>86</v>
      </c>
    </row>
    <row r="331" spans="1:72" x14ac:dyDescent="0.25">
      <c r="A331" s="6">
        <v>118302586864</v>
      </c>
      <c r="B331" s="6">
        <v>450857503</v>
      </c>
      <c r="C331" s="7">
        <v>45040.730462962965</v>
      </c>
      <c r="D331" s="7">
        <v>45040.733460648145</v>
      </c>
      <c r="E331" s="6" t="s">
        <v>980</v>
      </c>
      <c r="J331" s="6" t="s">
        <v>95</v>
      </c>
      <c r="K331" s="6" t="s">
        <v>3</v>
      </c>
      <c r="M331" s="6" t="s">
        <v>79</v>
      </c>
      <c r="N331" s="6" t="s">
        <v>80</v>
      </c>
      <c r="P331" s="6" t="s">
        <v>117</v>
      </c>
      <c r="R331" s="6" t="s">
        <v>46</v>
      </c>
      <c r="S331" s="6" t="s">
        <v>981</v>
      </c>
      <c r="T331" s="6" t="s">
        <v>101</v>
      </c>
      <c r="U331" s="6" t="s">
        <v>79</v>
      </c>
      <c r="V331" s="6" t="s">
        <v>79</v>
      </c>
      <c r="W331" s="6" t="s">
        <v>79</v>
      </c>
      <c r="X331" s="6" t="s">
        <v>83</v>
      </c>
      <c r="AU331" s="9" t="s">
        <v>86</v>
      </c>
      <c r="BS331" s="9" t="s">
        <v>86</v>
      </c>
    </row>
    <row r="332" spans="1:72" ht="120" x14ac:dyDescent="0.25">
      <c r="A332" s="6">
        <v>118302586153</v>
      </c>
      <c r="B332" s="6">
        <v>450857503</v>
      </c>
      <c r="C332" s="7">
        <v>45040.729988425926</v>
      </c>
      <c r="D332" s="7">
        <v>45040.733437499999</v>
      </c>
      <c r="E332" s="6" t="s">
        <v>99</v>
      </c>
      <c r="J332" s="6" t="s">
        <v>78</v>
      </c>
      <c r="K332" s="6" t="s">
        <v>5</v>
      </c>
      <c r="M332" s="6" t="s">
        <v>79</v>
      </c>
      <c r="N332" s="6" t="s">
        <v>80</v>
      </c>
      <c r="P332" s="6" t="s">
        <v>100</v>
      </c>
      <c r="R332" s="6" t="s">
        <v>46</v>
      </c>
      <c r="S332" s="6" t="s">
        <v>982</v>
      </c>
      <c r="T332" s="6" t="s">
        <v>82</v>
      </c>
      <c r="U332" s="6" t="s">
        <v>79</v>
      </c>
      <c r="V332" s="6" t="s">
        <v>79</v>
      </c>
      <c r="W332" s="6" t="s">
        <v>84</v>
      </c>
      <c r="X332" s="6" t="s">
        <v>83</v>
      </c>
      <c r="Z332" s="6" t="s">
        <v>7</v>
      </c>
      <c r="AA332" s="6" t="s">
        <v>7</v>
      </c>
      <c r="AB332" s="6" t="s">
        <v>8</v>
      </c>
      <c r="AC332" s="6" t="s">
        <v>8</v>
      </c>
      <c r="AD332" s="6" t="s">
        <v>7</v>
      </c>
      <c r="AE332" s="6" t="s">
        <v>84</v>
      </c>
      <c r="AF332" s="6" t="s">
        <v>84</v>
      </c>
      <c r="AS332" s="8" t="s">
        <v>983</v>
      </c>
      <c r="AT332" s="9" t="s">
        <v>61</v>
      </c>
      <c r="BB332" s="9" t="s">
        <v>86</v>
      </c>
      <c r="BG332" s="11" t="s">
        <v>984</v>
      </c>
      <c r="BH332" s="9" t="s">
        <v>69</v>
      </c>
      <c r="BL332" s="9" t="s">
        <v>86</v>
      </c>
      <c r="BT332" s="11" t="s">
        <v>985</v>
      </c>
    </row>
    <row r="333" spans="1:72" ht="30" x14ac:dyDescent="0.25">
      <c r="A333" s="6">
        <v>118302586466</v>
      </c>
      <c r="B333" s="6">
        <v>450857503</v>
      </c>
      <c r="C333" s="7">
        <v>45040.729988425926</v>
      </c>
      <c r="D333" s="7">
        <v>45040.733287037037</v>
      </c>
      <c r="E333" s="6" t="s">
        <v>986</v>
      </c>
      <c r="J333" s="6" t="s">
        <v>95</v>
      </c>
      <c r="K333" s="6" t="s">
        <v>3</v>
      </c>
      <c r="M333" s="6" t="s">
        <v>79</v>
      </c>
      <c r="N333" s="6" t="s">
        <v>80</v>
      </c>
      <c r="P333" s="6" t="s">
        <v>81</v>
      </c>
      <c r="R333" s="6" t="s">
        <v>90</v>
      </c>
      <c r="T333" s="6" t="s">
        <v>96</v>
      </c>
      <c r="U333" s="6" t="s">
        <v>79</v>
      </c>
      <c r="V333" s="6" t="s">
        <v>79</v>
      </c>
      <c r="W333" s="6" t="s">
        <v>84</v>
      </c>
      <c r="X333" s="6" t="s">
        <v>83</v>
      </c>
      <c r="Z333" s="6" t="s">
        <v>10</v>
      </c>
      <c r="AA333" s="6" t="s">
        <v>10</v>
      </c>
      <c r="AB333" s="6" t="s">
        <v>7</v>
      </c>
      <c r="AC333" s="6" t="s">
        <v>7</v>
      </c>
      <c r="AD333" s="6" t="s">
        <v>7</v>
      </c>
      <c r="AE333" s="6" t="s">
        <v>79</v>
      </c>
      <c r="AF333" s="6" t="s">
        <v>84</v>
      </c>
      <c r="AS333" s="8" t="s">
        <v>987</v>
      </c>
      <c r="AT333" s="9" t="s">
        <v>65</v>
      </c>
      <c r="BF333" s="9" t="s">
        <v>86</v>
      </c>
      <c r="BG333" s="8" t="s">
        <v>988</v>
      </c>
      <c r="BS333" s="9" t="s">
        <v>86</v>
      </c>
      <c r="BT333" s="8" t="s">
        <v>989</v>
      </c>
    </row>
    <row r="334" spans="1:72" ht="30" x14ac:dyDescent="0.25">
      <c r="A334" s="6">
        <v>118302585319</v>
      </c>
      <c r="B334" s="6">
        <v>450857503</v>
      </c>
      <c r="C334" s="7">
        <v>45040.729456018518</v>
      </c>
      <c r="D334" s="7">
        <v>45040.733136574076</v>
      </c>
      <c r="E334" s="6" t="s">
        <v>990</v>
      </c>
      <c r="J334" s="6" t="s">
        <v>95</v>
      </c>
      <c r="K334" s="6" t="s">
        <v>3</v>
      </c>
      <c r="M334" s="6" t="s">
        <v>79</v>
      </c>
      <c r="N334" s="6" t="s">
        <v>80</v>
      </c>
      <c r="P334" s="6" t="s">
        <v>117</v>
      </c>
      <c r="R334" s="6" t="s">
        <v>46</v>
      </c>
      <c r="S334" s="6" t="s">
        <v>118</v>
      </c>
      <c r="T334" s="6" t="s">
        <v>101</v>
      </c>
      <c r="U334" s="6" t="s">
        <v>79</v>
      </c>
      <c r="V334" s="6" t="s">
        <v>79</v>
      </c>
      <c r="W334" s="6" t="s">
        <v>84</v>
      </c>
      <c r="X334" s="6" t="s">
        <v>104</v>
      </c>
      <c r="Z334" s="6" t="s">
        <v>10</v>
      </c>
      <c r="AA334" s="6" t="s">
        <v>10</v>
      </c>
      <c r="AB334" s="6" t="s">
        <v>10</v>
      </c>
      <c r="AC334" s="6" t="s">
        <v>10</v>
      </c>
      <c r="AD334" s="6" t="s">
        <v>10</v>
      </c>
      <c r="AE334" s="6" t="s">
        <v>79</v>
      </c>
      <c r="AF334" s="6" t="s">
        <v>84</v>
      </c>
      <c r="AG334" s="8" t="s">
        <v>229</v>
      </c>
      <c r="AS334" s="8" t="s">
        <v>991</v>
      </c>
      <c r="AT334" s="9" t="s">
        <v>65</v>
      </c>
      <c r="BF334" s="9" t="s">
        <v>86</v>
      </c>
      <c r="BG334" s="8" t="s">
        <v>992</v>
      </c>
      <c r="BR334" s="9" t="s">
        <v>86</v>
      </c>
      <c r="BT334" s="8" t="s">
        <v>57</v>
      </c>
    </row>
    <row r="335" spans="1:72" x14ac:dyDescent="0.25">
      <c r="A335" s="6">
        <v>118302586378</v>
      </c>
      <c r="B335" s="6">
        <v>450857503</v>
      </c>
      <c r="C335" s="7">
        <v>45040.730115740742</v>
      </c>
      <c r="D335" s="7">
        <v>45040.733020833337</v>
      </c>
      <c r="E335" s="6" t="s">
        <v>993</v>
      </c>
      <c r="J335" s="6" t="s">
        <v>95</v>
      </c>
      <c r="K335" s="6" t="s">
        <v>4</v>
      </c>
      <c r="M335" s="6" t="s">
        <v>79</v>
      </c>
      <c r="N335" s="6" t="s">
        <v>80</v>
      </c>
      <c r="P335" s="6" t="s">
        <v>81</v>
      </c>
      <c r="R335" s="6" t="s">
        <v>90</v>
      </c>
      <c r="T335" s="6" t="s">
        <v>4</v>
      </c>
      <c r="U335" s="6" t="s">
        <v>79</v>
      </c>
      <c r="V335" s="6" t="s">
        <v>79</v>
      </c>
      <c r="W335" s="6" t="s">
        <v>79</v>
      </c>
      <c r="X335" s="6" t="s">
        <v>83</v>
      </c>
      <c r="Z335" s="6" t="s">
        <v>8</v>
      </c>
      <c r="AA335" s="6" t="s">
        <v>8</v>
      </c>
      <c r="AB335" s="6" t="s">
        <v>7</v>
      </c>
      <c r="AC335" s="6" t="s">
        <v>9</v>
      </c>
      <c r="AD335" s="6" t="s">
        <v>8</v>
      </c>
      <c r="AE335" s="6" t="s">
        <v>84</v>
      </c>
      <c r="AF335" s="6" t="s">
        <v>84</v>
      </c>
      <c r="AS335" s="8" t="s">
        <v>994</v>
      </c>
      <c r="AT335" s="9" t="s">
        <v>64</v>
      </c>
      <c r="BE335" s="9" t="s">
        <v>86</v>
      </c>
      <c r="BG335" s="8" t="s">
        <v>995</v>
      </c>
    </row>
    <row r="336" spans="1:72" x14ac:dyDescent="0.25">
      <c r="A336" s="6">
        <v>118302588502</v>
      </c>
      <c r="B336" s="6">
        <v>450857503</v>
      </c>
      <c r="C336" s="7">
        <v>45040.731504629628</v>
      </c>
      <c r="D336" s="7">
        <v>45040.732997685183</v>
      </c>
      <c r="E336" s="6" t="s">
        <v>996</v>
      </c>
      <c r="J336" s="6" t="s">
        <v>95</v>
      </c>
      <c r="K336" s="6" t="s">
        <v>5</v>
      </c>
      <c r="M336" s="6" t="s">
        <v>79</v>
      </c>
      <c r="N336" s="6" t="s">
        <v>80</v>
      </c>
      <c r="P336" s="6" t="s">
        <v>81</v>
      </c>
      <c r="R336" s="6" t="s">
        <v>90</v>
      </c>
      <c r="T336" s="6" t="s">
        <v>91</v>
      </c>
      <c r="U336" s="6" t="s">
        <v>79</v>
      </c>
      <c r="V336" s="6" t="s">
        <v>79</v>
      </c>
      <c r="W336" s="6" t="s">
        <v>84</v>
      </c>
      <c r="X336" s="6" t="s">
        <v>46</v>
      </c>
      <c r="Y336" s="6" t="s">
        <v>997</v>
      </c>
      <c r="AU336" s="9" t="s">
        <v>86</v>
      </c>
    </row>
    <row r="337" spans="1:72" ht="30" x14ac:dyDescent="0.25">
      <c r="A337" s="6">
        <v>118302587478</v>
      </c>
      <c r="B337" s="6">
        <v>450857503</v>
      </c>
      <c r="C337" s="7">
        <v>45040.730810185189</v>
      </c>
      <c r="D337" s="7">
        <v>45040.732824074075</v>
      </c>
      <c r="E337" s="6" t="s">
        <v>998</v>
      </c>
      <c r="J337" s="6" t="s">
        <v>95</v>
      </c>
      <c r="K337" s="6" t="s">
        <v>3</v>
      </c>
      <c r="M337" s="6" t="s">
        <v>79</v>
      </c>
      <c r="N337" s="6" t="s">
        <v>80</v>
      </c>
      <c r="P337" s="6" t="s">
        <v>81</v>
      </c>
      <c r="R337" s="6" t="s">
        <v>57</v>
      </c>
      <c r="T337" s="6" t="s">
        <v>136</v>
      </c>
      <c r="U337" s="6" t="s">
        <v>79</v>
      </c>
      <c r="V337" s="6" t="s">
        <v>79</v>
      </c>
      <c r="W337" s="6" t="s">
        <v>79</v>
      </c>
      <c r="X337" s="6" t="s">
        <v>4</v>
      </c>
      <c r="Z337" s="6" t="s">
        <v>10</v>
      </c>
      <c r="AA337" s="6" t="s">
        <v>9</v>
      </c>
      <c r="AB337" s="6" t="s">
        <v>10</v>
      </c>
      <c r="AC337" s="6" t="s">
        <v>10</v>
      </c>
      <c r="AD337" s="6" t="s">
        <v>7</v>
      </c>
      <c r="AE337" s="6" t="s">
        <v>79</v>
      </c>
      <c r="AF337" s="6" t="s">
        <v>84</v>
      </c>
      <c r="AS337" s="8" t="s">
        <v>999</v>
      </c>
      <c r="AT337" s="9" t="s">
        <v>65</v>
      </c>
      <c r="BF337" s="9" t="s">
        <v>86</v>
      </c>
      <c r="BG337" s="8" t="s">
        <v>1000</v>
      </c>
      <c r="BH337" s="9" t="s">
        <v>67</v>
      </c>
      <c r="BJ337" s="9" t="s">
        <v>86</v>
      </c>
    </row>
    <row r="338" spans="1:72" ht="90" x14ac:dyDescent="0.25">
      <c r="A338" s="6">
        <v>118302584548</v>
      </c>
      <c r="B338" s="6">
        <v>450857503</v>
      </c>
      <c r="C338" s="7">
        <v>45040.728935185187</v>
      </c>
      <c r="D338" s="7">
        <v>45040.731122685182</v>
      </c>
      <c r="E338" s="6" t="s">
        <v>502</v>
      </c>
      <c r="J338" s="6" t="s">
        <v>95</v>
      </c>
      <c r="K338" s="6" t="s">
        <v>3</v>
      </c>
      <c r="M338" s="6" t="s">
        <v>79</v>
      </c>
      <c r="N338" s="6" t="s">
        <v>80</v>
      </c>
      <c r="P338" s="6" t="s">
        <v>81</v>
      </c>
      <c r="R338" s="6" t="s">
        <v>57</v>
      </c>
      <c r="T338" s="6" t="s">
        <v>91</v>
      </c>
      <c r="U338" s="6" t="s">
        <v>79</v>
      </c>
      <c r="V338" s="6" t="s">
        <v>79</v>
      </c>
      <c r="W338" s="6" t="s">
        <v>84</v>
      </c>
      <c r="X338" s="6" t="s">
        <v>83</v>
      </c>
      <c r="Z338" s="6" t="s">
        <v>9</v>
      </c>
      <c r="AA338" s="6" t="s">
        <v>7</v>
      </c>
      <c r="AB338" s="6" t="s">
        <v>9</v>
      </c>
      <c r="AC338" s="6" t="s">
        <v>7</v>
      </c>
      <c r="AD338" s="6" t="s">
        <v>7</v>
      </c>
      <c r="AE338" s="6" t="s">
        <v>79</v>
      </c>
      <c r="AF338" s="6" t="s">
        <v>84</v>
      </c>
      <c r="AS338" s="8" t="s">
        <v>1001</v>
      </c>
      <c r="AT338" s="9" t="s">
        <v>64</v>
      </c>
      <c r="BE338" s="9" t="s">
        <v>86</v>
      </c>
      <c r="BG338" s="8" t="s">
        <v>1002</v>
      </c>
      <c r="BH338" s="9" t="s">
        <v>67</v>
      </c>
      <c r="BJ338" s="9" t="s">
        <v>86</v>
      </c>
      <c r="BT338" s="8" t="s">
        <v>267</v>
      </c>
    </row>
    <row r="339" spans="1:72" x14ac:dyDescent="0.25">
      <c r="A339" s="6">
        <v>118302585079</v>
      </c>
      <c r="B339" s="6">
        <v>450857503</v>
      </c>
      <c r="C339" s="7">
        <v>45040.729305555556</v>
      </c>
      <c r="D339" s="7">
        <v>45040.731041666666</v>
      </c>
      <c r="E339" s="6" t="s">
        <v>127</v>
      </c>
      <c r="J339" s="6" t="s">
        <v>78</v>
      </c>
      <c r="K339" s="6" t="s">
        <v>3</v>
      </c>
      <c r="M339" s="6" t="s">
        <v>79</v>
      </c>
      <c r="N339" s="6" t="s">
        <v>80</v>
      </c>
      <c r="P339" s="6" t="s">
        <v>81</v>
      </c>
      <c r="R339" s="6" t="s">
        <v>57</v>
      </c>
      <c r="T339" s="6" t="s">
        <v>91</v>
      </c>
      <c r="U339" s="6" t="s">
        <v>79</v>
      </c>
      <c r="V339" s="6" t="s">
        <v>79</v>
      </c>
      <c r="W339" s="6" t="s">
        <v>79</v>
      </c>
      <c r="X339" s="6" t="s">
        <v>83</v>
      </c>
      <c r="Z339" s="6" t="s">
        <v>9</v>
      </c>
      <c r="AA339" s="6" t="s">
        <v>9</v>
      </c>
      <c r="AB339" s="6" t="s">
        <v>7</v>
      </c>
      <c r="AC339" s="6" t="s">
        <v>9</v>
      </c>
      <c r="AD339" s="6" t="s">
        <v>10</v>
      </c>
      <c r="AE339" s="6" t="s">
        <v>79</v>
      </c>
      <c r="AF339" s="6" t="s">
        <v>84</v>
      </c>
      <c r="AS339" s="8" t="s">
        <v>234</v>
      </c>
      <c r="AT339" s="9" t="s">
        <v>65</v>
      </c>
      <c r="BF339" s="9" t="s">
        <v>86</v>
      </c>
      <c r="BG339" s="8" t="s">
        <v>1003</v>
      </c>
      <c r="BH339" s="9" t="s">
        <v>66</v>
      </c>
      <c r="BI339" s="9" t="s">
        <v>86</v>
      </c>
    </row>
    <row r="340" spans="1:72" x14ac:dyDescent="0.25">
      <c r="A340" s="6">
        <v>118302586069</v>
      </c>
      <c r="B340" s="6">
        <v>450857503</v>
      </c>
      <c r="C340" s="7">
        <v>45040.729953703703</v>
      </c>
      <c r="D340" s="7">
        <v>45040.730787037035</v>
      </c>
      <c r="E340" s="6" t="s">
        <v>1004</v>
      </c>
      <c r="J340" s="6" t="s">
        <v>175</v>
      </c>
      <c r="K340" s="6" t="s">
        <v>4</v>
      </c>
      <c r="M340" s="6" t="s">
        <v>79</v>
      </c>
      <c r="N340" s="6" t="s">
        <v>4</v>
      </c>
      <c r="P340" s="6" t="s">
        <v>81</v>
      </c>
      <c r="R340" s="6" t="s">
        <v>4</v>
      </c>
      <c r="T340" s="6" t="s">
        <v>136</v>
      </c>
      <c r="U340" s="6" t="s">
        <v>79</v>
      </c>
      <c r="V340" s="6" t="s">
        <v>84</v>
      </c>
      <c r="W340" s="6" t="s">
        <v>79</v>
      </c>
      <c r="X340" s="6" t="s">
        <v>83</v>
      </c>
      <c r="AU340" s="9" t="s">
        <v>86</v>
      </c>
    </row>
    <row r="341" spans="1:72" x14ac:dyDescent="0.25">
      <c r="A341" s="6">
        <v>118302584367</v>
      </c>
      <c r="B341" s="6">
        <v>450857503</v>
      </c>
      <c r="C341" s="7">
        <v>45040.728761574072</v>
      </c>
      <c r="D341" s="7">
        <v>45040.730613425927</v>
      </c>
      <c r="E341" s="6" t="s">
        <v>391</v>
      </c>
      <c r="J341" s="6" t="s">
        <v>89</v>
      </c>
      <c r="K341" s="6" t="s">
        <v>3</v>
      </c>
      <c r="M341" s="6" t="s">
        <v>79</v>
      </c>
      <c r="N341" s="6" t="s">
        <v>80</v>
      </c>
      <c r="P341" s="6" t="s">
        <v>117</v>
      </c>
      <c r="R341" s="6" t="s">
        <v>46</v>
      </c>
      <c r="S341" s="6" t="s">
        <v>118</v>
      </c>
      <c r="T341" s="6" t="s">
        <v>101</v>
      </c>
      <c r="U341" s="6" t="s">
        <v>79</v>
      </c>
      <c r="V341" s="6" t="s">
        <v>79</v>
      </c>
      <c r="W341" s="6" t="s">
        <v>84</v>
      </c>
      <c r="X341" s="6" t="s">
        <v>104</v>
      </c>
      <c r="AU341" s="9" t="s">
        <v>86</v>
      </c>
    </row>
    <row r="342" spans="1:72" x14ac:dyDescent="0.25">
      <c r="A342" s="6">
        <v>118302584189</v>
      </c>
      <c r="B342" s="6">
        <v>450857503</v>
      </c>
      <c r="C342" s="7">
        <v>45040.728680555556</v>
      </c>
      <c r="D342" s="7">
        <v>45040.73028935185</v>
      </c>
      <c r="E342" s="6" t="s">
        <v>1005</v>
      </c>
      <c r="J342" s="6" t="s">
        <v>95</v>
      </c>
      <c r="K342" s="6" t="s">
        <v>3</v>
      </c>
      <c r="M342" s="6" t="s">
        <v>79</v>
      </c>
      <c r="N342" s="6" t="s">
        <v>80</v>
      </c>
      <c r="P342" s="6" t="s">
        <v>81</v>
      </c>
      <c r="R342" s="6" t="s">
        <v>57</v>
      </c>
      <c r="T342" s="6" t="s">
        <v>96</v>
      </c>
      <c r="U342" s="6" t="s">
        <v>79</v>
      </c>
      <c r="V342" s="6" t="s">
        <v>79</v>
      </c>
      <c r="W342" s="6" t="s">
        <v>79</v>
      </c>
      <c r="X342" s="6" t="s">
        <v>83</v>
      </c>
      <c r="Z342" s="6" t="s">
        <v>7</v>
      </c>
      <c r="AA342" s="6" t="s">
        <v>9</v>
      </c>
      <c r="AB342" s="6" t="s">
        <v>7</v>
      </c>
      <c r="AC342" s="6" t="s">
        <v>7</v>
      </c>
      <c r="AD342" s="6" t="s">
        <v>7</v>
      </c>
      <c r="AE342" s="6" t="s">
        <v>79</v>
      </c>
      <c r="AF342" s="6" t="s">
        <v>84</v>
      </c>
      <c r="AS342" s="8" t="s">
        <v>259</v>
      </c>
      <c r="AU342" s="9" t="s">
        <v>86</v>
      </c>
      <c r="BG342" s="8" t="s">
        <v>259</v>
      </c>
      <c r="BT342" s="8" t="s">
        <v>259</v>
      </c>
    </row>
    <row r="343" spans="1:72" ht="30" x14ac:dyDescent="0.25">
      <c r="A343" s="6">
        <v>118302584100</v>
      </c>
      <c r="B343" s="6">
        <v>450857503</v>
      </c>
      <c r="C343" s="7">
        <v>45040.728645833333</v>
      </c>
      <c r="D343" s="7">
        <v>45040.730196759258</v>
      </c>
      <c r="E343" s="6" t="s">
        <v>502</v>
      </c>
      <c r="J343" s="6" t="s">
        <v>95</v>
      </c>
      <c r="K343" s="6" t="s">
        <v>3</v>
      </c>
      <c r="M343" s="6" t="s">
        <v>79</v>
      </c>
      <c r="N343" s="6" t="s">
        <v>80</v>
      </c>
      <c r="P343" s="6" t="s">
        <v>81</v>
      </c>
      <c r="R343" s="6" t="s">
        <v>90</v>
      </c>
      <c r="T343" s="6" t="s">
        <v>91</v>
      </c>
      <c r="U343" s="6" t="s">
        <v>79</v>
      </c>
      <c r="V343" s="6" t="s">
        <v>79</v>
      </c>
      <c r="W343" s="6" t="s">
        <v>84</v>
      </c>
      <c r="X343" s="6" t="s">
        <v>83</v>
      </c>
      <c r="Z343" s="6" t="s">
        <v>7</v>
      </c>
      <c r="AA343" s="6" t="s">
        <v>10</v>
      </c>
      <c r="AB343" s="6" t="s">
        <v>7</v>
      </c>
      <c r="AC343" s="6" t="s">
        <v>7</v>
      </c>
      <c r="AD343" s="6" t="s">
        <v>7</v>
      </c>
      <c r="AE343" s="6" t="s">
        <v>79</v>
      </c>
      <c r="AF343" s="6" t="s">
        <v>84</v>
      </c>
      <c r="AG343" s="8" t="s">
        <v>1006</v>
      </c>
      <c r="AH343" s="9" t="s">
        <v>49</v>
      </c>
      <c r="AJ343" s="9" t="s">
        <v>86</v>
      </c>
      <c r="AN343" s="14" t="s">
        <v>53</v>
      </c>
      <c r="AO343" s="14" t="s">
        <v>86</v>
      </c>
      <c r="AS343" s="8" t="s">
        <v>1007</v>
      </c>
      <c r="AT343" s="9" t="s">
        <v>65</v>
      </c>
      <c r="BF343" s="9" t="s">
        <v>86</v>
      </c>
      <c r="BG343" s="8" t="s">
        <v>1008</v>
      </c>
      <c r="BH343" s="9" t="s">
        <v>71</v>
      </c>
      <c r="BN343" s="9" t="s">
        <v>86</v>
      </c>
      <c r="BT343" s="8" t="s">
        <v>1009</v>
      </c>
    </row>
    <row r="344" spans="1:72" x14ac:dyDescent="0.25">
      <c r="A344" s="6">
        <v>118302584879</v>
      </c>
      <c r="B344" s="6">
        <v>450857503</v>
      </c>
      <c r="C344" s="7">
        <v>45040.729155092595</v>
      </c>
      <c r="D344" s="7">
        <v>45040.729953703703</v>
      </c>
      <c r="E344" s="6" t="s">
        <v>1010</v>
      </c>
      <c r="J344" s="6" t="s">
        <v>200</v>
      </c>
      <c r="K344" s="6" t="s">
        <v>4</v>
      </c>
      <c r="M344" s="6" t="s">
        <v>4</v>
      </c>
      <c r="N344" s="6" t="s">
        <v>4</v>
      </c>
      <c r="P344" s="6" t="s">
        <v>4</v>
      </c>
      <c r="R344" s="6" t="s">
        <v>4</v>
      </c>
      <c r="T344" s="6" t="s">
        <v>4</v>
      </c>
      <c r="U344" s="6" t="s">
        <v>79</v>
      </c>
      <c r="V344" s="6" t="s">
        <v>79</v>
      </c>
      <c r="W344" s="6" t="s">
        <v>79</v>
      </c>
      <c r="X344" s="6" t="s">
        <v>83</v>
      </c>
      <c r="AU344" s="9" t="s">
        <v>86</v>
      </c>
    </row>
    <row r="345" spans="1:72" x14ac:dyDescent="0.25">
      <c r="A345" s="6">
        <v>118302584364</v>
      </c>
      <c r="B345" s="6">
        <v>450857503</v>
      </c>
      <c r="C345" s="7">
        <v>45040.728738425925</v>
      </c>
      <c r="D345" s="7">
        <v>45040.729837962965</v>
      </c>
      <c r="E345" s="6" t="s">
        <v>110</v>
      </c>
      <c r="J345" s="6" t="s">
        <v>78</v>
      </c>
      <c r="K345" s="6" t="s">
        <v>5</v>
      </c>
      <c r="M345" s="6" t="s">
        <v>79</v>
      </c>
      <c r="N345" s="6" t="s">
        <v>153</v>
      </c>
      <c r="P345" s="6" t="s">
        <v>81</v>
      </c>
      <c r="R345" s="6" t="s">
        <v>57</v>
      </c>
      <c r="T345" s="6" t="s">
        <v>91</v>
      </c>
      <c r="U345" s="6" t="s">
        <v>79</v>
      </c>
      <c r="V345" s="6" t="s">
        <v>84</v>
      </c>
      <c r="W345" s="6" t="s">
        <v>79</v>
      </c>
      <c r="X345" s="6" t="s">
        <v>104</v>
      </c>
      <c r="AU345" s="9" t="s">
        <v>86</v>
      </c>
    </row>
  </sheetData>
  <autoFilter ref="A1:BU345"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0F59-1714-4205-AC2E-D571B63E98A3}">
  <dimension ref="A1:D35"/>
  <sheetViews>
    <sheetView topLeftCell="A4" workbookViewId="0">
      <selection activeCell="C20" sqref="C20"/>
    </sheetView>
  </sheetViews>
  <sheetFormatPr defaultRowHeight="15" x14ac:dyDescent="0.25"/>
  <cols>
    <col min="1" max="1" width="61.85546875" customWidth="1"/>
    <col min="2" max="2" width="12.85546875" customWidth="1"/>
    <col min="3" max="3" width="26" customWidth="1"/>
  </cols>
  <sheetData>
    <row r="1" spans="1:4" x14ac:dyDescent="0.25">
      <c r="D1" t="s">
        <v>1011</v>
      </c>
    </row>
    <row r="2" spans="1:4" ht="57" customHeight="1" x14ac:dyDescent="0.25">
      <c r="A2" s="3" t="s">
        <v>40</v>
      </c>
      <c r="B2" t="s">
        <v>49</v>
      </c>
      <c r="D2">
        <f>COUNTIF(Data!AJ3:AJ343,"X")</f>
        <v>29</v>
      </c>
    </row>
    <row r="3" spans="1:4" x14ac:dyDescent="0.25">
      <c r="C3" t="s">
        <v>53</v>
      </c>
      <c r="D3">
        <f>COUNTIF(Data!AO3:AO343,"X")</f>
        <v>21</v>
      </c>
    </row>
    <row r="4" spans="1:4" x14ac:dyDescent="0.25">
      <c r="C4" t="s">
        <v>1012</v>
      </c>
      <c r="D4">
        <f>COUNTIF(Data!AP3:AP343,"X")</f>
        <v>3</v>
      </c>
    </row>
    <row r="5" spans="1:4" x14ac:dyDescent="0.25">
      <c r="C5" t="s">
        <v>1013</v>
      </c>
      <c r="D5">
        <f>COUNTIF(Data!AQ3:AQ343,"X")</f>
        <v>8</v>
      </c>
    </row>
    <row r="6" spans="1:4" x14ac:dyDescent="0.25">
      <c r="C6" t="s">
        <v>75</v>
      </c>
      <c r="D6">
        <f>COUNTIF(Data!AR3:AR343,"X")</f>
        <v>6</v>
      </c>
    </row>
    <row r="7" spans="1:4" x14ac:dyDescent="0.25">
      <c r="B7" t="s">
        <v>48</v>
      </c>
      <c r="D7">
        <f>COUNTIF(Data!AI3:AI343,"X")</f>
        <v>4</v>
      </c>
    </row>
    <row r="8" spans="1:4" x14ac:dyDescent="0.25">
      <c r="B8" t="s">
        <v>50</v>
      </c>
      <c r="D8">
        <f>COUNTIF(Data!AK3:AK343,"X")</f>
        <v>3</v>
      </c>
    </row>
    <row r="9" spans="1:4" x14ac:dyDescent="0.25">
      <c r="B9" t="s">
        <v>51</v>
      </c>
      <c r="D9">
        <f>COUNTIF(Data!AL3:AL343,"X")</f>
        <v>1</v>
      </c>
    </row>
    <row r="10" spans="1:4" x14ac:dyDescent="0.25">
      <c r="B10" t="s">
        <v>52</v>
      </c>
      <c r="D10">
        <f>COUNTIF(Data!AM3:AM343,"X")</f>
        <v>2</v>
      </c>
    </row>
    <row r="12" spans="1:4" x14ac:dyDescent="0.25">
      <c r="A12" s="3" t="s">
        <v>43</v>
      </c>
      <c r="B12" t="str">
        <f>Data!BF2</f>
        <v>Positive</v>
      </c>
      <c r="D12">
        <f>COUNTIF(Data!BF3:BF354,"X")</f>
        <v>170</v>
      </c>
    </row>
    <row r="13" spans="1:4" x14ac:dyDescent="0.25">
      <c r="B13" t="str">
        <f>Data!AU2</f>
        <v>None</v>
      </c>
      <c r="D13">
        <f>COUNTIF(Data!AU3:AU354,"X")</f>
        <v>71</v>
      </c>
    </row>
    <row r="14" spans="1:4" x14ac:dyDescent="0.25">
      <c r="B14" t="str">
        <f>Data!BE2</f>
        <v>Neutral</v>
      </c>
      <c r="D14">
        <f>COUNTIF(Data!BE3:BE354,"X")</f>
        <v>54</v>
      </c>
    </row>
    <row r="15" spans="1:4" x14ac:dyDescent="0.25">
      <c r="B15" t="str">
        <f>Data!BB2</f>
        <v>Separate</v>
      </c>
      <c r="D15">
        <f>COUNTIF(Data!BB3:BB354,"X")</f>
        <v>11</v>
      </c>
    </row>
    <row r="16" spans="1:4" x14ac:dyDescent="0.25">
      <c r="B16" t="str">
        <f>Data!AV2</f>
        <v>Environment</v>
      </c>
      <c r="D16">
        <f>COUNTIF(Data!AV3:AV354,"X")</f>
        <v>10</v>
      </c>
    </row>
    <row r="17" spans="1:4" x14ac:dyDescent="0.25">
      <c r="B17" t="str">
        <f>Data!AW2</f>
        <v>Gender</v>
      </c>
      <c r="D17">
        <f>COUNTIF(Data!AW3:AW354,"X")</f>
        <v>9</v>
      </c>
    </row>
    <row r="18" spans="1:4" x14ac:dyDescent="0.25">
      <c r="B18" t="str">
        <f>Data!BD2</f>
        <v>Other negative</v>
      </c>
      <c r="D18">
        <f>COUNTIF(Data!BD3:BD354,"X")</f>
        <v>8</v>
      </c>
    </row>
    <row r="19" spans="1:4" x14ac:dyDescent="0.25">
      <c r="B19" t="str">
        <f>Data!AZ2</f>
        <v>Career</v>
      </c>
      <c r="D19">
        <f>COUNTIF(Data!AZ3:AZ354,"X")</f>
        <v>4</v>
      </c>
    </row>
    <row r="20" spans="1:4" x14ac:dyDescent="0.25">
      <c r="B20" t="str">
        <f>Data!BC2</f>
        <v>Too big</v>
      </c>
      <c r="D20">
        <f>COUNTIF(Data!BC3:BC354,"X")</f>
        <v>3</v>
      </c>
    </row>
    <row r="21" spans="1:4" x14ac:dyDescent="0.25">
      <c r="B21" t="str">
        <f>Data!BA2</f>
        <v>Out of touch</v>
      </c>
      <c r="D21">
        <f>COUNTIF(Data!BA3:BA354,"X")</f>
        <v>2</v>
      </c>
    </row>
    <row r="22" spans="1:4" x14ac:dyDescent="0.25">
      <c r="B22" t="str">
        <f>Data!AX2</f>
        <v>Race</v>
      </c>
      <c r="D22">
        <f>COUNTIF(Data!AX3:AX354,"X")</f>
        <v>2</v>
      </c>
    </row>
    <row r="23" spans="1:4" x14ac:dyDescent="0.25">
      <c r="B23" t="str">
        <f>Data!AY2</f>
        <v>Age</v>
      </c>
      <c r="D23">
        <f>COUNTIF(Data!AY3:AY354,"X")</f>
        <v>2</v>
      </c>
    </row>
    <row r="24" spans="1:4" x14ac:dyDescent="0.25">
      <c r="A24" t="s">
        <v>44</v>
      </c>
    </row>
    <row r="25" spans="1:4" x14ac:dyDescent="0.25">
      <c r="B25" t="s">
        <v>57</v>
      </c>
      <c r="D25">
        <f>COUNTIF(Data!$BS$3:$BS$354,"X")</f>
        <v>130</v>
      </c>
    </row>
    <row r="26" spans="1:4" x14ac:dyDescent="0.25">
      <c r="B26" t="s">
        <v>75</v>
      </c>
      <c r="D26">
        <f>COUNTIF(Data!$BR$3:$BR$354,"X")</f>
        <v>78</v>
      </c>
    </row>
    <row r="27" spans="1:4" x14ac:dyDescent="0.25">
      <c r="B27" t="s">
        <v>69</v>
      </c>
      <c r="D27">
        <f>COUNTIF(Data!$BL$3:$BL$354,"X")</f>
        <v>37</v>
      </c>
    </row>
    <row r="28" spans="1:4" x14ac:dyDescent="0.25">
      <c r="B28" t="s">
        <v>67</v>
      </c>
      <c r="D28">
        <f>COUNTIF(Data!$BJ$3:$BJ$354,"X")</f>
        <v>33</v>
      </c>
    </row>
    <row r="29" spans="1:4" x14ac:dyDescent="0.25">
      <c r="B29" t="s">
        <v>66</v>
      </c>
      <c r="D29">
        <f>COUNTIF(Data!$BI$3:$BI$354,"X")</f>
        <v>23</v>
      </c>
    </row>
    <row r="30" spans="1:4" x14ac:dyDescent="0.25">
      <c r="B30" t="s">
        <v>71</v>
      </c>
      <c r="D30">
        <f>COUNTIF(Data!$BN$3:$BN$354,"X")</f>
        <v>12</v>
      </c>
    </row>
    <row r="31" spans="1:4" x14ac:dyDescent="0.25">
      <c r="B31" t="s">
        <v>70</v>
      </c>
      <c r="D31">
        <f>COUNTIF(Data!$BM$3:$BM$354,"X")</f>
        <v>11</v>
      </c>
    </row>
    <row r="32" spans="1:4" x14ac:dyDescent="0.25">
      <c r="B32" t="s">
        <v>456</v>
      </c>
      <c r="D32">
        <f>COUNTIF(Data!$BO$3:$BO$354,"X")</f>
        <v>10</v>
      </c>
    </row>
    <row r="33" spans="2:4" x14ac:dyDescent="0.25">
      <c r="B33" t="s">
        <v>68</v>
      </c>
      <c r="D33">
        <f>COUNTIF(Data!$BK$3:$BK$354,"X")</f>
        <v>8</v>
      </c>
    </row>
    <row r="34" spans="2:4" x14ac:dyDescent="0.25">
      <c r="B34" t="s">
        <v>73</v>
      </c>
      <c r="D34">
        <f>COUNTIF(Data!$BP$3:$BP$354,"X")</f>
        <v>7</v>
      </c>
    </row>
    <row r="35" spans="2:4" x14ac:dyDescent="0.25">
      <c r="B35" t="s">
        <v>74</v>
      </c>
      <c r="D35">
        <f>COUNTIF(Data!$BQ$3:$BQ$354,"X")</f>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19881-0B1D-4D37-BD8D-136BDFDAC722}">
  <dimension ref="A1:A3"/>
  <sheetViews>
    <sheetView workbookViewId="0">
      <selection activeCell="C33" sqref="C33"/>
    </sheetView>
  </sheetViews>
  <sheetFormatPr defaultRowHeight="15" x14ac:dyDescent="0.25"/>
  <sheetData>
    <row r="1" spans="1:1" x14ac:dyDescent="0.25">
      <c r="A1" t="s">
        <v>1014</v>
      </c>
    </row>
    <row r="2" spans="1:1" x14ac:dyDescent="0.25">
      <c r="A2" t="s">
        <v>1015</v>
      </c>
    </row>
    <row r="3" spans="1:1" x14ac:dyDescent="0.25">
      <c r="A3" t="s">
        <v>1016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CA7C1-6E72-407F-BC27-92A8282D76E7}">
  <dimension ref="A2:AP12"/>
  <sheetViews>
    <sheetView workbookViewId="0">
      <selection activeCell="AL4" sqref="AL4"/>
    </sheetView>
  </sheetViews>
  <sheetFormatPr defaultRowHeight="15" x14ac:dyDescent="0.25"/>
  <cols>
    <col min="1" max="1" width="41.5703125" bestFit="1" customWidth="1"/>
    <col min="2" max="2" width="16.28515625" bestFit="1" customWidth="1"/>
    <col min="3" max="3" width="8.140625" bestFit="1" customWidth="1"/>
    <col min="4" max="5" width="11.28515625" bestFit="1" customWidth="1"/>
    <col min="6" max="6" width="11.28515625" customWidth="1"/>
    <col min="7" max="7" width="41.28515625" bestFit="1" customWidth="1"/>
    <col min="8" max="8" width="16.28515625" bestFit="1" customWidth="1"/>
    <col min="9" max="9" width="8.140625" bestFit="1" customWidth="1"/>
    <col min="10" max="11" width="11.28515625" bestFit="1" customWidth="1"/>
    <col min="13" max="13" width="41.28515625" bestFit="1" customWidth="1"/>
    <col min="14" max="14" width="16.28515625" bestFit="1" customWidth="1"/>
    <col min="15" max="15" width="15.7109375" bestFit="1" customWidth="1"/>
    <col min="16" max="16" width="8.28515625" bestFit="1" customWidth="1"/>
    <col min="17" max="17" width="11.28515625" bestFit="1" customWidth="1"/>
    <col min="18" max="18" width="11.5703125" customWidth="1"/>
    <col min="20" max="20" width="41.28515625" bestFit="1" customWidth="1"/>
    <col min="21" max="21" width="16.28515625" bestFit="1" customWidth="1"/>
    <col min="22" max="22" width="15.7109375" bestFit="1" customWidth="1"/>
    <col min="23" max="23" width="8.28515625" bestFit="1" customWidth="1"/>
    <col min="24" max="24" width="11.28515625" bestFit="1" customWidth="1"/>
    <col min="25" max="25" width="8" customWidth="1"/>
    <col min="26" max="26" width="41.42578125" bestFit="1" customWidth="1"/>
    <col min="27" max="27" width="16.28515625" bestFit="1" customWidth="1"/>
    <col min="28" max="28" width="15.7109375" bestFit="1" customWidth="1"/>
    <col min="29" max="29" width="8.28515625" bestFit="1" customWidth="1"/>
    <col min="30" max="30" width="11.28515625" bestFit="1" customWidth="1"/>
    <col min="31" max="31" width="9.85546875" customWidth="1"/>
    <col min="32" max="32" width="41.28515625" bestFit="1" customWidth="1"/>
    <col min="33" max="33" width="16.28515625" bestFit="1" customWidth="1"/>
    <col min="34" max="34" width="15.7109375" bestFit="1" customWidth="1"/>
    <col min="35" max="35" width="8.28515625" bestFit="1" customWidth="1"/>
    <col min="36" max="36" width="11.28515625" bestFit="1" customWidth="1"/>
    <col min="37" max="37" width="12.28515625" customWidth="1"/>
    <col min="38" max="38" width="41.28515625" bestFit="1" customWidth="1"/>
    <col min="39" max="39" width="16.28515625" bestFit="1" customWidth="1"/>
    <col min="40" max="40" width="15.7109375" bestFit="1" customWidth="1"/>
    <col min="41" max="41" width="8.28515625" bestFit="1" customWidth="1"/>
    <col min="42" max="42" width="11.28515625" bestFit="1" customWidth="1"/>
    <col min="43" max="43" width="238.28515625" bestFit="1" customWidth="1"/>
    <col min="44" max="44" width="193.140625" bestFit="1" customWidth="1"/>
    <col min="45" max="45" width="243.28515625" bestFit="1" customWidth="1"/>
    <col min="46" max="46" width="198.140625" bestFit="1" customWidth="1"/>
  </cols>
  <sheetData>
    <row r="2" spans="1:42" x14ac:dyDescent="0.25">
      <c r="A2" s="15" t="s">
        <v>22</v>
      </c>
      <c r="B2" t="s">
        <v>89</v>
      </c>
      <c r="G2" s="15" t="s">
        <v>22</v>
      </c>
      <c r="H2" t="s">
        <v>89</v>
      </c>
      <c r="M2" s="15" t="s">
        <v>22</v>
      </c>
      <c r="N2" t="s">
        <v>1017</v>
      </c>
      <c r="T2" s="15" t="s">
        <v>22</v>
      </c>
      <c r="U2" t="s">
        <v>1017</v>
      </c>
      <c r="Z2" s="15" t="s">
        <v>22</v>
      </c>
      <c r="AA2" t="s">
        <v>1017</v>
      </c>
      <c r="AF2" s="15" t="s">
        <v>22</v>
      </c>
      <c r="AG2" t="s">
        <v>1017</v>
      </c>
      <c r="AL2" s="15" t="s">
        <v>22</v>
      </c>
      <c r="AM2" t="s">
        <v>1017</v>
      </c>
    </row>
    <row r="4" spans="1:42" ht="105" x14ac:dyDescent="0.25">
      <c r="A4" s="18" t="s">
        <v>0</v>
      </c>
      <c r="B4" s="15" t="s">
        <v>1</v>
      </c>
      <c r="G4" s="18" t="s">
        <v>1018</v>
      </c>
      <c r="H4" s="15" t="s">
        <v>1</v>
      </c>
      <c r="M4" s="18" t="s">
        <v>1019</v>
      </c>
      <c r="N4" s="15" t="s">
        <v>1</v>
      </c>
      <c r="T4" s="18" t="s">
        <v>1020</v>
      </c>
      <c r="U4" s="15" t="s">
        <v>1</v>
      </c>
      <c r="Z4" s="18" t="s">
        <v>1021</v>
      </c>
      <c r="AA4" s="15" t="s">
        <v>1</v>
      </c>
      <c r="AF4" s="18" t="s">
        <v>1022</v>
      </c>
      <c r="AG4" s="15" t="s">
        <v>1</v>
      </c>
      <c r="AL4" s="18" t="s">
        <v>1023</v>
      </c>
      <c r="AM4" s="15" t="s">
        <v>1</v>
      </c>
    </row>
    <row r="5" spans="1:42" x14ac:dyDescent="0.25">
      <c r="A5" s="15" t="s">
        <v>2</v>
      </c>
      <c r="B5" t="s">
        <v>3</v>
      </c>
      <c r="C5" t="s">
        <v>5</v>
      </c>
      <c r="D5" t="s">
        <v>6</v>
      </c>
      <c r="G5" s="15" t="s">
        <v>2</v>
      </c>
      <c r="H5" t="s">
        <v>3</v>
      </c>
      <c r="I5" t="s">
        <v>5</v>
      </c>
      <c r="J5" t="s">
        <v>6</v>
      </c>
      <c r="M5" s="15" t="s">
        <v>2</v>
      </c>
      <c r="N5" t="s">
        <v>3</v>
      </c>
      <c r="O5" t="s">
        <v>4</v>
      </c>
      <c r="P5" t="s">
        <v>5</v>
      </c>
      <c r="Q5" t="s">
        <v>6</v>
      </c>
      <c r="T5" s="15" t="s">
        <v>2</v>
      </c>
      <c r="U5" t="s">
        <v>3</v>
      </c>
      <c r="V5" t="s">
        <v>4</v>
      </c>
      <c r="W5" t="s">
        <v>5</v>
      </c>
      <c r="X5" t="s">
        <v>6</v>
      </c>
      <c r="Z5" s="15" t="s">
        <v>2</v>
      </c>
      <c r="AA5" t="s">
        <v>3</v>
      </c>
      <c r="AB5" t="s">
        <v>4</v>
      </c>
      <c r="AC5" t="s">
        <v>5</v>
      </c>
      <c r="AD5" t="s">
        <v>6</v>
      </c>
      <c r="AF5" s="15" t="s">
        <v>2</v>
      </c>
      <c r="AG5" t="s">
        <v>3</v>
      </c>
      <c r="AH5" t="s">
        <v>4</v>
      </c>
      <c r="AI5" t="s">
        <v>5</v>
      </c>
      <c r="AJ5" t="s">
        <v>6</v>
      </c>
      <c r="AL5" s="15" t="s">
        <v>2</v>
      </c>
      <c r="AM5" t="s">
        <v>3</v>
      </c>
      <c r="AN5" t="s">
        <v>4</v>
      </c>
      <c r="AO5" t="s">
        <v>5</v>
      </c>
      <c r="AP5" t="s">
        <v>6</v>
      </c>
    </row>
    <row r="6" spans="1:42" x14ac:dyDescent="0.25">
      <c r="A6" s="16" t="s">
        <v>7</v>
      </c>
      <c r="B6" s="17">
        <v>0.53846153846153844</v>
      </c>
      <c r="C6" s="17">
        <v>0</v>
      </c>
      <c r="D6" s="17">
        <v>0.46666666666666667</v>
      </c>
      <c r="F6" s="17"/>
      <c r="G6" s="16" t="s">
        <v>7</v>
      </c>
      <c r="H6" s="17">
        <v>0.53846153846153844</v>
      </c>
      <c r="I6" s="17">
        <v>0</v>
      </c>
      <c r="J6" s="17">
        <v>0.46666666666666667</v>
      </c>
      <c r="M6" s="16" t="s">
        <v>7</v>
      </c>
      <c r="N6" s="17">
        <v>0.4861111111111111</v>
      </c>
      <c r="O6" s="17">
        <v>0.5</v>
      </c>
      <c r="P6" s="17">
        <v>0.38095238095238093</v>
      </c>
      <c r="Q6" s="17">
        <v>0.45539906103286387</v>
      </c>
      <c r="T6" s="16" t="s">
        <v>7</v>
      </c>
      <c r="U6" s="17">
        <v>0.4513888888888889</v>
      </c>
      <c r="V6" s="17">
        <v>0.33333333333333331</v>
      </c>
      <c r="W6" s="17">
        <v>0.33333333333333331</v>
      </c>
      <c r="X6" s="17">
        <v>0.41314553990610331</v>
      </c>
      <c r="Z6" s="16" t="s">
        <v>7</v>
      </c>
      <c r="AA6" s="17">
        <v>0.55555555555555558</v>
      </c>
      <c r="AB6" s="17">
        <v>0.5</v>
      </c>
      <c r="AC6" s="17">
        <v>0.50793650793650791</v>
      </c>
      <c r="AD6" s="17">
        <v>0.539906103286385</v>
      </c>
      <c r="AF6" s="16" t="s">
        <v>79</v>
      </c>
      <c r="AG6" s="17">
        <v>0.83333333333333337</v>
      </c>
      <c r="AH6" s="17">
        <v>0.66666666666666663</v>
      </c>
      <c r="AI6" s="17">
        <v>0.63492063492063489</v>
      </c>
      <c r="AJ6" s="17">
        <v>0.7699530516431925</v>
      </c>
      <c r="AL6" s="16" t="s">
        <v>79</v>
      </c>
      <c r="AM6" s="17">
        <v>0.11805555555555555</v>
      </c>
      <c r="AN6" s="17">
        <v>0.33333333333333331</v>
      </c>
      <c r="AO6" s="17">
        <v>0.25396825396825395</v>
      </c>
      <c r="AP6" s="17">
        <v>0.16431924882629109</v>
      </c>
    </row>
    <row r="7" spans="1:42" x14ac:dyDescent="0.25">
      <c r="A7" s="16" t="s">
        <v>8</v>
      </c>
      <c r="B7" s="17">
        <v>7.6923076923076927E-2</v>
      </c>
      <c r="C7" s="17">
        <v>0</v>
      </c>
      <c r="D7" s="17">
        <v>6.6666666666666666E-2</v>
      </c>
      <c r="F7" s="17"/>
      <c r="G7" s="16" t="s">
        <v>9</v>
      </c>
      <c r="H7" s="17">
        <v>0.15384615384615385</v>
      </c>
      <c r="I7" s="17">
        <v>0.5</v>
      </c>
      <c r="J7" s="17">
        <v>0.2</v>
      </c>
      <c r="M7" s="16" t="s">
        <v>8</v>
      </c>
      <c r="N7" s="17">
        <v>3.4722222222222224E-2</v>
      </c>
      <c r="O7" s="17">
        <v>0</v>
      </c>
      <c r="P7" s="17">
        <v>0.1111111111111111</v>
      </c>
      <c r="Q7" s="17">
        <v>5.6338028169014086E-2</v>
      </c>
      <c r="T7" s="16" t="s">
        <v>8</v>
      </c>
      <c r="U7" s="17">
        <v>3.4722222222222224E-2</v>
      </c>
      <c r="V7" s="17">
        <v>0</v>
      </c>
      <c r="W7" s="17">
        <v>0.15873015873015872</v>
      </c>
      <c r="X7" s="17">
        <v>7.0422535211267609E-2</v>
      </c>
      <c r="Z7" s="16" t="s">
        <v>8</v>
      </c>
      <c r="AA7" s="17">
        <v>2.0833333333333332E-2</v>
      </c>
      <c r="AB7" s="17">
        <v>0.16666666666666666</v>
      </c>
      <c r="AC7" s="17">
        <v>0.12698412698412698</v>
      </c>
      <c r="AD7" s="17">
        <v>5.6338028169014086E-2</v>
      </c>
      <c r="AF7" s="16" t="s">
        <v>84</v>
      </c>
      <c r="AG7" s="17">
        <v>0.16666666666666666</v>
      </c>
      <c r="AH7" s="17">
        <v>0.33333333333333331</v>
      </c>
      <c r="AI7" s="17">
        <v>0.36507936507936506</v>
      </c>
      <c r="AJ7" s="17">
        <v>0.2300469483568075</v>
      </c>
      <c r="AL7" s="16" t="s">
        <v>84</v>
      </c>
      <c r="AM7" s="17">
        <v>0.88194444444444442</v>
      </c>
      <c r="AN7" s="17">
        <v>0.66666666666666663</v>
      </c>
      <c r="AO7" s="17">
        <v>0.74603174603174605</v>
      </c>
      <c r="AP7" s="17">
        <v>0.83568075117370888</v>
      </c>
    </row>
    <row r="8" spans="1:42" x14ac:dyDescent="0.25">
      <c r="A8" s="16" t="s">
        <v>9</v>
      </c>
      <c r="B8" s="17">
        <v>0.38461538461538464</v>
      </c>
      <c r="C8" s="17">
        <v>0.5</v>
      </c>
      <c r="D8" s="17">
        <v>0.4</v>
      </c>
      <c r="F8" s="17"/>
      <c r="G8" s="16" t="s">
        <v>10</v>
      </c>
      <c r="H8" s="17">
        <v>0.30769230769230771</v>
      </c>
      <c r="I8" s="17">
        <v>0</v>
      </c>
      <c r="J8" s="17">
        <v>0.26666666666666666</v>
      </c>
      <c r="M8" s="16" t="s">
        <v>9</v>
      </c>
      <c r="N8" s="17">
        <v>0.2986111111111111</v>
      </c>
      <c r="O8" s="17">
        <v>0.33333333333333331</v>
      </c>
      <c r="P8" s="17">
        <v>0.33333333333333331</v>
      </c>
      <c r="Q8" s="17">
        <v>0.30985915492957744</v>
      </c>
      <c r="T8" s="16" t="s">
        <v>9</v>
      </c>
      <c r="U8" s="17">
        <v>0.27777777777777779</v>
      </c>
      <c r="V8" s="17">
        <v>0.5</v>
      </c>
      <c r="W8" s="17">
        <v>0.34920634920634919</v>
      </c>
      <c r="X8" s="17">
        <v>0.30516431924882631</v>
      </c>
      <c r="Z8" s="16" t="s">
        <v>9</v>
      </c>
      <c r="AA8" s="17">
        <v>0.19444444444444445</v>
      </c>
      <c r="AB8" s="17">
        <v>0</v>
      </c>
      <c r="AC8" s="17">
        <v>0.12698412698412698</v>
      </c>
      <c r="AD8" s="17">
        <v>0.16901408450704225</v>
      </c>
      <c r="AF8" s="16" t="s">
        <v>12</v>
      </c>
      <c r="AG8" s="17">
        <v>0</v>
      </c>
      <c r="AH8" s="17">
        <v>0</v>
      </c>
      <c r="AI8" s="17">
        <v>0</v>
      </c>
      <c r="AJ8" s="17">
        <v>0</v>
      </c>
      <c r="AL8" s="16" t="s">
        <v>12</v>
      </c>
      <c r="AM8" s="17">
        <v>0</v>
      </c>
      <c r="AN8" s="17">
        <v>0</v>
      </c>
      <c r="AO8" s="17">
        <v>0</v>
      </c>
      <c r="AP8" s="17">
        <v>0</v>
      </c>
    </row>
    <row r="9" spans="1:42" x14ac:dyDescent="0.25">
      <c r="A9" s="16" t="s">
        <v>11</v>
      </c>
      <c r="B9" s="17">
        <v>0</v>
      </c>
      <c r="C9" s="17">
        <v>0.5</v>
      </c>
      <c r="D9" s="17">
        <v>6.6666666666666666E-2</v>
      </c>
      <c r="F9" s="17"/>
      <c r="G9" s="16" t="s">
        <v>11</v>
      </c>
      <c r="H9" s="17">
        <v>0</v>
      </c>
      <c r="I9" s="17">
        <v>0.5</v>
      </c>
      <c r="J9" s="17">
        <v>6.6666666666666666E-2</v>
      </c>
      <c r="M9" s="16" t="s">
        <v>10</v>
      </c>
      <c r="N9" s="17">
        <v>0.16666666666666666</v>
      </c>
      <c r="O9" s="17">
        <v>0</v>
      </c>
      <c r="P9" s="17">
        <v>0.12698412698412698</v>
      </c>
      <c r="Q9" s="17">
        <v>0.15023474178403756</v>
      </c>
      <c r="T9" s="16" t="s">
        <v>10</v>
      </c>
      <c r="U9" s="17">
        <v>0.20833333333333334</v>
      </c>
      <c r="V9" s="17">
        <v>0</v>
      </c>
      <c r="W9" s="17">
        <v>0.14285714285714285</v>
      </c>
      <c r="X9" s="17">
        <v>0.18309859154929578</v>
      </c>
      <c r="Z9" s="16" t="s">
        <v>10</v>
      </c>
      <c r="AA9" s="17">
        <v>0.21527777777777779</v>
      </c>
      <c r="AB9" s="17">
        <v>0.16666666666666666</v>
      </c>
      <c r="AC9" s="17">
        <v>0.22222222222222221</v>
      </c>
      <c r="AD9" s="17">
        <v>0.215962441314554</v>
      </c>
      <c r="AF9" s="16" t="s">
        <v>6</v>
      </c>
      <c r="AG9" s="17">
        <v>1</v>
      </c>
      <c r="AH9" s="17">
        <v>1</v>
      </c>
      <c r="AI9" s="17">
        <v>1</v>
      </c>
      <c r="AJ9" s="17">
        <v>1</v>
      </c>
      <c r="AL9" s="16" t="s">
        <v>6</v>
      </c>
      <c r="AM9" s="17">
        <v>1</v>
      </c>
      <c r="AN9" s="17">
        <v>1</v>
      </c>
      <c r="AO9" s="17">
        <v>1</v>
      </c>
      <c r="AP9" s="17">
        <v>1</v>
      </c>
    </row>
    <row r="10" spans="1:42" x14ac:dyDescent="0.25">
      <c r="A10" s="16" t="s">
        <v>12</v>
      </c>
      <c r="B10" s="17">
        <v>0</v>
      </c>
      <c r="C10" s="17">
        <v>0</v>
      </c>
      <c r="D10" s="17">
        <v>0</v>
      </c>
      <c r="F10" s="17"/>
      <c r="G10" s="16" t="s">
        <v>12</v>
      </c>
      <c r="H10" s="17">
        <v>0</v>
      </c>
      <c r="I10" s="17">
        <v>0</v>
      </c>
      <c r="J10" s="17">
        <v>0</v>
      </c>
      <c r="M10" s="16" t="s">
        <v>11</v>
      </c>
      <c r="N10" s="17">
        <v>1.3888888888888888E-2</v>
      </c>
      <c r="O10" s="17">
        <v>0.16666666666666666</v>
      </c>
      <c r="P10" s="17">
        <v>4.7619047619047616E-2</v>
      </c>
      <c r="Q10" s="17">
        <v>2.8169014084507043E-2</v>
      </c>
      <c r="T10" s="16" t="s">
        <v>11</v>
      </c>
      <c r="U10" s="17">
        <v>2.7777777777777776E-2</v>
      </c>
      <c r="V10" s="17">
        <v>0.16666666666666666</v>
      </c>
      <c r="W10" s="17">
        <v>1.5873015873015872E-2</v>
      </c>
      <c r="X10" s="17">
        <v>2.8169014084507043E-2</v>
      </c>
      <c r="Z10" s="16" t="s">
        <v>11</v>
      </c>
      <c r="AA10" s="17">
        <v>1.3888888888888888E-2</v>
      </c>
      <c r="AB10" s="17">
        <v>0.16666666666666666</v>
      </c>
      <c r="AC10" s="17">
        <v>1.5873015873015872E-2</v>
      </c>
      <c r="AD10" s="17">
        <v>1.8779342723004695E-2</v>
      </c>
    </row>
    <row r="11" spans="1:42" x14ac:dyDescent="0.25">
      <c r="A11" s="16" t="s">
        <v>6</v>
      </c>
      <c r="B11" s="17">
        <v>1</v>
      </c>
      <c r="C11" s="17">
        <v>1</v>
      </c>
      <c r="D11" s="17">
        <v>1</v>
      </c>
      <c r="F11" s="17"/>
      <c r="G11" s="16" t="s">
        <v>6</v>
      </c>
      <c r="H11" s="17">
        <v>1</v>
      </c>
      <c r="I11" s="17">
        <v>1</v>
      </c>
      <c r="J11" s="17">
        <v>1</v>
      </c>
      <c r="M11" s="16" t="s">
        <v>12</v>
      </c>
      <c r="N11" s="17">
        <v>0</v>
      </c>
      <c r="O11" s="17">
        <v>0</v>
      </c>
      <c r="P11" s="17">
        <v>0</v>
      </c>
      <c r="Q11" s="17">
        <v>0</v>
      </c>
      <c r="T11" s="16" t="s">
        <v>12</v>
      </c>
      <c r="U11" s="17">
        <v>0</v>
      </c>
      <c r="V11" s="17">
        <v>0</v>
      </c>
      <c r="W11" s="17">
        <v>0</v>
      </c>
      <c r="X11" s="17">
        <v>0</v>
      </c>
      <c r="Z11" s="16" t="s">
        <v>12</v>
      </c>
      <c r="AA11" s="17">
        <v>0</v>
      </c>
      <c r="AB11" s="17">
        <v>0</v>
      </c>
      <c r="AC11" s="17">
        <v>0</v>
      </c>
      <c r="AD11" s="17">
        <v>0</v>
      </c>
    </row>
    <row r="12" spans="1:42" x14ac:dyDescent="0.25">
      <c r="F12" s="17"/>
      <c r="M12" s="16" t="s">
        <v>6</v>
      </c>
      <c r="N12" s="17">
        <v>1</v>
      </c>
      <c r="O12" s="17">
        <v>1</v>
      </c>
      <c r="P12" s="17">
        <v>1</v>
      </c>
      <c r="Q12" s="17">
        <v>1</v>
      </c>
      <c r="T12" s="16" t="s">
        <v>6</v>
      </c>
      <c r="U12" s="17">
        <v>1</v>
      </c>
      <c r="V12" s="17">
        <v>1</v>
      </c>
      <c r="W12" s="17">
        <v>1</v>
      </c>
      <c r="X12" s="17">
        <v>1</v>
      </c>
      <c r="Z12" s="16" t="s">
        <v>6</v>
      </c>
      <c r="AA12" s="17">
        <v>1</v>
      </c>
      <c r="AB12" s="17">
        <v>1</v>
      </c>
      <c r="AC12" s="17">
        <v>1</v>
      </c>
      <c r="AD12" s="17">
        <v>1</v>
      </c>
    </row>
  </sheetData>
  <pageMargins left="0.7" right="0.7" top="0.75" bottom="0.75" header="0.3" footer="0.3"/>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7F6E9-3EF8-4B3F-9EF9-59FC43D9637B}">
  <dimension ref="A2:AP16"/>
  <sheetViews>
    <sheetView topLeftCell="AE14" workbookViewId="0">
      <selection activeCell="AU24" sqref="AU24"/>
    </sheetView>
  </sheetViews>
  <sheetFormatPr defaultRowHeight="15" x14ac:dyDescent="0.25"/>
  <cols>
    <col min="1" max="1" width="41.5703125" bestFit="1" customWidth="1"/>
    <col min="2" max="2" width="16.28515625" bestFit="1" customWidth="1"/>
    <col min="3" max="3" width="15.7109375" bestFit="1" customWidth="1"/>
    <col min="4" max="4" width="8.28515625" bestFit="1" customWidth="1"/>
    <col min="5" max="5" width="11.28515625" bestFit="1" customWidth="1"/>
    <col min="6" max="6" width="11.28515625" customWidth="1"/>
    <col min="7" max="7" width="41.28515625" bestFit="1" customWidth="1"/>
    <col min="8" max="8" width="16.28515625" bestFit="1" customWidth="1"/>
    <col min="9" max="9" width="15.7109375" bestFit="1" customWidth="1"/>
    <col min="10" max="10" width="8.28515625" bestFit="1" customWidth="1"/>
    <col min="11" max="11" width="11.28515625" bestFit="1" customWidth="1"/>
    <col min="13" max="13" width="41.28515625" bestFit="1" customWidth="1"/>
    <col min="14" max="14" width="16.28515625" bestFit="1" customWidth="1"/>
    <col min="15" max="15" width="15.7109375" bestFit="1" customWidth="1"/>
    <col min="16" max="16" width="8.28515625" bestFit="1" customWidth="1"/>
    <col min="17" max="17" width="11.28515625" bestFit="1" customWidth="1"/>
    <col min="18" max="18" width="11.5703125" customWidth="1"/>
    <col min="20" max="20" width="41.28515625" bestFit="1" customWidth="1"/>
    <col min="21" max="21" width="16.28515625" bestFit="1" customWidth="1"/>
    <col min="22" max="22" width="15.7109375" bestFit="1" customWidth="1"/>
    <col min="23" max="23" width="8.28515625" bestFit="1" customWidth="1"/>
    <col min="24" max="24" width="11.28515625" bestFit="1" customWidth="1"/>
    <col min="25" max="25" width="8" customWidth="1"/>
    <col min="26" max="26" width="41.42578125" bestFit="1" customWidth="1"/>
    <col min="27" max="27" width="16.28515625" bestFit="1" customWidth="1"/>
    <col min="28" max="28" width="15.7109375" bestFit="1" customWidth="1"/>
    <col min="29" max="29" width="8.28515625" bestFit="1" customWidth="1"/>
    <col min="30" max="30" width="11.28515625" bestFit="1" customWidth="1"/>
    <col min="31" max="31" width="9.85546875" customWidth="1"/>
    <col min="32" max="32" width="41.28515625" bestFit="1" customWidth="1"/>
    <col min="33" max="33" width="16.28515625" bestFit="1" customWidth="1"/>
    <col min="34" max="34" width="15.7109375" bestFit="1" customWidth="1"/>
    <col min="35" max="35" width="8.28515625" bestFit="1" customWidth="1"/>
    <col min="36" max="36" width="11.28515625" bestFit="1" customWidth="1"/>
    <col min="37" max="37" width="12.28515625" customWidth="1"/>
    <col min="38" max="38" width="50" bestFit="1" customWidth="1"/>
    <col min="39" max="39" width="16.28515625" bestFit="1" customWidth="1"/>
    <col min="40" max="40" width="4.140625" bestFit="1" customWidth="1"/>
    <col min="41" max="41" width="7.28515625" bestFit="1" customWidth="1"/>
    <col min="42" max="42" width="11.28515625" bestFit="1" customWidth="1"/>
    <col min="43" max="43" width="4.140625" bestFit="1" customWidth="1"/>
    <col min="44" max="44" width="9" bestFit="1" customWidth="1"/>
    <col min="45" max="45" width="9.42578125" bestFit="1" customWidth="1"/>
    <col min="46" max="46" width="12.140625" bestFit="1" customWidth="1"/>
    <col min="47" max="47" width="11.28515625" bestFit="1" customWidth="1"/>
    <col min="48" max="48" width="255.7109375" bestFit="1" customWidth="1"/>
    <col min="49" max="49" width="196.85546875" bestFit="1" customWidth="1"/>
    <col min="50" max="50" width="255.7109375" bestFit="1" customWidth="1"/>
    <col min="51" max="51" width="193.140625" bestFit="1" customWidth="1"/>
    <col min="52" max="52" width="255.7109375" bestFit="1" customWidth="1"/>
    <col min="53" max="53" width="200.140625" bestFit="1" customWidth="1"/>
    <col min="54" max="54" width="255.7109375" bestFit="1" customWidth="1"/>
    <col min="55" max="55" width="198.140625" bestFit="1" customWidth="1"/>
    <col min="56" max="56" width="255.7109375" bestFit="1" customWidth="1"/>
    <col min="57" max="57" width="20.85546875" bestFit="1" customWidth="1"/>
    <col min="58" max="58" width="39.140625" bestFit="1" customWidth="1"/>
    <col min="59" max="59" width="50" bestFit="1" customWidth="1"/>
    <col min="60" max="60" width="8.28515625" bestFit="1" customWidth="1"/>
    <col min="61" max="61" width="12.85546875" bestFit="1" customWidth="1"/>
    <col min="62" max="62" width="11.28515625" bestFit="1" customWidth="1"/>
  </cols>
  <sheetData>
    <row r="2" spans="1:42" x14ac:dyDescent="0.25">
      <c r="A2" t="s">
        <v>22</v>
      </c>
      <c r="B2" t="s">
        <v>1017</v>
      </c>
      <c r="G2" t="s">
        <v>22</v>
      </c>
      <c r="H2" t="s">
        <v>1017</v>
      </c>
      <c r="M2" t="s">
        <v>22</v>
      </c>
      <c r="N2" t="s">
        <v>1017</v>
      </c>
      <c r="T2" t="s">
        <v>22</v>
      </c>
      <c r="U2" t="s">
        <v>1017</v>
      </c>
      <c r="Z2" t="s">
        <v>22</v>
      </c>
      <c r="AA2" t="s">
        <v>1017</v>
      </c>
      <c r="AF2" t="s">
        <v>22</v>
      </c>
      <c r="AG2" t="s">
        <v>1017</v>
      </c>
      <c r="AL2" s="15" t="s">
        <v>22</v>
      </c>
      <c r="AM2" t="s">
        <v>1017</v>
      </c>
    </row>
    <row r="4" spans="1:42" ht="90" x14ac:dyDescent="0.25">
      <c r="A4" s="1" t="s">
        <v>0</v>
      </c>
      <c r="B4" t="s">
        <v>1</v>
      </c>
      <c r="G4" s="1" t="s">
        <v>1018</v>
      </c>
      <c r="H4" t="s">
        <v>1</v>
      </c>
      <c r="M4" s="1" t="s">
        <v>1019</v>
      </c>
      <c r="N4" t="s">
        <v>1</v>
      </c>
      <c r="T4" s="1" t="s">
        <v>1020</v>
      </c>
      <c r="U4" t="s">
        <v>1</v>
      </c>
      <c r="Z4" s="1" t="s">
        <v>1021</v>
      </c>
      <c r="AA4" t="s">
        <v>1</v>
      </c>
      <c r="AF4" s="1" t="s">
        <v>1022</v>
      </c>
      <c r="AG4" t="s">
        <v>1</v>
      </c>
      <c r="AL4" s="18" t="s">
        <v>1022</v>
      </c>
      <c r="AM4" s="15" t="s">
        <v>1</v>
      </c>
    </row>
    <row r="5" spans="1:42" x14ac:dyDescent="0.25">
      <c r="A5" t="s">
        <v>2</v>
      </c>
      <c r="B5" t="s">
        <v>3</v>
      </c>
      <c r="C5" t="s">
        <v>4</v>
      </c>
      <c r="D5" t="s">
        <v>5</v>
      </c>
      <c r="E5" t="s">
        <v>6</v>
      </c>
      <c r="G5" t="s">
        <v>2</v>
      </c>
      <c r="H5" t="s">
        <v>3</v>
      </c>
      <c r="I5" t="s">
        <v>4</v>
      </c>
      <c r="J5" t="s">
        <v>5</v>
      </c>
      <c r="K5" t="s">
        <v>6</v>
      </c>
      <c r="M5" t="s">
        <v>2</v>
      </c>
      <c r="N5" t="s">
        <v>3</v>
      </c>
      <c r="O5" t="s">
        <v>4</v>
      </c>
      <c r="P5" t="s">
        <v>5</v>
      </c>
      <c r="Q5" t="s">
        <v>6</v>
      </c>
      <c r="T5" t="s">
        <v>2</v>
      </c>
      <c r="U5" t="s">
        <v>3</v>
      </c>
      <c r="V5" t="s">
        <v>4</v>
      </c>
      <c r="W5" t="s">
        <v>5</v>
      </c>
      <c r="X5" t="s">
        <v>6</v>
      </c>
      <c r="Z5" t="s">
        <v>2</v>
      </c>
      <c r="AA5" t="s">
        <v>3</v>
      </c>
      <c r="AB5" t="s">
        <v>4</v>
      </c>
      <c r="AC5" t="s">
        <v>5</v>
      </c>
      <c r="AD5" t="s">
        <v>6</v>
      </c>
      <c r="AF5" t="s">
        <v>2</v>
      </c>
      <c r="AG5" t="s">
        <v>3</v>
      </c>
      <c r="AH5" t="s">
        <v>4</v>
      </c>
      <c r="AI5" t="s">
        <v>5</v>
      </c>
      <c r="AJ5" t="s">
        <v>6</v>
      </c>
      <c r="AL5" s="15" t="s">
        <v>2</v>
      </c>
      <c r="AM5" t="s">
        <v>79</v>
      </c>
      <c r="AN5" t="s">
        <v>84</v>
      </c>
      <c r="AO5" t="s">
        <v>12</v>
      </c>
      <c r="AP5" t="s">
        <v>6</v>
      </c>
    </row>
    <row r="6" spans="1:42" x14ac:dyDescent="0.25">
      <c r="A6" s="16" t="s">
        <v>7</v>
      </c>
      <c r="B6" s="17">
        <v>0.375</v>
      </c>
      <c r="C6" s="17">
        <v>0</v>
      </c>
      <c r="D6" s="17">
        <v>0.31746031746031744</v>
      </c>
      <c r="E6" s="17">
        <v>0.34741784037558687</v>
      </c>
      <c r="F6" s="17"/>
      <c r="G6" s="16" t="s">
        <v>7</v>
      </c>
      <c r="H6" s="17">
        <v>0.45833333333333331</v>
      </c>
      <c r="I6" s="17">
        <v>0.33333333333333331</v>
      </c>
      <c r="J6" s="17">
        <v>0.38095238095238093</v>
      </c>
      <c r="K6" s="17">
        <v>0.431924882629108</v>
      </c>
      <c r="M6" s="16" t="s">
        <v>7</v>
      </c>
      <c r="N6" s="17">
        <v>0.4861111111111111</v>
      </c>
      <c r="O6" s="17">
        <v>0.5</v>
      </c>
      <c r="P6" s="17">
        <v>0.38095238095238093</v>
      </c>
      <c r="Q6" s="17">
        <v>0.45539906103286387</v>
      </c>
      <c r="T6" s="16" t="s">
        <v>7</v>
      </c>
      <c r="U6" s="17">
        <v>0.4513888888888889</v>
      </c>
      <c r="V6" s="17">
        <v>0.33333333333333331</v>
      </c>
      <c r="W6" s="17">
        <v>0.33333333333333331</v>
      </c>
      <c r="X6" s="17">
        <v>0.41314553990610331</v>
      </c>
      <c r="Z6" s="16" t="s">
        <v>7</v>
      </c>
      <c r="AA6" s="17">
        <v>0.55555555555555558</v>
      </c>
      <c r="AB6" s="17">
        <v>0.5</v>
      </c>
      <c r="AC6" s="17">
        <v>0.50793650793650791</v>
      </c>
      <c r="AD6" s="17">
        <v>0.539906103286385</v>
      </c>
      <c r="AF6" s="16" t="s">
        <v>79</v>
      </c>
      <c r="AG6" s="17">
        <v>0.83333333333333337</v>
      </c>
      <c r="AH6" s="17">
        <v>0.66666666666666663</v>
      </c>
      <c r="AI6" s="17">
        <v>0.63492063492063489</v>
      </c>
      <c r="AJ6" s="17">
        <v>0.7699530516431925</v>
      </c>
      <c r="AL6" s="16" t="s">
        <v>216</v>
      </c>
    </row>
    <row r="7" spans="1:42" x14ac:dyDescent="0.25">
      <c r="A7" s="16" t="s">
        <v>8</v>
      </c>
      <c r="B7" s="17">
        <v>6.9444444444444448E-2</v>
      </c>
      <c r="C7" s="17">
        <v>0.16666666666666666</v>
      </c>
      <c r="D7" s="17">
        <v>7.9365079365079361E-2</v>
      </c>
      <c r="E7" s="17">
        <v>7.5117370892018781E-2</v>
      </c>
      <c r="F7" s="17"/>
      <c r="G7" s="16" t="s">
        <v>8</v>
      </c>
      <c r="H7" s="17">
        <v>6.25E-2</v>
      </c>
      <c r="I7" s="17">
        <v>0.33333333333333331</v>
      </c>
      <c r="J7" s="17">
        <v>0.15873015873015872</v>
      </c>
      <c r="K7" s="17">
        <v>9.8591549295774641E-2</v>
      </c>
      <c r="M7" s="16" t="s">
        <v>8</v>
      </c>
      <c r="N7" s="17">
        <v>3.4722222222222224E-2</v>
      </c>
      <c r="O7" s="17">
        <v>0</v>
      </c>
      <c r="P7" s="17">
        <v>0.1111111111111111</v>
      </c>
      <c r="Q7" s="17">
        <v>5.6338028169014086E-2</v>
      </c>
      <c r="T7" s="16" t="s">
        <v>8</v>
      </c>
      <c r="U7" s="17">
        <v>3.4722222222222224E-2</v>
      </c>
      <c r="V7" s="17">
        <v>0</v>
      </c>
      <c r="W7" s="17">
        <v>0.15873015873015872</v>
      </c>
      <c r="X7" s="17">
        <v>7.0422535211267609E-2</v>
      </c>
      <c r="Z7" s="16" t="s">
        <v>8</v>
      </c>
      <c r="AA7" s="17">
        <v>2.0833333333333332E-2</v>
      </c>
      <c r="AB7" s="17">
        <v>0.16666666666666666</v>
      </c>
      <c r="AC7" s="17">
        <v>0.12698412698412698</v>
      </c>
      <c r="AD7" s="17">
        <v>5.6338028169014086E-2</v>
      </c>
      <c r="AF7" s="16" t="s">
        <v>84</v>
      </c>
      <c r="AG7" s="17">
        <v>0.16666666666666666</v>
      </c>
      <c r="AH7" s="17">
        <v>0.33333333333333331</v>
      </c>
      <c r="AI7" s="17">
        <v>0.36507936507936506</v>
      </c>
      <c r="AJ7" s="17">
        <v>0.2300469483568075</v>
      </c>
      <c r="AL7" s="16" t="s">
        <v>296</v>
      </c>
      <c r="AM7">
        <v>3</v>
      </c>
      <c r="AP7">
        <v>3</v>
      </c>
    </row>
    <row r="8" spans="1:42" x14ac:dyDescent="0.25">
      <c r="A8" s="16" t="s">
        <v>9</v>
      </c>
      <c r="B8" s="17">
        <v>0.40277777777777779</v>
      </c>
      <c r="C8" s="17">
        <v>0.66666666666666663</v>
      </c>
      <c r="D8" s="17">
        <v>0.49206349206349204</v>
      </c>
      <c r="E8" s="17">
        <v>0.43661971830985913</v>
      </c>
      <c r="F8" s="17"/>
      <c r="G8" s="16" t="s">
        <v>9</v>
      </c>
      <c r="H8" s="17">
        <v>0.24305555555555555</v>
      </c>
      <c r="I8" s="17">
        <v>0</v>
      </c>
      <c r="J8" s="17">
        <v>0.22222222222222221</v>
      </c>
      <c r="K8" s="17">
        <v>0.2300469483568075</v>
      </c>
      <c r="M8" s="16" t="s">
        <v>9</v>
      </c>
      <c r="N8" s="17">
        <v>0.2986111111111111</v>
      </c>
      <c r="O8" s="17">
        <v>0.33333333333333331</v>
      </c>
      <c r="P8" s="17">
        <v>0.33333333333333331</v>
      </c>
      <c r="Q8" s="17">
        <v>0.30985915492957744</v>
      </c>
      <c r="T8" s="16" t="s">
        <v>9</v>
      </c>
      <c r="U8" s="17">
        <v>0.27777777777777779</v>
      </c>
      <c r="V8" s="17">
        <v>0.5</v>
      </c>
      <c r="W8" s="17">
        <v>0.34920634920634919</v>
      </c>
      <c r="X8" s="17">
        <v>0.30516431924882631</v>
      </c>
      <c r="Z8" s="16" t="s">
        <v>9</v>
      </c>
      <c r="AA8" s="17">
        <v>0.19444444444444445</v>
      </c>
      <c r="AB8" s="17">
        <v>0</v>
      </c>
      <c r="AC8" s="17">
        <v>0.12698412698412698</v>
      </c>
      <c r="AD8" s="17">
        <v>0.16901408450704225</v>
      </c>
      <c r="AF8" s="16" t="s">
        <v>12</v>
      </c>
      <c r="AG8" s="17">
        <v>0</v>
      </c>
      <c r="AH8" s="17">
        <v>0</v>
      </c>
      <c r="AI8" s="17">
        <v>0</v>
      </c>
      <c r="AJ8" s="17">
        <v>0</v>
      </c>
      <c r="AL8" s="16" t="s">
        <v>185</v>
      </c>
      <c r="AM8">
        <v>4</v>
      </c>
      <c r="AN8">
        <v>3</v>
      </c>
      <c r="AP8">
        <v>7</v>
      </c>
    </row>
    <row r="9" spans="1:42" x14ac:dyDescent="0.25">
      <c r="A9" s="16" t="s">
        <v>10</v>
      </c>
      <c r="B9" s="17">
        <v>0.1388888888888889</v>
      </c>
      <c r="C9" s="17">
        <v>0</v>
      </c>
      <c r="D9" s="17">
        <v>6.3492063492063489E-2</v>
      </c>
      <c r="E9" s="17">
        <v>0.11267605633802817</v>
      </c>
      <c r="F9" s="17"/>
      <c r="G9" s="16" t="s">
        <v>10</v>
      </c>
      <c r="H9" s="17">
        <v>0.2361111111111111</v>
      </c>
      <c r="I9" s="17">
        <v>0.16666666666666666</v>
      </c>
      <c r="J9" s="17">
        <v>0.22222222222222221</v>
      </c>
      <c r="K9" s="17">
        <v>0.2300469483568075</v>
      </c>
      <c r="M9" s="16" t="s">
        <v>10</v>
      </c>
      <c r="N9" s="17">
        <v>0.16666666666666666</v>
      </c>
      <c r="O9" s="17">
        <v>0</v>
      </c>
      <c r="P9" s="17">
        <v>0.12698412698412698</v>
      </c>
      <c r="Q9" s="17">
        <v>0.15023474178403756</v>
      </c>
      <c r="T9" s="16" t="s">
        <v>10</v>
      </c>
      <c r="U9" s="17">
        <v>0.20833333333333334</v>
      </c>
      <c r="V9" s="17">
        <v>0</v>
      </c>
      <c r="W9" s="17">
        <v>0.14285714285714285</v>
      </c>
      <c r="X9" s="17">
        <v>0.18309859154929578</v>
      </c>
      <c r="Z9" s="16" t="s">
        <v>10</v>
      </c>
      <c r="AA9" s="17">
        <v>0.21527777777777779</v>
      </c>
      <c r="AB9" s="17">
        <v>0.16666666666666666</v>
      </c>
      <c r="AC9" s="17">
        <v>0.22222222222222221</v>
      </c>
      <c r="AD9" s="17">
        <v>0.215962441314554</v>
      </c>
      <c r="AF9" s="16" t="s">
        <v>6</v>
      </c>
      <c r="AG9" s="17">
        <v>1</v>
      </c>
      <c r="AH9" s="17">
        <v>1</v>
      </c>
      <c r="AI9" s="17">
        <v>1</v>
      </c>
      <c r="AJ9" s="17">
        <v>1</v>
      </c>
      <c r="AL9" s="16" t="s">
        <v>176</v>
      </c>
      <c r="AM9">
        <v>6</v>
      </c>
      <c r="AN9">
        <v>1</v>
      </c>
      <c r="AP9">
        <v>7</v>
      </c>
    </row>
    <row r="10" spans="1:42" x14ac:dyDescent="0.25">
      <c r="A10" s="16" t="s">
        <v>11</v>
      </c>
      <c r="B10" s="17">
        <v>1.3888888888888888E-2</v>
      </c>
      <c r="C10" s="17">
        <v>0.16666666666666666</v>
      </c>
      <c r="D10" s="17">
        <v>4.7619047619047616E-2</v>
      </c>
      <c r="E10" s="17">
        <v>2.8169014084507043E-2</v>
      </c>
      <c r="F10" s="17"/>
      <c r="G10" s="16" t="s">
        <v>11</v>
      </c>
      <c r="H10" s="17">
        <v>0</v>
      </c>
      <c r="I10" s="17">
        <v>0.16666666666666666</v>
      </c>
      <c r="J10" s="17">
        <v>1.5873015873015872E-2</v>
      </c>
      <c r="K10" s="17">
        <v>9.3896713615023476E-3</v>
      </c>
      <c r="M10" s="16" t="s">
        <v>11</v>
      </c>
      <c r="N10" s="17">
        <v>1.3888888888888888E-2</v>
      </c>
      <c r="O10" s="17">
        <v>0.16666666666666666</v>
      </c>
      <c r="P10" s="17">
        <v>4.7619047619047616E-2</v>
      </c>
      <c r="Q10" s="17">
        <v>2.8169014084507043E-2</v>
      </c>
      <c r="T10" s="16" t="s">
        <v>11</v>
      </c>
      <c r="U10" s="17">
        <v>2.7777777777777776E-2</v>
      </c>
      <c r="V10" s="17">
        <v>0.16666666666666666</v>
      </c>
      <c r="W10" s="17">
        <v>1.5873015873015872E-2</v>
      </c>
      <c r="X10" s="17">
        <v>2.8169014084507043E-2</v>
      </c>
      <c r="Z10" s="16" t="s">
        <v>11</v>
      </c>
      <c r="AA10" s="17">
        <v>1.3888888888888888E-2</v>
      </c>
      <c r="AB10" s="17">
        <v>0.16666666666666666</v>
      </c>
      <c r="AC10" s="17">
        <v>1.5873015873015872E-2</v>
      </c>
      <c r="AD10" s="17">
        <v>1.8779342723004695E-2</v>
      </c>
      <c r="AL10" s="16" t="s">
        <v>100</v>
      </c>
      <c r="AM10">
        <v>5</v>
      </c>
      <c r="AN10">
        <v>2</v>
      </c>
      <c r="AP10">
        <v>7</v>
      </c>
    </row>
    <row r="11" spans="1:42" x14ac:dyDescent="0.25">
      <c r="A11" s="16" t="s">
        <v>12</v>
      </c>
      <c r="B11" s="17">
        <v>0</v>
      </c>
      <c r="C11" s="17">
        <v>0</v>
      </c>
      <c r="D11" s="17">
        <v>0</v>
      </c>
      <c r="E11" s="17">
        <v>0</v>
      </c>
      <c r="F11" s="17"/>
      <c r="G11" s="16" t="s">
        <v>12</v>
      </c>
      <c r="H11" s="17">
        <v>0</v>
      </c>
      <c r="I11" s="17">
        <v>0</v>
      </c>
      <c r="J11" s="17">
        <v>0</v>
      </c>
      <c r="K11" s="17">
        <v>0</v>
      </c>
      <c r="M11" s="16" t="s">
        <v>12</v>
      </c>
      <c r="N11" s="17">
        <v>0</v>
      </c>
      <c r="O11" s="17">
        <v>0</v>
      </c>
      <c r="P11" s="17">
        <v>0</v>
      </c>
      <c r="Q11" s="17">
        <v>0</v>
      </c>
      <c r="T11" s="16" t="s">
        <v>12</v>
      </c>
      <c r="U11" s="17">
        <v>0</v>
      </c>
      <c r="V11" s="17">
        <v>0</v>
      </c>
      <c r="W11" s="17">
        <v>0</v>
      </c>
      <c r="X11" s="17">
        <v>0</v>
      </c>
      <c r="Z11" s="16" t="s">
        <v>12</v>
      </c>
      <c r="AA11" s="17">
        <v>0</v>
      </c>
      <c r="AB11" s="17">
        <v>0</v>
      </c>
      <c r="AC11" s="17">
        <v>0</v>
      </c>
      <c r="AD11" s="17">
        <v>0</v>
      </c>
      <c r="AL11" s="16" t="s">
        <v>46</v>
      </c>
      <c r="AM11">
        <v>2</v>
      </c>
      <c r="AN11">
        <v>1</v>
      </c>
      <c r="AP11">
        <v>3</v>
      </c>
    </row>
    <row r="12" spans="1:42" x14ac:dyDescent="0.25">
      <c r="A12" s="16" t="s">
        <v>6</v>
      </c>
      <c r="B12" s="17">
        <v>1</v>
      </c>
      <c r="C12" s="17">
        <v>1</v>
      </c>
      <c r="D12" s="17">
        <v>1</v>
      </c>
      <c r="E12" s="17">
        <v>1</v>
      </c>
      <c r="F12" s="17"/>
      <c r="G12" s="16" t="s">
        <v>6</v>
      </c>
      <c r="H12" s="17">
        <v>1</v>
      </c>
      <c r="I12" s="17">
        <v>1</v>
      </c>
      <c r="J12" s="17">
        <v>1</v>
      </c>
      <c r="K12" s="17">
        <v>1</v>
      </c>
      <c r="M12" s="16" t="s">
        <v>6</v>
      </c>
      <c r="N12" s="17">
        <v>1</v>
      </c>
      <c r="O12" s="17">
        <v>1</v>
      </c>
      <c r="P12" s="17">
        <v>1</v>
      </c>
      <c r="Q12" s="17">
        <v>1</v>
      </c>
      <c r="T12" s="16" t="s">
        <v>6</v>
      </c>
      <c r="U12" s="17">
        <v>1</v>
      </c>
      <c r="V12" s="17">
        <v>1</v>
      </c>
      <c r="W12" s="17">
        <v>1</v>
      </c>
      <c r="X12" s="17">
        <v>1</v>
      </c>
      <c r="Z12" s="16" t="s">
        <v>6</v>
      </c>
      <c r="AA12" s="17">
        <v>1</v>
      </c>
      <c r="AB12" s="17">
        <v>1</v>
      </c>
      <c r="AC12" s="17">
        <v>1</v>
      </c>
      <c r="AD12" s="17">
        <v>1</v>
      </c>
      <c r="AL12" s="16" t="s">
        <v>4</v>
      </c>
      <c r="AM12">
        <v>2</v>
      </c>
      <c r="AN12">
        <v>2</v>
      </c>
      <c r="AP12">
        <v>4</v>
      </c>
    </row>
    <row r="13" spans="1:42" x14ac:dyDescent="0.25">
      <c r="AL13" s="16" t="s">
        <v>117</v>
      </c>
      <c r="AM13">
        <v>12</v>
      </c>
      <c r="AN13">
        <v>1</v>
      </c>
      <c r="AP13">
        <v>13</v>
      </c>
    </row>
    <row r="14" spans="1:42" x14ac:dyDescent="0.25">
      <c r="AL14" s="16" t="s">
        <v>284</v>
      </c>
      <c r="AM14">
        <v>7</v>
      </c>
      <c r="AN14">
        <v>2</v>
      </c>
      <c r="AP14">
        <v>9</v>
      </c>
    </row>
    <row r="15" spans="1:42" x14ac:dyDescent="0.25">
      <c r="AL15" s="16" t="s">
        <v>81</v>
      </c>
      <c r="AM15">
        <v>123</v>
      </c>
      <c r="AN15">
        <v>37</v>
      </c>
      <c r="AP15">
        <v>160</v>
      </c>
    </row>
    <row r="16" spans="1:42" x14ac:dyDescent="0.25">
      <c r="AL16" s="16" t="s">
        <v>6</v>
      </c>
      <c r="AM16">
        <v>164</v>
      </c>
      <c r="AN16">
        <v>49</v>
      </c>
      <c r="AP16">
        <v>213</v>
      </c>
    </row>
  </sheetData>
  <pageMargins left="0.7" right="0.7" top="0.75" bottom="0.75" header="0.3" footer="0.3"/>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529C7-C30E-40DC-A6E8-9CE96372BBB0}">
  <dimension ref="B2:J81"/>
  <sheetViews>
    <sheetView topLeftCell="A15" workbookViewId="0">
      <selection activeCell="D93" sqref="D93"/>
    </sheetView>
  </sheetViews>
  <sheetFormatPr defaultRowHeight="15" x14ac:dyDescent="0.25"/>
  <cols>
    <col min="2" max="2" width="40.28515625" style="1" customWidth="1"/>
    <col min="9" max="10" width="12" bestFit="1" customWidth="1"/>
  </cols>
  <sheetData>
    <row r="2" spans="2:10" x14ac:dyDescent="0.25">
      <c r="B2" s="1" t="s">
        <v>1024</v>
      </c>
      <c r="C2" t="s">
        <v>1025</v>
      </c>
      <c r="D2" t="s">
        <v>1026</v>
      </c>
      <c r="E2" t="s">
        <v>7</v>
      </c>
      <c r="F2" t="s">
        <v>9</v>
      </c>
      <c r="G2" t="s">
        <v>8</v>
      </c>
      <c r="H2" t="s">
        <v>1027</v>
      </c>
      <c r="I2" t="s">
        <v>84</v>
      </c>
      <c r="J2" t="s">
        <v>79</v>
      </c>
    </row>
    <row r="3" spans="2:10" ht="45" x14ac:dyDescent="0.25">
      <c r="B3" s="1" t="s">
        <v>33</v>
      </c>
      <c r="C3" t="s">
        <v>5</v>
      </c>
      <c r="D3">
        <f>COUNTIFS(Data!$K$91:$K$345,$C3,Data!$Z$91:$Z$345,D$2)</f>
        <v>4</v>
      </c>
      <c r="E3">
        <f>COUNTIFS(Data!$K$91:$K$345,$C3,Data!$Z$91:$Z$345,E$2)</f>
        <v>20</v>
      </c>
      <c r="F3">
        <f>COUNTIFS(Data!$K$91:$K$345,$C3,Data!$Z$91:$Z$345,F$2)</f>
        <v>31</v>
      </c>
      <c r="G3">
        <f>COUNTIFS(Data!$K$91:$K$345,$C3,Data!$Z$91:$Z$345,G$2)</f>
        <v>5</v>
      </c>
      <c r="H3">
        <f>COUNTIFS(Data!$K$91:$K$345,$C3,Data!$Z$91:$Z$345,H$2)</f>
        <v>3</v>
      </c>
    </row>
    <row r="4" spans="2:10" x14ac:dyDescent="0.25">
      <c r="C4" t="s">
        <v>3</v>
      </c>
      <c r="D4">
        <f>COUNTIFS(Data!$K$91:$K$345,$C4,Data!$Z$91:$Z$345,D$2)</f>
        <v>20</v>
      </c>
      <c r="E4">
        <f>COUNTIFS(Data!$K$91:$K$345,$C4,Data!$Z$91:$Z$345,E$2)</f>
        <v>54</v>
      </c>
      <c r="F4">
        <f>COUNTIFS(Data!$K$91:$K$345,$C4,Data!$Z$91:$Z$345,F$2)</f>
        <v>58</v>
      </c>
      <c r="G4">
        <f>COUNTIFS(Data!$K$91:$K$345,$C4,Data!$Z$91:$Z$345,G$2)</f>
        <v>10</v>
      </c>
      <c r="H4">
        <f>COUNTIFS(Data!$K$91:$K$345,$C4,Data!$Z$91:$Z$345,H$2)</f>
        <v>2</v>
      </c>
    </row>
    <row r="5" spans="2:10" ht="75" x14ac:dyDescent="0.25">
      <c r="B5" s="1" t="s">
        <v>34</v>
      </c>
      <c r="C5" t="s">
        <v>5</v>
      </c>
      <c r="D5">
        <f>COUNTIFS(Data!$K$91:$K$345,$C5,Data!$AA$91:$AA$345,D$2)</f>
        <v>14</v>
      </c>
      <c r="E5">
        <f>COUNTIFS(Data!$K$91:$K$345,$C5,Data!$AA$91:$AA$345,E$2)</f>
        <v>24</v>
      </c>
      <c r="F5">
        <f>COUNTIFS(Data!$K$91:$K$345,$C5,Data!$AA$91:$AA$345,F$2)</f>
        <v>14</v>
      </c>
      <c r="G5">
        <f>COUNTIFS(Data!$K$91:$K$345,$C5,Data!$AA$91:$AA$345,G$2)</f>
        <v>10</v>
      </c>
      <c r="H5">
        <f>COUNTIFS(Data!$K$91:$K$345,$C5,Data!$AA$91:$AA$345,H$2)</f>
        <v>1</v>
      </c>
    </row>
    <row r="6" spans="2:10" x14ac:dyDescent="0.25">
      <c r="C6" t="s">
        <v>3</v>
      </c>
      <c r="D6">
        <f>COUNTIFS(Data!$K$91:$K$345,$C6,Data!$AA$91:$AA$345,D$2)</f>
        <v>34</v>
      </c>
      <c r="E6">
        <f>COUNTIFS(Data!$K$91:$K$345,$C6,Data!$AA$91:$AA$345,E$2)</f>
        <v>66</v>
      </c>
      <c r="F6">
        <f>COUNTIFS(Data!$K$91:$K$345,$C6,Data!$AA$91:$AA$345,F$2)</f>
        <v>35</v>
      </c>
      <c r="G6">
        <f>COUNTIFS(Data!$K$91:$K$345,$C6,Data!$AA$91:$AA$345,G$2)</f>
        <v>9</v>
      </c>
      <c r="H6">
        <f>COUNTIFS(Data!$K$91:$K$345,$C6,Data!$AA$91:$AA$345,H$2)</f>
        <v>0</v>
      </c>
    </row>
    <row r="7" spans="2:10" ht="45" x14ac:dyDescent="0.25">
      <c r="B7" s="1" t="s">
        <v>35</v>
      </c>
      <c r="C7" t="s">
        <v>5</v>
      </c>
      <c r="D7">
        <f>COUNTIFS(Data!$K$91:$K$345,$C7,Data!$AB$91:$AB$345,D$2)</f>
        <v>8</v>
      </c>
      <c r="E7">
        <f>COUNTIFS(Data!$K$91:$K$345,$C7,Data!$AB$91:$AB$345,E$2)</f>
        <v>24</v>
      </c>
      <c r="F7">
        <f>COUNTIFS(Data!$K$91:$K$345,$C7,Data!$AB$91:$AB$345,F$2)</f>
        <v>21</v>
      </c>
      <c r="G7">
        <f>COUNTIFS(Data!$K$91:$K$345,$C7,Data!$AB$91:$AB$345,G$2)</f>
        <v>7</v>
      </c>
      <c r="H7">
        <f>COUNTIFS(Data!$K$91:$K$345,$C7,Data!$AB$91:$AB$345,H$2)</f>
        <v>3</v>
      </c>
    </row>
    <row r="8" spans="2:10" x14ac:dyDescent="0.25">
      <c r="C8" t="s">
        <v>3</v>
      </c>
      <c r="D8">
        <f>COUNTIFS(Data!$K$91:$K$345,$C8,Data!$AB$91:$AB$345,D$2)</f>
        <v>24</v>
      </c>
      <c r="E8">
        <f>COUNTIFS(Data!$K$91:$K$345,$C8,Data!$AB$91:$AB$345,E$2)</f>
        <v>70</v>
      </c>
      <c r="F8">
        <f>COUNTIFS(Data!$K$91:$K$345,$C8,Data!$AB$91:$AB$345,F$2)</f>
        <v>43</v>
      </c>
      <c r="G8">
        <f>COUNTIFS(Data!$K$91:$K$345,$C8,Data!$AB$91:$AB$345,G$2)</f>
        <v>5</v>
      </c>
      <c r="H8">
        <f>COUNTIFS(Data!$K$91:$K$345,$C8,Data!$AB$91:$AB$345,H$2)</f>
        <v>2</v>
      </c>
    </row>
    <row r="9" spans="2:10" ht="60" x14ac:dyDescent="0.25">
      <c r="B9" s="1" t="s">
        <v>36</v>
      </c>
      <c r="C9" t="s">
        <v>5</v>
      </c>
      <c r="D9">
        <f>COUNTIFS(Data!$K$91:$K$345,$C9,Data!$AC$91:$AC$345,D$2)</f>
        <v>9</v>
      </c>
      <c r="E9">
        <f>COUNTIFS(Data!$K$91:$K$345,$C9,Data!$AC$91:$AC$345,E$2)</f>
        <v>21</v>
      </c>
      <c r="F9">
        <f>COUNTIFS(Data!$K$91:$K$345,$C9,Data!$AC$91:$AC$345,F$2)</f>
        <v>22</v>
      </c>
      <c r="G9">
        <f>COUNTIFS(Data!$K$91:$K$345,$C9,Data!$AC$91:$AC$345,G$2)</f>
        <v>10</v>
      </c>
      <c r="H9">
        <f>COUNTIFS(Data!$K$91:$K$345,$C9,Data!$AC$91:$AC$345,H$2)</f>
        <v>1</v>
      </c>
    </row>
    <row r="10" spans="2:10" x14ac:dyDescent="0.25">
      <c r="C10" t="s">
        <v>3</v>
      </c>
      <c r="D10">
        <f>COUNTIFS(Data!$K$91:$K$345,$C10,Data!$AC$91:$AC$345,D$2)</f>
        <v>30</v>
      </c>
      <c r="E10">
        <f>COUNTIFS(Data!$K$91:$K$345,$C10,Data!$AC$91:$AC$345,E$2)</f>
        <v>65</v>
      </c>
      <c r="F10">
        <f>COUNTIFS(Data!$K$91:$K$345,$C10,Data!$AC$91:$AC$345,F$2)</f>
        <v>40</v>
      </c>
      <c r="G10">
        <f>COUNTIFS(Data!$K$91:$K$345,$C10,Data!$AC$91:$AC$345,G$2)</f>
        <v>5</v>
      </c>
      <c r="H10">
        <f>COUNTIFS(Data!$K$91:$K$345,$C10,Data!$AC$91:$AC$345,H$2)</f>
        <v>4</v>
      </c>
    </row>
    <row r="11" spans="2:10" ht="60" x14ac:dyDescent="0.25">
      <c r="B11" s="1" t="s">
        <v>37</v>
      </c>
      <c r="C11" t="s">
        <v>5</v>
      </c>
      <c r="D11">
        <f>COUNTIFS(Data!$K$91:$K$345,$C11,Data!$AD$91:$AD$345,D$2)</f>
        <v>14</v>
      </c>
      <c r="E11">
        <f>COUNTIFS(Data!$K$91:$K$345,$C11,Data!$AD$91:$AD$345,E$2)</f>
        <v>32</v>
      </c>
      <c r="F11">
        <f>COUNTIFS(Data!$K$91:$K$345,$C11,Data!$AD$91:$AD$345,F$2)</f>
        <v>8</v>
      </c>
      <c r="G11">
        <f>COUNTIFS(Data!$K$91:$K$345,$C11,Data!$AD$91:$AD$345,G$2)</f>
        <v>8</v>
      </c>
      <c r="H11">
        <f>COUNTIFS(Data!$K$91:$K$345,$C11,Data!$AD$91:$AD$345,H$2)</f>
        <v>1</v>
      </c>
    </row>
    <row r="12" spans="2:10" x14ac:dyDescent="0.25">
      <c r="C12" t="s">
        <v>3</v>
      </c>
      <c r="D12">
        <f>COUNTIFS(Data!$K$91:$K$345,$C12,Data!$AD$91:$AD$345,D$2)</f>
        <v>31</v>
      </c>
      <c r="E12">
        <f>COUNTIFS(Data!$K$91:$K$345,$C12,Data!$AD$91:$AD$345,E$2)</f>
        <v>80</v>
      </c>
      <c r="F12">
        <f>COUNTIFS(Data!$K$91:$K$345,$C12,Data!$AD$91:$AD$345,F$2)</f>
        <v>28</v>
      </c>
      <c r="G12">
        <f>COUNTIFS(Data!$K$91:$K$345,$C12,Data!$AD$91:$AD$345,G$2)</f>
        <v>3</v>
      </c>
      <c r="H12">
        <f>COUNTIFS(Data!$K$91:$K$345,$C12,Data!$AD$91:$AD$345,H$2)</f>
        <v>2</v>
      </c>
    </row>
    <row r="13" spans="2:10" ht="75" x14ac:dyDescent="0.25">
      <c r="B13" s="1" t="s">
        <v>38</v>
      </c>
      <c r="C13" t="s">
        <v>5</v>
      </c>
      <c r="H13" s="34"/>
      <c r="I13">
        <f>COUNTIFS(Data!$K$91:$K$345,$C13,Data!$AE$91:$AE$345,I$2)</f>
        <v>23</v>
      </c>
      <c r="J13">
        <f>COUNTIFS(Data!$K$91:$K$345,$C13,Data!$AE$91:$AE$345,J$2)</f>
        <v>40</v>
      </c>
    </row>
    <row r="14" spans="2:10" x14ac:dyDescent="0.25">
      <c r="C14" t="s">
        <v>3</v>
      </c>
      <c r="H14" s="34"/>
      <c r="I14">
        <f>COUNTIFS(Data!$K$91:$K$345,$C14,Data!$AE$91:$AE$345,I$2)</f>
        <v>24</v>
      </c>
      <c r="J14">
        <f>COUNTIFS(Data!$K$91:$K$345,$C14,Data!$AE$91:$AE$345,J$2)</f>
        <v>120</v>
      </c>
    </row>
    <row r="15" spans="2:10" ht="150" x14ac:dyDescent="0.25">
      <c r="B15" s="1" t="s">
        <v>39</v>
      </c>
      <c r="C15" t="s">
        <v>5</v>
      </c>
      <c r="H15" s="34">
        <f>I15+J15</f>
        <v>63</v>
      </c>
      <c r="I15">
        <f>COUNTIFS(Data!$K$91:$K$345,$C15,Data!$AF$91:$AF$345,I$2)</f>
        <v>47</v>
      </c>
      <c r="J15">
        <f>COUNTIFS(Data!$K$91:$K$345,$C15,Data!$AF$91:$AF$345,J$2)</f>
        <v>16</v>
      </c>
    </row>
    <row r="16" spans="2:10" x14ac:dyDescent="0.25">
      <c r="C16" t="s">
        <v>3</v>
      </c>
      <c r="H16" s="34">
        <f>I16+J16</f>
        <v>144</v>
      </c>
      <c r="I16">
        <f>COUNTIFS(Data!$K$91:$K$345,$C16,Data!$AF$91:$AF$345,I$2)</f>
        <v>127</v>
      </c>
      <c r="J16">
        <f>COUNTIFS(Data!$K$91:$K$345,$C16,Data!$AF$91:$AF$345,J$2)</f>
        <v>17</v>
      </c>
    </row>
    <row r="18" spans="2:10" x14ac:dyDescent="0.25">
      <c r="B18" s="1" t="s">
        <v>1024</v>
      </c>
      <c r="C18" t="s">
        <v>1025</v>
      </c>
      <c r="D18" t="s">
        <v>1026</v>
      </c>
      <c r="E18" t="s">
        <v>7</v>
      </c>
      <c r="F18" t="s">
        <v>9</v>
      </c>
      <c r="G18" t="s">
        <v>8</v>
      </c>
      <c r="H18" t="s">
        <v>1027</v>
      </c>
      <c r="I18" t="s">
        <v>84</v>
      </c>
      <c r="J18" t="s">
        <v>79</v>
      </c>
    </row>
    <row r="19" spans="2:10" ht="45" x14ac:dyDescent="0.25">
      <c r="B19" s="1" t="s">
        <v>33</v>
      </c>
      <c r="C19" t="s">
        <v>81</v>
      </c>
      <c r="D19">
        <f>COUNTIFS(Data!$P$91:$P$345,$C19,Data!$Z$91:$Z$345,D$2)</f>
        <v>15</v>
      </c>
      <c r="E19">
        <f>COUNTIFS(Data!$P$91:$P$345,$C19,Data!$Z$91:$Z$345,E$2)</f>
        <v>54</v>
      </c>
      <c r="F19">
        <f>COUNTIFS(Data!$P$91:$P$345,$C19,Data!$Z$91:$Z$345,F$2)</f>
        <v>71</v>
      </c>
      <c r="G19">
        <f>COUNTIFS(Data!$P$91:$P$345,$C19,Data!$Z$91:$Z$345,G$2)</f>
        <v>15</v>
      </c>
      <c r="H19">
        <f>COUNTIFS(Data!$P$91:$P$345,$C19,Data!$Z$91:$Z$345,H$2)</f>
        <v>5</v>
      </c>
    </row>
    <row r="20" spans="2:10" x14ac:dyDescent="0.25">
      <c r="C20" t="s">
        <v>1028</v>
      </c>
      <c r="D20">
        <f>COUNTIF(Data!$Z$91:$Z$345,D$2)-D19</f>
        <v>9</v>
      </c>
      <c r="E20">
        <f>COUNTIF(Data!$Z$91:$Z$345,E$2)-E19</f>
        <v>20</v>
      </c>
      <c r="F20">
        <f>COUNTIF(Data!$Z$91:$Z$345,F$2)-F19</f>
        <v>22</v>
      </c>
      <c r="G20">
        <f>COUNTIF(Data!$Z$91:$Z$345,G$2)-G19</f>
        <v>1</v>
      </c>
      <c r="H20">
        <f>COUNTIF(Data!$Z$91:$Z$345,H$2)-H19</f>
        <v>1</v>
      </c>
    </row>
    <row r="21" spans="2:10" ht="75" x14ac:dyDescent="0.25">
      <c r="B21" s="1" t="s">
        <v>34</v>
      </c>
      <c r="C21" t="s">
        <v>81</v>
      </c>
      <c r="D21">
        <f>COUNTIFS(Data!$P$91:$P$345,$C21,Data!$AA$91:$AA$345,D$2)</f>
        <v>36</v>
      </c>
      <c r="E21">
        <f>COUNTIFS(Data!$P$91:$P$345,$C21,Data!$AA$91:$AA$345,E$2)</f>
        <v>67</v>
      </c>
      <c r="F21">
        <f>COUNTIFS(Data!$P$91:$P$345,$C21,Data!$AA$91:$AA$345,F$2)</f>
        <v>40</v>
      </c>
      <c r="G21">
        <f>COUNTIFS(Data!$P$91:$P$345,$C21,Data!$AA$91:$AA$345,G$2)</f>
        <v>16</v>
      </c>
      <c r="H21">
        <f>COUNTIFS(Data!$P$91:$P$345,$C21,Data!$AA$91:$AA$345,H$2)</f>
        <v>1</v>
      </c>
    </row>
    <row r="22" spans="2:10" x14ac:dyDescent="0.25">
      <c r="C22" t="s">
        <v>1028</v>
      </c>
      <c r="D22">
        <f>COUNTIF(Data!$AA$91:$AA$345,D$2)-D21</f>
        <v>13</v>
      </c>
      <c r="E22">
        <f>COUNTIF(Data!$AA$91:$AA$345,E$2)-E21</f>
        <v>25</v>
      </c>
      <c r="F22">
        <f>COUNTIF(Data!$AA$91:$AA$345,F$2)-F21</f>
        <v>9</v>
      </c>
      <c r="G22">
        <f>COUNTIF(Data!$AA$91:$AA$345,G$2)-G21</f>
        <v>5</v>
      </c>
      <c r="H22">
        <f>COUNTIF(Data!$AA$91:$AA$345,H$2)-H21</f>
        <v>1</v>
      </c>
    </row>
    <row r="23" spans="2:10" ht="45" x14ac:dyDescent="0.25">
      <c r="B23" s="1" t="s">
        <v>35</v>
      </c>
      <c r="C23" t="s">
        <v>81</v>
      </c>
      <c r="D23">
        <f>COUNTIFS(Data!$P$91:$P$345,$C23,Data!$AB$91:$AB$345,D$2)</f>
        <v>26</v>
      </c>
      <c r="E23">
        <f>COUNTIFS(Data!$P$91:$P$345,$C23,Data!$AB$91:$AB$345,E$2)</f>
        <v>71</v>
      </c>
      <c r="F23">
        <f>COUNTIFS(Data!$P$91:$P$345,$C23,Data!$AB$91:$AB$345,F$2)</f>
        <v>51</v>
      </c>
      <c r="G23">
        <f>COUNTIFS(Data!$P$91:$P$345,$C23,Data!$AB$91:$AB$345,G$2)</f>
        <v>7</v>
      </c>
      <c r="H23">
        <f>COUNTIFS(Data!$P$91:$P$345,$C23,Data!$AB$91:$AB$345,H$2)</f>
        <v>5</v>
      </c>
    </row>
    <row r="24" spans="2:10" x14ac:dyDescent="0.25">
      <c r="C24" t="s">
        <v>1028</v>
      </c>
      <c r="D24">
        <f>COUNTIF(Data!$AB$91:$AB$345,D$2)-D23</f>
        <v>6</v>
      </c>
      <c r="E24">
        <f>COUNTIF(Data!$AB$91:$AB$345,E$2)-E23</f>
        <v>26</v>
      </c>
      <c r="F24">
        <f>COUNTIF(Data!$AB$91:$AB$345,F$2)-F23</f>
        <v>15</v>
      </c>
      <c r="G24">
        <f>COUNTIF(Data!$AB$91:$AB$345,G$2)-G23</f>
        <v>5</v>
      </c>
      <c r="H24">
        <f>COUNTIF(Data!$AB$91:$AB$345,H$2)-H23</f>
        <v>1</v>
      </c>
    </row>
    <row r="25" spans="2:10" ht="60" x14ac:dyDescent="0.25">
      <c r="B25" s="1" t="s">
        <v>36</v>
      </c>
      <c r="C25" t="s">
        <v>81</v>
      </c>
      <c r="D25">
        <f>COUNTIFS(Data!$P$91:$P$345,$C25,Data!$AC$91:$AC$345,D$2)</f>
        <v>29</v>
      </c>
      <c r="E25">
        <f>COUNTIFS(Data!$P$91:$P$345,$C25,Data!$AC$91:$AC$345,E$2)</f>
        <v>64</v>
      </c>
      <c r="F25">
        <f>COUNTIFS(Data!$P$91:$P$345,$C25,Data!$AC$91:$AC$345,F$2)</f>
        <v>51</v>
      </c>
      <c r="G25">
        <f>COUNTIFS(Data!$P$91:$P$345,$C25,Data!$AC$91:$AC$345,G$2)</f>
        <v>13</v>
      </c>
      <c r="H25">
        <f>COUNTIFS(Data!$P$91:$P$345,$C25,Data!$AC$91:$AC$345,H$2)</f>
        <v>3</v>
      </c>
    </row>
    <row r="26" spans="2:10" x14ac:dyDescent="0.25">
      <c r="C26" t="s">
        <v>1028</v>
      </c>
      <c r="D26">
        <f>COUNTIF(Data!$AC$91:$AC$345,D$2)-D25</f>
        <v>10</v>
      </c>
      <c r="E26">
        <f>COUNTIF(Data!$AC$91:$AC$345,E$2)-E25</f>
        <v>24</v>
      </c>
      <c r="F26">
        <f>COUNTIF(Data!$AC$91:$AC$345,F$2)-F25</f>
        <v>14</v>
      </c>
      <c r="G26">
        <f>COUNTIF(Data!$AC$91:$AC$345,G$2)-G25</f>
        <v>2</v>
      </c>
      <c r="H26">
        <f>COUNTIF(Data!$AC$91:$AC$345,H$2)-H25</f>
        <v>3</v>
      </c>
    </row>
    <row r="27" spans="2:10" ht="60" x14ac:dyDescent="0.25">
      <c r="B27" s="1" t="s">
        <v>37</v>
      </c>
      <c r="C27" t="s">
        <v>81</v>
      </c>
      <c r="D27">
        <f>COUNTIFS(Data!$P$91:$P$345,$C27,Data!$AD$91:$AD$345,D$2)</f>
        <v>36</v>
      </c>
      <c r="E27">
        <f>COUNTIFS(Data!$P$91:$P$345,$C27,Data!$AD$91:$AD$345,E$2)</f>
        <v>83</v>
      </c>
      <c r="F27">
        <f>COUNTIFS(Data!$P$91:$P$345,$C27,Data!$AD$91:$AD$345,F$2)</f>
        <v>29</v>
      </c>
      <c r="G27">
        <f>COUNTIFS(Data!$P$91:$P$345,$C27,Data!$AD$91:$AD$345,G$2)</f>
        <v>11</v>
      </c>
      <c r="H27">
        <f>COUNTIFS(Data!$P$91:$P$345,$C27,Data!$AD$91:$AD$345,H$2)</f>
        <v>1</v>
      </c>
    </row>
    <row r="28" spans="2:10" x14ac:dyDescent="0.25">
      <c r="C28" t="s">
        <v>1028</v>
      </c>
      <c r="D28">
        <f>COUNTIF(Data!$AD$91:$AD$345,D$2)-D27</f>
        <v>10</v>
      </c>
      <c r="E28">
        <f>COUNTIF(Data!$AD$91:$AD$345,E$2)-E27</f>
        <v>32</v>
      </c>
      <c r="F28">
        <f>COUNTIF(Data!$AD$91:$AD$345,F$2)-F27</f>
        <v>7</v>
      </c>
      <c r="G28">
        <f>COUNTIF(Data!$AD$91:$AD$345,G$2)-G27</f>
        <v>1</v>
      </c>
      <c r="H28">
        <f>COUNTIF(Data!$AD$91:$AD$345,H$2)-H27</f>
        <v>3</v>
      </c>
    </row>
    <row r="29" spans="2:10" ht="75" x14ac:dyDescent="0.25">
      <c r="B29" s="1" t="s">
        <v>38</v>
      </c>
      <c r="C29" t="s">
        <v>81</v>
      </c>
      <c r="I29">
        <f>COUNTIFS(Data!$P$91:$P$345,$C29,Data!$AE$91:$AE$345,I$2)</f>
        <v>37</v>
      </c>
      <c r="J29">
        <f>COUNTIFS(Data!$P$91:$P$345,$C29,Data!$AE$91:$AE$345,J$2)</f>
        <v>123</v>
      </c>
    </row>
    <row r="30" spans="2:10" x14ac:dyDescent="0.25">
      <c r="C30" t="s">
        <v>1028</v>
      </c>
      <c r="I30">
        <f>COUNTIF(Data!$AE$91:$AE$345,I$2)-I29</f>
        <v>12</v>
      </c>
      <c r="J30">
        <f>COUNTIF(Data!$AE$91:$AE$345,J$2)-J29</f>
        <v>41</v>
      </c>
    </row>
    <row r="31" spans="2:10" ht="150" x14ac:dyDescent="0.25">
      <c r="B31" s="1" t="s">
        <v>39</v>
      </c>
      <c r="C31" t="s">
        <v>81</v>
      </c>
      <c r="H31" s="34">
        <f>I31+J31</f>
        <v>133</v>
      </c>
      <c r="I31">
        <f>COUNTIFS(Data!$P$91:$P$345,$C31,Data!$AF$91:$AF$345,I$2)</f>
        <v>133</v>
      </c>
      <c r="J31">
        <f>COUNTIFS(Data!$K$91:$K$345,$C31,Data!$AF$91:$AF$345,J$2)</f>
        <v>0</v>
      </c>
    </row>
    <row r="32" spans="2:10" x14ac:dyDescent="0.25">
      <c r="C32" t="s">
        <v>1028</v>
      </c>
      <c r="H32" s="34">
        <f>I32+J32</f>
        <v>80</v>
      </c>
      <c r="I32">
        <f>COUNTIF(Data!$AF$91:$AF$345,I$2)-I31</f>
        <v>45</v>
      </c>
      <c r="J32">
        <f>COUNTIF(Data!$AF$91:$AF$345,J$2)-J31</f>
        <v>35</v>
      </c>
    </row>
    <row r="34" spans="2:9" ht="45" x14ac:dyDescent="0.25">
      <c r="B34" s="1" t="s">
        <v>33</v>
      </c>
      <c r="C34" t="s">
        <v>82</v>
      </c>
      <c r="D34">
        <f>COUNTIFS(Data!$T$91:$T$345,$C34,Data!$Z$91:$Z$345,D$2)</f>
        <v>0</v>
      </c>
      <c r="E34">
        <f>COUNTIFS(Data!$T$91:$T$345,$C34,Data!$Z$91:$Z$345,E$2)</f>
        <v>6</v>
      </c>
      <c r="F34">
        <f>COUNTIFS(Data!$T$91:$T$345,$C34,Data!$Z$91:$Z$345,F$2)</f>
        <v>6</v>
      </c>
      <c r="G34">
        <f>COUNTIFS(Data!$T$91:$T$345,$C34,Data!$Z$91:$Z$345,G$2)</f>
        <v>3</v>
      </c>
      <c r="H34">
        <f>COUNTIFS(Data!$T$91:$T$345,$C34,Data!$Z$91:$Z$345,H$2)</f>
        <v>0</v>
      </c>
      <c r="I34" s="34">
        <f>SUM(D34:H34)</f>
        <v>15</v>
      </c>
    </row>
    <row r="35" spans="2:9" x14ac:dyDescent="0.25">
      <c r="C35" t="s">
        <v>91</v>
      </c>
      <c r="D35">
        <f>COUNTIFS(Data!$T$91:$T$345,$C35,Data!$Z$91:$Z$345,D$2)</f>
        <v>6</v>
      </c>
      <c r="E35">
        <f>COUNTIFS(Data!$T$91:$T$345,$C35,Data!$Z$91:$Z$345,E$2)</f>
        <v>21</v>
      </c>
      <c r="F35">
        <f>COUNTIFS(Data!$T$91:$T$345,$C35,Data!$Z$91:$Z$345,F$2)</f>
        <v>27</v>
      </c>
      <c r="G35">
        <f>COUNTIFS(Data!$T$91:$T$345,$C35,Data!$Z$91:$Z$345,G$2)</f>
        <v>5</v>
      </c>
      <c r="H35">
        <f>COUNTIFS(Data!$T$91:$T$345,$C35,Data!$Z$91:$Z$345,H$2)</f>
        <v>2</v>
      </c>
      <c r="I35" s="34">
        <f t="shared" ref="I35:I39" si="0">SUM(D35:H35)</f>
        <v>61</v>
      </c>
    </row>
    <row r="36" spans="2:9" x14ac:dyDescent="0.25">
      <c r="C36" t="s">
        <v>101</v>
      </c>
      <c r="D36">
        <f>COUNTIFS(Data!$T$91:$T$345,$C36,Data!$Z$91:$Z$345,D$2)</f>
        <v>4</v>
      </c>
      <c r="E36">
        <f>COUNTIFS(Data!$T$91:$T$345,$C36,Data!$Z$91:$Z$345,E$2)</f>
        <v>18</v>
      </c>
      <c r="F36">
        <f>COUNTIFS(Data!$T$91:$T$345,$C36,Data!$Z$91:$Z$345,F$2)</f>
        <v>21</v>
      </c>
      <c r="G36">
        <f>COUNTIFS(Data!$T$91:$T$345,$C36,Data!$Z$91:$Z$345,G$2)</f>
        <v>5</v>
      </c>
      <c r="H36">
        <f>COUNTIFS(Data!$T$91:$T$345,$C36,Data!$Z$91:$Z$345,H$2)</f>
        <v>1</v>
      </c>
      <c r="I36" s="34">
        <f t="shared" si="0"/>
        <v>49</v>
      </c>
    </row>
    <row r="37" spans="2:9" x14ac:dyDescent="0.25">
      <c r="C37" t="s">
        <v>96</v>
      </c>
      <c r="D37">
        <f>COUNTIFS(Data!$T$91:$T$345,$C37,Data!$Z$91:$Z$345,D$2)</f>
        <v>7</v>
      </c>
      <c r="E37">
        <f>COUNTIFS(Data!$T$91:$T$345,$C37,Data!$Z$91:$Z$345,E$2)</f>
        <v>19</v>
      </c>
      <c r="F37">
        <f>COUNTIFS(Data!$T$91:$T$345,$C37,Data!$Z$91:$Z$345,F$2)</f>
        <v>22</v>
      </c>
      <c r="G37">
        <f>COUNTIFS(Data!$T$91:$T$345,$C37,Data!$Z$91:$Z$345,G$2)</f>
        <v>1</v>
      </c>
      <c r="H37">
        <f>COUNTIFS(Data!$T$91:$T$345,$C37,Data!$Z$91:$Z$345,H$2)</f>
        <v>0</v>
      </c>
      <c r="I37" s="34">
        <f t="shared" si="0"/>
        <v>49</v>
      </c>
    </row>
    <row r="38" spans="2:9" x14ac:dyDescent="0.25">
      <c r="C38" t="s">
        <v>136</v>
      </c>
      <c r="D38">
        <f>COUNTIFS(Data!$T$91:$T$345,$C38,Data!$Z$91:$Z$345,D$2)</f>
        <v>7</v>
      </c>
      <c r="E38">
        <f>COUNTIFS(Data!$T$91:$T$345,$C38,Data!$Z$91:$Z$345,E$2)</f>
        <v>10</v>
      </c>
      <c r="F38">
        <f>COUNTIFS(Data!$T$91:$T$345,$C38,Data!$Z$91:$Z$345,F$2)</f>
        <v>11</v>
      </c>
      <c r="G38">
        <f>COUNTIFS(Data!$T$91:$T$345,$C38,Data!$Z$91:$Z$345,G$2)</f>
        <v>1</v>
      </c>
      <c r="H38">
        <f>COUNTIFS(Data!$T$91:$T$345,$C38,Data!$Z$91:$Z$345,H$2)</f>
        <v>1</v>
      </c>
      <c r="I38" s="34">
        <f t="shared" si="0"/>
        <v>30</v>
      </c>
    </row>
    <row r="39" spans="2:9" x14ac:dyDescent="0.25">
      <c r="C39" t="s">
        <v>158</v>
      </c>
      <c r="D39">
        <f>COUNTIFS(Data!$T$91:$T$345,$C39,Data!$Z$91:$Z$345,D$2)</f>
        <v>0</v>
      </c>
      <c r="E39">
        <f>COUNTIFS(Data!$T$91:$T$345,$C39,Data!$Z$91:$Z$345,E$2)</f>
        <v>0</v>
      </c>
      <c r="F39">
        <f>COUNTIFS(Data!$T$91:$T$345,$C39,Data!$Z$91:$Z$345,F$2)</f>
        <v>1</v>
      </c>
      <c r="G39">
        <f>COUNTIFS(Data!$T$91:$T$345,$C39,Data!$Z$91:$Z$345,G$2)</f>
        <v>0</v>
      </c>
      <c r="H39">
        <f>COUNTIFS(Data!$T$91:$T$345,$C39,Data!$Z$91:$Z$345,H$2)</f>
        <v>1</v>
      </c>
      <c r="I39" s="34">
        <f t="shared" si="0"/>
        <v>2</v>
      </c>
    </row>
    <row r="40" spans="2:9" ht="75" x14ac:dyDescent="0.25">
      <c r="B40" s="1" t="s">
        <v>34</v>
      </c>
      <c r="C40" t="s">
        <v>82</v>
      </c>
      <c r="D40">
        <f>COUNTIFS(Data!$T$91:$T$345,$C40,Data!$AA$91:$AA$345,D$2)</f>
        <v>4</v>
      </c>
      <c r="E40">
        <f>COUNTIFS(Data!$T$91:$T$345,$C40,Data!$AA$91:$AA$345,E$2)</f>
        <v>6</v>
      </c>
      <c r="F40">
        <f>COUNTIFS(Data!$T$91:$T$345,$C40,Data!$AA$91:$AA$345,F$2)</f>
        <v>3</v>
      </c>
      <c r="G40">
        <f>COUNTIFS(Data!$T$91:$T$345,$C40,Data!$AA$91:$AA$345,G$2)</f>
        <v>2</v>
      </c>
      <c r="H40">
        <f>COUNTIFS(Data!$T$91:$T$345,$C40,Data!$AA$91:$AA$345,H$2)</f>
        <v>0</v>
      </c>
    </row>
    <row r="41" spans="2:9" x14ac:dyDescent="0.25">
      <c r="C41" t="s">
        <v>91</v>
      </c>
      <c r="D41">
        <f>COUNTIFS(Data!$T$91:$T$345,$C41,Data!$AA$91:$AA$345,D$2)</f>
        <v>18</v>
      </c>
      <c r="E41">
        <f>COUNTIFS(Data!$T$91:$T$345,$C41,Data!$AA$91:$AA$345,E$2)</f>
        <v>24</v>
      </c>
      <c r="F41">
        <f>COUNTIFS(Data!$T$91:$T$345,$C41,Data!$AA$91:$AA$345,F$2)</f>
        <v>12</v>
      </c>
      <c r="G41">
        <f>COUNTIFS(Data!$T$91:$T$345,$C41,Data!$AA$91:$AA$345,G$2)</f>
        <v>7</v>
      </c>
      <c r="H41">
        <f>COUNTIFS(Data!$T$91:$T$345,$C41,Data!$AA$91:$AA$345,H$2)</f>
        <v>0</v>
      </c>
    </row>
    <row r="42" spans="2:9" x14ac:dyDescent="0.25">
      <c r="C42" t="s">
        <v>101</v>
      </c>
      <c r="D42">
        <f>COUNTIFS(Data!$T$91:$T$345,$C42,Data!$AA$91:$AA$345,D$2)</f>
        <v>8</v>
      </c>
      <c r="E42">
        <f>COUNTIFS(Data!$T$91:$T$345,$C42,Data!$AA$91:$AA$345,E$2)</f>
        <v>25</v>
      </c>
      <c r="F42">
        <f>COUNTIFS(Data!$T$91:$T$345,$C42,Data!$AA$91:$AA$345,F$2)</f>
        <v>10</v>
      </c>
      <c r="G42">
        <f>COUNTIFS(Data!$T$91:$T$345,$C42,Data!$AA$91:$AA$345,G$2)</f>
        <v>5</v>
      </c>
      <c r="H42">
        <f>COUNTIFS(Data!$T$91:$T$345,$C42,Data!$AA$91:$AA$345,H$2)</f>
        <v>1</v>
      </c>
    </row>
    <row r="43" spans="2:9" x14ac:dyDescent="0.25">
      <c r="C43" t="s">
        <v>96</v>
      </c>
      <c r="D43">
        <f>COUNTIFS(Data!$T$91:$T$345,$C43,Data!$AA$91:$AA$345,D$2)</f>
        <v>7</v>
      </c>
      <c r="E43">
        <f>COUNTIFS(Data!$T$91:$T$345,$C43,Data!$AA$91:$AA$345,E$2)</f>
        <v>24</v>
      </c>
      <c r="F43">
        <f>COUNTIFS(Data!$T$91:$T$345,$C43,Data!$AA$91:$AA$345,F$2)</f>
        <v>14</v>
      </c>
      <c r="G43">
        <f>COUNTIFS(Data!$T$91:$T$345,$C43,Data!$AA$91:$AA$345,G$2)</f>
        <v>4</v>
      </c>
      <c r="H43">
        <f>COUNTIFS(Data!$T$91:$T$345,$C43,Data!$AA$91:$AA$345,H$2)</f>
        <v>0</v>
      </c>
    </row>
    <row r="44" spans="2:9" x14ac:dyDescent="0.25">
      <c r="C44" t="s">
        <v>136</v>
      </c>
      <c r="D44">
        <f>COUNTIFS(Data!$T$91:$T$345,$C44,Data!$AA$91:$AA$345,D$2)</f>
        <v>10</v>
      </c>
      <c r="E44">
        <f>COUNTIFS(Data!$T$91:$T$345,$C44,Data!$AA$91:$AA$345,E$2)</f>
        <v>10</v>
      </c>
      <c r="F44">
        <f>COUNTIFS(Data!$T$91:$T$345,$C44,Data!$AA$91:$AA$345,F$2)</f>
        <v>8</v>
      </c>
      <c r="G44">
        <f>COUNTIFS(Data!$T$91:$T$345,$C44,Data!$AA$91:$AA$345,G$2)</f>
        <v>2</v>
      </c>
      <c r="H44">
        <f>COUNTIFS(Data!$T$91:$T$345,$C44,Data!$AA$91:$AA$345,H$2)</f>
        <v>0</v>
      </c>
    </row>
    <row r="45" spans="2:9" x14ac:dyDescent="0.25">
      <c r="C45" t="s">
        <v>158</v>
      </c>
      <c r="D45">
        <f>COUNTIFS(Data!$T$91:$T$345,$C45,Data!$AA$91:$AA$345,D$2)</f>
        <v>0</v>
      </c>
      <c r="E45">
        <f>COUNTIFS(Data!$T$91:$T$345,$C45,Data!$AA$91:$AA$345,E$2)</f>
        <v>1</v>
      </c>
      <c r="F45">
        <f>COUNTIFS(Data!$T$91:$T$345,$C45,Data!$AA$91:$AA$345,F$2)</f>
        <v>1</v>
      </c>
      <c r="G45">
        <f>COUNTIFS(Data!$T$91:$T$345,$C45,Data!$AA$91:$AA$345,G$2)</f>
        <v>0</v>
      </c>
      <c r="H45">
        <f>COUNTIFS(Data!$T$91:$T$345,$C45,Data!$AA$91:$AA$345,H$2)</f>
        <v>0</v>
      </c>
    </row>
    <row r="46" spans="2:9" ht="45" x14ac:dyDescent="0.25">
      <c r="B46" s="1" t="s">
        <v>35</v>
      </c>
      <c r="C46" t="s">
        <v>82</v>
      </c>
      <c r="D46">
        <f>COUNTIFS(Data!$T$91:$T$345,$C46,Data!$AB$91:$AB$345,D$2)</f>
        <v>2</v>
      </c>
      <c r="E46">
        <f>COUNTIFS(Data!$T$91:$T$345,$C46,Data!$AB$91:$AB$345,E$2)</f>
        <v>8</v>
      </c>
      <c r="F46">
        <f>COUNTIFS(Data!$T$91:$T$345,$C46,Data!$AB$91:$AB$345,F$2)</f>
        <v>2</v>
      </c>
      <c r="G46">
        <f>COUNTIFS(Data!$T$91:$T$345,$C46,Data!$AB$91:$AB$345,G$2)</f>
        <v>2</v>
      </c>
      <c r="H46">
        <f>COUNTIFS(Data!$T$91:$T$345,$C46,Data!$AB$91:$AB$345,H$2)</f>
        <v>1</v>
      </c>
    </row>
    <row r="47" spans="2:9" x14ac:dyDescent="0.25">
      <c r="C47" t="s">
        <v>91</v>
      </c>
      <c r="D47">
        <f>COUNTIFS(Data!$T$91:$T$345,$C47,Data!$AB$91:$AB$345,D$2)</f>
        <v>10</v>
      </c>
      <c r="E47">
        <f>COUNTIFS(Data!$T$91:$T$345,$C47,Data!$AB$91:$AB$345,E$2)</f>
        <v>23</v>
      </c>
      <c r="F47">
        <f>COUNTIFS(Data!$T$91:$T$345,$C47,Data!$AB$91:$AB$345,F$2)</f>
        <v>22</v>
      </c>
      <c r="G47">
        <f>COUNTIFS(Data!$T$91:$T$345,$C47,Data!$AB$91:$AB$345,G$2)</f>
        <v>5</v>
      </c>
      <c r="H47">
        <f>COUNTIFS(Data!$T$91:$T$345,$C47,Data!$AB$91:$AB$345,H$2)</f>
        <v>1</v>
      </c>
    </row>
    <row r="48" spans="2:9" x14ac:dyDescent="0.25">
      <c r="C48" t="s">
        <v>101</v>
      </c>
      <c r="D48">
        <f>COUNTIFS(Data!$T$91:$T$345,$C48,Data!$AB$91:$AB$345,D$2)</f>
        <v>7</v>
      </c>
      <c r="E48">
        <f>COUNTIFS(Data!$T$91:$T$345,$C48,Data!$AB$91:$AB$345,E$2)</f>
        <v>23</v>
      </c>
      <c r="F48">
        <f>COUNTIFS(Data!$T$91:$T$345,$C48,Data!$AB$91:$AB$345,F$2)</f>
        <v>14</v>
      </c>
      <c r="G48">
        <f>COUNTIFS(Data!$T$91:$T$345,$C48,Data!$AB$91:$AB$345,G$2)</f>
        <v>3</v>
      </c>
      <c r="H48">
        <f>COUNTIFS(Data!$T$91:$T$345,$C48,Data!$AB$91:$AB$345,H$2)</f>
        <v>2</v>
      </c>
    </row>
    <row r="49" spans="2:10" x14ac:dyDescent="0.25">
      <c r="C49" t="s">
        <v>96</v>
      </c>
      <c r="D49">
        <f>COUNTIFS(Data!$T$91:$T$345,$C49,Data!$AB$91:$AB$345,D$2)</f>
        <v>7</v>
      </c>
      <c r="E49">
        <f>COUNTIFS(Data!$T$91:$T$345,$C49,Data!$AB$91:$AB$345,E$2)</f>
        <v>24</v>
      </c>
      <c r="F49">
        <f>COUNTIFS(Data!$T$91:$T$345,$C49,Data!$AB$91:$AB$345,F$2)</f>
        <v>16</v>
      </c>
      <c r="G49">
        <f>COUNTIFS(Data!$T$91:$T$345,$C49,Data!$AB$91:$AB$345,G$2)</f>
        <v>2</v>
      </c>
      <c r="H49">
        <f>COUNTIFS(Data!$T$91:$T$345,$C49,Data!$AB$91:$AB$345,H$2)</f>
        <v>0</v>
      </c>
    </row>
    <row r="50" spans="2:10" x14ac:dyDescent="0.25">
      <c r="C50" t="s">
        <v>136</v>
      </c>
      <c r="D50">
        <f>COUNTIFS(Data!$T$91:$T$345,$C50,Data!$AB$91:$AB$345,D$2)</f>
        <v>6</v>
      </c>
      <c r="E50">
        <f>COUNTIFS(Data!$T$91:$T$345,$C50,Data!$AB$91:$AB$345,E$2)</f>
        <v>15</v>
      </c>
      <c r="F50">
        <f>COUNTIFS(Data!$T$91:$T$345,$C50,Data!$AB$91:$AB$345,F$2)</f>
        <v>8</v>
      </c>
      <c r="G50">
        <f>COUNTIFS(Data!$T$91:$T$345,$C50,Data!$AB$91:$AB$345,G$2)</f>
        <v>0</v>
      </c>
      <c r="H50">
        <f>COUNTIFS(Data!$T$91:$T$345,$C50,Data!$AB$91:$AB$345,H$2)</f>
        <v>1</v>
      </c>
    </row>
    <row r="51" spans="2:10" x14ac:dyDescent="0.25">
      <c r="C51" t="s">
        <v>158</v>
      </c>
      <c r="D51">
        <f>COUNTIFS(Data!$T$91:$T$345,$C51,Data!$AB$91:$AB$345,D$2)</f>
        <v>0</v>
      </c>
      <c r="E51">
        <f>COUNTIFS(Data!$T$91:$T$345,$C51,Data!$AB$91:$AB$345,E$2)</f>
        <v>1</v>
      </c>
      <c r="F51">
        <f>COUNTIFS(Data!$T$91:$T$345,$C51,Data!$AB$91:$AB$345,F$2)</f>
        <v>1</v>
      </c>
      <c r="G51">
        <f>COUNTIFS(Data!$T$91:$T$345,$C51,Data!$AB$91:$AB$345,G$2)</f>
        <v>0</v>
      </c>
      <c r="H51">
        <f>COUNTIFS(Data!$T$91:$T$345,$C51,Data!$AB$91:$AB$345,H$2)</f>
        <v>0</v>
      </c>
    </row>
    <row r="52" spans="2:10" ht="60" x14ac:dyDescent="0.25">
      <c r="B52" s="1" t="s">
        <v>36</v>
      </c>
      <c r="C52" t="s">
        <v>82</v>
      </c>
      <c r="D52">
        <f>COUNTIFS(Data!$T$91:$T$345,$C52,Data!$AC$91:$AC$345,D$2)</f>
        <v>4</v>
      </c>
      <c r="E52">
        <f>COUNTIFS(Data!$T$91:$T$345,$C52,Data!$AC$91:$AC$345,E$2)</f>
        <v>3</v>
      </c>
      <c r="F52">
        <f>COUNTIFS(Data!$T$91:$T$345,$C52,Data!$AC$91:$AC$345,F$2)</f>
        <v>7</v>
      </c>
      <c r="G52">
        <f>COUNTIFS(Data!$T$91:$T$345,$C52,Data!$AC$91:$AC$345,G$2)</f>
        <v>1</v>
      </c>
      <c r="H52">
        <f>COUNTIFS(Data!$T$91:$T$345,$C52,Data!$AC$91:$AC$345,H$2)</f>
        <v>0</v>
      </c>
    </row>
    <row r="53" spans="2:10" x14ac:dyDescent="0.25">
      <c r="C53" t="s">
        <v>91</v>
      </c>
      <c r="D53">
        <f>COUNTIFS(Data!$T$91:$T$345,$C53,Data!$AC$91:$AC$345,D$2)</f>
        <v>12</v>
      </c>
      <c r="E53">
        <f>COUNTIFS(Data!$T$91:$T$345,$C53,Data!$AC$91:$AC$345,E$2)</f>
        <v>20</v>
      </c>
      <c r="F53">
        <f>COUNTIFS(Data!$T$91:$T$345,$C53,Data!$AC$91:$AC$345,F$2)</f>
        <v>18</v>
      </c>
      <c r="G53">
        <f>COUNTIFS(Data!$T$91:$T$345,$C53,Data!$AC$91:$AC$345,G$2)</f>
        <v>10</v>
      </c>
      <c r="H53">
        <f>COUNTIFS(Data!$T$91:$T$345,$C53,Data!$AC$91:$AC$345,H$2)</f>
        <v>1</v>
      </c>
    </row>
    <row r="54" spans="2:10" x14ac:dyDescent="0.25">
      <c r="C54" t="s">
        <v>101</v>
      </c>
      <c r="D54">
        <f>COUNTIFS(Data!$T$91:$T$345,$C54,Data!$AC$91:$AC$345,D$2)</f>
        <v>9</v>
      </c>
      <c r="E54">
        <f>COUNTIFS(Data!$T$91:$T$345,$C54,Data!$AC$91:$AC$345,E$2)</f>
        <v>20</v>
      </c>
      <c r="F54">
        <f>COUNTIFS(Data!$T$91:$T$345,$C54,Data!$AC$91:$AC$345,F$2)</f>
        <v>15</v>
      </c>
      <c r="G54">
        <f>COUNTIFS(Data!$T$91:$T$345,$C54,Data!$AC$91:$AC$345,G$2)</f>
        <v>4</v>
      </c>
      <c r="H54">
        <f>COUNTIFS(Data!$T$91:$T$345,$C54,Data!$AC$91:$AC$345,H$2)</f>
        <v>1</v>
      </c>
    </row>
    <row r="55" spans="2:10" x14ac:dyDescent="0.25">
      <c r="C55" t="s">
        <v>96</v>
      </c>
      <c r="D55">
        <f>COUNTIFS(Data!$T$91:$T$345,$C55,Data!$AC$91:$AC$345,D$2)</f>
        <v>9</v>
      </c>
      <c r="E55">
        <f>COUNTIFS(Data!$T$91:$T$345,$C55,Data!$AC$91:$AC$345,E$2)</f>
        <v>25</v>
      </c>
      <c r="F55">
        <f>COUNTIFS(Data!$T$91:$T$345,$C55,Data!$AC$91:$AC$345,F$2)</f>
        <v>13</v>
      </c>
      <c r="G55">
        <f>COUNTIFS(Data!$T$91:$T$345,$C55,Data!$AC$91:$AC$345,G$2)</f>
        <v>0</v>
      </c>
      <c r="H55">
        <f>COUNTIFS(Data!$T$91:$T$345,$C55,Data!$AC$91:$AC$345,H$2)</f>
        <v>2</v>
      </c>
    </row>
    <row r="56" spans="2:10" x14ac:dyDescent="0.25">
      <c r="C56" t="s">
        <v>136</v>
      </c>
      <c r="D56">
        <f>COUNTIFS(Data!$T$91:$T$345,$C56,Data!$AC$91:$AC$345,D$2)</f>
        <v>5</v>
      </c>
      <c r="E56">
        <f>COUNTIFS(Data!$T$91:$T$345,$C56,Data!$AC$91:$AC$345,E$2)</f>
        <v>15</v>
      </c>
      <c r="F56">
        <f>COUNTIFS(Data!$T$91:$T$345,$C56,Data!$AC$91:$AC$345,F$2)</f>
        <v>9</v>
      </c>
      <c r="G56">
        <f>COUNTIFS(Data!$T$91:$T$345,$C56,Data!$AC$91:$AC$345,G$2)</f>
        <v>0</v>
      </c>
      <c r="H56">
        <f>COUNTIFS(Data!$T$91:$T$345,$C56,Data!$AC$91:$AC$345,H$2)</f>
        <v>1</v>
      </c>
    </row>
    <row r="57" spans="2:10" x14ac:dyDescent="0.25">
      <c r="C57" t="s">
        <v>158</v>
      </c>
      <c r="D57">
        <f>COUNTIFS(Data!$T$91:$T$345,$C57,Data!$AC$91:$AC$345,D$2)</f>
        <v>0</v>
      </c>
      <c r="E57">
        <f>COUNTIFS(Data!$T$91:$T$345,$C57,Data!$AC$91:$AC$345,E$2)</f>
        <v>1</v>
      </c>
      <c r="F57">
        <f>COUNTIFS(Data!$T$91:$T$345,$C57,Data!$AC$91:$AC$345,F$2)</f>
        <v>1</v>
      </c>
      <c r="G57">
        <f>COUNTIFS(Data!$T$91:$T$345,$C57,Data!$AC$91:$AC$345,G$2)</f>
        <v>0</v>
      </c>
      <c r="H57">
        <f>COUNTIFS(Data!$T$91:$T$345,$C57,Data!$AC$91:$AC$345,H$2)</f>
        <v>0</v>
      </c>
    </row>
    <row r="58" spans="2:10" ht="60" x14ac:dyDescent="0.25">
      <c r="B58" s="1" t="s">
        <v>37</v>
      </c>
      <c r="C58" t="s">
        <v>82</v>
      </c>
      <c r="D58">
        <f>COUNTIFS(Data!$T$91:$T$345,$C58,Data!$AD$91:$AD$345,D$2)</f>
        <v>4</v>
      </c>
      <c r="E58">
        <f>COUNTIFS(Data!$T$91:$T$345,$C58,Data!$AD$91:$AD$345,E$2)</f>
        <v>9</v>
      </c>
      <c r="F58">
        <f>COUNTIFS(Data!$T$91:$T$345,$C58,Data!$AD$91:$AD$345,F$2)</f>
        <v>2</v>
      </c>
      <c r="G58">
        <f>COUNTIFS(Data!$T$91:$T$345,$C58,Data!$AD$91:$AD$345,G$2)</f>
        <v>0</v>
      </c>
      <c r="H58">
        <f>COUNTIFS(Data!$T$91:$T$345,$C58,Data!$AD$91:$AD$345,H$2)</f>
        <v>0</v>
      </c>
    </row>
    <row r="59" spans="2:10" x14ac:dyDescent="0.25">
      <c r="C59" t="s">
        <v>91</v>
      </c>
      <c r="D59">
        <f>COUNTIFS(Data!$T$91:$T$345,$C59,Data!$AD$91:$AD$345,D$2)</f>
        <v>16</v>
      </c>
      <c r="E59">
        <f>COUNTIFS(Data!$T$91:$T$345,$C59,Data!$AD$91:$AD$345,E$2)</f>
        <v>26</v>
      </c>
      <c r="F59">
        <f>COUNTIFS(Data!$T$91:$T$345,$C59,Data!$AD$91:$AD$345,F$2)</f>
        <v>11</v>
      </c>
      <c r="G59">
        <f>COUNTIFS(Data!$T$91:$T$345,$C59,Data!$AD$91:$AD$345,G$2)</f>
        <v>7</v>
      </c>
      <c r="H59">
        <f>COUNTIFS(Data!$T$91:$T$345,$C59,Data!$AD$91:$AD$345,H$2)</f>
        <v>1</v>
      </c>
    </row>
    <row r="60" spans="2:10" x14ac:dyDescent="0.25">
      <c r="C60" t="s">
        <v>101</v>
      </c>
      <c r="D60">
        <f>COUNTIFS(Data!$T$91:$T$345,$C60,Data!$AD$91:$AD$345,D$2)</f>
        <v>8</v>
      </c>
      <c r="E60">
        <f>COUNTIFS(Data!$T$91:$T$345,$C60,Data!$AD$91:$AD$345,E$2)</f>
        <v>31</v>
      </c>
      <c r="F60">
        <f>COUNTIFS(Data!$T$91:$T$345,$C60,Data!$AD$91:$AD$345,F$2)</f>
        <v>7</v>
      </c>
      <c r="G60">
        <f>COUNTIFS(Data!$T$91:$T$345,$C60,Data!$AD$91:$AD$345,G$2)</f>
        <v>2</v>
      </c>
      <c r="H60">
        <f>COUNTIFS(Data!$T$91:$T$345,$C60,Data!$AD$91:$AD$345,H$2)</f>
        <v>1</v>
      </c>
    </row>
    <row r="61" spans="2:10" x14ac:dyDescent="0.25">
      <c r="C61" t="s">
        <v>96</v>
      </c>
      <c r="D61">
        <f>COUNTIFS(Data!$T$91:$T$345,$C61,Data!$AD$91:$AD$345,D$2)</f>
        <v>11</v>
      </c>
      <c r="E61">
        <f>COUNTIFS(Data!$T$91:$T$345,$C61,Data!$AD$91:$AD$345,E$2)</f>
        <v>29</v>
      </c>
      <c r="F61">
        <f>COUNTIFS(Data!$T$91:$T$345,$C61,Data!$AD$91:$AD$345,F$2)</f>
        <v>6</v>
      </c>
      <c r="G61">
        <f>COUNTIFS(Data!$T$91:$T$345,$C61,Data!$AD$91:$AD$345,G$2)</f>
        <v>2</v>
      </c>
      <c r="H61">
        <f>COUNTIFS(Data!$T$91:$T$345,$C61,Data!$AD$91:$AD$345,H$2)</f>
        <v>1</v>
      </c>
    </row>
    <row r="62" spans="2:10" x14ac:dyDescent="0.25">
      <c r="C62" t="s">
        <v>136</v>
      </c>
      <c r="D62">
        <f>COUNTIFS(Data!$T$91:$T$345,$C62,Data!$AD$91:$AD$345,D$2)</f>
        <v>6</v>
      </c>
      <c r="E62">
        <f>COUNTIFS(Data!$T$91:$T$345,$C62,Data!$AD$91:$AD$345,E$2)</f>
        <v>16</v>
      </c>
      <c r="F62">
        <f>COUNTIFS(Data!$T$91:$T$345,$C62,Data!$AD$91:$AD$345,F$2)</f>
        <v>8</v>
      </c>
      <c r="G62">
        <f>COUNTIFS(Data!$T$91:$T$345,$C62,Data!$AD$91:$AD$345,G$2)</f>
        <v>0</v>
      </c>
      <c r="H62">
        <f>COUNTIFS(Data!$T$91:$T$345,$C62,Data!$AD$91:$AD$345,H$2)</f>
        <v>0</v>
      </c>
    </row>
    <row r="63" spans="2:10" x14ac:dyDescent="0.25">
      <c r="C63" t="s">
        <v>158</v>
      </c>
      <c r="D63">
        <f>COUNTIFS(Data!$T$91:$T$345,$C63,Data!$AD$91:$AD$345,D$2)</f>
        <v>0</v>
      </c>
      <c r="E63">
        <f>COUNTIFS(Data!$T$91:$T$345,$C63,Data!$AD$91:$AD$345,E$2)</f>
        <v>1</v>
      </c>
      <c r="F63">
        <f>COUNTIFS(Data!$T$91:$T$345,$C63,Data!$AD$91:$AD$345,F$2)</f>
        <v>1</v>
      </c>
      <c r="G63">
        <f>COUNTIFS(Data!$T$91:$T$345,$C63,Data!$AD$91:$AD$345,G$2)</f>
        <v>0</v>
      </c>
      <c r="H63">
        <f>COUNTIFS(Data!$T$91:$T$345,$C63,Data!$AD$91:$AD$345,H$2)</f>
        <v>0</v>
      </c>
    </row>
    <row r="64" spans="2:10" ht="75" x14ac:dyDescent="0.25">
      <c r="B64" s="1" t="s">
        <v>38</v>
      </c>
      <c r="C64" t="s">
        <v>82</v>
      </c>
      <c r="I64">
        <f>COUNTIFS(Data!$T$91:$T$345,$C64,Data!$AE$91:$AE$345,I$2)</f>
        <v>5</v>
      </c>
      <c r="J64">
        <f>COUNTIFS(Data!$T$91:$T$345,$C64,Data!$AE$91:$AE$345,J$2)</f>
        <v>10</v>
      </c>
    </row>
    <row r="65" spans="2:10" x14ac:dyDescent="0.25">
      <c r="C65" t="s">
        <v>91</v>
      </c>
      <c r="I65">
        <f>COUNTIFS(Data!$T$91:$T$345,$C65,Data!$AE$91:$AE$345,I$2)</f>
        <v>18</v>
      </c>
      <c r="J65">
        <f>COUNTIFS(Data!$T$91:$T$345,$C65,Data!$AE$91:$AE$345,J$2)</f>
        <v>43</v>
      </c>
    </row>
    <row r="66" spans="2:10" x14ac:dyDescent="0.25">
      <c r="C66" t="s">
        <v>101</v>
      </c>
      <c r="I66">
        <f>COUNTIFS(Data!$T$91:$T$345,$C66,Data!$AE$91:$AE$345,I$2)</f>
        <v>11</v>
      </c>
      <c r="J66">
        <f>COUNTIFS(Data!$T$91:$T$345,$C66,Data!$AE$91:$AE$345,J$2)</f>
        <v>38</v>
      </c>
    </row>
    <row r="67" spans="2:10" x14ac:dyDescent="0.25">
      <c r="C67" t="s">
        <v>96</v>
      </c>
      <c r="I67">
        <f>COUNTIFS(Data!$T$91:$T$345,$C67,Data!$AE$91:$AE$345,I$2)</f>
        <v>8</v>
      </c>
      <c r="J67">
        <f>COUNTIFS(Data!$T$91:$T$345,$C67,Data!$AE$91:$AE$345,J$2)</f>
        <v>41</v>
      </c>
    </row>
    <row r="68" spans="2:10" x14ac:dyDescent="0.25">
      <c r="C68" t="s">
        <v>136</v>
      </c>
      <c r="I68">
        <f>COUNTIFS(Data!$T$91:$T$345,$C68,Data!$AE$91:$AE$345,I$2)</f>
        <v>5</v>
      </c>
      <c r="J68">
        <f>COUNTIFS(Data!$T$91:$T$345,$C68,Data!$AE$91:$AE$345,J$2)</f>
        <v>25</v>
      </c>
    </row>
    <row r="69" spans="2:10" x14ac:dyDescent="0.25">
      <c r="C69" t="s">
        <v>158</v>
      </c>
      <c r="I69">
        <f>COUNTIFS(Data!$T$91:$T$345,$C69,Data!$AE$91:$AE$345,I$2)</f>
        <v>0</v>
      </c>
      <c r="J69">
        <f>COUNTIFS(Data!$T$91:$T$345,$C69,Data!$AE$91:$AE$345,J$2)</f>
        <v>2</v>
      </c>
    </row>
    <row r="70" spans="2:10" ht="150" x14ac:dyDescent="0.25">
      <c r="B70" s="1" t="s">
        <v>39</v>
      </c>
      <c r="C70" t="s">
        <v>82</v>
      </c>
      <c r="I70">
        <f>COUNTIFS(Data!$T$91:$T$345,$C70,Data!$AF$91:$AF$345,I$2)</f>
        <v>14</v>
      </c>
      <c r="J70">
        <f>COUNTIFS(Data!$T$91:$T$345,$C70,Data!$AF$91:$AF$345,J$2)</f>
        <v>1</v>
      </c>
    </row>
    <row r="71" spans="2:10" x14ac:dyDescent="0.25">
      <c r="C71" t="s">
        <v>91</v>
      </c>
      <c r="I71">
        <f>COUNTIFS(Data!$T$91:$T$345,$C71,Data!$AF$91:$AF$345,I$2)</f>
        <v>46</v>
      </c>
      <c r="J71">
        <f>COUNTIFS(Data!$T$91:$T$345,$C71,Data!$AF$91:$AF$345,J$2)</f>
        <v>15</v>
      </c>
    </row>
    <row r="72" spans="2:10" x14ac:dyDescent="0.25">
      <c r="C72" t="s">
        <v>101</v>
      </c>
      <c r="I72">
        <f>COUNTIFS(Data!$T$91:$T$345,$C72,Data!$AF$91:$AF$345,I$2)</f>
        <v>42</v>
      </c>
      <c r="J72">
        <f>COUNTIFS(Data!$T$91:$T$345,$C72,Data!$AF$91:$AF$345,J$2)</f>
        <v>7</v>
      </c>
    </row>
    <row r="73" spans="2:10" x14ac:dyDescent="0.25">
      <c r="C73" t="s">
        <v>96</v>
      </c>
      <c r="I73">
        <f>COUNTIFS(Data!$T$91:$T$345,$C73,Data!$AF$91:$AF$345,I$2)</f>
        <v>42</v>
      </c>
      <c r="J73">
        <f>COUNTIFS(Data!$T$91:$T$345,$C73,Data!$AF$91:$AF$345,J$2)</f>
        <v>7</v>
      </c>
    </row>
    <row r="74" spans="2:10" x14ac:dyDescent="0.25">
      <c r="C74" t="s">
        <v>136</v>
      </c>
      <c r="I74">
        <f>COUNTIFS(Data!$T$91:$T$345,$C74,Data!$AF$91:$AF$345,I$2)</f>
        <v>27</v>
      </c>
      <c r="J74">
        <f>COUNTIFS(Data!$T$91:$T$345,$C74,Data!$AF$91:$AF$345,J$2)</f>
        <v>3</v>
      </c>
    </row>
    <row r="75" spans="2:10" x14ac:dyDescent="0.25">
      <c r="C75" t="s">
        <v>158</v>
      </c>
      <c r="I75">
        <f>COUNTIFS(Data!$T$91:$T$345,$C75,Data!$AF$91:$AF$345,I$2)</f>
        <v>2</v>
      </c>
      <c r="J75">
        <f>COUNTIFS(Data!$T$91:$T$345,$C75,Data!$AF$91:$AF$345,J$2)</f>
        <v>0</v>
      </c>
    </row>
    <row r="80" spans="2:10" x14ac:dyDescent="0.25">
      <c r="C80" t="s">
        <v>1029</v>
      </c>
      <c r="I80">
        <f>COUNTIFS(Data!$AE$91:$AE$345,I$2)</f>
        <v>49</v>
      </c>
      <c r="J80">
        <f>COUNTIFS(Data!$AE$91:$AE$345,J$2)</f>
        <v>164</v>
      </c>
    </row>
    <row r="81" spans="9:10" x14ac:dyDescent="0.25">
      <c r="I81" s="35">
        <f>I80/(I80+J80)</f>
        <v>0.2300469483568075</v>
      </c>
      <c r="J81" s="35">
        <f>J80/(I80+J80)</f>
        <v>0.7699530516431925</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457B7-5EF3-4D94-B1B4-BBB12BDA64C8}">
  <dimension ref="B1:J76"/>
  <sheetViews>
    <sheetView workbookViewId="0">
      <selection activeCell="U2" sqref="U2"/>
    </sheetView>
  </sheetViews>
  <sheetFormatPr defaultRowHeight="15" x14ac:dyDescent="0.25"/>
  <cols>
    <col min="2" max="2" width="40.28515625" style="1" customWidth="1"/>
  </cols>
  <sheetData>
    <row r="1" spans="2:10" x14ac:dyDescent="0.25">
      <c r="B1" s="1" t="s">
        <v>1030</v>
      </c>
      <c r="C1" s="6" t="s">
        <v>78</v>
      </c>
    </row>
    <row r="3" spans="2:10" x14ac:dyDescent="0.25">
      <c r="B3" s="1" t="s">
        <v>1024</v>
      </c>
      <c r="C3" t="s">
        <v>1025</v>
      </c>
      <c r="D3" t="s">
        <v>1026</v>
      </c>
      <c r="E3" t="s">
        <v>7</v>
      </c>
      <c r="F3" t="s">
        <v>9</v>
      </c>
      <c r="G3" t="s">
        <v>8</v>
      </c>
      <c r="H3" t="s">
        <v>1027</v>
      </c>
      <c r="I3" t="s">
        <v>84</v>
      </c>
      <c r="J3" t="s">
        <v>79</v>
      </c>
    </row>
    <row r="4" spans="2:10" ht="45" x14ac:dyDescent="0.25">
      <c r="B4" s="1" t="s">
        <v>33</v>
      </c>
      <c r="C4" t="s">
        <v>5</v>
      </c>
      <c r="D4">
        <f>COUNTIFS(Data!$K$91:$K$345,$C4,Data!$Z$91:$Z$345,D$3,Data!$J$91:$J$345,$C$1)</f>
        <v>2</v>
      </c>
      <c r="E4">
        <f>COUNTIFS(Data!$K$91:$K$345,$C4,Data!$Z$91:$Z$345,E$3,Data!$J$91:$J$345,$C$1)</f>
        <v>8</v>
      </c>
      <c r="F4">
        <f>COUNTIFS(Data!$K$91:$K$345,$C4,Data!$Z$91:$Z$345,F$3,Data!$J$91:$J$345,$C$1)</f>
        <v>11</v>
      </c>
      <c r="G4">
        <f>COUNTIFS(Data!$K$91:$K$345,$C4,Data!$Z$91:$Z$345,G$3,Data!$J$91:$J$345,$C$1)</f>
        <v>4</v>
      </c>
      <c r="H4">
        <f>COUNTIFS(Data!$K$91:$K$345,$C4,Data!$Z$91:$Z$345,H$3,Data!$J$91:$J$345,$C$1)</f>
        <v>2</v>
      </c>
    </row>
    <row r="5" spans="2:10" x14ac:dyDescent="0.25">
      <c r="C5" t="s">
        <v>3</v>
      </c>
      <c r="D5">
        <f>COUNTIFS(Data!$K$91:$K$345,$C5,Data!$Z$91:$Z$345,D$3,Data!$J$91:$J$345,$C$1)</f>
        <v>1</v>
      </c>
      <c r="E5">
        <f>COUNTIFS(Data!$K$91:$K$345,$C5,Data!$Z$91:$Z$345,E$3,Data!$J$91:$J$345,$C$1)</f>
        <v>12</v>
      </c>
      <c r="F5">
        <f>COUNTIFS(Data!$K$91:$K$345,$C5,Data!$Z$91:$Z$345,F$3,Data!$J$91:$J$345,$C$1)</f>
        <v>13</v>
      </c>
      <c r="G5">
        <f>COUNTIFS(Data!$K$91:$K$345,$C5,Data!$Z$91:$Z$345,G$3,Data!$J$91:$J$345,$C$1)</f>
        <v>4</v>
      </c>
      <c r="H5">
        <f>COUNTIFS(Data!$K$91:$K$345,$C5,Data!$Z$91:$Z$345,H$3,Data!$J$91:$J$345,$C$1)</f>
        <v>0</v>
      </c>
    </row>
    <row r="6" spans="2:10" ht="75" x14ac:dyDescent="0.25">
      <c r="B6" s="1" t="s">
        <v>34</v>
      </c>
      <c r="C6" s="32" t="s">
        <v>5</v>
      </c>
      <c r="D6" s="32">
        <f>COUNTIFS(Data!$K$91:$K$345,$C6,Data!$AA$91:$AA$345,D$3)</f>
        <v>14</v>
      </c>
      <c r="E6" s="32">
        <f>COUNTIFS(Data!$K$91:$K$345,$C6,Data!$AA$91:$AA$345,E$3)</f>
        <v>24</v>
      </c>
      <c r="F6" s="32">
        <f>COUNTIFS(Data!$K$91:$K$345,$C6,Data!$AA$91:$AA$345,F$3)</f>
        <v>14</v>
      </c>
      <c r="G6" s="32">
        <f>COUNTIFS(Data!$K$91:$K$345,$C6,Data!$AA$91:$AA$345,G$3)</f>
        <v>10</v>
      </c>
      <c r="H6" s="32">
        <f>COUNTIFS(Data!$K$91:$K$345,$C6,Data!$AA$91:$AA$345,H$3)</f>
        <v>1</v>
      </c>
      <c r="I6" s="32"/>
      <c r="J6" s="32"/>
    </row>
    <row r="7" spans="2:10" x14ac:dyDescent="0.25">
      <c r="C7" s="32" t="s">
        <v>3</v>
      </c>
      <c r="D7" s="32">
        <f>COUNTIFS(Data!$K$91:$K$345,$C7,Data!$AA$91:$AA$345,D$3)</f>
        <v>34</v>
      </c>
      <c r="E7" s="32">
        <f>COUNTIFS(Data!$K$91:$K$345,$C7,Data!$AA$91:$AA$345,E$3)</f>
        <v>66</v>
      </c>
      <c r="F7" s="32">
        <f>COUNTIFS(Data!$K$91:$K$345,$C7,Data!$AA$91:$AA$345,F$3)</f>
        <v>35</v>
      </c>
      <c r="G7" s="32">
        <f>COUNTIFS(Data!$K$91:$K$345,$C7,Data!$AA$91:$AA$345,G$3)</f>
        <v>9</v>
      </c>
      <c r="H7" s="32">
        <f>COUNTIFS(Data!$K$91:$K$345,$C7,Data!$AA$91:$AA$345,H$3)</f>
        <v>0</v>
      </c>
      <c r="I7" s="32"/>
      <c r="J7" s="32"/>
    </row>
    <row r="8" spans="2:10" ht="45" x14ac:dyDescent="0.25">
      <c r="B8" s="1" t="s">
        <v>35</v>
      </c>
      <c r="C8" s="32" t="s">
        <v>5</v>
      </c>
      <c r="D8" s="32">
        <f>COUNTIFS(Data!$K$91:$K$345,$C8,Data!$AB$91:$AB$345,D$3)</f>
        <v>8</v>
      </c>
      <c r="E8" s="32">
        <f>COUNTIFS(Data!$K$91:$K$345,$C8,Data!$AB$91:$AB$345,E$3)</f>
        <v>24</v>
      </c>
      <c r="F8" s="32">
        <f>COUNTIFS(Data!$K$91:$K$345,$C8,Data!$AB$91:$AB$345,F$3)</f>
        <v>21</v>
      </c>
      <c r="G8" s="32">
        <f>COUNTIFS(Data!$K$91:$K$345,$C8,Data!$AB$91:$AB$345,G$3)</f>
        <v>7</v>
      </c>
      <c r="H8" s="32">
        <f>COUNTIFS(Data!$K$91:$K$345,$C8,Data!$AB$91:$AB$345,H$3)</f>
        <v>3</v>
      </c>
      <c r="I8" s="32"/>
      <c r="J8" s="32"/>
    </row>
    <row r="9" spans="2:10" x14ac:dyDescent="0.25">
      <c r="C9" s="32" t="s">
        <v>3</v>
      </c>
      <c r="D9" s="32">
        <f>COUNTIFS(Data!$K$91:$K$345,$C9,Data!$AB$91:$AB$345,D$3)</f>
        <v>24</v>
      </c>
      <c r="E9" s="32">
        <f>COUNTIFS(Data!$K$91:$K$345,$C9,Data!$AB$91:$AB$345,E$3)</f>
        <v>70</v>
      </c>
      <c r="F9" s="32">
        <f>COUNTIFS(Data!$K$91:$K$345,$C9,Data!$AB$91:$AB$345,F$3)</f>
        <v>43</v>
      </c>
      <c r="G9" s="32">
        <f>COUNTIFS(Data!$K$91:$K$345,$C9,Data!$AB$91:$AB$345,G$3)</f>
        <v>5</v>
      </c>
      <c r="H9" s="32">
        <f>COUNTIFS(Data!$K$91:$K$345,$C9,Data!$AB$91:$AB$345,H$3)</f>
        <v>2</v>
      </c>
      <c r="I9" s="32"/>
      <c r="J9" s="32"/>
    </row>
    <row r="10" spans="2:10" ht="60" x14ac:dyDescent="0.25">
      <c r="B10" s="1" t="s">
        <v>36</v>
      </c>
      <c r="C10" s="32" t="s">
        <v>5</v>
      </c>
      <c r="D10" s="32">
        <f>COUNTIFS(Data!$K$91:$K$345,$C10,Data!$AC$91:$AC$345,D$3)</f>
        <v>9</v>
      </c>
      <c r="E10" s="32">
        <f>COUNTIFS(Data!$K$91:$K$345,$C10,Data!$AC$91:$AC$345,E$3)</f>
        <v>21</v>
      </c>
      <c r="F10" s="32">
        <f>COUNTIFS(Data!$K$91:$K$345,$C10,Data!$AC$91:$AC$345,F$3)</f>
        <v>22</v>
      </c>
      <c r="G10" s="32">
        <f>COUNTIFS(Data!$K$91:$K$345,$C10,Data!$AC$91:$AC$345,G$3)</f>
        <v>10</v>
      </c>
      <c r="H10" s="32">
        <f>COUNTIFS(Data!$K$91:$K$345,$C10,Data!$AC$91:$AC$345,H$3)</f>
        <v>1</v>
      </c>
      <c r="I10" s="32"/>
      <c r="J10" s="32"/>
    </row>
    <row r="11" spans="2:10" x14ac:dyDescent="0.25">
      <c r="C11" s="32" t="s">
        <v>3</v>
      </c>
      <c r="D11" s="32">
        <f>COUNTIFS(Data!$K$91:$K$345,$C11,Data!$AC$91:$AC$345,D$3)</f>
        <v>30</v>
      </c>
      <c r="E11" s="32">
        <f>COUNTIFS(Data!$K$91:$K$345,$C11,Data!$AC$91:$AC$345,E$3)</f>
        <v>65</v>
      </c>
      <c r="F11" s="32">
        <f>COUNTIFS(Data!$K$91:$K$345,$C11,Data!$AC$91:$AC$345,F$3)</f>
        <v>40</v>
      </c>
      <c r="G11" s="32">
        <f>COUNTIFS(Data!$K$91:$K$345,$C11,Data!$AC$91:$AC$345,G$3)</f>
        <v>5</v>
      </c>
      <c r="H11" s="32">
        <f>COUNTIFS(Data!$K$91:$K$345,$C11,Data!$AC$91:$AC$345,H$3)</f>
        <v>4</v>
      </c>
      <c r="I11" s="32"/>
      <c r="J11" s="32"/>
    </row>
    <row r="12" spans="2:10" ht="60" x14ac:dyDescent="0.25">
      <c r="B12" s="1" t="s">
        <v>37</v>
      </c>
      <c r="C12" s="32" t="s">
        <v>5</v>
      </c>
      <c r="D12" s="32">
        <f>COUNTIFS(Data!$K$91:$K$345,$C12,Data!$AD$91:$AD$345,D$3)</f>
        <v>14</v>
      </c>
      <c r="E12" s="32">
        <f>COUNTIFS(Data!$K$91:$K$345,$C12,Data!$AD$91:$AD$345,E$3)</f>
        <v>32</v>
      </c>
      <c r="F12" s="32">
        <f>COUNTIFS(Data!$K$91:$K$345,$C12,Data!$AD$91:$AD$345,F$3)</f>
        <v>8</v>
      </c>
      <c r="G12" s="32">
        <f>COUNTIFS(Data!$K$91:$K$345,$C12,Data!$AD$91:$AD$345,G$3)</f>
        <v>8</v>
      </c>
      <c r="H12" s="32">
        <f>COUNTIFS(Data!$K$91:$K$345,$C12,Data!$AD$91:$AD$345,H$3)</f>
        <v>1</v>
      </c>
      <c r="I12" s="32"/>
      <c r="J12" s="32"/>
    </row>
    <row r="13" spans="2:10" x14ac:dyDescent="0.25">
      <c r="C13" s="32" t="s">
        <v>3</v>
      </c>
      <c r="D13" s="32">
        <f>COUNTIFS(Data!$K$91:$K$345,$C13,Data!$AD$91:$AD$345,D$3)</f>
        <v>31</v>
      </c>
      <c r="E13" s="32">
        <f>COUNTIFS(Data!$K$91:$K$345,$C13,Data!$AD$91:$AD$345,E$3)</f>
        <v>80</v>
      </c>
      <c r="F13" s="32">
        <f>COUNTIFS(Data!$K$91:$K$345,$C13,Data!$AD$91:$AD$345,F$3)</f>
        <v>28</v>
      </c>
      <c r="G13" s="32">
        <f>COUNTIFS(Data!$K$91:$K$345,$C13,Data!$AD$91:$AD$345,G$3)</f>
        <v>3</v>
      </c>
      <c r="H13" s="32">
        <f>COUNTIFS(Data!$K$91:$K$345,$C13,Data!$AD$91:$AD$345,H$3)</f>
        <v>2</v>
      </c>
      <c r="I13" s="32"/>
      <c r="J13" s="32"/>
    </row>
    <row r="14" spans="2:10" ht="75" x14ac:dyDescent="0.25">
      <c r="B14" s="1" t="s">
        <v>38</v>
      </c>
      <c r="C14" t="s">
        <v>5</v>
      </c>
      <c r="I14">
        <f>COUNTIFS(Data!$K$91:$K$345,$C14,Data!$AE$91:$AE$345,I$3,Data!$J$91:$J$345,$C$1)</f>
        <v>11</v>
      </c>
      <c r="J14">
        <f>COUNTIFS(Data!$K$91:$K$345,$C14,Data!$AE$91:$AE$345,J$3,Data!$J$91:$J$345,$C$1)</f>
        <v>16</v>
      </c>
    </row>
    <row r="15" spans="2:10" x14ac:dyDescent="0.25">
      <c r="C15" t="s">
        <v>3</v>
      </c>
      <c r="I15">
        <f>COUNTIFS(Data!$K$91:$K$345,$C15,Data!$AE$91:$AE$345,I$3,Data!$J$91:$J$345,$C$1)</f>
        <v>6</v>
      </c>
      <c r="J15">
        <f>COUNTIFS(Data!$K$91:$K$345,$C15,Data!$AE$91:$AE$345,J$3,Data!$J$91:$J$345,$C$1)</f>
        <v>24</v>
      </c>
    </row>
    <row r="16" spans="2:10" ht="150" x14ac:dyDescent="0.25">
      <c r="B16" s="1" t="s">
        <v>39</v>
      </c>
      <c r="C16" s="32" t="s">
        <v>5</v>
      </c>
      <c r="D16" s="32"/>
      <c r="E16" s="32"/>
      <c r="F16" s="32"/>
      <c r="G16" s="32"/>
      <c r="H16" s="32"/>
      <c r="I16" s="32">
        <f>COUNTIFS(Data!$K$91:$K$345,$C16,Data!$AF$91:$AF$345,I$3)</f>
        <v>47</v>
      </c>
      <c r="J16" s="32">
        <f>COUNTIFS(Data!$K$91:$K$345,$C16,Data!$AF$91:$AF$345,J$3)</f>
        <v>16</v>
      </c>
    </row>
    <row r="17" spans="2:10" x14ac:dyDescent="0.25">
      <c r="C17" s="32" t="s">
        <v>3</v>
      </c>
      <c r="D17" s="32"/>
      <c r="E17" s="32"/>
      <c r="F17" s="32"/>
      <c r="G17" s="32"/>
      <c r="H17" s="32"/>
      <c r="I17" s="32">
        <f>COUNTIFS(Data!$K$91:$K$345,$C17,Data!$AF$91:$AF$345,I$3)</f>
        <v>127</v>
      </c>
      <c r="J17" s="32">
        <f>COUNTIFS(Data!$K$91:$K$345,$C17,Data!$AF$91:$AF$345,J$3)</f>
        <v>17</v>
      </c>
    </row>
    <row r="19" spans="2:10" x14ac:dyDescent="0.25">
      <c r="B19" s="1" t="s">
        <v>1024</v>
      </c>
      <c r="C19" t="s">
        <v>1025</v>
      </c>
      <c r="D19" t="s">
        <v>1026</v>
      </c>
      <c r="E19" t="s">
        <v>7</v>
      </c>
      <c r="F19" t="s">
        <v>9</v>
      </c>
      <c r="G19" t="s">
        <v>8</v>
      </c>
      <c r="H19" t="s">
        <v>1027</v>
      </c>
      <c r="I19" t="s">
        <v>84</v>
      </c>
      <c r="J19" t="s">
        <v>79</v>
      </c>
    </row>
    <row r="20" spans="2:10" ht="45" x14ac:dyDescent="0.25">
      <c r="B20" s="1" t="s">
        <v>33</v>
      </c>
      <c r="C20" t="s">
        <v>81</v>
      </c>
      <c r="D20">
        <f>COUNTIFS(Data!$P$91:$P$345,$C20,Data!$Z$91:$Z$345,D$3,Data!$J$91:$J$345,$C$1)</f>
        <v>2</v>
      </c>
      <c r="E20">
        <f>COUNTIFS(Data!$P$91:$P$345,$C20,Data!$Z$91:$Z$345,E$3,Data!$J$91:$J$345,$C$1)</f>
        <v>14</v>
      </c>
      <c r="F20">
        <f>COUNTIFS(Data!$P$91:$P$345,$C20,Data!$Z$91:$Z$345,F$3,Data!$J$91:$J$345,$C$1)</f>
        <v>18</v>
      </c>
      <c r="G20">
        <f>COUNTIFS(Data!$P$91:$P$345,$C20,Data!$Z$91:$Z$345,G$3,Data!$J$91:$J$345,$C$1)</f>
        <v>7</v>
      </c>
      <c r="H20">
        <f>COUNTIFS(Data!$P$91:$P$345,$C20,Data!$Z$91:$Z$345,H$3,Data!$J$91:$J$345,$C$1)</f>
        <v>2</v>
      </c>
    </row>
    <row r="21" spans="2:10" x14ac:dyDescent="0.25">
      <c r="C21" t="s">
        <v>1028</v>
      </c>
      <c r="D21">
        <f>COUNTIFS(Data!$Z$91:$Z$345,D$3, Data!$J$91:$J$345,$C$1)-D20</f>
        <v>1</v>
      </c>
      <c r="E21">
        <f>COUNTIFS(Data!$Z$91:$Z$345,E$3, Data!$J$91:$J$345,$C$1)-E20</f>
        <v>6</v>
      </c>
      <c r="F21">
        <f>COUNTIFS(Data!$Z$91:$Z$345,F$3, Data!$J$91:$J$345,$C$1)-F20</f>
        <v>7</v>
      </c>
      <c r="G21">
        <f>COUNTIFS(Data!$Z$91:$Z$345,G$3, Data!$J$91:$J$345,$C$1)-G20</f>
        <v>1</v>
      </c>
      <c r="H21">
        <f>COUNTIFS(Data!$Z$91:$Z$345,H$3, Data!$J$91:$J$345,$C$1)-H20</f>
        <v>0</v>
      </c>
    </row>
    <row r="22" spans="2:10" ht="75" x14ac:dyDescent="0.25">
      <c r="B22" s="1" t="s">
        <v>34</v>
      </c>
      <c r="C22" s="32" t="s">
        <v>81</v>
      </c>
      <c r="D22" s="32">
        <f>COUNTIFS(Data!$P$91:$P$345,$C22,Data!$AA$91:$AA$345,D$3)</f>
        <v>36</v>
      </c>
      <c r="E22" s="32">
        <f>COUNTIFS(Data!$P$91:$P$345,$C22,Data!$AA$91:$AA$345,E$3)</f>
        <v>67</v>
      </c>
      <c r="F22" s="32">
        <f>COUNTIFS(Data!$P$91:$P$345,$C22,Data!$AA$91:$AA$345,F$3)</f>
        <v>40</v>
      </c>
      <c r="G22" s="32">
        <f>COUNTIFS(Data!$P$91:$P$345,$C22,Data!$AA$91:$AA$345,G$3)</f>
        <v>16</v>
      </c>
      <c r="H22" s="32">
        <f>COUNTIFS(Data!$P$91:$P$345,$C22,Data!$AA$91:$AA$345,H$3)</f>
        <v>1</v>
      </c>
      <c r="I22" s="32"/>
      <c r="J22" s="32"/>
    </row>
    <row r="23" spans="2:10" x14ac:dyDescent="0.25">
      <c r="C23" s="32" t="s">
        <v>1028</v>
      </c>
      <c r="D23" s="32">
        <f>COUNTIF(Data!$AA$91:$AA$345,D$3)-D22</f>
        <v>13</v>
      </c>
      <c r="E23" s="32">
        <f>COUNTIF(Data!$AA$91:$AA$345,E$3)-E22</f>
        <v>25</v>
      </c>
      <c r="F23" s="32">
        <f>COUNTIF(Data!$AA$91:$AA$345,F$3)-F22</f>
        <v>9</v>
      </c>
      <c r="G23" s="32">
        <f>COUNTIF(Data!$AA$91:$AA$345,G$3)-G22</f>
        <v>5</v>
      </c>
      <c r="H23" s="32">
        <f>COUNTIF(Data!$AA$91:$AA$345,H$3)-H22</f>
        <v>1</v>
      </c>
      <c r="I23" s="32"/>
      <c r="J23" s="32"/>
    </row>
    <row r="24" spans="2:10" ht="45" x14ac:dyDescent="0.25">
      <c r="B24" s="1" t="s">
        <v>35</v>
      </c>
      <c r="C24" s="32" t="s">
        <v>81</v>
      </c>
      <c r="D24" s="32">
        <f>COUNTIFS(Data!$P$91:$P$345,$C24,Data!$AB$91:$AB$345,D$3)</f>
        <v>26</v>
      </c>
      <c r="E24" s="32">
        <f>COUNTIFS(Data!$P$91:$P$345,$C24,Data!$AB$91:$AB$345,E$3)</f>
        <v>71</v>
      </c>
      <c r="F24" s="32">
        <f>COUNTIFS(Data!$P$91:$P$345,$C24,Data!$AB$91:$AB$345,F$3)</f>
        <v>51</v>
      </c>
      <c r="G24" s="32">
        <f>COUNTIFS(Data!$P$91:$P$345,$C24,Data!$AB$91:$AB$345,G$3)</f>
        <v>7</v>
      </c>
      <c r="H24" s="32">
        <f>COUNTIFS(Data!$P$91:$P$345,$C24,Data!$AB$91:$AB$345,H$3)</f>
        <v>5</v>
      </c>
      <c r="I24" s="32"/>
      <c r="J24" s="32"/>
    </row>
    <row r="25" spans="2:10" x14ac:dyDescent="0.25">
      <c r="C25" s="32" t="s">
        <v>1028</v>
      </c>
      <c r="D25" s="32">
        <f>COUNTIF(Data!$AB$91:$AB$345,D$3)-D24</f>
        <v>6</v>
      </c>
      <c r="E25" s="32">
        <f>COUNTIF(Data!$AB$91:$AB$345,E$3)-E24</f>
        <v>26</v>
      </c>
      <c r="F25" s="32">
        <f>COUNTIF(Data!$AB$91:$AB$345,F$3)-F24</f>
        <v>15</v>
      </c>
      <c r="G25" s="32">
        <f>COUNTIF(Data!$AB$91:$AB$345,G$3)-G24</f>
        <v>5</v>
      </c>
      <c r="H25" s="32">
        <f>COUNTIF(Data!$AB$91:$AB$345,H$3)-H24</f>
        <v>1</v>
      </c>
      <c r="I25" s="32"/>
      <c r="J25" s="32"/>
    </row>
    <row r="26" spans="2:10" ht="60" x14ac:dyDescent="0.25">
      <c r="B26" s="1" t="s">
        <v>36</v>
      </c>
      <c r="C26" s="32" t="s">
        <v>81</v>
      </c>
      <c r="D26" s="32">
        <f>COUNTIFS(Data!$P$91:$P$345,$C26,Data!$AC$91:$AC$345,D$3)</f>
        <v>29</v>
      </c>
      <c r="E26" s="32">
        <f>COUNTIFS(Data!$P$91:$P$345,$C26,Data!$AC$91:$AC$345,E$3)</f>
        <v>64</v>
      </c>
      <c r="F26" s="32">
        <f>COUNTIFS(Data!$P$91:$P$345,$C26,Data!$AC$91:$AC$345,F$3)</f>
        <v>51</v>
      </c>
      <c r="G26" s="32">
        <f>COUNTIFS(Data!$P$91:$P$345,$C26,Data!$AC$91:$AC$345,G$3)</f>
        <v>13</v>
      </c>
      <c r="H26" s="32">
        <f>COUNTIFS(Data!$P$91:$P$345,$C26,Data!$AC$91:$AC$345,H$3)</f>
        <v>3</v>
      </c>
      <c r="I26" s="32"/>
      <c r="J26" s="32"/>
    </row>
    <row r="27" spans="2:10" x14ac:dyDescent="0.25">
      <c r="C27" s="32" t="s">
        <v>1028</v>
      </c>
      <c r="D27" s="32">
        <f>COUNTIF(Data!$AC$91:$AC$345,D$3)-D26</f>
        <v>10</v>
      </c>
      <c r="E27" s="32">
        <f>COUNTIF(Data!$AC$91:$AC$345,E$3)-E26</f>
        <v>24</v>
      </c>
      <c r="F27" s="32">
        <f>COUNTIF(Data!$AC$91:$AC$345,F$3)-F26</f>
        <v>14</v>
      </c>
      <c r="G27" s="32">
        <f>COUNTIF(Data!$AC$91:$AC$345,G$3)-G26</f>
        <v>2</v>
      </c>
      <c r="H27" s="32">
        <f>COUNTIF(Data!$AC$91:$AC$345,H$3)-H26</f>
        <v>3</v>
      </c>
      <c r="I27" s="32"/>
      <c r="J27" s="32"/>
    </row>
    <row r="28" spans="2:10" ht="60" x14ac:dyDescent="0.25">
      <c r="B28" s="1" t="s">
        <v>37</v>
      </c>
      <c r="C28" s="32" t="s">
        <v>81</v>
      </c>
      <c r="D28" s="32">
        <f>COUNTIFS(Data!$P$91:$P$345,$C28,Data!$AD$91:$AD$345,D$3)</f>
        <v>36</v>
      </c>
      <c r="E28" s="32">
        <f>COUNTIFS(Data!$P$91:$P$345,$C28,Data!$AD$91:$AD$345,E$3)</f>
        <v>83</v>
      </c>
      <c r="F28" s="32">
        <f>COUNTIFS(Data!$P$91:$P$345,$C28,Data!$AD$91:$AD$345,F$3)</f>
        <v>29</v>
      </c>
      <c r="G28" s="32">
        <f>COUNTIFS(Data!$P$91:$P$345,$C28,Data!$AD$91:$AD$345,G$3)</f>
        <v>11</v>
      </c>
      <c r="H28" s="32">
        <f>COUNTIFS(Data!$P$91:$P$345,$C28,Data!$AD$91:$AD$345,H$3)</f>
        <v>1</v>
      </c>
      <c r="I28" s="32"/>
      <c r="J28" s="32"/>
    </row>
    <row r="29" spans="2:10" x14ac:dyDescent="0.25">
      <c r="C29" s="32" t="s">
        <v>1028</v>
      </c>
      <c r="D29" s="32">
        <f>COUNTIF(Data!$AD$91:$AD$345,D$3)-D28</f>
        <v>10</v>
      </c>
      <c r="E29" s="32">
        <f>COUNTIF(Data!$AD$91:$AD$345,E$3)-E28</f>
        <v>32</v>
      </c>
      <c r="F29" s="32">
        <f>COUNTIF(Data!$AD$91:$AD$345,F$3)-F28</f>
        <v>7</v>
      </c>
      <c r="G29" s="32">
        <f>COUNTIF(Data!$AD$91:$AD$345,G$3)-G28</f>
        <v>1</v>
      </c>
      <c r="H29" s="32">
        <f>COUNTIF(Data!$AD$91:$AD$345,H$3)-H28</f>
        <v>3</v>
      </c>
      <c r="I29" s="32"/>
      <c r="J29" s="32"/>
    </row>
    <row r="30" spans="2:10" ht="75" x14ac:dyDescent="0.25">
      <c r="B30" s="1" t="s">
        <v>38</v>
      </c>
      <c r="C30" t="s">
        <v>81</v>
      </c>
      <c r="I30">
        <f>COUNTIFS(Data!$P$91:$P$345,$C30,Data!$AE$91:$AE$345,I$3,Data!$J$91:$J$345,$C$1)</f>
        <v>13</v>
      </c>
      <c r="J30">
        <f>COUNTIFS(Data!$P$91:$P$345,$C30,Data!$AE$91:$AE$345,J$3,Data!$J$91:$J$345,$C$1)</f>
        <v>30</v>
      </c>
    </row>
    <row r="31" spans="2:10" x14ac:dyDescent="0.25">
      <c r="C31" t="s">
        <v>1028</v>
      </c>
      <c r="I31">
        <f>COUNTIFS(Data!$AE$91:$AE$345,I$3,Data!$J$91:$J$345,$C$1)-I30</f>
        <v>4</v>
      </c>
      <c r="J31">
        <f>COUNTIFS(Data!$AE$91:$AE$345,J$3,Data!$J$91:$J$345,$C$1)-J30</f>
        <v>11</v>
      </c>
    </row>
    <row r="32" spans="2:10" ht="150" x14ac:dyDescent="0.25">
      <c r="B32" s="1" t="s">
        <v>39</v>
      </c>
      <c r="C32" s="32" t="s">
        <v>81</v>
      </c>
      <c r="D32" s="32"/>
      <c r="E32" s="32"/>
      <c r="F32" s="32"/>
      <c r="G32" s="32"/>
      <c r="H32" s="32"/>
      <c r="I32" s="32">
        <f>COUNTIFS(Data!$P$91:$P$345,$C32,Data!$AF$91:$AF$345,I$3)</f>
        <v>133</v>
      </c>
      <c r="J32" s="32">
        <f>COUNTIFS(Data!$K$91:$K$345,$C32,Data!$AF$91:$AF$345,J$3)</f>
        <v>0</v>
      </c>
    </row>
    <row r="33" spans="2:10" x14ac:dyDescent="0.25">
      <c r="C33" s="32" t="s">
        <v>1028</v>
      </c>
      <c r="D33" s="32"/>
      <c r="E33" s="32"/>
      <c r="F33" s="32"/>
      <c r="G33" s="32"/>
      <c r="H33" s="32"/>
      <c r="I33" s="32">
        <f>COUNTIF(Data!$AF$91:$AF$345,I$3)-I32</f>
        <v>45</v>
      </c>
      <c r="J33" s="32">
        <f>COUNTIF(Data!$AF$91:$AF$345,J$3)-J32</f>
        <v>35</v>
      </c>
    </row>
    <row r="35" spans="2:10" ht="45" x14ac:dyDescent="0.25">
      <c r="B35" s="1" t="s">
        <v>33</v>
      </c>
      <c r="C35" t="s">
        <v>82</v>
      </c>
      <c r="D35">
        <f>COUNTIFS(Data!$T$91:$T$345,$C35,Data!$Z$91:$Z$345,D$3, Data!$J$91:$J$345,$C$1)</f>
        <v>0</v>
      </c>
      <c r="E35">
        <f>COUNTIFS(Data!$T$91:$T$345,$C35,Data!$Z$91:$Z$345,E$3, Data!$J$91:$J$345,$C$1)</f>
        <v>4</v>
      </c>
      <c r="F35">
        <f>COUNTIFS(Data!$T$91:$T$345,$C35,Data!$Z$91:$Z$345,F$3, Data!$J$91:$J$345,$C$1)</f>
        <v>2</v>
      </c>
      <c r="G35">
        <f>COUNTIFS(Data!$T$91:$T$345,$C35,Data!$Z$91:$Z$345,G$3, Data!$J$91:$J$345,$C$1)</f>
        <v>2</v>
      </c>
      <c r="H35">
        <f>COUNTIFS(Data!$T$91:$T$345,$C35,Data!$Z$91:$Z$345,H$3, Data!$J$91:$J$345,$C$1)</f>
        <v>0</v>
      </c>
    </row>
    <row r="36" spans="2:10" x14ac:dyDescent="0.25">
      <c r="C36" t="s">
        <v>91</v>
      </c>
      <c r="D36">
        <f>COUNTIFS(Data!$T$91:$T$345,$C36,Data!$Z$91:$Z$345,D$3, Data!$J$91:$J$345,$C$1)</f>
        <v>1</v>
      </c>
      <c r="E36">
        <f>COUNTIFS(Data!$T$91:$T$345,$C36,Data!$Z$91:$Z$345,E$3, Data!$J$91:$J$345,$C$1)</f>
        <v>10</v>
      </c>
      <c r="F36">
        <f>COUNTIFS(Data!$T$91:$T$345,$C36,Data!$Z$91:$Z$345,F$3, Data!$J$91:$J$345,$C$1)</f>
        <v>14</v>
      </c>
      <c r="G36">
        <f>COUNTIFS(Data!$T$91:$T$345,$C36,Data!$Z$91:$Z$345,G$3, Data!$J$91:$J$345,$C$1)</f>
        <v>4</v>
      </c>
      <c r="H36">
        <f>COUNTIFS(Data!$T$91:$T$345,$C36,Data!$Z$91:$Z$345,H$3, Data!$J$91:$J$345,$C$1)</f>
        <v>2</v>
      </c>
    </row>
    <row r="37" spans="2:10" x14ac:dyDescent="0.25">
      <c r="C37" t="s">
        <v>101</v>
      </c>
      <c r="D37">
        <f>COUNTIFS(Data!$T$91:$T$345,$C37,Data!$Z$91:$Z$345,D$3, Data!$J$91:$J$345,$C$1)</f>
        <v>1</v>
      </c>
      <c r="E37">
        <f>COUNTIFS(Data!$T$91:$T$345,$C37,Data!$Z$91:$Z$345,E$3, Data!$J$91:$J$345,$C$1)</f>
        <v>6</v>
      </c>
      <c r="F37">
        <f>COUNTIFS(Data!$T$91:$T$345,$C37,Data!$Z$91:$Z$345,F$3, Data!$J$91:$J$345,$C$1)</f>
        <v>7</v>
      </c>
      <c r="G37">
        <f>COUNTIFS(Data!$T$91:$T$345,$C37,Data!$Z$91:$Z$345,G$3, Data!$J$91:$J$345,$C$1)</f>
        <v>2</v>
      </c>
      <c r="H37">
        <f>COUNTIFS(Data!$T$91:$T$345,$C37,Data!$Z$91:$Z$345,H$3, Data!$J$91:$J$345,$C$1)</f>
        <v>0</v>
      </c>
    </row>
    <row r="38" spans="2:10" x14ac:dyDescent="0.25">
      <c r="C38" t="s">
        <v>96</v>
      </c>
      <c r="D38">
        <f>COUNTIFS(Data!$T$91:$T$345,$C38,Data!$Z$91:$Z$345,D$3, Data!$J$91:$J$345,$C$1)</f>
        <v>1</v>
      </c>
      <c r="E38">
        <f>COUNTIFS(Data!$T$91:$T$345,$C38,Data!$Z$91:$Z$345,E$3, Data!$J$91:$J$345,$C$1)</f>
        <v>0</v>
      </c>
      <c r="F38">
        <f>COUNTIFS(Data!$T$91:$T$345,$C38,Data!$Z$91:$Z$345,F$3, Data!$J$91:$J$345,$C$1)</f>
        <v>2</v>
      </c>
      <c r="G38">
        <f>COUNTIFS(Data!$T$91:$T$345,$C38,Data!$Z$91:$Z$345,G$3, Data!$J$91:$J$345,$C$1)</f>
        <v>0</v>
      </c>
      <c r="H38">
        <f>COUNTIFS(Data!$T$91:$T$345,$C38,Data!$Z$91:$Z$345,H$3, Data!$J$91:$J$345,$C$1)</f>
        <v>0</v>
      </c>
    </row>
    <row r="39" spans="2:10" x14ac:dyDescent="0.25">
      <c r="C39" t="s">
        <v>136</v>
      </c>
      <c r="D39">
        <f>COUNTIFS(Data!$T$91:$T$345,$C39,Data!$Z$91:$Z$345,D$3, Data!$J$91:$J$345,$C$1)</f>
        <v>0</v>
      </c>
      <c r="E39">
        <f>COUNTIFS(Data!$T$91:$T$345,$C39,Data!$Z$91:$Z$345,E$3, Data!$J$91:$J$345,$C$1)</f>
        <v>0</v>
      </c>
      <c r="F39">
        <f>COUNTIFS(Data!$T$91:$T$345,$C39,Data!$Z$91:$Z$345,F$3, Data!$J$91:$J$345,$C$1)</f>
        <v>0</v>
      </c>
      <c r="G39">
        <f>COUNTIFS(Data!$T$91:$T$345,$C39,Data!$Z$91:$Z$345,G$3, Data!$J$91:$J$345,$C$1)</f>
        <v>0</v>
      </c>
      <c r="H39">
        <f>COUNTIFS(Data!$T$91:$T$345,$C39,Data!$Z$91:$Z$345,H$3, Data!$J$91:$J$345,$C$1)</f>
        <v>0</v>
      </c>
    </row>
    <row r="40" spans="2:10" x14ac:dyDescent="0.25">
      <c r="C40" t="s">
        <v>158</v>
      </c>
      <c r="D40">
        <f>COUNTIFS(Data!$T$91:$T$345,$C40,Data!$Z$91:$Z$345,D$3, Data!$J$91:$J$345,$C$1)</f>
        <v>0</v>
      </c>
      <c r="E40">
        <f>COUNTIFS(Data!$T$91:$T$345,$C40,Data!$Z$91:$Z$345,E$3, Data!$J$91:$J$345,$C$1)</f>
        <v>0</v>
      </c>
      <c r="F40">
        <f>COUNTIFS(Data!$T$91:$T$345,$C40,Data!$Z$91:$Z$345,F$3, Data!$J$91:$J$345,$C$1)</f>
        <v>0</v>
      </c>
      <c r="G40">
        <f>COUNTIFS(Data!$T$91:$T$345,$C40,Data!$Z$91:$Z$345,G$3, Data!$J$91:$J$345,$C$1)</f>
        <v>0</v>
      </c>
      <c r="H40">
        <f>COUNTIFS(Data!$T$91:$T$345,$C40,Data!$Z$91:$Z$345,H$3, Data!$J$91:$J$345,$C$1)</f>
        <v>0</v>
      </c>
    </row>
    <row r="41" spans="2:10" ht="75" x14ac:dyDescent="0.25">
      <c r="B41" s="33" t="s">
        <v>34</v>
      </c>
      <c r="C41" s="32" t="s">
        <v>82</v>
      </c>
      <c r="D41" s="32">
        <f>COUNTIFS(Data!$T$91:$T$345,$C41,Data!$AA$91:$AA$345,D$3)</f>
        <v>4</v>
      </c>
      <c r="E41" s="32">
        <f>COUNTIFS(Data!$T$91:$T$345,$C41,Data!$AA$91:$AA$345,E$3)</f>
        <v>6</v>
      </c>
      <c r="F41" s="32">
        <f>COUNTIFS(Data!$T$91:$T$345,$C41,Data!$AA$91:$AA$345,F$3)</f>
        <v>3</v>
      </c>
      <c r="G41" s="32">
        <f>COUNTIFS(Data!$T$91:$T$345,$C41,Data!$AA$91:$AA$345,G$3)</f>
        <v>2</v>
      </c>
      <c r="H41" s="32">
        <f>COUNTIFS(Data!$T$91:$T$345,$C41,Data!$AA$91:$AA$345,H$3)</f>
        <v>0</v>
      </c>
      <c r="I41" s="32"/>
    </row>
    <row r="42" spans="2:10" x14ac:dyDescent="0.25">
      <c r="B42" s="33"/>
      <c r="C42" s="32" t="s">
        <v>91</v>
      </c>
      <c r="D42" s="32">
        <f>COUNTIFS(Data!$T$91:$T$345,$C42,Data!$AA$91:$AA$345,D$3)</f>
        <v>18</v>
      </c>
      <c r="E42" s="32">
        <f>COUNTIFS(Data!$T$91:$T$345,$C42,Data!$AA$91:$AA$345,E$3)</f>
        <v>24</v>
      </c>
      <c r="F42" s="32">
        <f>COUNTIFS(Data!$T$91:$T$345,$C42,Data!$AA$91:$AA$345,F$3)</f>
        <v>12</v>
      </c>
      <c r="G42" s="32">
        <f>COUNTIFS(Data!$T$91:$T$345,$C42,Data!$AA$91:$AA$345,G$3)</f>
        <v>7</v>
      </c>
      <c r="H42" s="32">
        <f>COUNTIFS(Data!$T$91:$T$345,$C42,Data!$AA$91:$AA$345,H$3)</f>
        <v>0</v>
      </c>
      <c r="I42" s="32"/>
    </row>
    <row r="43" spans="2:10" x14ac:dyDescent="0.25">
      <c r="B43" s="33"/>
      <c r="C43" s="32" t="s">
        <v>101</v>
      </c>
      <c r="D43" s="32">
        <f>COUNTIFS(Data!$T$91:$T$345,$C43,Data!$AA$91:$AA$345,D$3)</f>
        <v>8</v>
      </c>
      <c r="E43" s="32">
        <f>COUNTIFS(Data!$T$91:$T$345,$C43,Data!$AA$91:$AA$345,E$3)</f>
        <v>25</v>
      </c>
      <c r="F43" s="32">
        <f>COUNTIFS(Data!$T$91:$T$345,$C43,Data!$AA$91:$AA$345,F$3)</f>
        <v>10</v>
      </c>
      <c r="G43" s="32">
        <f>COUNTIFS(Data!$T$91:$T$345,$C43,Data!$AA$91:$AA$345,G$3)</f>
        <v>5</v>
      </c>
      <c r="H43" s="32">
        <f>COUNTIFS(Data!$T$91:$T$345,$C43,Data!$AA$91:$AA$345,H$3)</f>
        <v>1</v>
      </c>
      <c r="I43" s="32"/>
    </row>
    <row r="44" spans="2:10" x14ac:dyDescent="0.25">
      <c r="B44" s="33"/>
      <c r="C44" s="32" t="s">
        <v>96</v>
      </c>
      <c r="D44" s="32">
        <f>COUNTIFS(Data!$T$91:$T$345,$C44,Data!$AA$91:$AA$345,D$3)</f>
        <v>7</v>
      </c>
      <c r="E44" s="32">
        <f>COUNTIFS(Data!$T$91:$T$345,$C44,Data!$AA$91:$AA$345,E$3)</f>
        <v>24</v>
      </c>
      <c r="F44" s="32">
        <f>COUNTIFS(Data!$T$91:$T$345,$C44,Data!$AA$91:$AA$345,F$3)</f>
        <v>14</v>
      </c>
      <c r="G44" s="32">
        <f>COUNTIFS(Data!$T$91:$T$345,$C44,Data!$AA$91:$AA$345,G$3)</f>
        <v>4</v>
      </c>
      <c r="H44" s="32">
        <f>COUNTIFS(Data!$T$91:$T$345,$C44,Data!$AA$91:$AA$345,H$3)</f>
        <v>0</v>
      </c>
      <c r="I44" s="32"/>
    </row>
    <row r="45" spans="2:10" x14ac:dyDescent="0.25">
      <c r="B45" s="33"/>
      <c r="C45" s="32" t="s">
        <v>136</v>
      </c>
      <c r="D45" s="32">
        <f>COUNTIFS(Data!$T$91:$T$345,$C45,Data!$AA$91:$AA$345,D$3)</f>
        <v>10</v>
      </c>
      <c r="E45" s="32">
        <f>COUNTIFS(Data!$T$91:$T$345,$C45,Data!$AA$91:$AA$345,E$3)</f>
        <v>10</v>
      </c>
      <c r="F45" s="32">
        <f>COUNTIFS(Data!$T$91:$T$345,$C45,Data!$AA$91:$AA$345,F$3)</f>
        <v>8</v>
      </c>
      <c r="G45" s="32">
        <f>COUNTIFS(Data!$T$91:$T$345,$C45,Data!$AA$91:$AA$345,G$3)</f>
        <v>2</v>
      </c>
      <c r="H45" s="32">
        <f>COUNTIFS(Data!$T$91:$T$345,$C45,Data!$AA$91:$AA$345,H$3)</f>
        <v>0</v>
      </c>
      <c r="I45" s="32"/>
    </row>
    <row r="46" spans="2:10" x14ac:dyDescent="0.25">
      <c r="B46" s="33"/>
      <c r="C46" s="32" t="s">
        <v>158</v>
      </c>
      <c r="D46" s="32">
        <f>COUNTIFS(Data!$T$91:$T$345,$C46,Data!$AA$91:$AA$345,D$3)</f>
        <v>0</v>
      </c>
      <c r="E46" s="32">
        <f>COUNTIFS(Data!$T$91:$T$345,$C46,Data!$AA$91:$AA$345,E$3)</f>
        <v>1</v>
      </c>
      <c r="F46" s="32">
        <f>COUNTIFS(Data!$T$91:$T$345,$C46,Data!$AA$91:$AA$345,F$3)</f>
        <v>1</v>
      </c>
      <c r="G46" s="32">
        <f>COUNTIFS(Data!$T$91:$T$345,$C46,Data!$AA$91:$AA$345,G$3)</f>
        <v>0</v>
      </c>
      <c r="H46" s="32">
        <f>COUNTIFS(Data!$T$91:$T$345,$C46,Data!$AA$91:$AA$345,H$3)</f>
        <v>0</v>
      </c>
      <c r="I46" s="32"/>
    </row>
    <row r="47" spans="2:10" ht="45" x14ac:dyDescent="0.25">
      <c r="B47" s="33" t="s">
        <v>35</v>
      </c>
      <c r="C47" s="32" t="s">
        <v>82</v>
      </c>
      <c r="D47" s="32">
        <f>COUNTIFS(Data!$T$91:$T$345,$C47,Data!$AB$91:$AB$345,D$3)</f>
        <v>2</v>
      </c>
      <c r="E47" s="32">
        <f>COUNTIFS(Data!$T$91:$T$345,$C47,Data!$AB$91:$AB$345,E$3)</f>
        <v>8</v>
      </c>
      <c r="F47" s="32">
        <f>COUNTIFS(Data!$T$91:$T$345,$C47,Data!$AB$91:$AB$345,F$3)</f>
        <v>2</v>
      </c>
      <c r="G47" s="32">
        <f>COUNTIFS(Data!$T$91:$T$345,$C47,Data!$AB$91:$AB$345,G$3)</f>
        <v>2</v>
      </c>
      <c r="H47" s="32">
        <f>COUNTIFS(Data!$T$91:$T$345,$C47,Data!$AB$91:$AB$345,H$3)</f>
        <v>1</v>
      </c>
      <c r="I47" s="32"/>
    </row>
    <row r="48" spans="2:10" x14ac:dyDescent="0.25">
      <c r="B48" s="33"/>
      <c r="C48" s="32" t="s">
        <v>91</v>
      </c>
      <c r="D48" s="32">
        <f>COUNTIFS(Data!$T$91:$T$345,$C48,Data!$AB$91:$AB$345,D$3)</f>
        <v>10</v>
      </c>
      <c r="E48" s="32">
        <f>COUNTIFS(Data!$T$91:$T$345,$C48,Data!$AB$91:$AB$345,E$3)</f>
        <v>23</v>
      </c>
      <c r="F48" s="32">
        <f>COUNTIFS(Data!$T$91:$T$345,$C48,Data!$AB$91:$AB$345,F$3)</f>
        <v>22</v>
      </c>
      <c r="G48" s="32">
        <f>COUNTIFS(Data!$T$91:$T$345,$C48,Data!$AB$91:$AB$345,G$3)</f>
        <v>5</v>
      </c>
      <c r="H48" s="32">
        <f>COUNTIFS(Data!$T$91:$T$345,$C48,Data!$AB$91:$AB$345,H$3)</f>
        <v>1</v>
      </c>
      <c r="I48" s="32"/>
    </row>
    <row r="49" spans="2:9" x14ac:dyDescent="0.25">
      <c r="B49" s="33"/>
      <c r="C49" s="32" t="s">
        <v>101</v>
      </c>
      <c r="D49" s="32">
        <f>COUNTIFS(Data!$T$91:$T$345,$C49,Data!$AB$91:$AB$345,D$3)</f>
        <v>7</v>
      </c>
      <c r="E49" s="32">
        <f>COUNTIFS(Data!$T$91:$T$345,$C49,Data!$AB$91:$AB$345,E$3)</f>
        <v>23</v>
      </c>
      <c r="F49" s="32">
        <f>COUNTIFS(Data!$T$91:$T$345,$C49,Data!$AB$91:$AB$345,F$3)</f>
        <v>14</v>
      </c>
      <c r="G49" s="32">
        <f>COUNTIFS(Data!$T$91:$T$345,$C49,Data!$AB$91:$AB$345,G$3)</f>
        <v>3</v>
      </c>
      <c r="H49" s="32">
        <f>COUNTIFS(Data!$T$91:$T$345,$C49,Data!$AB$91:$AB$345,H$3)</f>
        <v>2</v>
      </c>
      <c r="I49" s="32"/>
    </row>
    <row r="50" spans="2:9" x14ac:dyDescent="0.25">
      <c r="B50" s="33"/>
      <c r="C50" s="32" t="s">
        <v>96</v>
      </c>
      <c r="D50" s="32">
        <f>COUNTIFS(Data!$T$91:$T$345,$C50,Data!$AB$91:$AB$345,D$3)</f>
        <v>7</v>
      </c>
      <c r="E50" s="32">
        <f>COUNTIFS(Data!$T$91:$T$345,$C50,Data!$AB$91:$AB$345,E$3)</f>
        <v>24</v>
      </c>
      <c r="F50" s="32">
        <f>COUNTIFS(Data!$T$91:$T$345,$C50,Data!$AB$91:$AB$345,F$3)</f>
        <v>16</v>
      </c>
      <c r="G50" s="32">
        <f>COUNTIFS(Data!$T$91:$T$345,$C50,Data!$AB$91:$AB$345,G$3)</f>
        <v>2</v>
      </c>
      <c r="H50" s="32">
        <f>COUNTIFS(Data!$T$91:$T$345,$C50,Data!$AB$91:$AB$345,H$3)</f>
        <v>0</v>
      </c>
      <c r="I50" s="32"/>
    </row>
    <row r="51" spans="2:9" x14ac:dyDescent="0.25">
      <c r="B51" s="33"/>
      <c r="C51" s="32" t="s">
        <v>136</v>
      </c>
      <c r="D51" s="32">
        <f>COUNTIFS(Data!$T$91:$T$345,$C51,Data!$AB$91:$AB$345,D$3)</f>
        <v>6</v>
      </c>
      <c r="E51" s="32">
        <f>COUNTIFS(Data!$T$91:$T$345,$C51,Data!$AB$91:$AB$345,E$3)</f>
        <v>15</v>
      </c>
      <c r="F51" s="32">
        <f>COUNTIFS(Data!$T$91:$T$345,$C51,Data!$AB$91:$AB$345,F$3)</f>
        <v>8</v>
      </c>
      <c r="G51" s="32">
        <f>COUNTIFS(Data!$T$91:$T$345,$C51,Data!$AB$91:$AB$345,G$3)</f>
        <v>0</v>
      </c>
      <c r="H51" s="32">
        <f>COUNTIFS(Data!$T$91:$T$345,$C51,Data!$AB$91:$AB$345,H$3)</f>
        <v>1</v>
      </c>
      <c r="I51" s="32"/>
    </row>
    <row r="52" spans="2:9" x14ac:dyDescent="0.25">
      <c r="B52" s="33"/>
      <c r="C52" s="32" t="s">
        <v>158</v>
      </c>
      <c r="D52" s="32">
        <f>COUNTIFS(Data!$T$91:$T$345,$C52,Data!$AB$91:$AB$345,D$3)</f>
        <v>0</v>
      </c>
      <c r="E52" s="32">
        <f>COUNTIFS(Data!$T$91:$T$345,$C52,Data!$AB$91:$AB$345,E$3)</f>
        <v>1</v>
      </c>
      <c r="F52" s="32">
        <f>COUNTIFS(Data!$T$91:$T$345,$C52,Data!$AB$91:$AB$345,F$3)</f>
        <v>1</v>
      </c>
      <c r="G52" s="32">
        <f>COUNTIFS(Data!$T$91:$T$345,$C52,Data!$AB$91:$AB$345,G$3)</f>
        <v>0</v>
      </c>
      <c r="H52" s="32">
        <f>COUNTIFS(Data!$T$91:$T$345,$C52,Data!$AB$91:$AB$345,H$3)</f>
        <v>0</v>
      </c>
      <c r="I52" s="32"/>
    </row>
    <row r="53" spans="2:9" ht="60" x14ac:dyDescent="0.25">
      <c r="B53" s="33" t="s">
        <v>36</v>
      </c>
      <c r="C53" s="32" t="s">
        <v>82</v>
      </c>
      <c r="D53" s="32">
        <f>COUNTIFS(Data!$T$91:$T$345,$C53,Data!$AC$91:$AC$345,D$3)</f>
        <v>4</v>
      </c>
      <c r="E53" s="32">
        <f>COUNTIFS(Data!$T$91:$T$345,$C53,Data!$AC$91:$AC$345,E$3)</f>
        <v>3</v>
      </c>
      <c r="F53" s="32">
        <f>COUNTIFS(Data!$T$91:$T$345,$C53,Data!$AC$91:$AC$345,F$3)</f>
        <v>7</v>
      </c>
      <c r="G53" s="32">
        <f>COUNTIFS(Data!$T$91:$T$345,$C53,Data!$AC$91:$AC$345,G$3)</f>
        <v>1</v>
      </c>
      <c r="H53" s="32">
        <f>COUNTIFS(Data!$T$91:$T$345,$C53,Data!$AC$91:$AC$345,H$3)</f>
        <v>0</v>
      </c>
      <c r="I53" s="32"/>
    </row>
    <row r="54" spans="2:9" x14ac:dyDescent="0.25">
      <c r="B54" s="33"/>
      <c r="C54" s="32" t="s">
        <v>91</v>
      </c>
      <c r="D54" s="32">
        <f>COUNTIFS(Data!$T$91:$T$345,$C54,Data!$AC$91:$AC$345,D$3)</f>
        <v>12</v>
      </c>
      <c r="E54" s="32">
        <f>COUNTIFS(Data!$T$91:$T$345,$C54,Data!$AC$91:$AC$345,E$3)</f>
        <v>20</v>
      </c>
      <c r="F54" s="32">
        <f>COUNTIFS(Data!$T$91:$T$345,$C54,Data!$AC$91:$AC$345,F$3)</f>
        <v>18</v>
      </c>
      <c r="G54" s="32">
        <f>COUNTIFS(Data!$T$91:$T$345,$C54,Data!$AC$91:$AC$345,G$3)</f>
        <v>10</v>
      </c>
      <c r="H54" s="32">
        <f>COUNTIFS(Data!$T$91:$T$345,$C54,Data!$AC$91:$AC$345,H$3)</f>
        <v>1</v>
      </c>
      <c r="I54" s="32"/>
    </row>
    <row r="55" spans="2:9" x14ac:dyDescent="0.25">
      <c r="B55" s="33"/>
      <c r="C55" s="32" t="s">
        <v>101</v>
      </c>
      <c r="D55" s="32">
        <f>COUNTIFS(Data!$T$91:$T$345,$C55,Data!$AC$91:$AC$345,D$3)</f>
        <v>9</v>
      </c>
      <c r="E55" s="32">
        <f>COUNTIFS(Data!$T$91:$T$345,$C55,Data!$AC$91:$AC$345,E$3)</f>
        <v>20</v>
      </c>
      <c r="F55" s="32">
        <f>COUNTIFS(Data!$T$91:$T$345,$C55,Data!$AC$91:$AC$345,F$3)</f>
        <v>15</v>
      </c>
      <c r="G55" s="32">
        <f>COUNTIFS(Data!$T$91:$T$345,$C55,Data!$AC$91:$AC$345,G$3)</f>
        <v>4</v>
      </c>
      <c r="H55" s="32">
        <f>COUNTIFS(Data!$T$91:$T$345,$C55,Data!$AC$91:$AC$345,H$3)</f>
        <v>1</v>
      </c>
      <c r="I55" s="32"/>
    </row>
    <row r="56" spans="2:9" x14ac:dyDescent="0.25">
      <c r="B56" s="33"/>
      <c r="C56" s="32" t="s">
        <v>96</v>
      </c>
      <c r="D56" s="32">
        <f>COUNTIFS(Data!$T$91:$T$345,$C56,Data!$AC$91:$AC$345,D$3)</f>
        <v>9</v>
      </c>
      <c r="E56" s="32">
        <f>COUNTIFS(Data!$T$91:$T$345,$C56,Data!$AC$91:$AC$345,E$3)</f>
        <v>25</v>
      </c>
      <c r="F56" s="32">
        <f>COUNTIFS(Data!$T$91:$T$345,$C56,Data!$AC$91:$AC$345,F$3)</f>
        <v>13</v>
      </c>
      <c r="G56" s="32">
        <f>COUNTIFS(Data!$T$91:$T$345,$C56,Data!$AC$91:$AC$345,G$3)</f>
        <v>0</v>
      </c>
      <c r="H56" s="32">
        <f>COUNTIFS(Data!$T$91:$T$345,$C56,Data!$AC$91:$AC$345,H$3)</f>
        <v>2</v>
      </c>
      <c r="I56" s="32"/>
    </row>
    <row r="57" spans="2:9" x14ac:dyDescent="0.25">
      <c r="B57" s="33"/>
      <c r="C57" s="32" t="s">
        <v>136</v>
      </c>
      <c r="D57" s="32">
        <f>COUNTIFS(Data!$T$91:$T$345,$C57,Data!$AC$91:$AC$345,D$3)</f>
        <v>5</v>
      </c>
      <c r="E57" s="32">
        <f>COUNTIFS(Data!$T$91:$T$345,$C57,Data!$AC$91:$AC$345,E$3)</f>
        <v>15</v>
      </c>
      <c r="F57" s="32">
        <f>COUNTIFS(Data!$T$91:$T$345,$C57,Data!$AC$91:$AC$345,F$3)</f>
        <v>9</v>
      </c>
      <c r="G57" s="32">
        <f>COUNTIFS(Data!$T$91:$T$345,$C57,Data!$AC$91:$AC$345,G$3)</f>
        <v>0</v>
      </c>
      <c r="H57" s="32">
        <f>COUNTIFS(Data!$T$91:$T$345,$C57,Data!$AC$91:$AC$345,H$3)</f>
        <v>1</v>
      </c>
      <c r="I57" s="32"/>
    </row>
    <row r="58" spans="2:9" x14ac:dyDescent="0.25">
      <c r="B58" s="33"/>
      <c r="C58" s="32" t="s">
        <v>158</v>
      </c>
      <c r="D58" s="32">
        <f>COUNTIFS(Data!$T$91:$T$345,$C58,Data!$AC$91:$AC$345,D$3)</f>
        <v>0</v>
      </c>
      <c r="E58" s="32">
        <f>COUNTIFS(Data!$T$91:$T$345,$C58,Data!$AC$91:$AC$345,E$3)</f>
        <v>1</v>
      </c>
      <c r="F58" s="32">
        <f>COUNTIFS(Data!$T$91:$T$345,$C58,Data!$AC$91:$AC$345,F$3)</f>
        <v>1</v>
      </c>
      <c r="G58" s="32">
        <f>COUNTIFS(Data!$T$91:$T$345,$C58,Data!$AC$91:$AC$345,G$3)</f>
        <v>0</v>
      </c>
      <c r="H58" s="32">
        <f>COUNTIFS(Data!$T$91:$T$345,$C58,Data!$AC$91:$AC$345,H$3)</f>
        <v>0</v>
      </c>
      <c r="I58" s="32"/>
    </row>
    <row r="59" spans="2:9" ht="60" x14ac:dyDescent="0.25">
      <c r="B59" s="33" t="s">
        <v>37</v>
      </c>
      <c r="C59" s="32" t="s">
        <v>82</v>
      </c>
      <c r="D59" s="32">
        <f>COUNTIFS(Data!$T$91:$T$345,$C59,Data!$AD$91:$AD$345,D$3)</f>
        <v>4</v>
      </c>
      <c r="E59" s="32">
        <f>COUNTIFS(Data!$T$91:$T$345,$C59,Data!$AD$91:$AD$345,E$3)</f>
        <v>9</v>
      </c>
      <c r="F59" s="32">
        <f>COUNTIFS(Data!$T$91:$T$345,$C59,Data!$AD$91:$AD$345,F$3)</f>
        <v>2</v>
      </c>
      <c r="G59" s="32">
        <f>COUNTIFS(Data!$T$91:$T$345,$C59,Data!$AD$91:$AD$345,G$3)</f>
        <v>0</v>
      </c>
      <c r="H59" s="32">
        <f>COUNTIFS(Data!$T$91:$T$345,$C59,Data!$AD$91:$AD$345,H$3)</f>
        <v>0</v>
      </c>
      <c r="I59" s="32"/>
    </row>
    <row r="60" spans="2:9" x14ac:dyDescent="0.25">
      <c r="B60" s="33"/>
      <c r="C60" s="32" t="s">
        <v>91</v>
      </c>
      <c r="D60" s="32">
        <f>COUNTIFS(Data!$T$91:$T$345,$C60,Data!$AD$91:$AD$345,D$3)</f>
        <v>16</v>
      </c>
      <c r="E60" s="32">
        <f>COUNTIFS(Data!$T$91:$T$345,$C60,Data!$AD$91:$AD$345,E$3)</f>
        <v>26</v>
      </c>
      <c r="F60" s="32">
        <f>COUNTIFS(Data!$T$91:$T$345,$C60,Data!$AD$91:$AD$345,F$3)</f>
        <v>11</v>
      </c>
      <c r="G60" s="32">
        <f>COUNTIFS(Data!$T$91:$T$345,$C60,Data!$AD$91:$AD$345,G$3)</f>
        <v>7</v>
      </c>
      <c r="H60" s="32">
        <f>COUNTIFS(Data!$T$91:$T$345,$C60,Data!$AD$91:$AD$345,H$3)</f>
        <v>1</v>
      </c>
      <c r="I60" s="32"/>
    </row>
    <row r="61" spans="2:9" x14ac:dyDescent="0.25">
      <c r="B61" s="33"/>
      <c r="C61" s="32" t="s">
        <v>101</v>
      </c>
      <c r="D61" s="32">
        <f>COUNTIFS(Data!$T$91:$T$345,$C61,Data!$AD$91:$AD$345,D$3)</f>
        <v>8</v>
      </c>
      <c r="E61" s="32">
        <f>COUNTIFS(Data!$T$91:$T$345,$C61,Data!$AD$91:$AD$345,E$3)</f>
        <v>31</v>
      </c>
      <c r="F61" s="32">
        <f>COUNTIFS(Data!$T$91:$T$345,$C61,Data!$AD$91:$AD$345,F$3)</f>
        <v>7</v>
      </c>
      <c r="G61" s="32">
        <f>COUNTIFS(Data!$T$91:$T$345,$C61,Data!$AD$91:$AD$345,G$3)</f>
        <v>2</v>
      </c>
      <c r="H61" s="32">
        <f>COUNTIFS(Data!$T$91:$T$345,$C61,Data!$AD$91:$AD$345,H$3)</f>
        <v>1</v>
      </c>
      <c r="I61" s="32"/>
    </row>
    <row r="62" spans="2:9" x14ac:dyDescent="0.25">
      <c r="B62" s="33"/>
      <c r="C62" s="32" t="s">
        <v>96</v>
      </c>
      <c r="D62" s="32">
        <f>COUNTIFS(Data!$T$91:$T$345,$C62,Data!$AD$91:$AD$345,D$3)</f>
        <v>11</v>
      </c>
      <c r="E62" s="32">
        <f>COUNTIFS(Data!$T$91:$T$345,$C62,Data!$AD$91:$AD$345,E$3)</f>
        <v>29</v>
      </c>
      <c r="F62" s="32">
        <f>COUNTIFS(Data!$T$91:$T$345,$C62,Data!$AD$91:$AD$345,F$3)</f>
        <v>6</v>
      </c>
      <c r="G62" s="32">
        <f>COUNTIFS(Data!$T$91:$T$345,$C62,Data!$AD$91:$AD$345,G$3)</f>
        <v>2</v>
      </c>
      <c r="H62" s="32">
        <f>COUNTIFS(Data!$T$91:$T$345,$C62,Data!$AD$91:$AD$345,H$3)</f>
        <v>1</v>
      </c>
      <c r="I62" s="32"/>
    </row>
    <row r="63" spans="2:9" x14ac:dyDescent="0.25">
      <c r="B63" s="33"/>
      <c r="C63" s="32" t="s">
        <v>136</v>
      </c>
      <c r="D63" s="32">
        <f>COUNTIFS(Data!$T$91:$T$345,$C63,Data!$AD$91:$AD$345,D$3)</f>
        <v>6</v>
      </c>
      <c r="E63" s="32">
        <f>COUNTIFS(Data!$T$91:$T$345,$C63,Data!$AD$91:$AD$345,E$3)</f>
        <v>16</v>
      </c>
      <c r="F63" s="32">
        <f>COUNTIFS(Data!$T$91:$T$345,$C63,Data!$AD$91:$AD$345,F$3)</f>
        <v>8</v>
      </c>
      <c r="G63" s="32">
        <f>COUNTIFS(Data!$T$91:$T$345,$C63,Data!$AD$91:$AD$345,G$3)</f>
        <v>0</v>
      </c>
      <c r="H63" s="32">
        <f>COUNTIFS(Data!$T$91:$T$345,$C63,Data!$AD$91:$AD$345,H$3)</f>
        <v>0</v>
      </c>
      <c r="I63" s="32"/>
    </row>
    <row r="64" spans="2:9" x14ac:dyDescent="0.25">
      <c r="B64" s="33"/>
      <c r="C64" s="32" t="s">
        <v>158</v>
      </c>
      <c r="D64" s="32">
        <f>COUNTIFS(Data!$T$91:$T$345,$C64,Data!$AD$91:$AD$345,D$3)</f>
        <v>0</v>
      </c>
      <c r="E64" s="32">
        <f>COUNTIFS(Data!$T$91:$T$345,$C64,Data!$AD$91:$AD$345,E$3)</f>
        <v>1</v>
      </c>
      <c r="F64" s="32">
        <f>COUNTIFS(Data!$T$91:$T$345,$C64,Data!$AD$91:$AD$345,F$3)</f>
        <v>1</v>
      </c>
      <c r="G64" s="32">
        <f>COUNTIFS(Data!$T$91:$T$345,$C64,Data!$AD$91:$AD$345,G$3)</f>
        <v>0</v>
      </c>
      <c r="H64" s="32">
        <f>COUNTIFS(Data!$T$91:$T$345,$C64,Data!$AD$91:$AD$345,H$3)</f>
        <v>0</v>
      </c>
      <c r="I64" s="32"/>
    </row>
    <row r="65" spans="2:10" ht="75" x14ac:dyDescent="0.25">
      <c r="B65" s="1" t="s">
        <v>38</v>
      </c>
      <c r="C65" t="s">
        <v>82</v>
      </c>
      <c r="I65">
        <f>COUNTIFS(Data!$T$91:$T$345,$C65,Data!$AE$91:$AE$345,I$3,Data!$J$91:$J$345,$C$1)</f>
        <v>3</v>
      </c>
      <c r="J65">
        <f>COUNTIFS(Data!$T$91:$T$345,$C65,Data!$AE$91:$AE$345,J$3,Data!$J$91:$J$345,$C$1)</f>
        <v>5</v>
      </c>
    </row>
    <row r="66" spans="2:10" x14ac:dyDescent="0.25">
      <c r="C66" t="s">
        <v>91</v>
      </c>
      <c r="I66">
        <f>COUNTIFS(Data!$T$91:$T$345,$C66,Data!$AE$91:$AE$345,I$3,Data!$J$91:$J$345,$C$1)</f>
        <v>8</v>
      </c>
      <c r="J66">
        <f>COUNTIFS(Data!$T$91:$T$345,$C66,Data!$AE$91:$AE$345,J$3,Data!$J$91:$J$345,$C$1)</f>
        <v>23</v>
      </c>
    </row>
    <row r="67" spans="2:10" x14ac:dyDescent="0.25">
      <c r="C67" t="s">
        <v>101</v>
      </c>
      <c r="I67">
        <f>COUNTIFS(Data!$T$91:$T$345,$C67,Data!$AE$91:$AE$345,I$3,Data!$J$91:$J$345,$C$1)</f>
        <v>5</v>
      </c>
      <c r="J67">
        <f>COUNTIFS(Data!$T$91:$T$345,$C67,Data!$AE$91:$AE$345,J$3,Data!$J$91:$J$345,$C$1)</f>
        <v>11</v>
      </c>
    </row>
    <row r="68" spans="2:10" x14ac:dyDescent="0.25">
      <c r="C68" t="s">
        <v>96</v>
      </c>
      <c r="I68">
        <f>COUNTIFS(Data!$T$91:$T$345,$C68,Data!$AE$91:$AE$345,I$3,Data!$J$91:$J$345,$C$1)</f>
        <v>1</v>
      </c>
      <c r="J68">
        <f>COUNTIFS(Data!$T$91:$T$345,$C68,Data!$AE$91:$AE$345,J$3,Data!$J$91:$J$345,$C$1)</f>
        <v>2</v>
      </c>
    </row>
    <row r="69" spans="2:10" x14ac:dyDescent="0.25">
      <c r="C69" t="s">
        <v>136</v>
      </c>
      <c r="I69">
        <f>COUNTIFS(Data!$T$91:$T$345,$C69,Data!$AE$91:$AE$345,I$3,Data!$J$91:$J$345,$C$1)</f>
        <v>0</v>
      </c>
      <c r="J69">
        <f>COUNTIFS(Data!$T$91:$T$345,$C69,Data!$AE$91:$AE$345,J$3,Data!$J$91:$J$345,$C$1)</f>
        <v>0</v>
      </c>
    </row>
    <row r="70" spans="2:10" x14ac:dyDescent="0.25">
      <c r="C70" t="s">
        <v>158</v>
      </c>
      <c r="I70">
        <f>COUNTIFS(Data!$T$91:$T$345,$C70,Data!$AE$91:$AE$345,I$3,Data!$J$91:$J$345,$C$1)</f>
        <v>0</v>
      </c>
      <c r="J70">
        <f>COUNTIFS(Data!$T$91:$T$345,$C70,Data!$AE$91:$AE$345,J$3,Data!$J$91:$J$345,$C$1)</f>
        <v>0</v>
      </c>
    </row>
    <row r="71" spans="2:10" ht="150" x14ac:dyDescent="0.25">
      <c r="B71" s="33" t="s">
        <v>39</v>
      </c>
      <c r="C71" s="32" t="s">
        <v>82</v>
      </c>
      <c r="D71" s="32"/>
      <c r="E71" s="32"/>
      <c r="F71" s="32"/>
      <c r="G71" s="32"/>
      <c r="H71" s="32"/>
      <c r="I71" s="32">
        <f>COUNTIFS(Data!$T$91:$T$345,$C71,Data!$AF$91:$AF$345,I$3)</f>
        <v>14</v>
      </c>
      <c r="J71" s="32">
        <f>COUNTIFS(Data!$T$91:$T$345,$C71,Data!$AF$91:$AF$345,J$3)</f>
        <v>1</v>
      </c>
    </row>
    <row r="72" spans="2:10" x14ac:dyDescent="0.25">
      <c r="B72" s="33"/>
      <c r="C72" s="32" t="s">
        <v>91</v>
      </c>
      <c r="D72" s="32"/>
      <c r="E72" s="32"/>
      <c r="F72" s="32"/>
      <c r="G72" s="32"/>
      <c r="H72" s="32"/>
      <c r="I72" s="32">
        <f>COUNTIFS(Data!$T$91:$T$345,$C72,Data!$AF$91:$AF$345,I$3)</f>
        <v>46</v>
      </c>
      <c r="J72" s="32">
        <f>COUNTIFS(Data!$T$91:$T$345,$C72,Data!$AF$91:$AF$345,J$3)</f>
        <v>15</v>
      </c>
    </row>
    <row r="73" spans="2:10" x14ac:dyDescent="0.25">
      <c r="B73" s="33"/>
      <c r="C73" s="32" t="s">
        <v>101</v>
      </c>
      <c r="D73" s="32"/>
      <c r="E73" s="32"/>
      <c r="F73" s="32"/>
      <c r="G73" s="32"/>
      <c r="H73" s="32"/>
      <c r="I73" s="32">
        <f>COUNTIFS(Data!$T$91:$T$345,$C73,Data!$AF$91:$AF$345,I$3)</f>
        <v>42</v>
      </c>
      <c r="J73" s="32">
        <f>COUNTIFS(Data!$T$91:$T$345,$C73,Data!$AF$91:$AF$345,J$3)</f>
        <v>7</v>
      </c>
    </row>
    <row r="74" spans="2:10" x14ac:dyDescent="0.25">
      <c r="B74" s="33"/>
      <c r="C74" s="32" t="s">
        <v>96</v>
      </c>
      <c r="D74" s="32"/>
      <c r="E74" s="32"/>
      <c r="F74" s="32"/>
      <c r="G74" s="32"/>
      <c r="H74" s="32"/>
      <c r="I74" s="32">
        <f>COUNTIFS(Data!$T$91:$T$345,$C74,Data!$AF$91:$AF$345,I$3)</f>
        <v>42</v>
      </c>
      <c r="J74" s="32">
        <f>COUNTIFS(Data!$T$91:$T$345,$C74,Data!$AF$91:$AF$345,J$3)</f>
        <v>7</v>
      </c>
    </row>
    <row r="75" spans="2:10" x14ac:dyDescent="0.25">
      <c r="B75" s="33"/>
      <c r="C75" s="32" t="s">
        <v>136</v>
      </c>
      <c r="D75" s="32"/>
      <c r="E75" s="32"/>
      <c r="F75" s="32"/>
      <c r="G75" s="32"/>
      <c r="H75" s="32"/>
      <c r="I75" s="32">
        <f>COUNTIFS(Data!$T$91:$T$345,$C75,Data!$AF$91:$AF$345,I$3)</f>
        <v>27</v>
      </c>
      <c r="J75" s="32">
        <f>COUNTIFS(Data!$T$91:$T$345,$C75,Data!$AF$91:$AF$345,J$3)</f>
        <v>3</v>
      </c>
    </row>
    <row r="76" spans="2:10" x14ac:dyDescent="0.25">
      <c r="B76" s="33"/>
      <c r="C76" s="32" t="s">
        <v>158</v>
      </c>
      <c r="D76" s="32"/>
      <c r="E76" s="32"/>
      <c r="F76" s="32"/>
      <c r="G76" s="32"/>
      <c r="H76" s="32"/>
      <c r="I76" s="32">
        <f>COUNTIFS(Data!$T$91:$T$345,$C76,Data!$AF$91:$AF$345,I$3)</f>
        <v>2</v>
      </c>
      <c r="J76" s="32">
        <f>COUNTIFS(Data!$T$91:$T$345,$C76,Data!$AF$91:$AF$345,J$3)</f>
        <v>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E4F3F85589322498DE96988D5F9A440" ma:contentTypeVersion="3" ma:contentTypeDescription="Create a new document." ma:contentTypeScope="" ma:versionID="376a76025ca40399cdad151b614941de">
  <xsd:schema xmlns:xsd="http://www.w3.org/2001/XMLSchema" xmlns:xs="http://www.w3.org/2001/XMLSchema" xmlns:p="http://schemas.microsoft.com/office/2006/metadata/properties" xmlns:ns2="45881e61-215d-4938-b66b-ff14032d65a2" targetNamespace="http://schemas.microsoft.com/office/2006/metadata/properties" ma:root="true" ma:fieldsID="37d7fcfc4d0faf2d8275d8648bfd9341" ns2:_="">
    <xsd:import namespace="45881e61-215d-4938-b66b-ff14032d65a2"/>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881e61-215d-4938-b66b-ff14032d65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E19B14-5113-4C80-84AA-AD36C8690C7C}">
  <ds:schemaRefs>
    <ds:schemaRef ds:uri="http://schemas.microsoft.com/sharepoint/v3/contenttype/forms"/>
  </ds:schemaRefs>
</ds:datastoreItem>
</file>

<file path=customXml/itemProps2.xml><?xml version="1.0" encoding="utf-8"?>
<ds:datastoreItem xmlns:ds="http://schemas.openxmlformats.org/officeDocument/2006/customXml" ds:itemID="{FC88FBA0-9399-46C4-BE60-D093FD0C4313}">
  <ds:schemaRefs>
    <ds:schemaRef ds:uri="http://schemas.microsoft.com/office/infopath/2007/PartnerControls"/>
    <ds:schemaRef ds:uri="45881e61-215d-4938-b66b-ff14032d65a2"/>
    <ds:schemaRef ds:uri="http://purl.org/dc/terms/"/>
    <ds:schemaRef ds:uri="http://schemas.openxmlformats.org/package/2006/metadata/core-properties"/>
    <ds:schemaRef ds:uri="http://schemas.microsoft.com/office/2006/documentManagement/types"/>
    <ds:schemaRef ds:uri="http://schemas.microsoft.com/office/2006/metadata/properties"/>
    <ds:schemaRef ds:uri="http://purl.org/dc/dcmitype/"/>
    <ds:schemaRef ds:uri="http://www.w3.org/XML/1998/namespace"/>
    <ds:schemaRef ds:uri="http://purl.org/dc/elements/1.1/"/>
  </ds:schemaRefs>
</ds:datastoreItem>
</file>

<file path=customXml/itemProps3.xml><?xml version="1.0" encoding="utf-8"?>
<ds:datastoreItem xmlns:ds="http://schemas.openxmlformats.org/officeDocument/2006/customXml" ds:itemID="{9C1191BF-7BF0-4528-A6D3-4AAAFF4220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881e61-215d-4938-b66b-ff14032d65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Sheet8</vt:lpstr>
      <vt:lpstr>Data</vt:lpstr>
      <vt:lpstr>Response Analysis</vt:lpstr>
      <vt:lpstr>Sheet3</vt:lpstr>
      <vt:lpstr>Gender split</vt:lpstr>
      <vt:lpstr>Race split</vt:lpstr>
      <vt:lpstr>Graphs</vt:lpstr>
      <vt:lpstr>Graphs by company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PyExcelerate</dc:creator>
  <cp:keywords/>
  <dc:description/>
  <cp:lastModifiedBy>Stuart Cromwell</cp:lastModifiedBy>
  <cp:revision/>
  <dcterms:created xsi:type="dcterms:W3CDTF">2023-04-28T11:19:00Z</dcterms:created>
  <dcterms:modified xsi:type="dcterms:W3CDTF">2023-08-04T08:50:38Z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0x010100BE4F3F85589322498DE96988D5F9A440</vt:lpwstr>
  </property>
</Properties>
</file>