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ravel_Co_Analysis/Data_Sources/"/>
    </mc:Choice>
  </mc:AlternateContent>
  <xr:revisionPtr revIDLastSave="0" documentId="13_ncr:1_{26EFB865-453D-D842-9815-F7EC8A6FE530}" xr6:coauthVersionLast="47" xr6:coauthVersionMax="47" xr10:uidLastSave="{00000000-0000-0000-0000-000000000000}"/>
  <bookViews>
    <workbookView xWindow="4880" yWindow="780" windowWidth="35260" windowHeight="22780" xr2:uid="{04353748-68C1-8048-B2FA-FC1ED23A3AD3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M18" i="2" s="1"/>
  <c r="K19" i="2"/>
  <c r="L19" i="2" s="1"/>
  <c r="K20" i="2"/>
  <c r="L20" i="2" s="1"/>
  <c r="M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M26" i="2" s="1"/>
  <c r="K27" i="2"/>
  <c r="L27" i="2" s="1"/>
  <c r="K28" i="2"/>
  <c r="L28" i="2" s="1"/>
  <c r="M28" i="2" s="1"/>
  <c r="K29" i="2"/>
  <c r="L29" i="2" s="1"/>
  <c r="K30" i="2"/>
  <c r="L30" i="2" s="1"/>
  <c r="K31" i="2"/>
  <c r="L31" i="2" s="1"/>
  <c r="K32" i="2"/>
  <c r="L32" i="2" s="1"/>
  <c r="K33" i="2"/>
  <c r="L33" i="2" s="1"/>
  <c r="K3" i="2"/>
  <c r="L3" i="2" s="1"/>
  <c r="M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3" i="1"/>
  <c r="G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3" i="1"/>
  <c r="F3" i="1" s="1"/>
  <c r="M27" i="2" l="1"/>
  <c r="M19" i="2"/>
  <c r="M31" i="2"/>
  <c r="M23" i="2"/>
  <c r="M15" i="2"/>
  <c r="M7" i="2"/>
  <c r="M4" i="2"/>
  <c r="M11" i="2"/>
  <c r="M33" i="2"/>
  <c r="M25" i="2"/>
  <c r="M17" i="2"/>
  <c r="M9" i="2"/>
  <c r="M6" i="2"/>
  <c r="M21" i="2"/>
  <c r="M10" i="2"/>
  <c r="M22" i="2"/>
  <c r="M5" i="2"/>
  <c r="M30" i="2"/>
  <c r="M14" i="2"/>
  <c r="M29" i="2"/>
  <c r="M13" i="2"/>
  <c r="M32" i="2"/>
  <c r="M24" i="2"/>
  <c r="M16" i="2"/>
  <c r="M8" i="2"/>
  <c r="H3" i="1"/>
  <c r="H8" i="1"/>
  <c r="H10" i="1"/>
  <c r="H7" i="1"/>
  <c r="H6" i="1"/>
  <c r="H5" i="1"/>
  <c r="H9" i="1"/>
  <c r="H4" i="1"/>
</calcChain>
</file>

<file path=xl/sharedStrings.xml><?xml version="1.0" encoding="utf-8"?>
<sst xmlns="http://schemas.openxmlformats.org/spreadsheetml/2006/main" count="24" uniqueCount="14">
  <si>
    <t>Date</t>
  </si>
  <si>
    <t>Room Capacity</t>
  </si>
  <si>
    <t>Rooms Occupied</t>
  </si>
  <si>
    <t>Revenue</t>
  </si>
  <si>
    <t>OCC%</t>
  </si>
  <si>
    <t>ADR</t>
  </si>
  <si>
    <t>RevPAR</t>
  </si>
  <si>
    <t>Hotel X</t>
  </si>
  <si>
    <t>Rooms - Standard</t>
  </si>
  <si>
    <t>Capacity</t>
  </si>
  <si>
    <t>Occupied</t>
  </si>
  <si>
    <t>Rate £</t>
  </si>
  <si>
    <t>Rooms - Premium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</si>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</sst>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8" formatCode="&quot;£&quot;#,##0.00_);[Red]\(&quot;£&quot;#,##0.00\)"/>
    <numFmt numFmtId="164" formatCode="0.0%"/>
    <numFmt numFmtId="165" formatCode="&quot;£&quot;#,##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6" borderId="4" xfId="0" applyNumberFormat="1" applyFill="1" applyBorder="1" applyAlignment="1">
      <alignment horizontal="center" vertical="center"/>
    </xf>
    <xf numFmtId="0" fontId="0" fillId="2" borderId="0" xfId="0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7" borderId="0" xfId="0" applyFill="1" applyBorder="1"/>
    <xf numFmtId="165" fontId="0" fillId="7" borderId="0" xfId="0" applyNumberFormat="1" applyFill="1" applyBorder="1"/>
    <xf numFmtId="164" fontId="0" fillId="7" borderId="0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65" fontId="0" fillId="5" borderId="5" xfId="0" applyNumberFormat="1" applyFill="1" applyBorder="1"/>
    <xf numFmtId="14" fontId="0" fillId="6" borderId="6" xfId="0" applyNumberFormat="1" applyFill="1" applyBorder="1" applyAlignment="1">
      <alignment horizontal="center" vertical="center"/>
    </xf>
    <xf numFmtId="0" fontId="0" fillId="2" borderId="7" xfId="0" applyFill="1" applyBorder="1"/>
    <xf numFmtId="165" fontId="0" fillId="2" borderId="7" xfId="0" applyNumberFormat="1" applyFill="1" applyBorder="1"/>
    <xf numFmtId="164" fontId="0" fillId="2" borderId="7" xfId="0" applyNumberFormat="1" applyFill="1" applyBorder="1"/>
    <xf numFmtId="0" fontId="0" fillId="7" borderId="7" xfId="0" applyFill="1" applyBorder="1"/>
    <xf numFmtId="165" fontId="0" fillId="7" borderId="7" xfId="0" applyNumberFormat="1" applyFill="1" applyBorder="1"/>
    <xf numFmtId="164" fontId="0" fillId="7" borderId="7" xfId="0" applyNumberFormat="1" applyFill="1" applyBorder="1"/>
    <xf numFmtId="164" fontId="0" fillId="5" borderId="7" xfId="0" applyNumberFormat="1" applyFill="1" applyBorder="1"/>
    <xf numFmtId="165" fontId="0" fillId="5" borderId="7" xfId="0" applyNumberFormat="1" applyFill="1" applyBorder="1"/>
    <xf numFmtId="165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408F-32E1-804F-95A7-FB96F8CFF522}">
  <dimension ref="A1:M33"/>
  <sheetViews>
    <sheetView tabSelected="1" zoomScale="120" zoomScaleNormal="120" workbookViewId="0">
      <selection activeCell="P33" sqref="P33"/>
    </sheetView>
  </sheetViews>
  <sheetFormatPr baseColWidth="10" defaultRowHeight="16" x14ac:dyDescent="0.2"/>
  <cols>
    <col min="1" max="1" width="11.6640625" style="12" customWidth="1"/>
  </cols>
  <sheetData>
    <row r="1" spans="1:13" ht="33" customHeight="1" x14ac:dyDescent="0.2">
      <c r="A1" s="13" t="s">
        <v>0</v>
      </c>
      <c r="B1" s="14" t="s">
        <v>8</v>
      </c>
      <c r="C1" s="14"/>
      <c r="D1" s="14"/>
      <c r="E1" s="14"/>
      <c r="F1" s="15" t="s">
        <v>12</v>
      </c>
      <c r="G1" s="15"/>
      <c r="H1" s="15"/>
      <c r="I1" s="15"/>
      <c r="J1" s="16" t="s">
        <v>13</v>
      </c>
      <c r="K1" s="16"/>
      <c r="L1" s="16"/>
      <c r="M1" s="17"/>
    </row>
    <row r="2" spans="1:13" x14ac:dyDescent="0.2">
      <c r="A2" s="18"/>
      <c r="B2" s="19" t="s">
        <v>9</v>
      </c>
      <c r="C2" s="19" t="s">
        <v>11</v>
      </c>
      <c r="D2" s="19" t="s">
        <v>10</v>
      </c>
      <c r="E2" s="19" t="s">
        <v>4</v>
      </c>
      <c r="F2" s="20" t="s">
        <v>9</v>
      </c>
      <c r="G2" s="20" t="s">
        <v>11</v>
      </c>
      <c r="H2" s="20" t="s">
        <v>10</v>
      </c>
      <c r="I2" s="20" t="s">
        <v>4</v>
      </c>
      <c r="J2" s="21" t="s">
        <v>4</v>
      </c>
      <c r="K2" s="21" t="s">
        <v>3</v>
      </c>
      <c r="L2" s="21" t="s">
        <v>5</v>
      </c>
      <c r="M2" s="22" t="s">
        <v>6</v>
      </c>
    </row>
    <row r="3" spans="1:13" x14ac:dyDescent="0.2">
      <c r="A3" s="23">
        <v>45658</v>
      </c>
      <c r="B3" s="24">
        <v>30</v>
      </c>
      <c r="C3" s="25">
        <v>150</v>
      </c>
      <c r="D3" s="24">
        <v>10</v>
      </c>
      <c r="E3" s="26">
        <f>D3/B3</f>
        <v>0.33333333333333331</v>
      </c>
      <c r="F3" s="27">
        <v>10</v>
      </c>
      <c r="G3" s="28">
        <v>225</v>
      </c>
      <c r="H3" s="27">
        <v>5</v>
      </c>
      <c r="I3" s="29">
        <f>H3/F3</f>
        <v>0.5</v>
      </c>
      <c r="J3" s="30">
        <f>(D3+H3)/(B3+F3)</f>
        <v>0.375</v>
      </c>
      <c r="K3" s="31">
        <f>(C3*D3)+(G3*H3)</f>
        <v>2625</v>
      </c>
      <c r="L3" s="31">
        <f>K3/(D3+H3)</f>
        <v>175</v>
      </c>
      <c r="M3" s="32">
        <f>J3*L3</f>
        <v>65.625</v>
      </c>
    </row>
    <row r="4" spans="1:13" x14ac:dyDescent="0.2">
      <c r="A4" s="23">
        <v>45659</v>
      </c>
      <c r="B4" s="24">
        <v>30</v>
      </c>
      <c r="C4" s="25">
        <v>150</v>
      </c>
      <c r="D4" s="24">
        <v>15</v>
      </c>
      <c r="E4" s="26">
        <f t="shared" ref="E4:E33" si="0">D4/B4</f>
        <v>0.5</v>
      </c>
      <c r="F4" s="27">
        <v>10</v>
      </c>
      <c r="G4" s="28">
        <v>225</v>
      </c>
      <c r="H4" s="27">
        <v>5</v>
      </c>
      <c r="I4" s="29">
        <f t="shared" ref="I4:I33" si="1">H4/F4</f>
        <v>0.5</v>
      </c>
      <c r="J4" s="30">
        <f>(D4+H4)/(B4+F4)</f>
        <v>0.5</v>
      </c>
      <c r="K4" s="31">
        <f>(C4*D4)+(G4*H4)</f>
        <v>3375</v>
      </c>
      <c r="L4" s="31">
        <f>K4/(D4+H4)</f>
        <v>168.75</v>
      </c>
      <c r="M4" s="32">
        <f t="shared" ref="M4:M33" si="2">J4*L4</f>
        <v>84.375</v>
      </c>
    </row>
    <row r="5" spans="1:13" x14ac:dyDescent="0.2">
      <c r="A5" s="23">
        <v>45660</v>
      </c>
      <c r="B5" s="24">
        <v>30</v>
      </c>
      <c r="C5" s="25">
        <v>150</v>
      </c>
      <c r="D5" s="24">
        <v>21</v>
      </c>
      <c r="E5" s="26">
        <f t="shared" si="0"/>
        <v>0.7</v>
      </c>
      <c r="F5" s="27">
        <v>10</v>
      </c>
      <c r="G5" s="28">
        <v>225</v>
      </c>
      <c r="H5" s="27">
        <v>2</v>
      </c>
      <c r="I5" s="29">
        <f t="shared" si="1"/>
        <v>0.2</v>
      </c>
      <c r="J5" s="30">
        <f>(D5+H5)/(B5+F5)</f>
        <v>0.57499999999999996</v>
      </c>
      <c r="K5" s="31">
        <f>(C5*D5)+(G5*H5)</f>
        <v>3600</v>
      </c>
      <c r="L5" s="31">
        <f>K5/(D5+H5)</f>
        <v>156.52173913043478</v>
      </c>
      <c r="M5" s="32">
        <f t="shared" si="2"/>
        <v>89.999999999999986</v>
      </c>
    </row>
    <row r="6" spans="1:13" x14ac:dyDescent="0.2">
      <c r="A6" s="23">
        <v>45661</v>
      </c>
      <c r="B6" s="24">
        <v>30</v>
      </c>
      <c r="C6" s="25">
        <v>150</v>
      </c>
      <c r="D6" s="24">
        <v>5</v>
      </c>
      <c r="E6" s="26">
        <f t="shared" si="0"/>
        <v>0.16666666666666666</v>
      </c>
      <c r="F6" s="27">
        <v>10</v>
      </c>
      <c r="G6" s="28">
        <v>225</v>
      </c>
      <c r="H6" s="27">
        <v>0</v>
      </c>
      <c r="I6" s="29">
        <f t="shared" si="1"/>
        <v>0</v>
      </c>
      <c r="J6" s="30">
        <f>(D6+H6)/(B6+F6)</f>
        <v>0.125</v>
      </c>
      <c r="K6" s="31">
        <f>(C6*D6)+(G6*H6)</f>
        <v>750</v>
      </c>
      <c r="L6" s="31">
        <f>K6/(D6+H6)</f>
        <v>150</v>
      </c>
      <c r="M6" s="32">
        <f t="shared" si="2"/>
        <v>18.75</v>
      </c>
    </row>
    <row r="7" spans="1:13" x14ac:dyDescent="0.2">
      <c r="A7" s="23">
        <v>45662</v>
      </c>
      <c r="B7" s="24">
        <v>30</v>
      </c>
      <c r="C7" s="25">
        <v>150</v>
      </c>
      <c r="D7" s="24">
        <v>30</v>
      </c>
      <c r="E7" s="26">
        <f t="shared" si="0"/>
        <v>1</v>
      </c>
      <c r="F7" s="27">
        <v>10</v>
      </c>
      <c r="G7" s="28">
        <v>225</v>
      </c>
      <c r="H7" s="27">
        <v>3</v>
      </c>
      <c r="I7" s="29">
        <f t="shared" si="1"/>
        <v>0.3</v>
      </c>
      <c r="J7" s="30">
        <f>(D7+H7)/(B7+F7)</f>
        <v>0.82499999999999996</v>
      </c>
      <c r="K7" s="31">
        <f>(C7*D7)+(G7*H7)</f>
        <v>5175</v>
      </c>
      <c r="L7" s="31">
        <f>K7/(D7+H7)</f>
        <v>156.81818181818181</v>
      </c>
      <c r="M7" s="32">
        <f t="shared" si="2"/>
        <v>129.375</v>
      </c>
    </row>
    <row r="8" spans="1:13" x14ac:dyDescent="0.2">
      <c r="A8" s="23">
        <v>45663</v>
      </c>
      <c r="B8" s="24">
        <v>30</v>
      </c>
      <c r="C8" s="25">
        <v>150</v>
      </c>
      <c r="D8" s="24">
        <v>30</v>
      </c>
      <c r="E8" s="26">
        <f t="shared" si="0"/>
        <v>1</v>
      </c>
      <c r="F8" s="27">
        <v>10</v>
      </c>
      <c r="G8" s="28">
        <v>225</v>
      </c>
      <c r="H8" s="27">
        <v>3</v>
      </c>
      <c r="I8" s="29">
        <f t="shared" si="1"/>
        <v>0.3</v>
      </c>
      <c r="J8" s="30">
        <f>(D8+H8)/(B8+F8)</f>
        <v>0.82499999999999996</v>
      </c>
      <c r="K8" s="31">
        <f>(C8*D8)+(G8*H8)</f>
        <v>5175</v>
      </c>
      <c r="L8" s="31">
        <f>K8/(D8+H8)</f>
        <v>156.81818181818181</v>
      </c>
      <c r="M8" s="32">
        <f t="shared" si="2"/>
        <v>129.375</v>
      </c>
    </row>
    <row r="9" spans="1:13" x14ac:dyDescent="0.2">
      <c r="A9" s="23">
        <v>45664</v>
      </c>
      <c r="B9" s="24">
        <v>30</v>
      </c>
      <c r="C9" s="25">
        <v>150</v>
      </c>
      <c r="D9" s="24">
        <v>15</v>
      </c>
      <c r="E9" s="26">
        <f t="shared" si="0"/>
        <v>0.5</v>
      </c>
      <c r="F9" s="27">
        <v>10</v>
      </c>
      <c r="G9" s="28">
        <v>225</v>
      </c>
      <c r="H9" s="27">
        <v>8</v>
      </c>
      <c r="I9" s="29">
        <f t="shared" si="1"/>
        <v>0.8</v>
      </c>
      <c r="J9" s="30">
        <f>(D9+H9)/(B9+F9)</f>
        <v>0.57499999999999996</v>
      </c>
      <c r="K9" s="31">
        <f>(C9*D9)+(G9*H9)</f>
        <v>4050</v>
      </c>
      <c r="L9" s="31">
        <f>K9/(D9+H9)</f>
        <v>176.08695652173913</v>
      </c>
      <c r="M9" s="32">
        <f t="shared" si="2"/>
        <v>101.24999999999999</v>
      </c>
    </row>
    <row r="10" spans="1:13" x14ac:dyDescent="0.2">
      <c r="A10" s="23">
        <v>45665</v>
      </c>
      <c r="B10" s="24">
        <v>30</v>
      </c>
      <c r="C10" s="25">
        <v>150</v>
      </c>
      <c r="D10" s="24">
        <v>10</v>
      </c>
      <c r="E10" s="26">
        <f t="shared" si="0"/>
        <v>0.33333333333333331</v>
      </c>
      <c r="F10" s="27">
        <v>10</v>
      </c>
      <c r="G10" s="28">
        <v>225</v>
      </c>
      <c r="H10" s="27">
        <v>9</v>
      </c>
      <c r="I10" s="29">
        <f t="shared" si="1"/>
        <v>0.9</v>
      </c>
      <c r="J10" s="30">
        <f>(D10+H10)/(B10+F10)</f>
        <v>0.47499999999999998</v>
      </c>
      <c r="K10" s="31">
        <f>(C10*D10)+(G10*H10)</f>
        <v>3525</v>
      </c>
      <c r="L10" s="31">
        <f>K10/(D10+H10)</f>
        <v>185.52631578947367</v>
      </c>
      <c r="M10" s="32">
        <f t="shared" si="2"/>
        <v>88.124999999999986</v>
      </c>
    </row>
    <row r="11" spans="1:13" x14ac:dyDescent="0.2">
      <c r="A11" s="23">
        <v>45666</v>
      </c>
      <c r="B11" s="24">
        <v>30</v>
      </c>
      <c r="C11" s="25">
        <v>150</v>
      </c>
      <c r="D11" s="24">
        <v>15</v>
      </c>
      <c r="E11" s="26">
        <f t="shared" si="0"/>
        <v>0.5</v>
      </c>
      <c r="F11" s="27">
        <v>10</v>
      </c>
      <c r="G11" s="28">
        <v>225</v>
      </c>
      <c r="H11" s="27">
        <v>10</v>
      </c>
      <c r="I11" s="29">
        <f t="shared" si="1"/>
        <v>1</v>
      </c>
      <c r="J11" s="30">
        <f>(D11+H11)/(B11+F11)</f>
        <v>0.625</v>
      </c>
      <c r="K11" s="31">
        <f>(C11*D11)+(G11*H11)</f>
        <v>4500</v>
      </c>
      <c r="L11" s="31">
        <f>K11/(D11+H11)</f>
        <v>180</v>
      </c>
      <c r="M11" s="32">
        <f t="shared" si="2"/>
        <v>112.5</v>
      </c>
    </row>
    <row r="12" spans="1:13" x14ac:dyDescent="0.2">
      <c r="A12" s="23">
        <v>45667</v>
      </c>
      <c r="B12" s="24">
        <v>30</v>
      </c>
      <c r="C12" s="25">
        <v>150</v>
      </c>
      <c r="D12" s="24">
        <v>21</v>
      </c>
      <c r="E12" s="26">
        <f t="shared" si="0"/>
        <v>0.7</v>
      </c>
      <c r="F12" s="27">
        <v>10</v>
      </c>
      <c r="G12" s="28">
        <v>225</v>
      </c>
      <c r="H12" s="27">
        <v>2</v>
      </c>
      <c r="I12" s="29">
        <f t="shared" si="1"/>
        <v>0.2</v>
      </c>
      <c r="J12" s="30">
        <f>(D12+H12)/(B12+F12)</f>
        <v>0.57499999999999996</v>
      </c>
      <c r="K12" s="31">
        <f>(C12*D12)+(G12*H12)</f>
        <v>3600</v>
      </c>
      <c r="L12" s="31">
        <f>K12/(D12+H12)</f>
        <v>156.52173913043478</v>
      </c>
      <c r="M12" s="32">
        <f t="shared" si="2"/>
        <v>89.999999999999986</v>
      </c>
    </row>
    <row r="13" spans="1:13" x14ac:dyDescent="0.2">
      <c r="A13" s="23">
        <v>45668</v>
      </c>
      <c r="B13" s="24">
        <v>30</v>
      </c>
      <c r="C13" s="25">
        <v>150</v>
      </c>
      <c r="D13" s="24">
        <v>5</v>
      </c>
      <c r="E13" s="26">
        <f t="shared" si="0"/>
        <v>0.16666666666666666</v>
      </c>
      <c r="F13" s="27">
        <v>10</v>
      </c>
      <c r="G13" s="28">
        <v>225</v>
      </c>
      <c r="H13" s="27">
        <v>4</v>
      </c>
      <c r="I13" s="29">
        <f t="shared" si="1"/>
        <v>0.4</v>
      </c>
      <c r="J13" s="30">
        <f>(D13+H13)/(B13+F13)</f>
        <v>0.22500000000000001</v>
      </c>
      <c r="K13" s="31">
        <f>(C13*D13)+(G13*H13)</f>
        <v>1650</v>
      </c>
      <c r="L13" s="31">
        <f>K13/(D13+H13)</f>
        <v>183.33333333333334</v>
      </c>
      <c r="M13" s="32">
        <f t="shared" si="2"/>
        <v>41.25</v>
      </c>
    </row>
    <row r="14" spans="1:13" x14ac:dyDescent="0.2">
      <c r="A14" s="23">
        <v>45669</v>
      </c>
      <c r="B14" s="24">
        <v>30</v>
      </c>
      <c r="C14" s="25">
        <v>150</v>
      </c>
      <c r="D14" s="24">
        <v>30</v>
      </c>
      <c r="E14" s="26">
        <f t="shared" si="0"/>
        <v>1</v>
      </c>
      <c r="F14" s="27">
        <v>10</v>
      </c>
      <c r="G14" s="28">
        <v>225</v>
      </c>
      <c r="H14" s="27">
        <v>10</v>
      </c>
      <c r="I14" s="29">
        <f t="shared" si="1"/>
        <v>1</v>
      </c>
      <c r="J14" s="30">
        <f>(D14+H14)/(B14+F14)</f>
        <v>1</v>
      </c>
      <c r="K14" s="31">
        <f>(C14*D14)+(G14*H14)</f>
        <v>6750</v>
      </c>
      <c r="L14" s="31">
        <f>K14/(D14+H14)</f>
        <v>168.75</v>
      </c>
      <c r="M14" s="32">
        <f t="shared" si="2"/>
        <v>168.75</v>
      </c>
    </row>
    <row r="15" spans="1:13" x14ac:dyDescent="0.2">
      <c r="A15" s="23">
        <v>45670</v>
      </c>
      <c r="B15" s="24">
        <v>30</v>
      </c>
      <c r="C15" s="25">
        <v>150</v>
      </c>
      <c r="D15" s="24">
        <v>30</v>
      </c>
      <c r="E15" s="26">
        <f t="shared" si="0"/>
        <v>1</v>
      </c>
      <c r="F15" s="27">
        <v>10</v>
      </c>
      <c r="G15" s="28">
        <v>225</v>
      </c>
      <c r="H15" s="27">
        <v>10</v>
      </c>
      <c r="I15" s="29">
        <f t="shared" si="1"/>
        <v>1</v>
      </c>
      <c r="J15" s="30">
        <f>(D15+H15)/(B15+F15)</f>
        <v>1</v>
      </c>
      <c r="K15" s="31">
        <f>(C15*D15)+(G15*H15)</f>
        <v>6750</v>
      </c>
      <c r="L15" s="31">
        <f>K15/(D15+H15)</f>
        <v>168.75</v>
      </c>
      <c r="M15" s="32">
        <f t="shared" si="2"/>
        <v>168.75</v>
      </c>
    </row>
    <row r="16" spans="1:13" x14ac:dyDescent="0.2">
      <c r="A16" s="23">
        <v>45671</v>
      </c>
      <c r="B16" s="24">
        <v>30</v>
      </c>
      <c r="C16" s="25">
        <v>150</v>
      </c>
      <c r="D16" s="24">
        <v>15</v>
      </c>
      <c r="E16" s="26">
        <f t="shared" si="0"/>
        <v>0.5</v>
      </c>
      <c r="F16" s="27">
        <v>10</v>
      </c>
      <c r="G16" s="28">
        <v>225</v>
      </c>
      <c r="H16" s="27">
        <v>2</v>
      </c>
      <c r="I16" s="29">
        <f t="shared" si="1"/>
        <v>0.2</v>
      </c>
      <c r="J16" s="30">
        <f>(D16+H16)/(B16+F16)</f>
        <v>0.42499999999999999</v>
      </c>
      <c r="K16" s="31">
        <f>(C16*D16)+(G16*H16)</f>
        <v>2700</v>
      </c>
      <c r="L16" s="31">
        <f>K16/(D16+H16)</f>
        <v>158.8235294117647</v>
      </c>
      <c r="M16" s="32">
        <f t="shared" si="2"/>
        <v>67.5</v>
      </c>
    </row>
    <row r="17" spans="1:13" x14ac:dyDescent="0.2">
      <c r="A17" s="23">
        <v>45672</v>
      </c>
      <c r="B17" s="24">
        <v>30</v>
      </c>
      <c r="C17" s="25">
        <v>150</v>
      </c>
      <c r="D17" s="24">
        <v>10</v>
      </c>
      <c r="E17" s="26">
        <f t="shared" si="0"/>
        <v>0.33333333333333331</v>
      </c>
      <c r="F17" s="27">
        <v>10</v>
      </c>
      <c r="G17" s="28">
        <v>225</v>
      </c>
      <c r="H17" s="27">
        <v>0</v>
      </c>
      <c r="I17" s="29">
        <f t="shared" si="1"/>
        <v>0</v>
      </c>
      <c r="J17" s="30">
        <f>(D17+H17)/(B17+F17)</f>
        <v>0.25</v>
      </c>
      <c r="K17" s="31">
        <f>(C17*D17)+(G17*H17)</f>
        <v>1500</v>
      </c>
      <c r="L17" s="31">
        <f>K17/(D17+H17)</f>
        <v>150</v>
      </c>
      <c r="M17" s="32">
        <f t="shared" si="2"/>
        <v>37.5</v>
      </c>
    </row>
    <row r="18" spans="1:13" x14ac:dyDescent="0.2">
      <c r="A18" s="23">
        <v>45673</v>
      </c>
      <c r="B18" s="24">
        <v>30</v>
      </c>
      <c r="C18" s="25">
        <v>150</v>
      </c>
      <c r="D18" s="24">
        <v>15</v>
      </c>
      <c r="E18" s="26">
        <f t="shared" si="0"/>
        <v>0.5</v>
      </c>
      <c r="F18" s="27">
        <v>10</v>
      </c>
      <c r="G18" s="28">
        <v>225</v>
      </c>
      <c r="H18" s="27">
        <v>3</v>
      </c>
      <c r="I18" s="29">
        <f t="shared" si="1"/>
        <v>0.3</v>
      </c>
      <c r="J18" s="30">
        <f>(D18+H18)/(B18+F18)</f>
        <v>0.45</v>
      </c>
      <c r="K18" s="31">
        <f>(C18*D18)+(G18*H18)</f>
        <v>2925</v>
      </c>
      <c r="L18" s="31">
        <f>K18/(D18+H18)</f>
        <v>162.5</v>
      </c>
      <c r="M18" s="32">
        <f t="shared" si="2"/>
        <v>73.125</v>
      </c>
    </row>
    <row r="19" spans="1:13" x14ac:dyDescent="0.2">
      <c r="A19" s="23">
        <v>45674</v>
      </c>
      <c r="B19" s="24">
        <v>30</v>
      </c>
      <c r="C19" s="25">
        <v>150</v>
      </c>
      <c r="D19" s="24">
        <v>21</v>
      </c>
      <c r="E19" s="26">
        <f t="shared" si="0"/>
        <v>0.7</v>
      </c>
      <c r="F19" s="27">
        <v>10</v>
      </c>
      <c r="G19" s="28">
        <v>225</v>
      </c>
      <c r="H19" s="27">
        <v>3</v>
      </c>
      <c r="I19" s="29">
        <f t="shared" si="1"/>
        <v>0.3</v>
      </c>
      <c r="J19" s="30">
        <f>(D19+H19)/(B19+F19)</f>
        <v>0.6</v>
      </c>
      <c r="K19" s="31">
        <f>(C19*D19)+(G19*H19)</f>
        <v>3825</v>
      </c>
      <c r="L19" s="31">
        <f>K19/(D19+H19)</f>
        <v>159.375</v>
      </c>
      <c r="M19" s="32">
        <f t="shared" si="2"/>
        <v>95.625</v>
      </c>
    </row>
    <row r="20" spans="1:13" x14ac:dyDescent="0.2">
      <c r="A20" s="23">
        <v>45675</v>
      </c>
      <c r="B20" s="24">
        <v>30</v>
      </c>
      <c r="C20" s="25">
        <v>150</v>
      </c>
      <c r="D20" s="24">
        <v>5</v>
      </c>
      <c r="E20" s="26">
        <f t="shared" si="0"/>
        <v>0.16666666666666666</v>
      </c>
      <c r="F20" s="27">
        <v>10</v>
      </c>
      <c r="G20" s="28">
        <v>225</v>
      </c>
      <c r="H20" s="27">
        <v>8</v>
      </c>
      <c r="I20" s="29">
        <f t="shared" si="1"/>
        <v>0.8</v>
      </c>
      <c r="J20" s="30">
        <f>(D20+H20)/(B20+F20)</f>
        <v>0.32500000000000001</v>
      </c>
      <c r="K20" s="31">
        <f>(C20*D20)+(G20*H20)</f>
        <v>2550</v>
      </c>
      <c r="L20" s="31">
        <f>K20/(D20+H20)</f>
        <v>196.15384615384616</v>
      </c>
      <c r="M20" s="32">
        <f t="shared" si="2"/>
        <v>63.750000000000007</v>
      </c>
    </row>
    <row r="21" spans="1:13" x14ac:dyDescent="0.2">
      <c r="A21" s="23">
        <v>45676</v>
      </c>
      <c r="B21" s="24">
        <v>30</v>
      </c>
      <c r="C21" s="25">
        <v>150</v>
      </c>
      <c r="D21" s="24">
        <v>30</v>
      </c>
      <c r="E21" s="26">
        <f t="shared" si="0"/>
        <v>1</v>
      </c>
      <c r="F21" s="27">
        <v>10</v>
      </c>
      <c r="G21" s="28">
        <v>225</v>
      </c>
      <c r="H21" s="27">
        <v>9</v>
      </c>
      <c r="I21" s="29">
        <f t="shared" si="1"/>
        <v>0.9</v>
      </c>
      <c r="J21" s="30">
        <f>(D21+H21)/(B21+F21)</f>
        <v>0.97499999999999998</v>
      </c>
      <c r="K21" s="31">
        <f>(C21*D21)+(G21*H21)</f>
        <v>6525</v>
      </c>
      <c r="L21" s="31">
        <f>K21/(D21+H21)</f>
        <v>167.30769230769232</v>
      </c>
      <c r="M21" s="32">
        <f t="shared" si="2"/>
        <v>163.125</v>
      </c>
    </row>
    <row r="22" spans="1:13" x14ac:dyDescent="0.2">
      <c r="A22" s="23">
        <v>45677</v>
      </c>
      <c r="B22" s="24">
        <v>30</v>
      </c>
      <c r="C22" s="25">
        <v>150</v>
      </c>
      <c r="D22" s="24">
        <v>30</v>
      </c>
      <c r="E22" s="26">
        <f t="shared" si="0"/>
        <v>1</v>
      </c>
      <c r="F22" s="27">
        <v>10</v>
      </c>
      <c r="G22" s="28">
        <v>225</v>
      </c>
      <c r="H22" s="27">
        <v>10</v>
      </c>
      <c r="I22" s="29">
        <f t="shared" si="1"/>
        <v>1</v>
      </c>
      <c r="J22" s="30">
        <f>(D22+H22)/(B22+F22)</f>
        <v>1</v>
      </c>
      <c r="K22" s="31">
        <f>(C22*D22)+(G22*H22)</f>
        <v>6750</v>
      </c>
      <c r="L22" s="31">
        <f>K22/(D22+H22)</f>
        <v>168.75</v>
      </c>
      <c r="M22" s="32">
        <f t="shared" si="2"/>
        <v>168.75</v>
      </c>
    </row>
    <row r="23" spans="1:13" x14ac:dyDescent="0.2">
      <c r="A23" s="23">
        <v>45678</v>
      </c>
      <c r="B23" s="24">
        <v>30</v>
      </c>
      <c r="C23" s="25">
        <v>150</v>
      </c>
      <c r="D23" s="24">
        <v>15</v>
      </c>
      <c r="E23" s="26">
        <f t="shared" si="0"/>
        <v>0.5</v>
      </c>
      <c r="F23" s="27">
        <v>10</v>
      </c>
      <c r="G23" s="28">
        <v>225</v>
      </c>
      <c r="H23" s="27">
        <v>2</v>
      </c>
      <c r="I23" s="29">
        <f t="shared" si="1"/>
        <v>0.2</v>
      </c>
      <c r="J23" s="30">
        <f>(D23+H23)/(B23+F23)</f>
        <v>0.42499999999999999</v>
      </c>
      <c r="K23" s="31">
        <f>(C23*D23)+(G23*H23)</f>
        <v>2700</v>
      </c>
      <c r="L23" s="31">
        <f>K23/(D23+H23)</f>
        <v>158.8235294117647</v>
      </c>
      <c r="M23" s="32">
        <f t="shared" si="2"/>
        <v>67.5</v>
      </c>
    </row>
    <row r="24" spans="1:13" x14ac:dyDescent="0.2">
      <c r="A24" s="23">
        <v>45679</v>
      </c>
      <c r="B24" s="24">
        <v>30</v>
      </c>
      <c r="C24" s="25">
        <v>150</v>
      </c>
      <c r="D24" s="24">
        <v>10</v>
      </c>
      <c r="E24" s="26">
        <f t="shared" si="0"/>
        <v>0.33333333333333331</v>
      </c>
      <c r="F24" s="27">
        <v>10</v>
      </c>
      <c r="G24" s="28">
        <v>225</v>
      </c>
      <c r="H24" s="27">
        <v>4</v>
      </c>
      <c r="I24" s="29">
        <f t="shared" si="1"/>
        <v>0.4</v>
      </c>
      <c r="J24" s="30">
        <f>(D24+H24)/(B24+F24)</f>
        <v>0.35</v>
      </c>
      <c r="K24" s="31">
        <f>(C24*D24)+(G24*H24)</f>
        <v>2400</v>
      </c>
      <c r="L24" s="31">
        <f>K24/(D24+H24)</f>
        <v>171.42857142857142</v>
      </c>
      <c r="M24" s="32">
        <f t="shared" si="2"/>
        <v>59.999999999999993</v>
      </c>
    </row>
    <row r="25" spans="1:13" x14ac:dyDescent="0.2">
      <c r="A25" s="23">
        <v>45680</v>
      </c>
      <c r="B25" s="24">
        <v>30</v>
      </c>
      <c r="C25" s="25">
        <v>150</v>
      </c>
      <c r="D25" s="24">
        <v>15</v>
      </c>
      <c r="E25" s="26">
        <f t="shared" si="0"/>
        <v>0.5</v>
      </c>
      <c r="F25" s="27">
        <v>10</v>
      </c>
      <c r="G25" s="28">
        <v>225</v>
      </c>
      <c r="H25" s="27">
        <v>5</v>
      </c>
      <c r="I25" s="29">
        <f t="shared" si="1"/>
        <v>0.5</v>
      </c>
      <c r="J25" s="30">
        <f>(D25+H25)/(B25+F25)</f>
        <v>0.5</v>
      </c>
      <c r="K25" s="31">
        <f>(C25*D25)+(G25*H25)</f>
        <v>3375</v>
      </c>
      <c r="L25" s="31">
        <f>K25/(D25+H25)</f>
        <v>168.75</v>
      </c>
      <c r="M25" s="32">
        <f t="shared" si="2"/>
        <v>84.375</v>
      </c>
    </row>
    <row r="26" spans="1:13" x14ac:dyDescent="0.2">
      <c r="A26" s="23">
        <v>45681</v>
      </c>
      <c r="B26" s="24">
        <v>30</v>
      </c>
      <c r="C26" s="25">
        <v>150</v>
      </c>
      <c r="D26" s="24">
        <v>21</v>
      </c>
      <c r="E26" s="26">
        <f t="shared" si="0"/>
        <v>0.7</v>
      </c>
      <c r="F26" s="27">
        <v>10</v>
      </c>
      <c r="G26" s="28">
        <v>225</v>
      </c>
      <c r="H26" s="27">
        <v>5</v>
      </c>
      <c r="I26" s="29">
        <f t="shared" si="1"/>
        <v>0.5</v>
      </c>
      <c r="J26" s="30">
        <f>(D26+H26)/(B26+F26)</f>
        <v>0.65</v>
      </c>
      <c r="K26" s="31">
        <f>(C26*D26)+(G26*H26)</f>
        <v>4275</v>
      </c>
      <c r="L26" s="31">
        <f>K26/(D26+H26)</f>
        <v>164.42307692307693</v>
      </c>
      <c r="M26" s="32">
        <f t="shared" si="2"/>
        <v>106.87500000000001</v>
      </c>
    </row>
    <row r="27" spans="1:13" x14ac:dyDescent="0.2">
      <c r="A27" s="23">
        <v>45682</v>
      </c>
      <c r="B27" s="24">
        <v>30</v>
      </c>
      <c r="C27" s="25">
        <v>150</v>
      </c>
      <c r="D27" s="24">
        <v>5</v>
      </c>
      <c r="E27" s="26">
        <f t="shared" si="0"/>
        <v>0.16666666666666666</v>
      </c>
      <c r="F27" s="27">
        <v>10</v>
      </c>
      <c r="G27" s="28">
        <v>225</v>
      </c>
      <c r="H27" s="27">
        <v>2</v>
      </c>
      <c r="I27" s="29">
        <f t="shared" si="1"/>
        <v>0.2</v>
      </c>
      <c r="J27" s="30">
        <f>(D27+H27)/(B27+F27)</f>
        <v>0.17499999999999999</v>
      </c>
      <c r="K27" s="31">
        <f>(C27*D27)+(G27*H27)</f>
        <v>1200</v>
      </c>
      <c r="L27" s="31">
        <f>K27/(D27+H27)</f>
        <v>171.42857142857142</v>
      </c>
      <c r="M27" s="32">
        <f t="shared" si="2"/>
        <v>29.999999999999996</v>
      </c>
    </row>
    <row r="28" spans="1:13" x14ac:dyDescent="0.2">
      <c r="A28" s="23">
        <v>45683</v>
      </c>
      <c r="B28" s="24">
        <v>30</v>
      </c>
      <c r="C28" s="25">
        <v>150</v>
      </c>
      <c r="D28" s="24">
        <v>30</v>
      </c>
      <c r="E28" s="26">
        <f t="shared" si="0"/>
        <v>1</v>
      </c>
      <c r="F28" s="27">
        <v>10</v>
      </c>
      <c r="G28" s="28">
        <v>225</v>
      </c>
      <c r="H28" s="27">
        <v>0</v>
      </c>
      <c r="I28" s="29">
        <f t="shared" si="1"/>
        <v>0</v>
      </c>
      <c r="J28" s="30">
        <f>(D28+H28)/(B28+F28)</f>
        <v>0.75</v>
      </c>
      <c r="K28" s="31">
        <f>(C28*D28)+(G28*H28)</f>
        <v>4500</v>
      </c>
      <c r="L28" s="31">
        <f>K28/(D28+H28)</f>
        <v>150</v>
      </c>
      <c r="M28" s="32">
        <f t="shared" si="2"/>
        <v>112.5</v>
      </c>
    </row>
    <row r="29" spans="1:13" x14ac:dyDescent="0.2">
      <c r="A29" s="23">
        <v>45684</v>
      </c>
      <c r="B29" s="24">
        <v>30</v>
      </c>
      <c r="C29" s="25">
        <v>150</v>
      </c>
      <c r="D29" s="24">
        <v>30</v>
      </c>
      <c r="E29" s="26">
        <f t="shared" si="0"/>
        <v>1</v>
      </c>
      <c r="F29" s="27">
        <v>10</v>
      </c>
      <c r="G29" s="28">
        <v>225</v>
      </c>
      <c r="H29" s="27">
        <v>3</v>
      </c>
      <c r="I29" s="29">
        <f t="shared" si="1"/>
        <v>0.3</v>
      </c>
      <c r="J29" s="30">
        <f>(D29+H29)/(B29+F29)</f>
        <v>0.82499999999999996</v>
      </c>
      <c r="K29" s="31">
        <f>(C29*D29)+(G29*H29)</f>
        <v>5175</v>
      </c>
      <c r="L29" s="31">
        <f>K29/(D29+H29)</f>
        <v>156.81818181818181</v>
      </c>
      <c r="M29" s="32">
        <f t="shared" si="2"/>
        <v>129.375</v>
      </c>
    </row>
    <row r="30" spans="1:13" x14ac:dyDescent="0.2">
      <c r="A30" s="23">
        <v>45685</v>
      </c>
      <c r="B30" s="24">
        <v>30</v>
      </c>
      <c r="C30" s="25">
        <v>150</v>
      </c>
      <c r="D30" s="24">
        <v>15</v>
      </c>
      <c r="E30" s="26">
        <f t="shared" si="0"/>
        <v>0.5</v>
      </c>
      <c r="F30" s="27">
        <v>10</v>
      </c>
      <c r="G30" s="28">
        <v>225</v>
      </c>
      <c r="H30" s="27">
        <v>3</v>
      </c>
      <c r="I30" s="29">
        <f t="shared" si="1"/>
        <v>0.3</v>
      </c>
      <c r="J30" s="30">
        <f>(D30+H30)/(B30+F30)</f>
        <v>0.45</v>
      </c>
      <c r="K30" s="31">
        <f>(C30*D30)+(G30*H30)</f>
        <v>2925</v>
      </c>
      <c r="L30" s="31">
        <f>K30/(D30+H30)</f>
        <v>162.5</v>
      </c>
      <c r="M30" s="32">
        <f t="shared" si="2"/>
        <v>73.125</v>
      </c>
    </row>
    <row r="31" spans="1:13" x14ac:dyDescent="0.2">
      <c r="A31" s="23">
        <v>45686</v>
      </c>
      <c r="B31" s="24">
        <v>30</v>
      </c>
      <c r="C31" s="25">
        <v>150</v>
      </c>
      <c r="D31" s="24">
        <v>17</v>
      </c>
      <c r="E31" s="26">
        <f t="shared" si="0"/>
        <v>0.56666666666666665</v>
      </c>
      <c r="F31" s="27">
        <v>10</v>
      </c>
      <c r="G31" s="28">
        <v>225</v>
      </c>
      <c r="H31" s="27">
        <v>8</v>
      </c>
      <c r="I31" s="29">
        <f t="shared" si="1"/>
        <v>0.8</v>
      </c>
      <c r="J31" s="30">
        <f>(D31+H31)/(B31+F31)</f>
        <v>0.625</v>
      </c>
      <c r="K31" s="31">
        <f>(C31*D31)+(G31*H31)</f>
        <v>4350</v>
      </c>
      <c r="L31" s="31">
        <f>K31/(D31+H31)</f>
        <v>174</v>
      </c>
      <c r="M31" s="32">
        <f t="shared" si="2"/>
        <v>108.75</v>
      </c>
    </row>
    <row r="32" spans="1:13" x14ac:dyDescent="0.2">
      <c r="A32" s="23">
        <v>45687</v>
      </c>
      <c r="B32" s="24">
        <v>30</v>
      </c>
      <c r="C32" s="25">
        <v>150</v>
      </c>
      <c r="D32" s="24">
        <v>17</v>
      </c>
      <c r="E32" s="26">
        <f t="shared" si="0"/>
        <v>0.56666666666666665</v>
      </c>
      <c r="F32" s="27">
        <v>10</v>
      </c>
      <c r="G32" s="28">
        <v>225</v>
      </c>
      <c r="H32" s="27">
        <v>9</v>
      </c>
      <c r="I32" s="29">
        <f t="shared" si="1"/>
        <v>0.9</v>
      </c>
      <c r="J32" s="30">
        <f>(D32+H32)/(B32+F32)</f>
        <v>0.65</v>
      </c>
      <c r="K32" s="31">
        <f>(C32*D32)+(G32*H32)</f>
        <v>4575</v>
      </c>
      <c r="L32" s="31">
        <f>K32/(D32+H32)</f>
        <v>175.96153846153845</v>
      </c>
      <c r="M32" s="32">
        <f t="shared" si="2"/>
        <v>114.375</v>
      </c>
    </row>
    <row r="33" spans="1:13" x14ac:dyDescent="0.2">
      <c r="A33" s="33">
        <v>45688</v>
      </c>
      <c r="B33" s="34">
        <v>30</v>
      </c>
      <c r="C33" s="35">
        <v>150</v>
      </c>
      <c r="D33" s="34">
        <v>29</v>
      </c>
      <c r="E33" s="36">
        <f t="shared" si="0"/>
        <v>0.96666666666666667</v>
      </c>
      <c r="F33" s="37">
        <v>10</v>
      </c>
      <c r="G33" s="38">
        <v>225</v>
      </c>
      <c r="H33" s="37">
        <v>10</v>
      </c>
      <c r="I33" s="39">
        <f t="shared" si="1"/>
        <v>1</v>
      </c>
      <c r="J33" s="40">
        <f>(D33+H33)/(B33+F33)</f>
        <v>0.97499999999999998</v>
      </c>
      <c r="K33" s="41">
        <f>(C33*D33)+(G33*H33)</f>
        <v>6600</v>
      </c>
      <c r="L33" s="41">
        <f>K33/(D33+H33)</f>
        <v>169.23076923076923</v>
      </c>
      <c r="M33" s="42">
        <f t="shared" si="2"/>
        <v>165</v>
      </c>
    </row>
  </sheetData>
  <mergeCells count="3">
    <mergeCell ref="J1:M1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35B-B29A-1E4C-B2B5-C7684DB769D4}">
  <dimension ref="A1:H25"/>
  <sheetViews>
    <sheetView zoomScale="120" zoomScaleNormal="120" workbookViewId="0">
      <selection activeCell="D33" sqref="D33"/>
    </sheetView>
  </sheetViews>
  <sheetFormatPr baseColWidth="10" defaultRowHeight="16" x14ac:dyDescent="0.2"/>
  <cols>
    <col min="1" max="1" width="13" style="1" customWidth="1"/>
    <col min="2" max="8" width="13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7</v>
      </c>
      <c r="B2" s="7">
        <v>50</v>
      </c>
      <c r="C2" s="8">
        <v>225</v>
      </c>
      <c r="D2" s="8">
        <v>300</v>
      </c>
    </row>
    <row r="3" spans="1:8" x14ac:dyDescent="0.2">
      <c r="A3" s="2">
        <v>45292</v>
      </c>
      <c r="B3">
        <f t="shared" ref="B3:B10" si="0">$B$2</f>
        <v>50</v>
      </c>
      <c r="C3" s="9">
        <v>21</v>
      </c>
      <c r="D3" s="9">
        <v>10</v>
      </c>
      <c r="E3" s="4">
        <f>C3*$C$2+D3*$D$2</f>
        <v>7725</v>
      </c>
      <c r="F3" s="5">
        <f>(C3+D3)/B3</f>
        <v>0.62</v>
      </c>
      <c r="G3" s="4">
        <f>E3/(C3+D3)</f>
        <v>249.19354838709677</v>
      </c>
      <c r="H3" s="6">
        <f>F3*G3</f>
        <v>154.5</v>
      </c>
    </row>
    <row r="4" spans="1:8" x14ac:dyDescent="0.2">
      <c r="A4" s="2">
        <v>45293</v>
      </c>
      <c r="B4">
        <f t="shared" si="0"/>
        <v>50</v>
      </c>
      <c r="C4" s="9">
        <v>40</v>
      </c>
      <c r="D4" s="9">
        <v>5</v>
      </c>
      <c r="E4" s="4">
        <f t="shared" ref="E4:E10" si="1">C4*$C$2+D4*$D$2</f>
        <v>10500</v>
      </c>
      <c r="F4" s="5">
        <f t="shared" ref="F4:F10" si="2">(C4+D4)/B4</f>
        <v>0.9</v>
      </c>
      <c r="G4" s="4">
        <f t="shared" ref="G4:G10" si="3">E4/(C4+D4)</f>
        <v>233.33333333333334</v>
      </c>
      <c r="H4" s="6">
        <f t="shared" ref="H4:H10" si="4">F4*G4</f>
        <v>210</v>
      </c>
    </row>
    <row r="5" spans="1:8" x14ac:dyDescent="0.2">
      <c r="A5" s="2">
        <v>45294</v>
      </c>
      <c r="B5">
        <f t="shared" si="0"/>
        <v>50</v>
      </c>
      <c r="C5" s="9">
        <v>45</v>
      </c>
      <c r="D5" s="9">
        <v>1</v>
      </c>
      <c r="E5" s="4">
        <f t="shared" si="1"/>
        <v>10425</v>
      </c>
      <c r="F5" s="5">
        <f t="shared" si="2"/>
        <v>0.92</v>
      </c>
      <c r="G5" s="4">
        <f t="shared" si="3"/>
        <v>226.63043478260869</v>
      </c>
      <c r="H5" s="6">
        <f t="shared" si="4"/>
        <v>208.5</v>
      </c>
    </row>
    <row r="6" spans="1:8" x14ac:dyDescent="0.2">
      <c r="A6" s="2">
        <v>45295</v>
      </c>
      <c r="B6">
        <f t="shared" si="0"/>
        <v>50</v>
      </c>
      <c r="C6" s="9">
        <v>25</v>
      </c>
      <c r="D6" s="9">
        <v>5</v>
      </c>
      <c r="E6" s="4">
        <f t="shared" si="1"/>
        <v>7125</v>
      </c>
      <c r="F6" s="5">
        <f t="shared" si="2"/>
        <v>0.6</v>
      </c>
      <c r="G6" s="4">
        <f t="shared" si="3"/>
        <v>237.5</v>
      </c>
      <c r="H6" s="6">
        <f t="shared" si="4"/>
        <v>142.5</v>
      </c>
    </row>
    <row r="7" spans="1:8" x14ac:dyDescent="0.2">
      <c r="A7" s="2">
        <v>45296</v>
      </c>
      <c r="B7">
        <f t="shared" si="0"/>
        <v>50</v>
      </c>
      <c r="C7" s="9">
        <v>10</v>
      </c>
      <c r="D7" s="9">
        <v>20</v>
      </c>
      <c r="E7" s="4">
        <f t="shared" si="1"/>
        <v>8250</v>
      </c>
      <c r="F7" s="5">
        <f t="shared" si="2"/>
        <v>0.6</v>
      </c>
      <c r="G7" s="4">
        <f t="shared" si="3"/>
        <v>275</v>
      </c>
      <c r="H7" s="6">
        <f t="shared" si="4"/>
        <v>165</v>
      </c>
    </row>
    <row r="8" spans="1:8" x14ac:dyDescent="0.2">
      <c r="A8" s="2">
        <v>45297</v>
      </c>
      <c r="B8">
        <f t="shared" si="0"/>
        <v>50</v>
      </c>
      <c r="C8" s="9">
        <v>45</v>
      </c>
      <c r="D8" s="9">
        <v>0</v>
      </c>
      <c r="E8" s="4">
        <f t="shared" si="1"/>
        <v>10125</v>
      </c>
      <c r="F8" s="5">
        <f t="shared" si="2"/>
        <v>0.9</v>
      </c>
      <c r="G8" s="4">
        <f t="shared" si="3"/>
        <v>225</v>
      </c>
      <c r="H8" s="6">
        <f t="shared" si="4"/>
        <v>202.5</v>
      </c>
    </row>
    <row r="9" spans="1:8" x14ac:dyDescent="0.2">
      <c r="A9" s="2">
        <v>45298</v>
      </c>
      <c r="B9">
        <f t="shared" si="0"/>
        <v>50</v>
      </c>
      <c r="C9" s="9">
        <v>30</v>
      </c>
      <c r="D9" s="9">
        <v>5</v>
      </c>
      <c r="E9" s="4">
        <f t="shared" si="1"/>
        <v>8250</v>
      </c>
      <c r="F9" s="5">
        <f t="shared" si="2"/>
        <v>0.7</v>
      </c>
      <c r="G9" s="4">
        <f t="shared" si="3"/>
        <v>235.71428571428572</v>
      </c>
      <c r="H9" s="6">
        <f t="shared" si="4"/>
        <v>165</v>
      </c>
    </row>
    <row r="10" spans="1:8" x14ac:dyDescent="0.2">
      <c r="A10" s="2">
        <v>45299</v>
      </c>
      <c r="B10">
        <f t="shared" si="0"/>
        <v>50</v>
      </c>
      <c r="C10" s="9">
        <v>20</v>
      </c>
      <c r="D10" s="9">
        <v>10</v>
      </c>
      <c r="E10" s="4">
        <f t="shared" si="1"/>
        <v>7500</v>
      </c>
      <c r="F10" s="5">
        <f t="shared" si="2"/>
        <v>0.6</v>
      </c>
      <c r="G10" s="4">
        <f t="shared" si="3"/>
        <v>250</v>
      </c>
      <c r="H10" s="6">
        <f t="shared" si="4"/>
        <v>150</v>
      </c>
    </row>
    <row r="12" spans="1:8" x14ac:dyDescent="0.2">
      <c r="A12" s="10"/>
    </row>
    <row r="13" spans="1:8" x14ac:dyDescent="0.2">
      <c r="A13" s="10"/>
    </row>
    <row r="14" spans="1:8" x14ac:dyDescent="0.2">
      <c r="A14" s="11"/>
    </row>
    <row r="15" spans="1:8" x14ac:dyDescent="0.2">
      <c r="A15" s="10"/>
    </row>
    <row r="16" spans="1:8" x14ac:dyDescent="0.2">
      <c r="A16" s="10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0"/>
    </row>
    <row r="22" spans="1:1" x14ac:dyDescent="0.2">
      <c r="A22" s="11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2024-12-23T20:45:30Z</dcterms:created>
  <dcterms:modified xsi:type="dcterms:W3CDTF">2025-01-12T17:29:03Z</dcterms:modified>
</cp:coreProperties>
</file>