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uartgow/GitHub/Travel_Co_Analysis/Notebooks_Data_Generation/"/>
    </mc:Choice>
  </mc:AlternateContent>
  <xr:revisionPtr revIDLastSave="0" documentId="13_ncr:1_{A136B345-3BC5-EC43-8BEF-84AFD64F1908}" xr6:coauthVersionLast="47" xr6:coauthVersionMax="47" xr10:uidLastSave="{00000000-0000-0000-0000-000000000000}"/>
  <bookViews>
    <workbookView xWindow="580" yWindow="780" windowWidth="35260" windowHeight="22780" xr2:uid="{04353748-68C1-8048-B2FA-FC1ED23A3AD3}"/>
  </bookViews>
  <sheets>
    <sheet name="Sheet2" sheetId="2" r:id="rId1"/>
    <sheet name="Ol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2" l="1"/>
  <c r="O27" i="2"/>
  <c r="N4" i="2"/>
  <c r="N9" i="2"/>
  <c r="N11" i="2"/>
  <c r="N12" i="2"/>
  <c r="O12" i="2" s="1"/>
  <c r="N17" i="2"/>
  <c r="N19" i="2"/>
  <c r="N20" i="2"/>
  <c r="O20" i="2" s="1"/>
  <c r="N25" i="2"/>
  <c r="N27" i="2"/>
  <c r="N28" i="2"/>
  <c r="O28" i="2" s="1"/>
  <c r="N33" i="2"/>
  <c r="M4" i="2"/>
  <c r="M5" i="2"/>
  <c r="N5" i="2" s="1"/>
  <c r="M6" i="2"/>
  <c r="N6" i="2" s="1"/>
  <c r="M7" i="2"/>
  <c r="N7" i="2" s="1"/>
  <c r="M8" i="2"/>
  <c r="N8" i="2" s="1"/>
  <c r="M9" i="2"/>
  <c r="M10" i="2"/>
  <c r="N10" i="2" s="1"/>
  <c r="M11" i="2"/>
  <c r="M12" i="2"/>
  <c r="M13" i="2"/>
  <c r="N13" i="2" s="1"/>
  <c r="M14" i="2"/>
  <c r="N14" i="2" s="1"/>
  <c r="M15" i="2"/>
  <c r="N15" i="2" s="1"/>
  <c r="M16" i="2"/>
  <c r="N16" i="2" s="1"/>
  <c r="M17" i="2"/>
  <c r="M18" i="2"/>
  <c r="N18" i="2" s="1"/>
  <c r="O18" i="2" s="1"/>
  <c r="M19" i="2"/>
  <c r="M20" i="2"/>
  <c r="M21" i="2"/>
  <c r="N21" i="2" s="1"/>
  <c r="M22" i="2"/>
  <c r="N22" i="2" s="1"/>
  <c r="M23" i="2"/>
  <c r="N23" i="2" s="1"/>
  <c r="M24" i="2"/>
  <c r="N24" i="2" s="1"/>
  <c r="M25" i="2"/>
  <c r="M26" i="2"/>
  <c r="N26" i="2" s="1"/>
  <c r="O26" i="2" s="1"/>
  <c r="M27" i="2"/>
  <c r="M28" i="2"/>
  <c r="M29" i="2"/>
  <c r="N29" i="2" s="1"/>
  <c r="M30" i="2"/>
  <c r="N30" i="2" s="1"/>
  <c r="M31" i="2"/>
  <c r="N31" i="2" s="1"/>
  <c r="M32" i="2"/>
  <c r="N32" i="2" s="1"/>
  <c r="M33" i="2"/>
  <c r="M3" i="2"/>
  <c r="N3" i="2" s="1"/>
  <c r="O3" i="2" s="1"/>
  <c r="L4" i="2"/>
  <c r="O4" i="2" s="1"/>
  <c r="L5" i="2"/>
  <c r="L6" i="2"/>
  <c r="L7" i="2"/>
  <c r="O7" i="2" s="1"/>
  <c r="L8" i="2"/>
  <c r="L9" i="2"/>
  <c r="O9" i="2" s="1"/>
  <c r="L10" i="2"/>
  <c r="L11" i="2"/>
  <c r="O11" i="2" s="1"/>
  <c r="L12" i="2"/>
  <c r="L13" i="2"/>
  <c r="L14" i="2"/>
  <c r="L15" i="2"/>
  <c r="O15" i="2" s="1"/>
  <c r="L16" i="2"/>
  <c r="L17" i="2"/>
  <c r="O17" i="2" s="1"/>
  <c r="L18" i="2"/>
  <c r="L19" i="2"/>
  <c r="L20" i="2"/>
  <c r="L21" i="2"/>
  <c r="L22" i="2"/>
  <c r="L23" i="2"/>
  <c r="O23" i="2" s="1"/>
  <c r="L24" i="2"/>
  <c r="L25" i="2"/>
  <c r="O25" i="2" s="1"/>
  <c r="L26" i="2"/>
  <c r="L27" i="2"/>
  <c r="L28" i="2"/>
  <c r="L29" i="2"/>
  <c r="L30" i="2"/>
  <c r="L31" i="2"/>
  <c r="O31" i="2" s="1"/>
  <c r="L32" i="2"/>
  <c r="L33" i="2"/>
  <c r="O33" i="2" s="1"/>
  <c r="L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" i="2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3" i="1"/>
  <c r="G3" i="1" s="1"/>
  <c r="B4" i="1"/>
  <c r="F4" i="1" s="1"/>
  <c r="B5" i="1"/>
  <c r="F5" i="1" s="1"/>
  <c r="B6" i="1"/>
  <c r="F6" i="1" s="1"/>
  <c r="B7" i="1"/>
  <c r="F7" i="1" s="1"/>
  <c r="B8" i="1"/>
  <c r="F8" i="1" s="1"/>
  <c r="B9" i="1"/>
  <c r="F9" i="1" s="1"/>
  <c r="B10" i="1"/>
  <c r="F10" i="1" s="1"/>
  <c r="B3" i="1"/>
  <c r="F3" i="1" s="1"/>
  <c r="O6" i="2" l="1"/>
  <c r="O21" i="2"/>
  <c r="O10" i="2"/>
  <c r="O22" i="2"/>
  <c r="O5" i="2"/>
  <c r="O30" i="2"/>
  <c r="O14" i="2"/>
  <c r="O29" i="2"/>
  <c r="O13" i="2"/>
  <c r="O32" i="2"/>
  <c r="O24" i="2"/>
  <c r="O16" i="2"/>
  <c r="O8" i="2"/>
  <c r="H3" i="1"/>
  <c r="H8" i="1"/>
  <c r="H10" i="1"/>
  <c r="H7" i="1"/>
  <c r="H6" i="1"/>
  <c r="H5" i="1"/>
  <c r="H9" i="1"/>
  <c r="H4" i="1"/>
</calcChain>
</file>

<file path=xl/sharedStrings.xml><?xml version="1.0" encoding="utf-8"?>
<sst xmlns="http://schemas.openxmlformats.org/spreadsheetml/2006/main" count="24" uniqueCount="14">
  <si>
    <t>Date</t>
  </si>
  <si>
    <t>Room Capacity</t>
  </si>
  <si>
    <t>Rooms Occupied</t>
  </si>
  <si>
    <t>Revenue</t>
  </si>
  <si>
    <t>OCC%</t>
  </si>
  <si>
    <t>ADR</t>
  </si>
  <si>
    <t>RevPAR</t>
  </si>
  <si>
    <t>Hotel X</t>
  </si>
  <si>
    <t>Rooms - Standard</t>
  </si>
  <si>
    <t>Capacity</t>
  </si>
  <si>
    <t>Occupied</t>
  </si>
  <si>
    <t>Rate £</t>
  </si>
  <si>
    <t>Rooms - Premium</t>
  </si>
  <si>
    <t>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</si>
</sst>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_);[Red]\(&quot;£&quot;#,##0\)"/>
    <numFmt numFmtId="8" formatCode="&quot;£&quot;#,##0.00_);[Red]\(&quot;£&quot;#,##0.00\)"/>
    <numFmt numFmtId="164" formatCode="0.0%"/>
    <numFmt numFmtId="165" formatCode="&quot;£&quot;#,##0"/>
  </numFmts>
  <fonts count="1" x14ac:knownFonts="1">
    <font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6" fontId="0" fillId="0" borderId="0" xfId="0" applyNumberFormat="1"/>
    <xf numFmtId="164" fontId="0" fillId="0" borderId="0" xfId="0" applyNumberFormat="1"/>
    <xf numFmtId="8" fontId="0" fillId="0" borderId="0" xfId="0" applyNumberFormat="1"/>
    <xf numFmtId="0" fontId="0" fillId="3" borderId="0" xfId="0" applyFill="1"/>
    <xf numFmtId="6" fontId="0" fillId="3" borderId="0" xfId="0" applyNumberFormat="1" applyFill="1"/>
    <xf numFmtId="0" fontId="0" fillId="4" borderId="0" xfId="0" applyFill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165" fontId="0" fillId="0" borderId="0" xfId="0" applyNumberFormat="1"/>
    <xf numFmtId="0" fontId="0" fillId="0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B408F-32E1-804F-95A7-FB96F8CFF522}">
  <dimension ref="A1:O33"/>
  <sheetViews>
    <sheetView tabSelected="1" zoomScale="120" zoomScaleNormal="120" workbookViewId="0">
      <selection activeCell="C40" sqref="C40"/>
    </sheetView>
  </sheetViews>
  <sheetFormatPr baseColWidth="10" defaultRowHeight="16" x14ac:dyDescent="0.2"/>
  <cols>
    <col min="1" max="1" width="10.83203125" style="1"/>
    <col min="6" max="6" width="1.83203125" customWidth="1"/>
    <col min="11" max="11" width="2" customWidth="1"/>
  </cols>
  <sheetData>
    <row r="1" spans="1:15" x14ac:dyDescent="0.2">
      <c r="A1" s="17" t="s">
        <v>0</v>
      </c>
      <c r="B1" s="14" t="s">
        <v>8</v>
      </c>
      <c r="C1" s="14"/>
      <c r="D1" s="14"/>
      <c r="E1" s="14"/>
      <c r="G1" s="14" t="s">
        <v>12</v>
      </c>
      <c r="H1" s="14"/>
      <c r="I1" s="14"/>
      <c r="J1" s="14"/>
      <c r="K1" s="1"/>
      <c r="L1" s="15" t="s">
        <v>13</v>
      </c>
      <c r="M1" s="15"/>
      <c r="N1" s="15"/>
      <c r="O1" s="15"/>
    </row>
    <row r="2" spans="1:15" x14ac:dyDescent="0.2">
      <c r="B2" s="13" t="s">
        <v>9</v>
      </c>
      <c r="C2" s="18" t="s">
        <v>11</v>
      </c>
      <c r="D2" s="13" t="s">
        <v>10</v>
      </c>
      <c r="E2" s="13" t="s">
        <v>4</v>
      </c>
      <c r="G2" s="13" t="s">
        <v>9</v>
      </c>
      <c r="H2" s="18" t="s">
        <v>11</v>
      </c>
      <c r="I2" s="13" t="s">
        <v>10</v>
      </c>
      <c r="J2" s="13" t="s">
        <v>4</v>
      </c>
      <c r="K2" s="13"/>
      <c r="L2" s="12" t="s">
        <v>4</v>
      </c>
      <c r="M2" s="12" t="s">
        <v>3</v>
      </c>
      <c r="N2" s="12" t="s">
        <v>5</v>
      </c>
      <c r="O2" s="12" t="s">
        <v>6</v>
      </c>
    </row>
    <row r="3" spans="1:15" x14ac:dyDescent="0.2">
      <c r="A3" s="2">
        <v>45658</v>
      </c>
      <c r="B3">
        <v>30</v>
      </c>
      <c r="C3" s="16">
        <v>150</v>
      </c>
      <c r="D3">
        <v>10</v>
      </c>
      <c r="E3" s="5">
        <f>D3/B3</f>
        <v>0.33333333333333331</v>
      </c>
      <c r="G3">
        <v>10</v>
      </c>
      <c r="H3" s="16">
        <v>225</v>
      </c>
      <c r="I3">
        <v>5</v>
      </c>
      <c r="J3" s="5">
        <f>I3/G3</f>
        <v>0.5</v>
      </c>
      <c r="L3" s="5">
        <f>(D3+I3)/(B3+G3)</f>
        <v>0.375</v>
      </c>
      <c r="M3" s="16">
        <f>(C3*D3)+(H3*I3)</f>
        <v>2625</v>
      </c>
      <c r="N3" s="16">
        <f>M3/(D3+I3)</f>
        <v>175</v>
      </c>
      <c r="O3" s="16">
        <f>L3*N3</f>
        <v>65.625</v>
      </c>
    </row>
    <row r="4" spans="1:15" x14ac:dyDescent="0.2">
      <c r="A4" s="2">
        <v>45659</v>
      </c>
      <c r="B4">
        <v>30</v>
      </c>
      <c r="C4" s="16">
        <v>150</v>
      </c>
      <c r="D4">
        <v>15</v>
      </c>
      <c r="E4" s="5">
        <f t="shared" ref="E4:E33" si="0">D4/B4</f>
        <v>0.5</v>
      </c>
      <c r="G4">
        <v>10</v>
      </c>
      <c r="H4" s="16">
        <v>225</v>
      </c>
      <c r="I4">
        <v>5</v>
      </c>
      <c r="J4" s="5">
        <f t="shared" ref="J4:J33" si="1">I4/G4</f>
        <v>0.5</v>
      </c>
      <c r="L4" s="5">
        <f>(D4+I4)/(B4+G4)</f>
        <v>0.5</v>
      </c>
      <c r="M4" s="16">
        <f>(C4*D4)+(H4*I4)</f>
        <v>3375</v>
      </c>
      <c r="N4" s="16">
        <f>M4/(D4+I4)</f>
        <v>168.75</v>
      </c>
      <c r="O4" s="16">
        <f t="shared" ref="O4:O33" si="2">L4*N4</f>
        <v>84.375</v>
      </c>
    </row>
    <row r="5" spans="1:15" x14ac:dyDescent="0.2">
      <c r="A5" s="2">
        <v>45660</v>
      </c>
      <c r="B5">
        <v>30</v>
      </c>
      <c r="C5" s="16">
        <v>150</v>
      </c>
      <c r="D5">
        <v>21</v>
      </c>
      <c r="E5" s="5">
        <f t="shared" si="0"/>
        <v>0.7</v>
      </c>
      <c r="G5">
        <v>10</v>
      </c>
      <c r="H5" s="16">
        <v>225</v>
      </c>
      <c r="I5">
        <v>2</v>
      </c>
      <c r="J5" s="5">
        <f t="shared" si="1"/>
        <v>0.2</v>
      </c>
      <c r="L5" s="5">
        <f>(D5+I5)/(B5+G5)</f>
        <v>0.57499999999999996</v>
      </c>
      <c r="M5" s="16">
        <f>(C5*D5)+(H5*I5)</f>
        <v>3600</v>
      </c>
      <c r="N5" s="16">
        <f>M5/(D5+I5)</f>
        <v>156.52173913043478</v>
      </c>
      <c r="O5" s="16">
        <f t="shared" si="2"/>
        <v>89.999999999999986</v>
      </c>
    </row>
    <row r="6" spans="1:15" x14ac:dyDescent="0.2">
      <c r="A6" s="2">
        <v>45661</v>
      </c>
      <c r="B6">
        <v>30</v>
      </c>
      <c r="C6" s="16">
        <v>150</v>
      </c>
      <c r="D6">
        <v>5</v>
      </c>
      <c r="E6" s="5">
        <f t="shared" si="0"/>
        <v>0.16666666666666666</v>
      </c>
      <c r="G6">
        <v>10</v>
      </c>
      <c r="H6" s="16">
        <v>225</v>
      </c>
      <c r="I6">
        <v>0</v>
      </c>
      <c r="J6" s="5">
        <f t="shared" si="1"/>
        <v>0</v>
      </c>
      <c r="L6" s="5">
        <f>(D6+I6)/(B6+G6)</f>
        <v>0.125</v>
      </c>
      <c r="M6" s="16">
        <f>(C6*D6)+(H6*I6)</f>
        <v>750</v>
      </c>
      <c r="N6" s="16">
        <f>M6/(D6+I6)</f>
        <v>150</v>
      </c>
      <c r="O6" s="16">
        <f t="shared" si="2"/>
        <v>18.75</v>
      </c>
    </row>
    <row r="7" spans="1:15" x14ac:dyDescent="0.2">
      <c r="A7" s="2">
        <v>45662</v>
      </c>
      <c r="B7">
        <v>30</v>
      </c>
      <c r="C7" s="16">
        <v>150</v>
      </c>
      <c r="D7">
        <v>30</v>
      </c>
      <c r="E7" s="5">
        <f t="shared" si="0"/>
        <v>1</v>
      </c>
      <c r="G7">
        <v>10</v>
      </c>
      <c r="H7" s="16">
        <v>225</v>
      </c>
      <c r="I7">
        <v>3</v>
      </c>
      <c r="J7" s="5">
        <f t="shared" si="1"/>
        <v>0.3</v>
      </c>
      <c r="L7" s="5">
        <f>(D7+I7)/(B7+G7)</f>
        <v>0.82499999999999996</v>
      </c>
      <c r="M7" s="16">
        <f>(C7*D7)+(H7*I7)</f>
        <v>5175</v>
      </c>
      <c r="N7" s="16">
        <f>M7/(D7+I7)</f>
        <v>156.81818181818181</v>
      </c>
      <c r="O7" s="16">
        <f t="shared" si="2"/>
        <v>129.375</v>
      </c>
    </row>
    <row r="8" spans="1:15" x14ac:dyDescent="0.2">
      <c r="A8" s="2">
        <v>45663</v>
      </c>
      <c r="B8">
        <v>30</v>
      </c>
      <c r="C8" s="16">
        <v>150</v>
      </c>
      <c r="D8">
        <v>30</v>
      </c>
      <c r="E8" s="5">
        <f t="shared" si="0"/>
        <v>1</v>
      </c>
      <c r="G8">
        <v>10</v>
      </c>
      <c r="H8" s="16">
        <v>225</v>
      </c>
      <c r="I8">
        <v>3</v>
      </c>
      <c r="J8" s="5">
        <f t="shared" si="1"/>
        <v>0.3</v>
      </c>
      <c r="L8" s="5">
        <f>(D8+I8)/(B8+G8)</f>
        <v>0.82499999999999996</v>
      </c>
      <c r="M8" s="16">
        <f>(C8*D8)+(H8*I8)</f>
        <v>5175</v>
      </c>
      <c r="N8" s="16">
        <f>M8/(D8+I8)</f>
        <v>156.81818181818181</v>
      </c>
      <c r="O8" s="16">
        <f t="shared" si="2"/>
        <v>129.375</v>
      </c>
    </row>
    <row r="9" spans="1:15" x14ac:dyDescent="0.2">
      <c r="A9" s="2">
        <v>45664</v>
      </c>
      <c r="B9">
        <v>30</v>
      </c>
      <c r="C9" s="16">
        <v>150</v>
      </c>
      <c r="D9">
        <v>15</v>
      </c>
      <c r="E9" s="5">
        <f t="shared" si="0"/>
        <v>0.5</v>
      </c>
      <c r="G9">
        <v>10</v>
      </c>
      <c r="H9" s="16">
        <v>225</v>
      </c>
      <c r="I9">
        <v>8</v>
      </c>
      <c r="J9" s="5">
        <f t="shared" si="1"/>
        <v>0.8</v>
      </c>
      <c r="L9" s="5">
        <f>(D9+I9)/(B9+G9)</f>
        <v>0.57499999999999996</v>
      </c>
      <c r="M9" s="16">
        <f>(C9*D9)+(H9*I9)</f>
        <v>4050</v>
      </c>
      <c r="N9" s="16">
        <f>M9/(D9+I9)</f>
        <v>176.08695652173913</v>
      </c>
      <c r="O9" s="16">
        <f t="shared" si="2"/>
        <v>101.24999999999999</v>
      </c>
    </row>
    <row r="10" spans="1:15" x14ac:dyDescent="0.2">
      <c r="A10" s="2">
        <v>45665</v>
      </c>
      <c r="B10">
        <v>30</v>
      </c>
      <c r="C10" s="16">
        <v>150</v>
      </c>
      <c r="D10">
        <v>10</v>
      </c>
      <c r="E10" s="5">
        <f t="shared" si="0"/>
        <v>0.33333333333333331</v>
      </c>
      <c r="G10">
        <v>10</v>
      </c>
      <c r="H10" s="16">
        <v>225</v>
      </c>
      <c r="I10">
        <v>9</v>
      </c>
      <c r="J10" s="5">
        <f t="shared" si="1"/>
        <v>0.9</v>
      </c>
      <c r="L10" s="5">
        <f>(D10+I10)/(B10+G10)</f>
        <v>0.47499999999999998</v>
      </c>
      <c r="M10" s="16">
        <f>(C10*D10)+(H10*I10)</f>
        <v>3525</v>
      </c>
      <c r="N10" s="16">
        <f>M10/(D10+I10)</f>
        <v>185.52631578947367</v>
      </c>
      <c r="O10" s="16">
        <f t="shared" si="2"/>
        <v>88.124999999999986</v>
      </c>
    </row>
    <row r="11" spans="1:15" x14ac:dyDescent="0.2">
      <c r="A11" s="2">
        <v>45666</v>
      </c>
      <c r="B11">
        <v>30</v>
      </c>
      <c r="C11" s="16">
        <v>150</v>
      </c>
      <c r="D11">
        <v>15</v>
      </c>
      <c r="E11" s="5">
        <f t="shared" si="0"/>
        <v>0.5</v>
      </c>
      <c r="G11">
        <v>10</v>
      </c>
      <c r="H11" s="16">
        <v>225</v>
      </c>
      <c r="I11">
        <v>10</v>
      </c>
      <c r="J11" s="5">
        <f t="shared" si="1"/>
        <v>1</v>
      </c>
      <c r="L11" s="5">
        <f>(D11+I11)/(B11+G11)</f>
        <v>0.625</v>
      </c>
      <c r="M11" s="16">
        <f>(C11*D11)+(H11*I11)</f>
        <v>4500</v>
      </c>
      <c r="N11" s="16">
        <f>M11/(D11+I11)</f>
        <v>180</v>
      </c>
      <c r="O11" s="16">
        <f t="shared" si="2"/>
        <v>112.5</v>
      </c>
    </row>
    <row r="12" spans="1:15" x14ac:dyDescent="0.2">
      <c r="A12" s="2">
        <v>45667</v>
      </c>
      <c r="B12">
        <v>30</v>
      </c>
      <c r="C12" s="16">
        <v>150</v>
      </c>
      <c r="D12">
        <v>21</v>
      </c>
      <c r="E12" s="5">
        <f t="shared" si="0"/>
        <v>0.7</v>
      </c>
      <c r="G12">
        <v>10</v>
      </c>
      <c r="H12" s="16">
        <v>225</v>
      </c>
      <c r="I12">
        <v>2</v>
      </c>
      <c r="J12" s="5">
        <f t="shared" si="1"/>
        <v>0.2</v>
      </c>
      <c r="L12" s="5">
        <f>(D12+I12)/(B12+G12)</f>
        <v>0.57499999999999996</v>
      </c>
      <c r="M12" s="16">
        <f>(C12*D12)+(H12*I12)</f>
        <v>3600</v>
      </c>
      <c r="N12" s="16">
        <f>M12/(D12+I12)</f>
        <v>156.52173913043478</v>
      </c>
      <c r="O12" s="16">
        <f t="shared" si="2"/>
        <v>89.999999999999986</v>
      </c>
    </row>
    <row r="13" spans="1:15" x14ac:dyDescent="0.2">
      <c r="A13" s="2">
        <v>45668</v>
      </c>
      <c r="B13">
        <v>30</v>
      </c>
      <c r="C13" s="16">
        <v>150</v>
      </c>
      <c r="D13">
        <v>5</v>
      </c>
      <c r="E13" s="5">
        <f t="shared" si="0"/>
        <v>0.16666666666666666</v>
      </c>
      <c r="G13">
        <v>10</v>
      </c>
      <c r="H13" s="16">
        <v>225</v>
      </c>
      <c r="I13">
        <v>4</v>
      </c>
      <c r="J13" s="5">
        <f t="shared" si="1"/>
        <v>0.4</v>
      </c>
      <c r="L13" s="5">
        <f>(D13+I13)/(B13+G13)</f>
        <v>0.22500000000000001</v>
      </c>
      <c r="M13" s="16">
        <f>(C13*D13)+(H13*I13)</f>
        <v>1650</v>
      </c>
      <c r="N13" s="16">
        <f>M13/(D13+I13)</f>
        <v>183.33333333333334</v>
      </c>
      <c r="O13" s="16">
        <f t="shared" si="2"/>
        <v>41.25</v>
      </c>
    </row>
    <row r="14" spans="1:15" x14ac:dyDescent="0.2">
      <c r="A14" s="2">
        <v>45669</v>
      </c>
      <c r="B14">
        <v>30</v>
      </c>
      <c r="C14" s="16">
        <v>150</v>
      </c>
      <c r="D14">
        <v>30</v>
      </c>
      <c r="E14" s="5">
        <f t="shared" si="0"/>
        <v>1</v>
      </c>
      <c r="G14">
        <v>10</v>
      </c>
      <c r="H14" s="16">
        <v>225</v>
      </c>
      <c r="I14">
        <v>10</v>
      </c>
      <c r="J14" s="5">
        <f t="shared" si="1"/>
        <v>1</v>
      </c>
      <c r="L14" s="5">
        <f>(D14+I14)/(B14+G14)</f>
        <v>1</v>
      </c>
      <c r="M14" s="16">
        <f>(C14*D14)+(H14*I14)</f>
        <v>6750</v>
      </c>
      <c r="N14" s="16">
        <f>M14/(D14+I14)</f>
        <v>168.75</v>
      </c>
      <c r="O14" s="16">
        <f t="shared" si="2"/>
        <v>168.75</v>
      </c>
    </row>
    <row r="15" spans="1:15" x14ac:dyDescent="0.2">
      <c r="A15" s="2">
        <v>45670</v>
      </c>
      <c r="B15">
        <v>30</v>
      </c>
      <c r="C15" s="16">
        <v>150</v>
      </c>
      <c r="D15">
        <v>30</v>
      </c>
      <c r="E15" s="5">
        <f t="shared" si="0"/>
        <v>1</v>
      </c>
      <c r="G15">
        <v>10</v>
      </c>
      <c r="H15" s="16">
        <v>225</v>
      </c>
      <c r="I15">
        <v>10</v>
      </c>
      <c r="J15" s="5">
        <f t="shared" si="1"/>
        <v>1</v>
      </c>
      <c r="L15" s="5">
        <f>(D15+I15)/(B15+G15)</f>
        <v>1</v>
      </c>
      <c r="M15" s="16">
        <f>(C15*D15)+(H15*I15)</f>
        <v>6750</v>
      </c>
      <c r="N15" s="16">
        <f>M15/(D15+I15)</f>
        <v>168.75</v>
      </c>
      <c r="O15" s="16">
        <f t="shared" si="2"/>
        <v>168.75</v>
      </c>
    </row>
    <row r="16" spans="1:15" x14ac:dyDescent="0.2">
      <c r="A16" s="2">
        <v>45671</v>
      </c>
      <c r="B16">
        <v>30</v>
      </c>
      <c r="C16" s="16">
        <v>150</v>
      </c>
      <c r="D16">
        <v>15</v>
      </c>
      <c r="E16" s="5">
        <f t="shared" si="0"/>
        <v>0.5</v>
      </c>
      <c r="G16">
        <v>10</v>
      </c>
      <c r="H16" s="16">
        <v>225</v>
      </c>
      <c r="I16">
        <v>2</v>
      </c>
      <c r="J16" s="5">
        <f t="shared" si="1"/>
        <v>0.2</v>
      </c>
      <c r="L16" s="5">
        <f>(D16+I16)/(B16+G16)</f>
        <v>0.42499999999999999</v>
      </c>
      <c r="M16" s="16">
        <f>(C16*D16)+(H16*I16)</f>
        <v>2700</v>
      </c>
      <c r="N16" s="16">
        <f>M16/(D16+I16)</f>
        <v>158.8235294117647</v>
      </c>
      <c r="O16" s="16">
        <f t="shared" si="2"/>
        <v>67.5</v>
      </c>
    </row>
    <row r="17" spans="1:15" x14ac:dyDescent="0.2">
      <c r="A17" s="2">
        <v>45672</v>
      </c>
      <c r="B17">
        <v>30</v>
      </c>
      <c r="C17" s="16">
        <v>150</v>
      </c>
      <c r="D17">
        <v>10</v>
      </c>
      <c r="E17" s="5">
        <f t="shared" si="0"/>
        <v>0.33333333333333331</v>
      </c>
      <c r="G17">
        <v>10</v>
      </c>
      <c r="H17" s="16">
        <v>225</v>
      </c>
      <c r="I17">
        <v>0</v>
      </c>
      <c r="J17" s="5">
        <f t="shared" si="1"/>
        <v>0</v>
      </c>
      <c r="L17" s="5">
        <f>(D17+I17)/(B17+G17)</f>
        <v>0.25</v>
      </c>
      <c r="M17" s="16">
        <f>(C17*D17)+(H17*I17)</f>
        <v>1500</v>
      </c>
      <c r="N17" s="16">
        <f>M17/(D17+I17)</f>
        <v>150</v>
      </c>
      <c r="O17" s="16">
        <f t="shared" si="2"/>
        <v>37.5</v>
      </c>
    </row>
    <row r="18" spans="1:15" x14ac:dyDescent="0.2">
      <c r="A18" s="2">
        <v>45673</v>
      </c>
      <c r="B18">
        <v>30</v>
      </c>
      <c r="C18" s="16">
        <v>150</v>
      </c>
      <c r="D18">
        <v>15</v>
      </c>
      <c r="E18" s="5">
        <f t="shared" si="0"/>
        <v>0.5</v>
      </c>
      <c r="G18">
        <v>10</v>
      </c>
      <c r="H18" s="16">
        <v>225</v>
      </c>
      <c r="I18">
        <v>3</v>
      </c>
      <c r="J18" s="5">
        <f t="shared" si="1"/>
        <v>0.3</v>
      </c>
      <c r="L18" s="5">
        <f>(D18+I18)/(B18+G18)</f>
        <v>0.45</v>
      </c>
      <c r="M18" s="16">
        <f>(C18*D18)+(H18*I18)</f>
        <v>2925</v>
      </c>
      <c r="N18" s="16">
        <f>M18/(D18+I18)</f>
        <v>162.5</v>
      </c>
      <c r="O18" s="16">
        <f t="shared" si="2"/>
        <v>73.125</v>
      </c>
    </row>
    <row r="19" spans="1:15" x14ac:dyDescent="0.2">
      <c r="A19" s="2">
        <v>45674</v>
      </c>
      <c r="B19">
        <v>30</v>
      </c>
      <c r="C19" s="16">
        <v>150</v>
      </c>
      <c r="D19">
        <v>21</v>
      </c>
      <c r="E19" s="5">
        <f t="shared" si="0"/>
        <v>0.7</v>
      </c>
      <c r="G19">
        <v>10</v>
      </c>
      <c r="H19" s="16">
        <v>225</v>
      </c>
      <c r="I19">
        <v>3</v>
      </c>
      <c r="J19" s="5">
        <f t="shared" si="1"/>
        <v>0.3</v>
      </c>
      <c r="L19" s="5">
        <f>(D19+I19)/(B19+G19)</f>
        <v>0.6</v>
      </c>
      <c r="M19" s="16">
        <f>(C19*D19)+(H19*I19)</f>
        <v>3825</v>
      </c>
      <c r="N19" s="16">
        <f>M19/(D19+I19)</f>
        <v>159.375</v>
      </c>
      <c r="O19" s="16">
        <f t="shared" si="2"/>
        <v>95.625</v>
      </c>
    </row>
    <row r="20" spans="1:15" x14ac:dyDescent="0.2">
      <c r="A20" s="2">
        <v>45675</v>
      </c>
      <c r="B20">
        <v>30</v>
      </c>
      <c r="C20" s="16">
        <v>150</v>
      </c>
      <c r="D20">
        <v>5</v>
      </c>
      <c r="E20" s="5">
        <f t="shared" si="0"/>
        <v>0.16666666666666666</v>
      </c>
      <c r="G20">
        <v>10</v>
      </c>
      <c r="H20" s="16">
        <v>225</v>
      </c>
      <c r="I20">
        <v>8</v>
      </c>
      <c r="J20" s="5">
        <f t="shared" si="1"/>
        <v>0.8</v>
      </c>
      <c r="L20" s="5">
        <f>(D20+I20)/(B20+G20)</f>
        <v>0.32500000000000001</v>
      </c>
      <c r="M20" s="16">
        <f>(C20*D20)+(H20*I20)</f>
        <v>2550</v>
      </c>
      <c r="N20" s="16">
        <f>M20/(D20+I20)</f>
        <v>196.15384615384616</v>
      </c>
      <c r="O20" s="16">
        <f t="shared" si="2"/>
        <v>63.750000000000007</v>
      </c>
    </row>
    <row r="21" spans="1:15" x14ac:dyDescent="0.2">
      <c r="A21" s="2">
        <v>45676</v>
      </c>
      <c r="B21">
        <v>30</v>
      </c>
      <c r="C21" s="16">
        <v>150</v>
      </c>
      <c r="D21">
        <v>30</v>
      </c>
      <c r="E21" s="5">
        <f t="shared" si="0"/>
        <v>1</v>
      </c>
      <c r="G21">
        <v>10</v>
      </c>
      <c r="H21" s="16">
        <v>225</v>
      </c>
      <c r="I21">
        <v>9</v>
      </c>
      <c r="J21" s="5">
        <f t="shared" si="1"/>
        <v>0.9</v>
      </c>
      <c r="L21" s="5">
        <f>(D21+I21)/(B21+G21)</f>
        <v>0.97499999999999998</v>
      </c>
      <c r="M21" s="16">
        <f>(C21*D21)+(H21*I21)</f>
        <v>6525</v>
      </c>
      <c r="N21" s="16">
        <f>M21/(D21+I21)</f>
        <v>167.30769230769232</v>
      </c>
      <c r="O21" s="16">
        <f t="shared" si="2"/>
        <v>163.125</v>
      </c>
    </row>
    <row r="22" spans="1:15" x14ac:dyDescent="0.2">
      <c r="A22" s="2">
        <v>45677</v>
      </c>
      <c r="B22">
        <v>30</v>
      </c>
      <c r="C22" s="16">
        <v>150</v>
      </c>
      <c r="D22">
        <v>30</v>
      </c>
      <c r="E22" s="5">
        <f t="shared" si="0"/>
        <v>1</v>
      </c>
      <c r="G22">
        <v>10</v>
      </c>
      <c r="H22" s="16">
        <v>225</v>
      </c>
      <c r="I22">
        <v>10</v>
      </c>
      <c r="J22" s="5">
        <f t="shared" si="1"/>
        <v>1</v>
      </c>
      <c r="L22" s="5">
        <f>(D22+I22)/(B22+G22)</f>
        <v>1</v>
      </c>
      <c r="M22" s="16">
        <f>(C22*D22)+(H22*I22)</f>
        <v>6750</v>
      </c>
      <c r="N22" s="16">
        <f>M22/(D22+I22)</f>
        <v>168.75</v>
      </c>
      <c r="O22" s="16">
        <f t="shared" si="2"/>
        <v>168.75</v>
      </c>
    </row>
    <row r="23" spans="1:15" x14ac:dyDescent="0.2">
      <c r="A23" s="2">
        <v>45678</v>
      </c>
      <c r="B23">
        <v>30</v>
      </c>
      <c r="C23" s="16">
        <v>150</v>
      </c>
      <c r="D23">
        <v>15</v>
      </c>
      <c r="E23" s="5">
        <f t="shared" si="0"/>
        <v>0.5</v>
      </c>
      <c r="G23">
        <v>10</v>
      </c>
      <c r="H23" s="16">
        <v>225</v>
      </c>
      <c r="I23">
        <v>2</v>
      </c>
      <c r="J23" s="5">
        <f t="shared" si="1"/>
        <v>0.2</v>
      </c>
      <c r="L23" s="5">
        <f>(D23+I23)/(B23+G23)</f>
        <v>0.42499999999999999</v>
      </c>
      <c r="M23" s="16">
        <f>(C23*D23)+(H23*I23)</f>
        <v>2700</v>
      </c>
      <c r="N23" s="16">
        <f>M23/(D23+I23)</f>
        <v>158.8235294117647</v>
      </c>
      <c r="O23" s="16">
        <f t="shared" si="2"/>
        <v>67.5</v>
      </c>
    </row>
    <row r="24" spans="1:15" x14ac:dyDescent="0.2">
      <c r="A24" s="2">
        <v>45679</v>
      </c>
      <c r="B24">
        <v>30</v>
      </c>
      <c r="C24" s="16">
        <v>150</v>
      </c>
      <c r="D24">
        <v>10</v>
      </c>
      <c r="E24" s="5">
        <f t="shared" si="0"/>
        <v>0.33333333333333331</v>
      </c>
      <c r="G24">
        <v>10</v>
      </c>
      <c r="H24" s="16">
        <v>225</v>
      </c>
      <c r="I24">
        <v>4</v>
      </c>
      <c r="J24" s="5">
        <f t="shared" si="1"/>
        <v>0.4</v>
      </c>
      <c r="L24" s="5">
        <f>(D24+I24)/(B24+G24)</f>
        <v>0.35</v>
      </c>
      <c r="M24" s="16">
        <f>(C24*D24)+(H24*I24)</f>
        <v>2400</v>
      </c>
      <c r="N24" s="16">
        <f>M24/(D24+I24)</f>
        <v>171.42857142857142</v>
      </c>
      <c r="O24" s="16">
        <f t="shared" si="2"/>
        <v>59.999999999999993</v>
      </c>
    </row>
    <row r="25" spans="1:15" x14ac:dyDescent="0.2">
      <c r="A25" s="2">
        <v>45680</v>
      </c>
      <c r="B25">
        <v>30</v>
      </c>
      <c r="C25" s="16">
        <v>150</v>
      </c>
      <c r="D25">
        <v>15</v>
      </c>
      <c r="E25" s="5">
        <f t="shared" si="0"/>
        <v>0.5</v>
      </c>
      <c r="G25">
        <v>10</v>
      </c>
      <c r="H25" s="16">
        <v>225</v>
      </c>
      <c r="I25">
        <v>5</v>
      </c>
      <c r="J25" s="5">
        <f t="shared" si="1"/>
        <v>0.5</v>
      </c>
      <c r="L25" s="5">
        <f>(D25+I25)/(B25+G25)</f>
        <v>0.5</v>
      </c>
      <c r="M25" s="16">
        <f>(C25*D25)+(H25*I25)</f>
        <v>3375</v>
      </c>
      <c r="N25" s="16">
        <f>M25/(D25+I25)</f>
        <v>168.75</v>
      </c>
      <c r="O25" s="16">
        <f t="shared" si="2"/>
        <v>84.375</v>
      </c>
    </row>
    <row r="26" spans="1:15" x14ac:dyDescent="0.2">
      <c r="A26" s="2">
        <v>45681</v>
      </c>
      <c r="B26">
        <v>30</v>
      </c>
      <c r="C26" s="16">
        <v>150</v>
      </c>
      <c r="D26">
        <v>21</v>
      </c>
      <c r="E26" s="5">
        <f t="shared" si="0"/>
        <v>0.7</v>
      </c>
      <c r="G26">
        <v>10</v>
      </c>
      <c r="H26" s="16">
        <v>225</v>
      </c>
      <c r="I26">
        <v>5</v>
      </c>
      <c r="J26" s="5">
        <f t="shared" si="1"/>
        <v>0.5</v>
      </c>
      <c r="L26" s="5">
        <f>(D26+I26)/(B26+G26)</f>
        <v>0.65</v>
      </c>
      <c r="M26" s="16">
        <f>(C26*D26)+(H26*I26)</f>
        <v>4275</v>
      </c>
      <c r="N26" s="16">
        <f>M26/(D26+I26)</f>
        <v>164.42307692307693</v>
      </c>
      <c r="O26" s="16">
        <f t="shared" si="2"/>
        <v>106.87500000000001</v>
      </c>
    </row>
    <row r="27" spans="1:15" x14ac:dyDescent="0.2">
      <c r="A27" s="2">
        <v>45682</v>
      </c>
      <c r="B27">
        <v>30</v>
      </c>
      <c r="C27" s="16">
        <v>150</v>
      </c>
      <c r="D27">
        <v>5</v>
      </c>
      <c r="E27" s="5">
        <f t="shared" si="0"/>
        <v>0.16666666666666666</v>
      </c>
      <c r="G27">
        <v>10</v>
      </c>
      <c r="H27" s="16">
        <v>225</v>
      </c>
      <c r="I27">
        <v>2</v>
      </c>
      <c r="J27" s="5">
        <f t="shared" si="1"/>
        <v>0.2</v>
      </c>
      <c r="L27" s="5">
        <f>(D27+I27)/(B27+G27)</f>
        <v>0.17499999999999999</v>
      </c>
      <c r="M27" s="16">
        <f>(C27*D27)+(H27*I27)</f>
        <v>1200</v>
      </c>
      <c r="N27" s="16">
        <f>M27/(D27+I27)</f>
        <v>171.42857142857142</v>
      </c>
      <c r="O27" s="16">
        <f t="shared" si="2"/>
        <v>29.999999999999996</v>
      </c>
    </row>
    <row r="28" spans="1:15" x14ac:dyDescent="0.2">
      <c r="A28" s="2">
        <v>45683</v>
      </c>
      <c r="B28">
        <v>30</v>
      </c>
      <c r="C28" s="16">
        <v>150</v>
      </c>
      <c r="D28">
        <v>30</v>
      </c>
      <c r="E28" s="5">
        <f t="shared" si="0"/>
        <v>1</v>
      </c>
      <c r="G28">
        <v>10</v>
      </c>
      <c r="H28" s="16">
        <v>225</v>
      </c>
      <c r="I28">
        <v>0</v>
      </c>
      <c r="J28" s="5">
        <f t="shared" si="1"/>
        <v>0</v>
      </c>
      <c r="L28" s="5">
        <f>(D28+I28)/(B28+G28)</f>
        <v>0.75</v>
      </c>
      <c r="M28" s="16">
        <f>(C28*D28)+(H28*I28)</f>
        <v>4500</v>
      </c>
      <c r="N28" s="16">
        <f>M28/(D28+I28)</f>
        <v>150</v>
      </c>
      <c r="O28" s="16">
        <f t="shared" si="2"/>
        <v>112.5</v>
      </c>
    </row>
    <row r="29" spans="1:15" x14ac:dyDescent="0.2">
      <c r="A29" s="2">
        <v>45684</v>
      </c>
      <c r="B29">
        <v>30</v>
      </c>
      <c r="C29" s="16">
        <v>150</v>
      </c>
      <c r="D29">
        <v>30</v>
      </c>
      <c r="E29" s="5">
        <f t="shared" si="0"/>
        <v>1</v>
      </c>
      <c r="G29">
        <v>10</v>
      </c>
      <c r="H29" s="16">
        <v>225</v>
      </c>
      <c r="I29">
        <v>3</v>
      </c>
      <c r="J29" s="5">
        <f t="shared" si="1"/>
        <v>0.3</v>
      </c>
      <c r="L29" s="5">
        <f>(D29+I29)/(B29+G29)</f>
        <v>0.82499999999999996</v>
      </c>
      <c r="M29" s="16">
        <f>(C29*D29)+(H29*I29)</f>
        <v>5175</v>
      </c>
      <c r="N29" s="16">
        <f>M29/(D29+I29)</f>
        <v>156.81818181818181</v>
      </c>
      <c r="O29" s="16">
        <f t="shared" si="2"/>
        <v>129.375</v>
      </c>
    </row>
    <row r="30" spans="1:15" x14ac:dyDescent="0.2">
      <c r="A30" s="2">
        <v>45685</v>
      </c>
      <c r="B30">
        <v>30</v>
      </c>
      <c r="C30" s="16">
        <v>150</v>
      </c>
      <c r="D30">
        <v>15</v>
      </c>
      <c r="E30" s="5">
        <f t="shared" si="0"/>
        <v>0.5</v>
      </c>
      <c r="G30">
        <v>10</v>
      </c>
      <c r="H30" s="16">
        <v>225</v>
      </c>
      <c r="I30">
        <v>3</v>
      </c>
      <c r="J30" s="5">
        <f t="shared" si="1"/>
        <v>0.3</v>
      </c>
      <c r="L30" s="5">
        <f>(D30+I30)/(B30+G30)</f>
        <v>0.45</v>
      </c>
      <c r="M30" s="16">
        <f>(C30*D30)+(H30*I30)</f>
        <v>2925</v>
      </c>
      <c r="N30" s="16">
        <f>M30/(D30+I30)</f>
        <v>162.5</v>
      </c>
      <c r="O30" s="16">
        <f t="shared" si="2"/>
        <v>73.125</v>
      </c>
    </row>
    <row r="31" spans="1:15" x14ac:dyDescent="0.2">
      <c r="A31" s="2">
        <v>45686</v>
      </c>
      <c r="B31">
        <v>30</v>
      </c>
      <c r="C31" s="16">
        <v>150</v>
      </c>
      <c r="D31">
        <v>17</v>
      </c>
      <c r="E31" s="5">
        <f t="shared" si="0"/>
        <v>0.56666666666666665</v>
      </c>
      <c r="G31">
        <v>10</v>
      </c>
      <c r="H31" s="16">
        <v>225</v>
      </c>
      <c r="I31">
        <v>8</v>
      </c>
      <c r="J31" s="5">
        <f t="shared" si="1"/>
        <v>0.8</v>
      </c>
      <c r="L31" s="5">
        <f>(D31+I31)/(B31+G31)</f>
        <v>0.625</v>
      </c>
      <c r="M31" s="16">
        <f>(C31*D31)+(H31*I31)</f>
        <v>4350</v>
      </c>
      <c r="N31" s="16">
        <f>M31/(D31+I31)</f>
        <v>174</v>
      </c>
      <c r="O31" s="16">
        <f t="shared" si="2"/>
        <v>108.75</v>
      </c>
    </row>
    <row r="32" spans="1:15" x14ac:dyDescent="0.2">
      <c r="A32" s="2">
        <v>45687</v>
      </c>
      <c r="B32">
        <v>30</v>
      </c>
      <c r="C32" s="16">
        <v>150</v>
      </c>
      <c r="D32">
        <v>17</v>
      </c>
      <c r="E32" s="5">
        <f t="shared" si="0"/>
        <v>0.56666666666666665</v>
      </c>
      <c r="G32">
        <v>10</v>
      </c>
      <c r="H32" s="16">
        <v>225</v>
      </c>
      <c r="I32">
        <v>9</v>
      </c>
      <c r="J32" s="5">
        <f t="shared" si="1"/>
        <v>0.9</v>
      </c>
      <c r="L32" s="5">
        <f>(D32+I32)/(B32+G32)</f>
        <v>0.65</v>
      </c>
      <c r="M32" s="16">
        <f>(C32*D32)+(H32*I32)</f>
        <v>4575</v>
      </c>
      <c r="N32" s="16">
        <f>M32/(D32+I32)</f>
        <v>175.96153846153845</v>
      </c>
      <c r="O32" s="16">
        <f t="shared" si="2"/>
        <v>114.375</v>
      </c>
    </row>
    <row r="33" spans="1:15" x14ac:dyDescent="0.2">
      <c r="A33" s="2">
        <v>45688</v>
      </c>
      <c r="B33">
        <v>30</v>
      </c>
      <c r="C33" s="16">
        <v>150</v>
      </c>
      <c r="D33">
        <v>29</v>
      </c>
      <c r="E33" s="5">
        <f t="shared" si="0"/>
        <v>0.96666666666666667</v>
      </c>
      <c r="G33">
        <v>10</v>
      </c>
      <c r="H33" s="16">
        <v>225</v>
      </c>
      <c r="I33">
        <v>10</v>
      </c>
      <c r="J33" s="5">
        <f t="shared" si="1"/>
        <v>1</v>
      </c>
      <c r="L33" s="5">
        <f>(D33+I33)/(B33+G33)</f>
        <v>0.97499999999999998</v>
      </c>
      <c r="M33" s="16">
        <f>(C33*D33)+(H33*I33)</f>
        <v>6600</v>
      </c>
      <c r="N33" s="16">
        <f>M33/(D33+I33)</f>
        <v>169.23076923076923</v>
      </c>
      <c r="O33" s="16">
        <f t="shared" si="2"/>
        <v>165</v>
      </c>
    </row>
  </sheetData>
  <mergeCells count="3">
    <mergeCell ref="L1:O1"/>
    <mergeCell ref="B1:E1"/>
    <mergeCell ref="G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5335B-B29A-1E4C-B2B5-C7684DB769D4}">
  <dimension ref="A1:H25"/>
  <sheetViews>
    <sheetView zoomScale="120" zoomScaleNormal="120" workbookViewId="0">
      <selection activeCell="D33" sqref="D33"/>
    </sheetView>
  </sheetViews>
  <sheetFormatPr baseColWidth="10" defaultRowHeight="16" x14ac:dyDescent="0.2"/>
  <cols>
    <col min="1" max="1" width="13" style="1" customWidth="1"/>
    <col min="2" max="8" width="13" customWidth="1"/>
  </cols>
  <sheetData>
    <row r="1" spans="1:8" x14ac:dyDescent="0.2">
      <c r="A1" s="3" t="s">
        <v>0</v>
      </c>
      <c r="B1" s="3" t="s">
        <v>1</v>
      </c>
      <c r="C1" s="3" t="s">
        <v>2</v>
      </c>
      <c r="D1" s="3"/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">
      <c r="A2" s="1" t="s">
        <v>7</v>
      </c>
      <c r="B2" s="7">
        <v>50</v>
      </c>
      <c r="C2" s="8">
        <v>225</v>
      </c>
      <c r="D2" s="8">
        <v>300</v>
      </c>
    </row>
    <row r="3" spans="1:8" x14ac:dyDescent="0.2">
      <c r="A3" s="2">
        <v>45292</v>
      </c>
      <c r="B3">
        <f t="shared" ref="B3:B10" si="0">$B$2</f>
        <v>50</v>
      </c>
      <c r="C3" s="9">
        <v>21</v>
      </c>
      <c r="D3" s="9">
        <v>10</v>
      </c>
      <c r="E3" s="4">
        <f>C3*$C$2+D3*$D$2</f>
        <v>7725</v>
      </c>
      <c r="F3" s="5">
        <f>(C3+D3)/B3</f>
        <v>0.62</v>
      </c>
      <c r="G3" s="4">
        <f>E3/(C3+D3)</f>
        <v>249.19354838709677</v>
      </c>
      <c r="H3" s="6">
        <f>F3*G3</f>
        <v>154.5</v>
      </c>
    </row>
    <row r="4" spans="1:8" x14ac:dyDescent="0.2">
      <c r="A4" s="2">
        <v>45293</v>
      </c>
      <c r="B4">
        <f t="shared" si="0"/>
        <v>50</v>
      </c>
      <c r="C4" s="9">
        <v>40</v>
      </c>
      <c r="D4" s="9">
        <v>5</v>
      </c>
      <c r="E4" s="4">
        <f t="shared" ref="E4:E10" si="1">C4*$C$2+D4*$D$2</f>
        <v>10500</v>
      </c>
      <c r="F4" s="5">
        <f t="shared" ref="F4:F10" si="2">(C4+D4)/B4</f>
        <v>0.9</v>
      </c>
      <c r="G4" s="4">
        <f t="shared" ref="G4:G10" si="3">E4/(C4+D4)</f>
        <v>233.33333333333334</v>
      </c>
      <c r="H4" s="6">
        <f t="shared" ref="H4:H10" si="4">F4*G4</f>
        <v>210</v>
      </c>
    </row>
    <row r="5" spans="1:8" x14ac:dyDescent="0.2">
      <c r="A5" s="2">
        <v>45294</v>
      </c>
      <c r="B5">
        <f t="shared" si="0"/>
        <v>50</v>
      </c>
      <c r="C5" s="9">
        <v>45</v>
      </c>
      <c r="D5" s="9">
        <v>1</v>
      </c>
      <c r="E5" s="4">
        <f t="shared" si="1"/>
        <v>10425</v>
      </c>
      <c r="F5" s="5">
        <f t="shared" si="2"/>
        <v>0.92</v>
      </c>
      <c r="G5" s="4">
        <f t="shared" si="3"/>
        <v>226.63043478260869</v>
      </c>
      <c r="H5" s="6">
        <f t="shared" si="4"/>
        <v>208.5</v>
      </c>
    </row>
    <row r="6" spans="1:8" x14ac:dyDescent="0.2">
      <c r="A6" s="2">
        <v>45295</v>
      </c>
      <c r="B6">
        <f t="shared" si="0"/>
        <v>50</v>
      </c>
      <c r="C6" s="9">
        <v>25</v>
      </c>
      <c r="D6" s="9">
        <v>5</v>
      </c>
      <c r="E6" s="4">
        <f t="shared" si="1"/>
        <v>7125</v>
      </c>
      <c r="F6" s="5">
        <f t="shared" si="2"/>
        <v>0.6</v>
      </c>
      <c r="G6" s="4">
        <f t="shared" si="3"/>
        <v>237.5</v>
      </c>
      <c r="H6" s="6">
        <f t="shared" si="4"/>
        <v>142.5</v>
      </c>
    </row>
    <row r="7" spans="1:8" x14ac:dyDescent="0.2">
      <c r="A7" s="2">
        <v>45296</v>
      </c>
      <c r="B7">
        <f t="shared" si="0"/>
        <v>50</v>
      </c>
      <c r="C7" s="9">
        <v>10</v>
      </c>
      <c r="D7" s="9">
        <v>20</v>
      </c>
      <c r="E7" s="4">
        <f t="shared" si="1"/>
        <v>8250</v>
      </c>
      <c r="F7" s="5">
        <f t="shared" si="2"/>
        <v>0.6</v>
      </c>
      <c r="G7" s="4">
        <f t="shared" si="3"/>
        <v>275</v>
      </c>
      <c r="H7" s="6">
        <f t="shared" si="4"/>
        <v>165</v>
      </c>
    </row>
    <row r="8" spans="1:8" x14ac:dyDescent="0.2">
      <c r="A8" s="2">
        <v>45297</v>
      </c>
      <c r="B8">
        <f t="shared" si="0"/>
        <v>50</v>
      </c>
      <c r="C8" s="9">
        <v>45</v>
      </c>
      <c r="D8" s="9">
        <v>0</v>
      </c>
      <c r="E8" s="4">
        <f t="shared" si="1"/>
        <v>10125</v>
      </c>
      <c r="F8" s="5">
        <f t="shared" si="2"/>
        <v>0.9</v>
      </c>
      <c r="G8" s="4">
        <f t="shared" si="3"/>
        <v>225</v>
      </c>
      <c r="H8" s="6">
        <f t="shared" si="4"/>
        <v>202.5</v>
      </c>
    </row>
    <row r="9" spans="1:8" x14ac:dyDescent="0.2">
      <c r="A9" s="2">
        <v>45298</v>
      </c>
      <c r="B9">
        <f t="shared" si="0"/>
        <v>50</v>
      </c>
      <c r="C9" s="9">
        <v>30</v>
      </c>
      <c r="D9" s="9">
        <v>5</v>
      </c>
      <c r="E9" s="4">
        <f t="shared" si="1"/>
        <v>8250</v>
      </c>
      <c r="F9" s="5">
        <f t="shared" si="2"/>
        <v>0.7</v>
      </c>
      <c r="G9" s="4">
        <f t="shared" si="3"/>
        <v>235.71428571428572</v>
      </c>
      <c r="H9" s="6">
        <f t="shared" si="4"/>
        <v>165</v>
      </c>
    </row>
    <row r="10" spans="1:8" x14ac:dyDescent="0.2">
      <c r="A10" s="2">
        <v>45299</v>
      </c>
      <c r="B10">
        <f t="shared" si="0"/>
        <v>50</v>
      </c>
      <c r="C10" s="9">
        <v>20</v>
      </c>
      <c r="D10" s="9">
        <v>10</v>
      </c>
      <c r="E10" s="4">
        <f t="shared" si="1"/>
        <v>7500</v>
      </c>
      <c r="F10" s="5">
        <f t="shared" si="2"/>
        <v>0.6</v>
      </c>
      <c r="G10" s="4">
        <f t="shared" si="3"/>
        <v>250</v>
      </c>
      <c r="H10" s="6">
        <f t="shared" si="4"/>
        <v>150</v>
      </c>
    </row>
    <row r="12" spans="1:8" x14ac:dyDescent="0.2">
      <c r="A12" s="10"/>
    </row>
    <row r="13" spans="1:8" x14ac:dyDescent="0.2">
      <c r="A13" s="10"/>
    </row>
    <row r="14" spans="1:8" x14ac:dyDescent="0.2">
      <c r="A14" s="11"/>
    </row>
    <row r="15" spans="1:8" x14ac:dyDescent="0.2">
      <c r="A15" s="10"/>
    </row>
    <row r="16" spans="1:8" x14ac:dyDescent="0.2">
      <c r="A16" s="10"/>
    </row>
    <row r="17" spans="1:1" x14ac:dyDescent="0.2">
      <c r="A17" s="11"/>
    </row>
    <row r="18" spans="1:1" x14ac:dyDescent="0.2">
      <c r="A18" s="11"/>
    </row>
    <row r="19" spans="1:1" x14ac:dyDescent="0.2">
      <c r="A19" s="11"/>
    </row>
    <row r="20" spans="1:1" x14ac:dyDescent="0.2">
      <c r="A20" s="11"/>
    </row>
    <row r="21" spans="1:1" x14ac:dyDescent="0.2">
      <c r="A21" s="10"/>
    </row>
    <row r="22" spans="1:1" x14ac:dyDescent="0.2">
      <c r="A22" s="11"/>
    </row>
    <row r="23" spans="1:1" x14ac:dyDescent="0.2">
      <c r="A23" s="10"/>
    </row>
    <row r="24" spans="1:1" x14ac:dyDescent="0.2">
      <c r="A24" s="10"/>
    </row>
    <row r="25" spans="1:1" x14ac:dyDescent="0.2">
      <c r="A2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Gow</dc:creator>
  <cp:lastModifiedBy>Stuart Gow</cp:lastModifiedBy>
  <dcterms:created xsi:type="dcterms:W3CDTF">2024-12-23T20:45:30Z</dcterms:created>
  <dcterms:modified xsi:type="dcterms:W3CDTF">2024-12-29T09:42:53Z</dcterms:modified>
</cp:coreProperties>
</file>