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ПИСАНИЕ ЭКЗОВ" sheetId="1" r:id="rId4"/>
    <sheet state="visible" name="Статистика Финмат" sheetId="2" r:id="rId5"/>
    <sheet state="visible" name="Статистика ТОБД" sheetId="3" r:id="rId6"/>
    <sheet state="visible" name="Статистика БУХИС" sheetId="4" r:id="rId7"/>
    <sheet state="visible" name="Мониторинг загруженности" sheetId="5" r:id="rId8"/>
    <sheet state="visible" name="Активность" sheetId="6" r:id="rId9"/>
  </sheets>
  <definedNames/>
  <calcPr/>
  <extLst>
    <ext uri="GoogleSheetsCustomDataVersion1">
      <go:sheetsCustomData xmlns:go="http://customooxmlschemas.google.com/" r:id="rId10" roundtripDataSignature="AMtx7mg0pn7uPIwOEca6EQ5oBgfo3SY/ag=="/>
    </ext>
  </extLst>
</workbook>
</file>

<file path=xl/sharedStrings.xml><?xml version="1.0" encoding="utf-8"?>
<sst xmlns="http://schemas.openxmlformats.org/spreadsheetml/2006/main" count="1374" uniqueCount="239">
  <si>
    <t>Дата</t>
  </si>
  <si>
    <t>Время</t>
  </si>
  <si>
    <t>Группа</t>
  </si>
  <si>
    <t>Предмет</t>
  </si>
  <si>
    <t>Препод</t>
  </si>
  <si>
    <t>09:00-10:30</t>
  </si>
  <si>
    <t>ПИ19-1</t>
  </si>
  <si>
    <t>Excel</t>
  </si>
  <si>
    <t>Злотарева</t>
  </si>
  <si>
    <t>ПИ19-3</t>
  </si>
  <si>
    <t>Осипов</t>
  </si>
  <si>
    <t>13:00-14:30</t>
  </si>
  <si>
    <t>Пи19-4</t>
  </si>
  <si>
    <t>ПИ19-2</t>
  </si>
  <si>
    <t>9:00-10:30</t>
  </si>
  <si>
    <t>Финмат</t>
  </si>
  <si>
    <t>Макаренко</t>
  </si>
  <si>
    <t>ПИ19-4</t>
  </si>
  <si>
    <t>18:55-20:25</t>
  </si>
  <si>
    <t>Вечерка</t>
  </si>
  <si>
    <t>ТОБД</t>
  </si>
  <si>
    <t>Добрина</t>
  </si>
  <si>
    <t>Макрушин</t>
  </si>
  <si>
    <t>Шевцов</t>
  </si>
  <si>
    <t>10:00-11:30</t>
  </si>
  <si>
    <t xml:space="preserve">Бухис </t>
  </si>
  <si>
    <t>Городецкая</t>
  </si>
  <si>
    <t>14:00-15:30</t>
  </si>
  <si>
    <t>Номер</t>
  </si>
  <si>
    <t>Сделано?</t>
  </si>
  <si>
    <t>Кто делал/делает</t>
  </si>
  <si>
    <t>Комментарий</t>
  </si>
  <si>
    <t>да</t>
  </si>
  <si>
    <t>Алиса Батманова</t>
  </si>
  <si>
    <t>Гришин: добавил формулы для перевода эквивалентных ставок</t>
  </si>
  <si>
    <t>Крылова: добавила чуть больше по классификации и формулы в понятном виде</t>
  </si>
  <si>
    <t>Гришин: чуть подробнее про дюращию портфеля</t>
  </si>
  <si>
    <t>Крылова: добавила пассивные стратегии и конкретную теорему</t>
  </si>
  <si>
    <t>Миша Кузнецов</t>
  </si>
  <si>
    <t>Крылова: добавила правильное определение, часть уже написанного ответа не нужна, Деменчук: выкинул ненужный фрагмент</t>
  </si>
  <si>
    <t>Лиза Поликарпова</t>
  </si>
  <si>
    <t>Крылова: добавила понятное определение</t>
  </si>
  <si>
    <t>Всеволод Гришин</t>
  </si>
  <si>
    <t>Крылова: добавила про системные и несистемные риски</t>
  </si>
  <si>
    <t>Софья Попова</t>
  </si>
  <si>
    <t>Анна Петров</t>
  </si>
  <si>
    <t>нашла информацию только в ее лекции</t>
  </si>
  <si>
    <t>Катя Петрова</t>
  </si>
  <si>
    <t>не могу найти внятно про дискретные модели</t>
  </si>
  <si>
    <t>Переписать формулы на скриншоты!</t>
  </si>
  <si>
    <t>Мурат Дибиров</t>
  </si>
  <si>
    <t>Анна Сарикова</t>
  </si>
  <si>
    <t>Сократить!</t>
  </si>
  <si>
    <t>Ксения Воронина</t>
  </si>
  <si>
    <t>Саид Шихсаидов</t>
  </si>
  <si>
    <t>Теория</t>
  </si>
  <si>
    <t>Практика</t>
  </si>
  <si>
    <t>Консультацию прошел?</t>
  </si>
  <si>
    <t>Да</t>
  </si>
  <si>
    <t>Georgiy Demenchuk: ok</t>
  </si>
  <si>
    <t>нет</t>
  </si>
  <si>
    <t>ok</t>
  </si>
  <si>
    <t>канонический вид</t>
  </si>
  <si>
    <t xml:space="preserve">Georgiy Demenchuk: выкинул последний абзац, докинул про другие проблемы </t>
  </si>
  <si>
    <t>Александр Баранов</t>
  </si>
  <si>
    <t>Даниил Уткин</t>
  </si>
  <si>
    <t>Иван Бедак</t>
  </si>
  <si>
    <t>Georgiy Demenchuk: ok, но я бы тоже попытался сократить</t>
  </si>
  <si>
    <t>Georgiy Demenchuk: нет вынесения в def, а так норм</t>
  </si>
  <si>
    <t>Georgiy Demenchuk: ok, Алиса переделала</t>
  </si>
  <si>
    <t>не ок</t>
  </si>
  <si>
    <t>Крылова: неправильное решение</t>
  </si>
  <si>
    <t>Georgiy Demenchuk: ok, выкинул все лишнее</t>
  </si>
  <si>
    <t>Яна Лазарева</t>
  </si>
  <si>
    <t>Сергей Ткачев</t>
  </si>
  <si>
    <t>Georgiy Demenchuk: ok, дописал последний абзац про исключения в виде I/O для GIL</t>
  </si>
  <si>
    <t>канонический вид под Mac</t>
  </si>
  <si>
    <t>Данила Солоденников</t>
  </si>
  <si>
    <t>Georgiy Demenchuk: все переделал т.к. куча всего того, что не надо</t>
  </si>
  <si>
    <t>Елизавета Крылова</t>
  </si>
  <si>
    <t>канонический вид под Win</t>
  </si>
  <si>
    <t>Марина Ратошнюк</t>
  </si>
  <si>
    <t>Georgiy Demenchuk: ok, чуть оформление поменял</t>
  </si>
  <si>
    <t>Georgiy Demenchuk: не знаю зачем так много примеров функций, но ок</t>
  </si>
  <si>
    <t>Настя Жевагина</t>
  </si>
  <si>
    <t>Georgiy Demenchuk: ok, примеры переделал на скриншоты</t>
  </si>
  <si>
    <t>Georgiy Demenchuk: не нрав, что все в 1 строчку</t>
  </si>
  <si>
    <t>Georgiy Demenchuk: ok, добавил еще один пример маскирования, но можно и покороче это описать - Алиса говорит можно сократить</t>
  </si>
  <si>
    <t>!!!!!!</t>
  </si>
  <si>
    <t>Крылова: нужно было сделать словарь</t>
  </si>
  <si>
    <t>Georgiy Demenchuk: ok, добавил описание зачем нам нужна векторизация и почему не можем без нее жить в numpy - уменьшить</t>
  </si>
  <si>
    <t>Georgiy Demenchuk: ok, выкинул все лишнее, чуть реформатнул, код в виде скрина</t>
  </si>
  <si>
    <t>Georgiy Demenchuk: ok, все хорошо</t>
  </si>
  <si>
    <t>Крылова: долго работает отброс стоп-слов, может у кого-нибудь будет быстрее</t>
  </si>
  <si>
    <t xml:space="preserve">Georgiy Demenchuk: ok, все хорошо, Алиса ддобавила универсальные функции. </t>
  </si>
  <si>
    <t>Виктория Каменчук</t>
  </si>
  <si>
    <t>Georgiy Demenchuk: ok, переделал оформление + код на скрины</t>
  </si>
  <si>
    <t>Georgiy Demenchuk: ok, мб сделать код скринами?</t>
  </si>
  <si>
    <t>Georgiy Demenchuk</t>
  </si>
  <si>
    <t>Georgiy Demenchuk: ok, сделал код скринами</t>
  </si>
  <si>
    <t>Крылова: не до конца сделано, по условию нужно проверить все столбы, здесть только 1</t>
  </si>
  <si>
    <t>Крылова: скорее всего есть более элегантное решение</t>
  </si>
  <si>
    <t>Georgiy Demenchuk: ok, сделал код скринами + удалил доп инфу про npy</t>
  </si>
  <si>
    <t>Юлия Кравченко</t>
  </si>
  <si>
    <t>Georgiy Demenchuk: ok, надписи сверху изображений сделал</t>
  </si>
  <si>
    <t>Georgiy Demenchuk: ok, все подправили</t>
  </si>
  <si>
    <t>Georgiy Demenchuk: ok, выкинул необязательную инфу, но вопрос говно</t>
  </si>
  <si>
    <t>!!!!!!!!!!</t>
  </si>
  <si>
    <t>Лена Шашкина</t>
  </si>
  <si>
    <t>Georgiy Demenchuk: ok, также добавил немного примеров</t>
  </si>
  <si>
    <t>Никита Галкин</t>
  </si>
  <si>
    <t>Georgiy Demenchuk: ok, но я бы еще сократил</t>
  </si>
  <si>
    <t>Задание</t>
  </si>
  <si>
    <t>Вопрос</t>
  </si>
  <si>
    <t>Кто делал?</t>
  </si>
  <si>
    <t>task0</t>
  </si>
  <si>
    <t>Снежана Устимова</t>
  </si>
  <si>
    <t>Georgiy Demenchuk: ok, добавил обзорную инфу про dask.array</t>
  </si>
  <si>
    <t>task8</t>
  </si>
  <si>
    <t>Georgiy Demenchuk: ok, код скринами, мб сократить про необязательные параметры?</t>
  </si>
  <si>
    <t>task10</t>
  </si>
  <si>
    <t>task11</t>
  </si>
  <si>
    <t>task16</t>
  </si>
  <si>
    <t>task20</t>
  </si>
  <si>
    <t>Georgiy Demenchuk: ok, добавил инфу с 3 билета с консы</t>
  </si>
  <si>
    <t>task29</t>
  </si>
  <si>
    <t>Georgiy Demenchuk: ok, вроде надо добавить инфу про dask.array.reduction, но я не понял смысола</t>
  </si>
  <si>
    <t>task32</t>
  </si>
  <si>
    <t>задача без решения</t>
  </si>
  <si>
    <t>task36</t>
  </si>
  <si>
    <t>task41</t>
  </si>
  <si>
    <t>Татьяна Волкова</t>
  </si>
  <si>
    <t>task42</t>
  </si>
  <si>
    <t>Вероника Соколова</t>
  </si>
  <si>
    <t>№ вопроса</t>
  </si>
  <si>
    <t>№ темы</t>
  </si>
  <si>
    <t>Проверил по лекциям?</t>
  </si>
  <si>
    <t>Текст вопроса (только для вопросов с экза)</t>
  </si>
  <si>
    <t>Перепроверка</t>
  </si>
  <si>
    <t>Алина Цветкова</t>
  </si>
  <si>
    <t>-</t>
  </si>
  <si>
    <t>Thomas Shastviencko</t>
  </si>
  <si>
    <t>поправили на "конкретного заказчика", перепров</t>
  </si>
  <si>
    <t xml:space="preserve">да </t>
  </si>
  <si>
    <t>да (исправила)</t>
  </si>
  <si>
    <t>Да (исправила)</t>
  </si>
  <si>
    <t>Анастасия Соколова</t>
  </si>
  <si>
    <t>Евгений Киреев</t>
  </si>
  <si>
    <t xml:space="preserve">Городецкая внесла изменения в билет </t>
  </si>
  <si>
    <t>Добавлен дополнительный ответ</t>
  </si>
  <si>
    <t>Городецкая добавила новое задание</t>
  </si>
  <si>
    <t>уточнить: Городецкая добавила верный ответ в перечень вариантов, я его отметила уже как верный</t>
  </si>
  <si>
    <t>Катя Котова</t>
  </si>
  <si>
    <t>http://www.advanter.net/upload/test.php</t>
  </si>
  <si>
    <t xml:space="preserve">Городецкая убрала это задание </t>
  </si>
  <si>
    <t>АААААА, надо переспросить</t>
  </si>
  <si>
    <t>Городецкая добавила задание</t>
  </si>
  <si>
    <t>Доп вопросы с экзамена</t>
  </si>
  <si>
    <t>номер добавлен с экзамена</t>
  </si>
  <si>
    <t>Внутренние пользователи бухгалтерской информации - это:</t>
  </si>
  <si>
    <t>В программе «1С: Бухгалтерия 3» кнопка на закладке Материалы документа «Требования-накладные» позволяет выбрать номенклатуру из списка:</t>
  </si>
  <si>
    <t>Справочники объектов аналитического учета по целевому назначению и выполняемым учетным функциям подразделяются на виды</t>
  </si>
  <si>
    <t>чуть видоизмененный вопрос 54 темы 2</t>
  </si>
  <si>
    <t xml:space="preserve">чуть видоизмененный вопрос 78 темы 1 </t>
  </si>
  <si>
    <t>Имя</t>
  </si>
  <si>
    <t>ТОБД теория</t>
  </si>
  <si>
    <t>ТОБД практика</t>
  </si>
  <si>
    <t>БУХИС</t>
  </si>
  <si>
    <t>Активность</t>
  </si>
  <si>
    <t>Всего</t>
  </si>
  <si>
    <t>Github</t>
  </si>
  <si>
    <t>https://github.com/Uniserg</t>
  </si>
  <si>
    <t>https://github.com/ElizavetaWow</t>
  </si>
  <si>
    <t>https://github.com/Shush1k</t>
  </si>
  <si>
    <t>https://github.com/fatalliska</t>
  </si>
  <si>
    <t>Редактор Финмата</t>
  </si>
  <si>
    <t>https://github.com/Veroniqques</t>
  </si>
  <si>
    <t>https://github.com/TatianaVolkovaa</t>
  </si>
  <si>
    <t>https://github.com/GrishinVse</t>
  </si>
  <si>
    <t>Главный редактор, редактор ТОБД</t>
  </si>
  <si>
    <t>https://github.com/Cat-in-box/</t>
  </si>
  <si>
    <t>https://github.com/immortalban</t>
  </si>
  <si>
    <t>https://github.com/Zeoforex</t>
  </si>
  <si>
    <t>https://github.com/petrov-anna</t>
  </si>
  <si>
    <t>https://github.com/Master-sniffer</t>
  </si>
  <si>
    <t>https://github.com/Karambasss</t>
  </si>
  <si>
    <t>https://github.com/alexsp63</t>
  </si>
  <si>
    <t>https://github.com/malutinski</t>
  </si>
  <si>
    <t>https://github.com/pppppplk</t>
  </si>
  <si>
    <t>https://github.com/snezhanaustimova</t>
  </si>
  <si>
    <t>https://github.com/YanaLaz</t>
  </si>
  <si>
    <t>http://github.com/pasmurnyy</t>
  </si>
  <si>
    <t>https://github.com/Said4U</t>
  </si>
  <si>
    <t>https://github.com/kotova0420</t>
  </si>
  <si>
    <t>http://github.com/evgeniykireev</t>
  </si>
  <si>
    <t>Администратор</t>
  </si>
  <si>
    <t>https://github.com/GeorgiyDemo</t>
  </si>
  <si>
    <t>https://github.com/EkaterinMrr</t>
  </si>
  <si>
    <t>https://github.com/Yulkr</t>
  </si>
  <si>
    <t>https://github.com/NastushkaPlushka</t>
  </si>
  <si>
    <t>https://github.com/erlnby</t>
  </si>
  <si>
    <t>http://github.com/atsvetkovaaa</t>
  </si>
  <si>
    <t>https://github.com/Nyamur</t>
  </si>
  <si>
    <t>https://github.com/lena346</t>
  </si>
  <si>
    <t>https://github.com/RatoshnyukMarina</t>
  </si>
  <si>
    <t>https://github.com/thegalkin</t>
  </si>
  <si>
    <t>https://github.com/victorioustone</t>
  </si>
  <si>
    <t>Ольга Хамикоева</t>
  </si>
  <si>
    <t>https://github.com/Osetinskiy-pokemon</t>
  </si>
  <si>
    <t>Доп баллы за работу</t>
  </si>
  <si>
    <t>Баллы</t>
  </si>
  <si>
    <t>За что</t>
  </si>
  <si>
    <t>За решение ЭКЗАМЕНАЦИОННОГО билета ТОБД</t>
  </si>
  <si>
    <t>Действие</t>
  </si>
  <si>
    <t>Балл</t>
  </si>
  <si>
    <t>За шаблон решения Excel</t>
  </si>
  <si>
    <t>За файл решенного билета Excel</t>
  </si>
  <si>
    <t>Бонус Редактора</t>
  </si>
  <si>
    <t>За ЭКЗАМЕНАЦИОННОЕ условие ТОБД (ПИ19-1/ПИ19-2)</t>
  </si>
  <si>
    <t>за проверку практики путхон</t>
  </si>
  <si>
    <t>За решение ЭКЗАМЕНАЦИОННОГО билета ТОБД (ПИ19-1/ПИ19-2)</t>
  </si>
  <si>
    <t>- перенесено на вкладку ТОБД</t>
  </si>
  <si>
    <t>За частичное решение ЭКЗАМЕНАЦИОННОГО билета ТОБД</t>
  </si>
  <si>
    <t>За частичное решение ЭКЗАМЕНАЦИОННОГО билета ТОБД (ПИ19-1/ПИ19-2)</t>
  </si>
  <si>
    <t>За частичное ЭКЗАМЕНАЦИОННОЕ условие ТОБД (ПИ19-1/ПИ19-2)</t>
  </si>
  <si>
    <t>за шаблон решения Билет 19 Excel</t>
  </si>
  <si>
    <t>* В какой-то момент я потерял нить событий и возможно не учел чью-то работу или активность + некоторые данные задублировались</t>
  </si>
  <si>
    <t>Если что-то потерял - напишие в ЛС: https://vk.com/dem_g</t>
  </si>
  <si>
    <t>за файл решенный файл билета 20 Excel + ЭКЗАМЕНАЦИОННОЕ УСЛОВИЕ ТОБД + за еще одно ЭКЗАМЕНАЦИОННОЕ условие ТОБД + за решение</t>
  </si>
  <si>
    <t>за Форматирование + за полное экзаменационное условие ТОБД</t>
  </si>
  <si>
    <t>За ЭКЗАМЕНАЦИОННОЕ условие ТОБД</t>
  </si>
  <si>
    <t>за шаблон "Для экзамена"</t>
  </si>
  <si>
    <t>За частичное ЭКЗАМЕНАЦИОННОЕ условие ТОБД + еще раз за другое</t>
  </si>
  <si>
    <t>За ЭКЗАМЕНАЦИОННОЕ условие ТОБД + За решение ЭКЗАМЕНАЦИОННОГО билета ТОБД</t>
  </si>
  <si>
    <t>за шаблон решения Билет 5 пример Excel + частичное решение экзаменационного ТОБД</t>
  </si>
  <si>
    <t xml:space="preserve">За ЭКЗАМЕНАЦИОННОЕ условие ТОБД + за решение ТОБД </t>
  </si>
  <si>
    <t>за файл решенный файл билета 94 Excel</t>
  </si>
  <si>
    <t>за файл решенный файл билета 93 Excel + за шаблон решения Демо Excel + за шаблон решения Билет 5  Excel + за форматирование</t>
  </si>
  <si>
    <t>за редактирование ТОБД + частичное решение экзаменационного билета ТОБД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</si>
</sst>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6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sz val="10.0"/>
      <color rgb="FF212529"/>
      <name val="Arial"/>
    </font>
    <font>
      <b/>
      <sz val="16.0"/>
      <color theme="1"/>
      <name val="Arial"/>
    </font>
    <font>
      <color rgb="FF000000"/>
      <name val="Roboto"/>
    </font>
    <font/>
    <font>
      <color rgb="FF000000"/>
      <name val="Arial"/>
    </font>
    <font>
      <u/>
      <color rgb="FF0000FF"/>
    </font>
    <font>
      <b/>
      <sz val="12.0"/>
      <color theme="1"/>
      <name val="Arial"/>
    </font>
    <font>
      <name val="Arial"/>
    </font>
    <font>
      <u/>
      <color rgb="FF1155CC"/>
    </font>
    <font>
      <u/>
      <color rgb="FF0000FF"/>
    </font>
    <font>
      <b/>
      <color theme="1"/>
      <name val="Arial"/>
    </font>
    <font>
      <color rgb="FF212529"/>
      <name val="Arial"/>
    </font>
    <font>
      <color theme="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theme="8"/>
        <bgColor theme="8"/>
      </patternFill>
    </fill>
    <fill>
      <patternFill patternType="solid">
        <fgColor rgb="FF34A853"/>
        <bgColor rgb="FF34A853"/>
      </patternFill>
    </fill>
    <fill>
      <patternFill patternType="solid">
        <fgColor rgb="FFB7E1CD"/>
        <bgColor rgb="FFB7E1CD"/>
      </patternFill>
    </fill>
    <fill>
      <patternFill patternType="solid">
        <fgColor theme="5"/>
        <bgColor theme="5"/>
      </patternFill>
    </fill>
    <fill>
      <patternFill patternType="solid">
        <fgColor rgb="FFE06666"/>
        <bgColor rgb="FFE06666"/>
      </patternFill>
    </fill>
    <fill>
      <patternFill patternType="solid">
        <fgColor rgb="FF9FC5E8"/>
        <bgColor rgb="FF9FC5E8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164" xfId="0" applyFont="1" applyNumberFormat="1"/>
    <xf borderId="0" fillId="2" fontId="1" numFmtId="164" xfId="0" applyFill="1" applyFont="1" applyNumberFormat="1"/>
    <xf borderId="0" fillId="2" fontId="1" numFmtId="0" xfId="0" applyFont="1"/>
    <xf borderId="0" fillId="3" fontId="1" numFmtId="164" xfId="0" applyFill="1" applyFont="1" applyNumberFormat="1"/>
    <xf borderId="0" fillId="3" fontId="3" numFmtId="0" xfId="0" applyAlignment="1" applyFont="1">
      <alignment horizontal="left"/>
    </xf>
    <xf borderId="0" fillId="3" fontId="1" numFmtId="0" xfId="0" applyFont="1"/>
    <xf borderId="0" fillId="3" fontId="2" numFmtId="0" xfId="0" applyFont="1"/>
    <xf borderId="0" fillId="4" fontId="1" numFmtId="0" xfId="0" applyFill="1" applyFont="1"/>
    <xf borderId="0" fillId="4" fontId="2" numFmtId="164" xfId="0" applyFont="1" applyNumberFormat="1"/>
    <xf borderId="0" fillId="4" fontId="2" numFmtId="0" xfId="0" applyFont="1"/>
    <xf borderId="0" fillId="4" fontId="1" numFmtId="164" xfId="0" applyFont="1" applyNumberForma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0" fillId="5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0" fontId="4" numFmtId="0" xfId="0" applyAlignment="1" applyFont="1">
      <alignment horizontal="center" readingOrder="0" vertical="bottom"/>
    </xf>
    <xf borderId="1" fillId="0" fontId="2" numFmtId="0" xfId="0" applyAlignment="1" applyBorder="1" applyFont="1">
      <alignment horizontal="right" vertical="bottom"/>
    </xf>
    <xf borderId="1" fillId="7" fontId="2" numFmtId="0" xfId="0" applyAlignment="1" applyBorder="1" applyFill="1" applyFont="1">
      <alignment readingOrder="0"/>
    </xf>
    <xf borderId="1" fillId="8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9" fontId="2" numFmtId="0" xfId="0" applyAlignment="1" applyBorder="1" applyFill="1" applyFont="1">
      <alignment readingOrder="0" vertical="bottom"/>
    </xf>
    <xf borderId="0" fillId="10" fontId="2" numFmtId="0" xfId="0" applyAlignment="1" applyFill="1" applyFont="1">
      <alignment readingOrder="0"/>
    </xf>
    <xf borderId="1" fillId="3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 vertical="bottom"/>
    </xf>
    <xf borderId="1" fillId="3" fontId="2" numFmtId="0" xfId="0" applyAlignment="1" applyBorder="1" applyFont="1">
      <alignment horizontal="right" readingOrder="0" vertical="bottom"/>
    </xf>
    <xf borderId="1" fillId="3" fontId="2" numFmtId="0" xfId="0" applyAlignment="1" applyBorder="1" applyFont="1">
      <alignment readingOrder="0"/>
    </xf>
    <xf borderId="1" fillId="6" fontId="2" numFmtId="0" xfId="0" applyAlignment="1" applyBorder="1" applyFont="1">
      <alignment readingOrder="0" vertical="bottom"/>
    </xf>
    <xf borderId="0" fillId="4" fontId="5" numFmtId="0" xfId="0" applyAlignment="1" applyFont="1">
      <alignment readingOrder="0"/>
    </xf>
    <xf borderId="0" fillId="3" fontId="5" numFmtId="0" xfId="0" applyAlignment="1" applyFont="1">
      <alignment readingOrder="0"/>
    </xf>
    <xf borderId="1" fillId="11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11" fontId="2" numFmtId="0" xfId="0" applyAlignment="1" applyBorder="1" applyFont="1">
      <alignment vertical="bottom"/>
    </xf>
    <xf borderId="0" fillId="3" fontId="2" numFmtId="0" xfId="0" applyFont="1"/>
    <xf borderId="0" fillId="3" fontId="2" numFmtId="0" xfId="0" applyAlignment="1" applyFont="1">
      <alignment readingOrder="0"/>
    </xf>
    <xf borderId="1" fillId="0" fontId="2" numFmtId="0" xfId="0" applyBorder="1" applyFont="1"/>
    <xf borderId="0" fillId="0" fontId="6" numFmtId="0" xfId="0" applyAlignment="1" applyFont="1">
      <alignment readingOrder="0"/>
    </xf>
    <xf borderId="1" fillId="12" fontId="2" numFmtId="0" xfId="0" applyAlignment="1" applyBorder="1" applyFill="1" applyFont="1">
      <alignment readingOrder="0"/>
    </xf>
    <xf borderId="1" fillId="4" fontId="7" numFmtId="0" xfId="0" applyAlignment="1" applyBorder="1" applyFont="1">
      <alignment horizontal="left" readingOrder="0"/>
    </xf>
    <xf borderId="1" fillId="0" fontId="6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0" fillId="13" fontId="6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9" numFmtId="0" xfId="0" applyAlignment="1" applyFont="1">
      <alignment horizontal="center" readingOrder="0" vertical="bottom"/>
    </xf>
    <xf borderId="1" fillId="14" fontId="6" numFmtId="0" xfId="0" applyAlignment="1" applyBorder="1" applyFill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1" fillId="15" fontId="13" numFmtId="0" xfId="0" applyAlignment="1" applyBorder="1" applyFill="1" applyFont="1">
      <alignment horizontal="center" readingOrder="0"/>
    </xf>
    <xf borderId="0" fillId="16" fontId="2" numFmtId="0" xfId="0" applyAlignment="1" applyFill="1" applyFont="1">
      <alignment readingOrder="0"/>
    </xf>
    <xf borderId="0" fillId="17" fontId="14" numFmtId="0" xfId="0" applyAlignment="1" applyFill="1" applyFont="1">
      <alignment readingOrder="0"/>
    </xf>
    <xf borderId="0" fillId="17" fontId="1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Активность участников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'Мониторинг загруженности'!$B$1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'Мониторинг загруженности'!$A$2:$A$35</c:f>
            </c:strRef>
          </c:cat>
          <c:val>
            <c:numRef>
              <c:f>'Мониторинг загруженности'!$B$2:$B$35</c:f>
              <c:numCache/>
            </c:numRef>
          </c:val>
        </c:ser>
        <c:ser>
          <c:idx val="1"/>
          <c:order val="1"/>
          <c:tx>
            <c:strRef>
              <c:f>'Мониторинг загруженности'!$C$1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'Мониторинг загруженности'!$A$2:$A$35</c:f>
            </c:strRef>
          </c:cat>
          <c:val>
            <c:numRef>
              <c:f>'Мониторинг загруженности'!$C$2:$C$35</c:f>
              <c:numCache/>
            </c:numRef>
          </c:val>
        </c:ser>
        <c:ser>
          <c:idx val="2"/>
          <c:order val="2"/>
          <c:tx>
            <c:strRef>
              <c:f>'Мониторинг загруженности'!$D$1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'Мониторинг загруженности'!$A$2:$A$35</c:f>
            </c:strRef>
          </c:cat>
          <c:val>
            <c:numRef>
              <c:f>'Мониторинг загруженности'!$D$2:$D$35</c:f>
              <c:numCache/>
            </c:numRef>
          </c:val>
        </c:ser>
        <c:ser>
          <c:idx val="3"/>
          <c:order val="3"/>
          <c:tx>
            <c:strRef>
              <c:f>'Мониторинг загруженности'!$E$1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'Мониторинг загруженности'!$A$2:$A$35</c:f>
            </c:strRef>
          </c:cat>
          <c:val>
            <c:numRef>
              <c:f>'Мониторинг загруженности'!$E$2:$E$35</c:f>
              <c:numCache/>
            </c:numRef>
          </c:val>
        </c:ser>
        <c:ser>
          <c:idx val="4"/>
          <c:order val="4"/>
          <c:tx>
            <c:strRef>
              <c:f>'Мониторинг загруженности'!$F$1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'Мониторинг загруженности'!$A$2:$A$35</c:f>
            </c:strRef>
          </c:cat>
          <c:val>
            <c:numRef>
              <c:f>'Мониторинг загруженности'!$F$2:$F$35</c:f>
              <c:numCache/>
            </c:numRef>
          </c:val>
        </c:ser>
        <c:overlap val="100"/>
        <c:axId val="52927438"/>
        <c:axId val="1323584759"/>
      </c:barChart>
      <c:catAx>
        <c:axId val="52927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Имя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584759"/>
      </c:catAx>
      <c:valAx>
        <c:axId val="1323584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27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39</xdr:row>
      <xdr:rowOff>28575</xdr:rowOff>
    </xdr:from>
    <xdr:ext cx="7686675" cy="4752975"/>
    <xdr:graphicFrame>
      <xdr:nvGraphicFramePr>
        <xdr:cNvPr id="2089476663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advanter.net/upload/test.php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Said4U" TargetMode="External"/><Relationship Id="rId22" Type="http://schemas.openxmlformats.org/officeDocument/2006/relationships/hyperlink" Target="http://github.com/evgeniykireev" TargetMode="External"/><Relationship Id="rId21" Type="http://schemas.openxmlformats.org/officeDocument/2006/relationships/hyperlink" Target="https://github.com/kotova0420" TargetMode="External"/><Relationship Id="rId24" Type="http://schemas.openxmlformats.org/officeDocument/2006/relationships/hyperlink" Target="https://github.com/EkaterinMrr" TargetMode="External"/><Relationship Id="rId23" Type="http://schemas.openxmlformats.org/officeDocument/2006/relationships/hyperlink" Target="https://github.com/GeorgiyDemo" TargetMode="External"/><Relationship Id="rId1" Type="http://schemas.openxmlformats.org/officeDocument/2006/relationships/hyperlink" Target="https://github.com/Uniserg" TargetMode="External"/><Relationship Id="rId2" Type="http://schemas.openxmlformats.org/officeDocument/2006/relationships/hyperlink" Target="https://github.com/ElizavetaWow" TargetMode="External"/><Relationship Id="rId3" Type="http://schemas.openxmlformats.org/officeDocument/2006/relationships/hyperlink" Target="https://github.com/Shush1k" TargetMode="External"/><Relationship Id="rId4" Type="http://schemas.openxmlformats.org/officeDocument/2006/relationships/hyperlink" Target="https://github.com/fatalliska" TargetMode="External"/><Relationship Id="rId9" Type="http://schemas.openxmlformats.org/officeDocument/2006/relationships/hyperlink" Target="https://github.com/immortalban" TargetMode="External"/><Relationship Id="rId26" Type="http://schemas.openxmlformats.org/officeDocument/2006/relationships/hyperlink" Target="https://github.com/NastushkaPlushka" TargetMode="External"/><Relationship Id="rId25" Type="http://schemas.openxmlformats.org/officeDocument/2006/relationships/hyperlink" Target="https://github.com/Yulkr?tab=repositories" TargetMode="External"/><Relationship Id="rId28" Type="http://schemas.openxmlformats.org/officeDocument/2006/relationships/hyperlink" Target="http://github.com/atsvetkovaaa" TargetMode="External"/><Relationship Id="rId27" Type="http://schemas.openxmlformats.org/officeDocument/2006/relationships/hyperlink" Target="https://github.com/erlnby" TargetMode="External"/><Relationship Id="rId5" Type="http://schemas.openxmlformats.org/officeDocument/2006/relationships/hyperlink" Target="https://github.com/Veroniqques" TargetMode="External"/><Relationship Id="rId6" Type="http://schemas.openxmlformats.org/officeDocument/2006/relationships/hyperlink" Target="https://github.com/TatianaVolkovaa" TargetMode="External"/><Relationship Id="rId29" Type="http://schemas.openxmlformats.org/officeDocument/2006/relationships/hyperlink" Target="https://github.com/Nyamur" TargetMode="External"/><Relationship Id="rId7" Type="http://schemas.openxmlformats.org/officeDocument/2006/relationships/hyperlink" Target="https://github.com/GrishinVse" TargetMode="External"/><Relationship Id="rId8" Type="http://schemas.openxmlformats.org/officeDocument/2006/relationships/hyperlink" Target="https://github.com/Cat-in-box/" TargetMode="External"/><Relationship Id="rId31" Type="http://schemas.openxmlformats.org/officeDocument/2006/relationships/hyperlink" Target="https://github.com/RatoshnyukMarina" TargetMode="External"/><Relationship Id="rId30" Type="http://schemas.openxmlformats.org/officeDocument/2006/relationships/hyperlink" Target="https://github.com/lena346" TargetMode="External"/><Relationship Id="rId11" Type="http://schemas.openxmlformats.org/officeDocument/2006/relationships/hyperlink" Target="https://github.com/petrov-anna" TargetMode="External"/><Relationship Id="rId33" Type="http://schemas.openxmlformats.org/officeDocument/2006/relationships/hyperlink" Target="https://github.com/victorioustone" TargetMode="External"/><Relationship Id="rId10" Type="http://schemas.openxmlformats.org/officeDocument/2006/relationships/hyperlink" Target="https://github.com/Zeoforex" TargetMode="External"/><Relationship Id="rId32" Type="http://schemas.openxmlformats.org/officeDocument/2006/relationships/hyperlink" Target="https://github.com/thegalkin" TargetMode="External"/><Relationship Id="rId13" Type="http://schemas.openxmlformats.org/officeDocument/2006/relationships/hyperlink" Target="https://github.com/Karambasss" TargetMode="External"/><Relationship Id="rId35" Type="http://schemas.openxmlformats.org/officeDocument/2006/relationships/drawing" Target="../drawings/drawing5.xml"/><Relationship Id="rId12" Type="http://schemas.openxmlformats.org/officeDocument/2006/relationships/hyperlink" Target="https://github.com/Master-sniffer" TargetMode="External"/><Relationship Id="rId34" Type="http://schemas.openxmlformats.org/officeDocument/2006/relationships/hyperlink" Target="https://github.com/Osetinskiy-pokemon" TargetMode="External"/><Relationship Id="rId15" Type="http://schemas.openxmlformats.org/officeDocument/2006/relationships/hyperlink" Target="https://github.com/malutinski" TargetMode="External"/><Relationship Id="rId14" Type="http://schemas.openxmlformats.org/officeDocument/2006/relationships/hyperlink" Target="https://github.com/alexsp63" TargetMode="External"/><Relationship Id="rId17" Type="http://schemas.openxmlformats.org/officeDocument/2006/relationships/hyperlink" Target="https://github.com/snezhanaustimova" TargetMode="External"/><Relationship Id="rId16" Type="http://schemas.openxmlformats.org/officeDocument/2006/relationships/hyperlink" Target="https://github.com/pppppplk" TargetMode="External"/><Relationship Id="rId19" Type="http://schemas.openxmlformats.org/officeDocument/2006/relationships/hyperlink" Target="http://github.com/pasmurnyy" TargetMode="External"/><Relationship Id="rId18" Type="http://schemas.openxmlformats.org/officeDocument/2006/relationships/hyperlink" Target="https://github.com/YanaLaz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>
        <v>44572.0</v>
      </c>
      <c r="B2" s="1" t="s">
        <v>5</v>
      </c>
      <c r="C2" s="1" t="s">
        <v>6</v>
      </c>
      <c r="D2" s="1" t="s">
        <v>7</v>
      </c>
      <c r="E2" s="1" t="s">
        <v>8</v>
      </c>
    </row>
    <row r="3" ht="15.75" customHeight="1">
      <c r="A3" s="2">
        <v>44572.0</v>
      </c>
      <c r="B3" s="1" t="s">
        <v>5</v>
      </c>
      <c r="C3" s="1" t="s">
        <v>9</v>
      </c>
      <c r="D3" s="1" t="s">
        <v>7</v>
      </c>
      <c r="E3" s="1" t="s">
        <v>10</v>
      </c>
      <c r="G3" s="3"/>
    </row>
    <row r="4" ht="15.75" customHeight="1">
      <c r="A4" s="2">
        <v>44572.0</v>
      </c>
      <c r="B4" s="1" t="s">
        <v>11</v>
      </c>
      <c r="C4" s="1" t="s">
        <v>12</v>
      </c>
      <c r="D4" s="1" t="s">
        <v>7</v>
      </c>
      <c r="E4" s="1" t="s">
        <v>10</v>
      </c>
      <c r="G4" s="3"/>
    </row>
    <row r="5" ht="15.75" customHeight="1">
      <c r="A5" s="2">
        <v>44572.0</v>
      </c>
      <c r="B5" s="1" t="s">
        <v>11</v>
      </c>
      <c r="C5" s="1" t="s">
        <v>13</v>
      </c>
      <c r="D5" s="1" t="s">
        <v>7</v>
      </c>
      <c r="E5" s="1" t="s">
        <v>8</v>
      </c>
      <c r="G5" s="3"/>
    </row>
    <row r="6" ht="15.75" customHeight="1">
      <c r="A6" s="4"/>
      <c r="B6" s="5"/>
      <c r="C6" s="5"/>
      <c r="D6" s="5"/>
      <c r="E6" s="5"/>
    </row>
    <row r="7" ht="15.75" customHeight="1">
      <c r="A7" s="2">
        <v>44576.0</v>
      </c>
      <c r="B7" s="1" t="s">
        <v>14</v>
      </c>
      <c r="C7" s="1" t="s">
        <v>6</v>
      </c>
      <c r="D7" s="1" t="s">
        <v>15</v>
      </c>
      <c r="E7" s="1" t="s">
        <v>16</v>
      </c>
      <c r="G7" s="3"/>
    </row>
    <row r="8" ht="15.75" customHeight="1">
      <c r="A8" s="2">
        <v>44576.0</v>
      </c>
      <c r="B8" s="1" t="s">
        <v>11</v>
      </c>
      <c r="C8" s="1" t="s">
        <v>13</v>
      </c>
      <c r="D8" s="1" t="s">
        <v>15</v>
      </c>
      <c r="E8" s="1" t="s">
        <v>16</v>
      </c>
      <c r="G8" s="3"/>
    </row>
    <row r="9" ht="15.75" customHeight="1">
      <c r="A9" s="2">
        <v>44578.0</v>
      </c>
      <c r="B9" s="1" t="s">
        <v>14</v>
      </c>
      <c r="C9" s="1" t="s">
        <v>9</v>
      </c>
      <c r="D9" s="1" t="s">
        <v>15</v>
      </c>
      <c r="E9" s="1" t="s">
        <v>16</v>
      </c>
      <c r="G9" s="3"/>
    </row>
    <row r="10" ht="15.75" customHeight="1">
      <c r="A10" s="2">
        <v>44578.0</v>
      </c>
      <c r="B10" s="1" t="s">
        <v>11</v>
      </c>
      <c r="C10" s="1" t="s">
        <v>17</v>
      </c>
      <c r="D10" s="1" t="s">
        <v>15</v>
      </c>
      <c r="E10" s="1" t="s">
        <v>16</v>
      </c>
      <c r="G10" s="3"/>
    </row>
    <row r="11" ht="15.75" customHeight="1">
      <c r="A11" s="4"/>
      <c r="B11" s="4"/>
      <c r="C11" s="4"/>
      <c r="D11" s="4"/>
      <c r="E11" s="4"/>
    </row>
    <row r="12" ht="15.75" customHeight="1">
      <c r="A12" s="6">
        <v>44579.0</v>
      </c>
      <c r="B12" s="7" t="s">
        <v>18</v>
      </c>
      <c r="C12" s="8" t="s">
        <v>19</v>
      </c>
      <c r="D12" s="8" t="s">
        <v>20</v>
      </c>
      <c r="E12" s="8" t="s">
        <v>21</v>
      </c>
      <c r="F12" s="9"/>
    </row>
    <row r="13" ht="15.75" customHeight="1">
      <c r="A13" s="6">
        <v>44582.0</v>
      </c>
      <c r="B13" s="8" t="s">
        <v>5</v>
      </c>
      <c r="C13" s="8" t="s">
        <v>6</v>
      </c>
      <c r="D13" s="8" t="s">
        <v>20</v>
      </c>
      <c r="E13" s="8" t="s">
        <v>22</v>
      </c>
      <c r="G13" s="3"/>
    </row>
    <row r="14" ht="15.75" customHeight="1">
      <c r="A14" s="6">
        <v>44582.0</v>
      </c>
      <c r="B14" s="8" t="s">
        <v>11</v>
      </c>
      <c r="C14" s="8" t="s">
        <v>13</v>
      </c>
      <c r="D14" s="8" t="s">
        <v>20</v>
      </c>
      <c r="E14" s="8" t="s">
        <v>22</v>
      </c>
      <c r="G14" s="3"/>
    </row>
    <row r="15" ht="15.75" customHeight="1">
      <c r="A15" s="6">
        <v>44583.0</v>
      </c>
      <c r="B15" s="8" t="s">
        <v>14</v>
      </c>
      <c r="C15" s="8" t="s">
        <v>9</v>
      </c>
      <c r="D15" s="8" t="s">
        <v>20</v>
      </c>
      <c r="E15" s="8" t="s">
        <v>22</v>
      </c>
      <c r="G15" s="3"/>
    </row>
    <row r="16" ht="15.75" customHeight="1">
      <c r="A16" s="6">
        <v>44583.0</v>
      </c>
      <c r="B16" s="8" t="s">
        <v>11</v>
      </c>
      <c r="C16" s="8" t="s">
        <v>17</v>
      </c>
      <c r="D16" s="8" t="s">
        <v>20</v>
      </c>
      <c r="E16" s="8" t="s">
        <v>22</v>
      </c>
      <c r="G16" s="3"/>
    </row>
    <row r="17" ht="15.75" customHeight="1">
      <c r="A17" s="4"/>
      <c r="B17" s="4"/>
      <c r="C17" s="4"/>
      <c r="D17" s="4"/>
      <c r="E17" s="4"/>
    </row>
    <row r="18" ht="15.75" customHeight="1">
      <c r="A18" s="6">
        <v>44585.0</v>
      </c>
      <c r="B18" s="8" t="s">
        <v>18</v>
      </c>
      <c r="C18" s="8" t="s">
        <v>19</v>
      </c>
      <c r="D18" s="8" t="s">
        <v>7</v>
      </c>
      <c r="E18" s="7" t="s">
        <v>23</v>
      </c>
    </row>
    <row r="19" ht="15.75" customHeight="1">
      <c r="A19" s="4"/>
      <c r="B19" s="4"/>
      <c r="C19" s="4"/>
      <c r="D19" s="4"/>
      <c r="E19" s="4"/>
    </row>
    <row r="20" ht="15.75" customHeight="1">
      <c r="A20" s="2">
        <v>44587.0</v>
      </c>
      <c r="B20" s="10" t="s">
        <v>24</v>
      </c>
      <c r="C20" s="1" t="s">
        <v>6</v>
      </c>
      <c r="D20" s="1" t="s">
        <v>25</v>
      </c>
      <c r="E20" s="1" t="s">
        <v>26</v>
      </c>
      <c r="G20" s="11"/>
      <c r="H20" s="12"/>
      <c r="I20" s="12"/>
      <c r="J20" s="12"/>
      <c r="K20" s="12"/>
    </row>
    <row r="21" ht="15.75" customHeight="1">
      <c r="A21" s="2">
        <v>44587.0</v>
      </c>
      <c r="B21" s="1" t="s">
        <v>27</v>
      </c>
      <c r="C21" s="1" t="s">
        <v>13</v>
      </c>
      <c r="D21" s="1" t="s">
        <v>25</v>
      </c>
      <c r="E21" s="1" t="s">
        <v>26</v>
      </c>
      <c r="G21" s="3"/>
    </row>
    <row r="22" ht="15.75" customHeight="1">
      <c r="A22" s="13">
        <v>44588.0</v>
      </c>
      <c r="B22" s="10" t="s">
        <v>24</v>
      </c>
      <c r="C22" s="10" t="s">
        <v>9</v>
      </c>
      <c r="D22" s="1" t="s">
        <v>25</v>
      </c>
      <c r="E22" s="1" t="s">
        <v>26</v>
      </c>
      <c r="G22" s="11"/>
      <c r="H22" s="12"/>
      <c r="I22" s="12"/>
    </row>
    <row r="23" ht="15.75" customHeight="1">
      <c r="A23" s="13">
        <v>44588.0</v>
      </c>
      <c r="B23" s="10" t="s">
        <v>27</v>
      </c>
      <c r="C23" s="1" t="s">
        <v>17</v>
      </c>
      <c r="D23" s="1" t="s">
        <v>25</v>
      </c>
      <c r="E23" s="1" t="s">
        <v>26</v>
      </c>
      <c r="G23" s="11"/>
      <c r="H23" s="12"/>
      <c r="I23" s="12"/>
      <c r="J23" s="12"/>
      <c r="K23" s="12"/>
    </row>
    <row r="24" ht="15.75" customHeight="1">
      <c r="A24" s="13">
        <v>44589.0</v>
      </c>
      <c r="B24" s="10" t="s">
        <v>18</v>
      </c>
      <c r="C24" s="8" t="s">
        <v>19</v>
      </c>
      <c r="D24" s="1" t="s">
        <v>25</v>
      </c>
      <c r="E24" s="1" t="s">
        <v>26</v>
      </c>
      <c r="G24" s="11"/>
      <c r="H24" s="12"/>
      <c r="I24" s="12"/>
      <c r="J24" s="12"/>
      <c r="K24" s="1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9.71"/>
    <col customWidth="1" min="5" max="5" width="18.86"/>
  </cols>
  <sheetData>
    <row r="1">
      <c r="A1" s="14" t="s">
        <v>28</v>
      </c>
      <c r="B1" s="15" t="s">
        <v>29</v>
      </c>
      <c r="C1" s="15" t="s">
        <v>30</v>
      </c>
      <c r="D1" s="16" t="s">
        <v>31</v>
      </c>
    </row>
    <row r="2">
      <c r="A2" s="17">
        <v>1.0</v>
      </c>
      <c r="B2" s="18" t="s">
        <v>32</v>
      </c>
      <c r="C2" s="19" t="s">
        <v>33</v>
      </c>
      <c r="D2" s="14"/>
    </row>
    <row r="3">
      <c r="A3" s="17">
        <v>2.0</v>
      </c>
      <c r="B3" s="18" t="s">
        <v>32</v>
      </c>
      <c r="C3" s="19" t="s">
        <v>33</v>
      </c>
      <c r="D3" s="20" t="s">
        <v>34</v>
      </c>
    </row>
    <row r="4">
      <c r="A4" s="17">
        <v>3.0</v>
      </c>
      <c r="B4" s="18" t="s">
        <v>32</v>
      </c>
      <c r="C4" s="19" t="s">
        <v>33</v>
      </c>
      <c r="D4" s="14"/>
    </row>
    <row r="5">
      <c r="A5" s="17">
        <v>4.0</v>
      </c>
      <c r="B5" s="18" t="s">
        <v>32</v>
      </c>
      <c r="C5" s="19" t="s">
        <v>33</v>
      </c>
      <c r="D5" s="20" t="s">
        <v>35</v>
      </c>
    </row>
    <row r="6">
      <c r="A6" s="17">
        <v>5.0</v>
      </c>
      <c r="B6" s="18" t="s">
        <v>32</v>
      </c>
      <c r="C6" s="19" t="s">
        <v>33</v>
      </c>
      <c r="D6" s="14"/>
    </row>
    <row r="7">
      <c r="A7" s="17">
        <v>6.0</v>
      </c>
      <c r="B7" s="18" t="s">
        <v>32</v>
      </c>
      <c r="C7" s="19" t="s">
        <v>33</v>
      </c>
      <c r="D7" s="21"/>
    </row>
    <row r="8">
      <c r="A8" s="17">
        <v>7.0</v>
      </c>
      <c r="B8" s="18" t="s">
        <v>32</v>
      </c>
      <c r="C8" s="19" t="s">
        <v>33</v>
      </c>
      <c r="D8" s="21"/>
    </row>
    <row r="9">
      <c r="A9" s="17">
        <v>8.0</v>
      </c>
      <c r="B9" s="18" t="s">
        <v>32</v>
      </c>
      <c r="C9" s="19" t="s">
        <v>33</v>
      </c>
      <c r="D9" s="22" t="s">
        <v>36</v>
      </c>
    </row>
    <row r="10">
      <c r="A10" s="17">
        <v>9.0</v>
      </c>
      <c r="B10" s="18" t="s">
        <v>32</v>
      </c>
      <c r="C10" s="19" t="s">
        <v>33</v>
      </c>
      <c r="D10" s="20" t="s">
        <v>37</v>
      </c>
    </row>
    <row r="11" ht="18.0" customHeight="1">
      <c r="A11" s="17">
        <v>10.0</v>
      </c>
      <c r="B11" s="18" t="s">
        <v>32</v>
      </c>
      <c r="C11" s="20" t="s">
        <v>38</v>
      </c>
      <c r="D11" s="20" t="s">
        <v>39</v>
      </c>
    </row>
    <row r="12">
      <c r="A12" s="17">
        <v>11.0</v>
      </c>
      <c r="B12" s="18" t="s">
        <v>32</v>
      </c>
      <c r="C12" s="20" t="s">
        <v>40</v>
      </c>
      <c r="D12" s="20" t="s">
        <v>41</v>
      </c>
    </row>
    <row r="13">
      <c r="A13" s="17">
        <v>12.0</v>
      </c>
      <c r="B13" s="18" t="s">
        <v>32</v>
      </c>
      <c r="C13" s="20" t="s">
        <v>40</v>
      </c>
      <c r="D13" s="14"/>
    </row>
    <row r="14">
      <c r="A14" s="17">
        <v>13.0</v>
      </c>
      <c r="B14" s="18" t="s">
        <v>32</v>
      </c>
      <c r="C14" s="23" t="s">
        <v>42</v>
      </c>
    </row>
    <row r="15">
      <c r="A15" s="17">
        <v>14.0</v>
      </c>
      <c r="B15" s="18" t="s">
        <v>32</v>
      </c>
      <c r="C15" s="20" t="s">
        <v>40</v>
      </c>
      <c r="D15" s="14"/>
    </row>
    <row r="16">
      <c r="A16" s="17">
        <v>15.0</v>
      </c>
      <c r="B16" s="18" t="s">
        <v>32</v>
      </c>
      <c r="C16" s="20" t="s">
        <v>40</v>
      </c>
      <c r="D16" s="20" t="s">
        <v>43</v>
      </c>
    </row>
    <row r="17">
      <c r="A17" s="17">
        <v>16.0</v>
      </c>
      <c r="B17" s="18" t="s">
        <v>32</v>
      </c>
      <c r="C17" s="19" t="s">
        <v>44</v>
      </c>
    </row>
    <row r="18">
      <c r="A18" s="17">
        <v>17.0</v>
      </c>
      <c r="B18" s="18" t="s">
        <v>32</v>
      </c>
      <c r="C18" s="19" t="s">
        <v>44</v>
      </c>
    </row>
    <row r="19">
      <c r="A19" s="17">
        <v>18.0</v>
      </c>
      <c r="B19" s="18" t="s">
        <v>32</v>
      </c>
      <c r="C19" s="19" t="s">
        <v>44</v>
      </c>
    </row>
    <row r="20">
      <c r="A20" s="17">
        <v>19.0</v>
      </c>
      <c r="B20" s="18" t="s">
        <v>32</v>
      </c>
      <c r="C20" s="19" t="s">
        <v>45</v>
      </c>
      <c r="D20" s="23" t="s">
        <v>46</v>
      </c>
    </row>
    <row r="21">
      <c r="A21" s="17">
        <v>20.0</v>
      </c>
      <c r="B21" s="18" t="s">
        <v>32</v>
      </c>
      <c r="C21" s="19" t="s">
        <v>45</v>
      </c>
    </row>
    <row r="22">
      <c r="A22" s="17">
        <v>21.0</v>
      </c>
      <c r="B22" s="18" t="s">
        <v>32</v>
      </c>
      <c r="C22" s="19" t="s">
        <v>45</v>
      </c>
    </row>
    <row r="23">
      <c r="A23" s="17">
        <v>22.0</v>
      </c>
      <c r="B23" s="18" t="s">
        <v>32</v>
      </c>
      <c r="C23" s="23" t="s">
        <v>47</v>
      </c>
    </row>
    <row r="24">
      <c r="A24" s="17">
        <v>23.0</v>
      </c>
      <c r="B24" s="18" t="s">
        <v>32</v>
      </c>
      <c r="C24" s="23" t="s">
        <v>47</v>
      </c>
      <c r="D24" s="23" t="s">
        <v>48</v>
      </c>
      <c r="E24" s="24" t="s">
        <v>49</v>
      </c>
    </row>
    <row r="25">
      <c r="A25" s="17">
        <v>24.0</v>
      </c>
      <c r="B25" s="18" t="s">
        <v>32</v>
      </c>
      <c r="C25" s="19" t="s">
        <v>50</v>
      </c>
    </row>
    <row r="26">
      <c r="A26" s="17">
        <v>25.0</v>
      </c>
      <c r="B26" s="18" t="s">
        <v>32</v>
      </c>
      <c r="C26" s="19" t="s">
        <v>50</v>
      </c>
    </row>
    <row r="27">
      <c r="A27" s="17">
        <v>26.0</v>
      </c>
      <c r="B27" s="18" t="s">
        <v>32</v>
      </c>
      <c r="C27" s="19" t="s">
        <v>51</v>
      </c>
      <c r="D27" s="24" t="s">
        <v>52</v>
      </c>
    </row>
    <row r="28">
      <c r="A28" s="17">
        <v>27.0</v>
      </c>
      <c r="B28" s="18" t="s">
        <v>32</v>
      </c>
      <c r="C28" s="19" t="s">
        <v>51</v>
      </c>
      <c r="D28" s="24" t="s">
        <v>52</v>
      </c>
    </row>
    <row r="29">
      <c r="A29" s="17">
        <v>28.0</v>
      </c>
      <c r="B29" s="18" t="s">
        <v>32</v>
      </c>
      <c r="C29" s="19" t="s">
        <v>53</v>
      </c>
    </row>
    <row r="30">
      <c r="A30" s="17">
        <v>29.0</v>
      </c>
      <c r="B30" s="18" t="s">
        <v>32</v>
      </c>
      <c r="C30" s="19" t="s">
        <v>53</v>
      </c>
    </row>
    <row r="31">
      <c r="A31" s="17">
        <v>30.0</v>
      </c>
      <c r="B31" s="18" t="s">
        <v>32</v>
      </c>
      <c r="C31" s="23" t="s">
        <v>47</v>
      </c>
    </row>
    <row r="32">
      <c r="A32" s="17">
        <v>31.0</v>
      </c>
      <c r="B32" s="18" t="s">
        <v>32</v>
      </c>
      <c r="C32" s="19" t="s">
        <v>54</v>
      </c>
    </row>
    <row r="33">
      <c r="A33" s="17">
        <v>32.0</v>
      </c>
      <c r="B33" s="18" t="s">
        <v>32</v>
      </c>
      <c r="C33" s="23" t="s">
        <v>38</v>
      </c>
    </row>
    <row r="34">
      <c r="B34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1.71"/>
    <col customWidth="1" min="4" max="4" width="129.29"/>
    <col customWidth="1" min="5" max="6" width="22.29"/>
    <col customWidth="1" min="9" max="9" width="30.29"/>
    <col customWidth="1" min="10" max="10" width="19.0"/>
    <col customWidth="1" min="11" max="11" width="27.29"/>
  </cols>
  <sheetData>
    <row r="1">
      <c r="A1" s="26" t="s">
        <v>55</v>
      </c>
      <c r="G1" s="26" t="s">
        <v>56</v>
      </c>
    </row>
    <row r="2">
      <c r="A2" s="16" t="s">
        <v>28</v>
      </c>
      <c r="B2" s="15" t="s">
        <v>29</v>
      </c>
      <c r="C2" s="15" t="s">
        <v>30</v>
      </c>
      <c r="D2" s="16" t="s">
        <v>31</v>
      </c>
      <c r="E2" s="23" t="s">
        <v>57</v>
      </c>
      <c r="F2" s="23"/>
      <c r="G2" s="16" t="s">
        <v>28</v>
      </c>
      <c r="H2" s="15" t="s">
        <v>29</v>
      </c>
      <c r="I2" s="15" t="s">
        <v>30</v>
      </c>
      <c r="J2" s="16" t="s">
        <v>31</v>
      </c>
    </row>
    <row r="3">
      <c r="A3" s="27">
        <v>1.0</v>
      </c>
      <c r="B3" s="28" t="s">
        <v>58</v>
      </c>
      <c r="C3" s="15" t="s">
        <v>54</v>
      </c>
      <c r="D3" s="15" t="s">
        <v>59</v>
      </c>
      <c r="E3" s="29" t="s">
        <v>60</v>
      </c>
      <c r="F3" s="23"/>
      <c r="G3" s="27">
        <v>1.0</v>
      </c>
      <c r="H3" s="28" t="s">
        <v>58</v>
      </c>
      <c r="I3" s="30" t="s">
        <v>38</v>
      </c>
      <c r="J3" s="31" t="s">
        <v>61</v>
      </c>
      <c r="K3" s="32" t="s">
        <v>62</v>
      </c>
    </row>
    <row r="4">
      <c r="A4" s="27">
        <v>2.0</v>
      </c>
      <c r="B4" s="28" t="s">
        <v>58</v>
      </c>
      <c r="C4" s="15" t="s">
        <v>54</v>
      </c>
      <c r="D4" s="33" t="s">
        <v>63</v>
      </c>
      <c r="E4" s="28" t="s">
        <v>58</v>
      </c>
      <c r="F4" s="23"/>
      <c r="G4" s="27">
        <v>1.0</v>
      </c>
      <c r="H4" s="28" t="s">
        <v>58</v>
      </c>
      <c r="I4" s="34" t="s">
        <v>64</v>
      </c>
      <c r="J4" s="31" t="s">
        <v>61</v>
      </c>
      <c r="K4" s="25"/>
    </row>
    <row r="5">
      <c r="A5" s="27">
        <v>3.0</v>
      </c>
      <c r="B5" s="28" t="s">
        <v>58</v>
      </c>
      <c r="C5" s="15" t="s">
        <v>65</v>
      </c>
      <c r="D5" s="15" t="s">
        <v>59</v>
      </c>
      <c r="E5" s="28" t="s">
        <v>58</v>
      </c>
      <c r="G5" s="27">
        <v>2.0</v>
      </c>
      <c r="H5" s="28" t="s">
        <v>58</v>
      </c>
      <c r="I5" s="30" t="s">
        <v>38</v>
      </c>
      <c r="J5" s="31" t="s">
        <v>61</v>
      </c>
      <c r="K5" s="25"/>
    </row>
    <row r="6">
      <c r="A6" s="27">
        <v>4.0</v>
      </c>
      <c r="B6" s="28" t="s">
        <v>58</v>
      </c>
      <c r="C6" s="30" t="s">
        <v>66</v>
      </c>
      <c r="D6" s="15" t="s">
        <v>67</v>
      </c>
      <c r="E6" s="28" t="s">
        <v>58</v>
      </c>
      <c r="G6" s="35">
        <v>2.0</v>
      </c>
      <c r="H6" s="28" t="s">
        <v>58</v>
      </c>
      <c r="I6" s="15" t="s">
        <v>54</v>
      </c>
      <c r="J6" s="31" t="s">
        <v>61</v>
      </c>
      <c r="K6" s="32" t="s">
        <v>62</v>
      </c>
    </row>
    <row r="7">
      <c r="A7" s="27">
        <v>5.0</v>
      </c>
      <c r="B7" s="28" t="s">
        <v>58</v>
      </c>
      <c r="C7" s="30" t="s">
        <v>66</v>
      </c>
      <c r="D7" s="15" t="s">
        <v>59</v>
      </c>
      <c r="E7" s="29" t="s">
        <v>60</v>
      </c>
      <c r="G7" s="35">
        <v>2.0</v>
      </c>
      <c r="H7" s="28" t="s">
        <v>58</v>
      </c>
      <c r="I7" s="34" t="s">
        <v>64</v>
      </c>
      <c r="J7" s="31" t="s">
        <v>61</v>
      </c>
      <c r="K7" s="15" t="s">
        <v>68</v>
      </c>
    </row>
    <row r="8">
      <c r="A8" s="27">
        <v>6.0</v>
      </c>
      <c r="B8" s="28" t="s">
        <v>58</v>
      </c>
      <c r="C8" s="30" t="s">
        <v>66</v>
      </c>
      <c r="D8" s="15" t="s">
        <v>69</v>
      </c>
      <c r="E8" s="28" t="s">
        <v>58</v>
      </c>
      <c r="G8" s="27">
        <v>3.0</v>
      </c>
      <c r="H8" s="28" t="s">
        <v>58</v>
      </c>
      <c r="I8" s="34" t="s">
        <v>45</v>
      </c>
      <c r="J8" s="29" t="s">
        <v>70</v>
      </c>
      <c r="K8" s="23" t="s">
        <v>71</v>
      </c>
    </row>
    <row r="9">
      <c r="A9" s="27">
        <v>7.0</v>
      </c>
      <c r="B9" s="28" t="s">
        <v>58</v>
      </c>
      <c r="C9" s="30" t="s">
        <v>66</v>
      </c>
      <c r="D9" s="15" t="s">
        <v>72</v>
      </c>
      <c r="E9" s="28" t="s">
        <v>58</v>
      </c>
      <c r="G9" s="27">
        <v>3.0</v>
      </c>
      <c r="H9" s="28" t="s">
        <v>58</v>
      </c>
      <c r="I9" s="34" t="s">
        <v>73</v>
      </c>
      <c r="J9" s="31" t="s">
        <v>61</v>
      </c>
    </row>
    <row r="10">
      <c r="A10" s="27">
        <v>8.0</v>
      </c>
      <c r="B10" s="28" t="s">
        <v>58</v>
      </c>
      <c r="C10" s="30" t="s">
        <v>74</v>
      </c>
      <c r="D10" s="15" t="s">
        <v>75</v>
      </c>
      <c r="E10" s="28" t="s">
        <v>58</v>
      </c>
      <c r="G10" s="35">
        <v>3.0</v>
      </c>
      <c r="H10" s="28" t="s">
        <v>58</v>
      </c>
      <c r="I10" s="34" t="s">
        <v>64</v>
      </c>
      <c r="J10" s="31" t="s">
        <v>61</v>
      </c>
      <c r="K10" s="32" t="s">
        <v>76</v>
      </c>
    </row>
    <row r="11">
      <c r="A11" s="27">
        <v>9.0</v>
      </c>
      <c r="B11" s="28" t="s">
        <v>58</v>
      </c>
      <c r="C11" s="30" t="s">
        <v>77</v>
      </c>
      <c r="D11" s="33" t="s">
        <v>78</v>
      </c>
      <c r="E11" s="29" t="s">
        <v>60</v>
      </c>
      <c r="G11" s="36">
        <v>3.0</v>
      </c>
      <c r="H11" s="28" t="s">
        <v>58</v>
      </c>
      <c r="I11" s="37" t="s">
        <v>79</v>
      </c>
      <c r="J11" s="31" t="s">
        <v>61</v>
      </c>
      <c r="K11" s="32" t="s">
        <v>80</v>
      </c>
    </row>
    <row r="12">
      <c r="A12" s="27">
        <v>10.0</v>
      </c>
      <c r="B12" s="28" t="s">
        <v>58</v>
      </c>
      <c r="C12" s="30" t="s">
        <v>81</v>
      </c>
      <c r="D12" s="15" t="s">
        <v>82</v>
      </c>
      <c r="E12" s="28" t="s">
        <v>58</v>
      </c>
      <c r="G12" s="35">
        <v>4.0</v>
      </c>
      <c r="H12" s="28" t="s">
        <v>58</v>
      </c>
      <c r="I12" s="34" t="s">
        <v>64</v>
      </c>
      <c r="J12" s="31" t="s">
        <v>61</v>
      </c>
    </row>
    <row r="13">
      <c r="A13" s="27">
        <v>11.0</v>
      </c>
      <c r="B13" s="28" t="s">
        <v>32</v>
      </c>
      <c r="C13" s="15" t="s">
        <v>40</v>
      </c>
      <c r="D13" s="15" t="s">
        <v>83</v>
      </c>
      <c r="E13" s="28" t="s">
        <v>58</v>
      </c>
      <c r="G13" s="27">
        <v>4.0</v>
      </c>
      <c r="H13" s="28" t="s">
        <v>58</v>
      </c>
      <c r="I13" s="34" t="s">
        <v>84</v>
      </c>
      <c r="J13" s="31" t="s">
        <v>61</v>
      </c>
      <c r="K13" s="32" t="s">
        <v>62</v>
      </c>
    </row>
    <row r="14">
      <c r="A14" s="27">
        <v>12.0</v>
      </c>
      <c r="B14" s="28" t="s">
        <v>32</v>
      </c>
      <c r="C14" s="15" t="s">
        <v>40</v>
      </c>
      <c r="D14" s="15" t="s">
        <v>85</v>
      </c>
      <c r="E14" s="28" t="s">
        <v>58</v>
      </c>
      <c r="G14" s="27">
        <v>5.0</v>
      </c>
      <c r="H14" s="28" t="s">
        <v>58</v>
      </c>
      <c r="I14" s="34" t="s">
        <v>64</v>
      </c>
      <c r="J14" s="31" t="s">
        <v>61</v>
      </c>
      <c r="K14" s="15" t="s">
        <v>86</v>
      </c>
    </row>
    <row r="15">
      <c r="A15" s="27">
        <v>13.0</v>
      </c>
      <c r="B15" s="28" t="s">
        <v>32</v>
      </c>
      <c r="C15" s="30" t="s">
        <v>81</v>
      </c>
      <c r="D15" s="38" t="s">
        <v>87</v>
      </c>
      <c r="E15" s="28" t="s">
        <v>58</v>
      </c>
      <c r="F15" s="23" t="s">
        <v>88</v>
      </c>
      <c r="G15" s="35">
        <v>5.0</v>
      </c>
      <c r="H15" s="28" t="s">
        <v>58</v>
      </c>
      <c r="I15" s="34" t="s">
        <v>73</v>
      </c>
      <c r="J15" s="31" t="s">
        <v>61</v>
      </c>
      <c r="K15" s="23" t="s">
        <v>89</v>
      </c>
    </row>
    <row r="16">
      <c r="A16" s="27">
        <v>14.0</v>
      </c>
      <c r="B16" s="28" t="s">
        <v>32</v>
      </c>
      <c r="C16" s="23" t="s">
        <v>42</v>
      </c>
      <c r="D16" s="38" t="s">
        <v>90</v>
      </c>
      <c r="E16" s="28" t="s">
        <v>58</v>
      </c>
      <c r="F16" s="23" t="s">
        <v>88</v>
      </c>
      <c r="G16" s="36">
        <v>5.0</v>
      </c>
      <c r="H16" s="28" t="s">
        <v>58</v>
      </c>
      <c r="I16" s="37" t="s">
        <v>79</v>
      </c>
      <c r="J16" s="31" t="s">
        <v>61</v>
      </c>
    </row>
    <row r="17">
      <c r="A17" s="27">
        <v>15.0</v>
      </c>
      <c r="B17" s="28" t="s">
        <v>58</v>
      </c>
      <c r="C17" s="30" t="s">
        <v>74</v>
      </c>
      <c r="D17" s="15" t="s">
        <v>91</v>
      </c>
      <c r="E17" s="29" t="s">
        <v>60</v>
      </c>
      <c r="G17" s="27">
        <v>6.0</v>
      </c>
      <c r="H17" s="28" t="s">
        <v>58</v>
      </c>
      <c r="I17" s="30" t="s">
        <v>38</v>
      </c>
      <c r="J17" s="31" t="s">
        <v>61</v>
      </c>
    </row>
    <row r="18">
      <c r="A18" s="27">
        <v>16.0</v>
      </c>
      <c r="B18" s="28" t="s">
        <v>58</v>
      </c>
      <c r="C18" s="30" t="s">
        <v>73</v>
      </c>
      <c r="D18" s="39" t="s">
        <v>92</v>
      </c>
      <c r="E18" s="29" t="s">
        <v>60</v>
      </c>
      <c r="G18" s="34">
        <v>6.0</v>
      </c>
      <c r="H18" s="28" t="s">
        <v>58</v>
      </c>
      <c r="I18" s="37" t="s">
        <v>79</v>
      </c>
      <c r="J18" s="31" t="s">
        <v>61</v>
      </c>
      <c r="K18" s="23" t="s">
        <v>93</v>
      </c>
    </row>
    <row r="19">
      <c r="A19" s="27">
        <v>17.0</v>
      </c>
      <c r="B19" s="28" t="s">
        <v>58</v>
      </c>
      <c r="C19" s="30" t="s">
        <v>77</v>
      </c>
      <c r="D19" s="39" t="s">
        <v>94</v>
      </c>
      <c r="E19" s="29" t="s">
        <v>60</v>
      </c>
      <c r="G19" s="35">
        <v>7.0</v>
      </c>
      <c r="H19" s="28" t="s">
        <v>58</v>
      </c>
      <c r="I19" s="19" t="s">
        <v>33</v>
      </c>
      <c r="J19" s="31" t="s">
        <v>61</v>
      </c>
    </row>
    <row r="20">
      <c r="A20" s="27">
        <v>18.0</v>
      </c>
      <c r="B20" s="28" t="s">
        <v>58</v>
      </c>
      <c r="C20" s="15" t="s">
        <v>95</v>
      </c>
      <c r="D20" s="40" t="s">
        <v>96</v>
      </c>
      <c r="E20" s="28" t="s">
        <v>58</v>
      </c>
      <c r="G20" s="35">
        <v>8.0</v>
      </c>
      <c r="H20" s="28" t="s">
        <v>58</v>
      </c>
      <c r="I20" s="19" t="s">
        <v>33</v>
      </c>
      <c r="J20" s="31" t="s">
        <v>61</v>
      </c>
    </row>
    <row r="21">
      <c r="A21" s="27">
        <v>19.0</v>
      </c>
      <c r="B21" s="28" t="s">
        <v>58</v>
      </c>
      <c r="C21" s="34" t="s">
        <v>40</v>
      </c>
      <c r="D21" s="40" t="s">
        <v>97</v>
      </c>
      <c r="E21" s="28" t="s">
        <v>58</v>
      </c>
      <c r="G21" s="27">
        <v>9.0</v>
      </c>
      <c r="H21" s="28" t="s">
        <v>58</v>
      </c>
      <c r="I21" s="34" t="s">
        <v>98</v>
      </c>
      <c r="J21" s="31" t="s">
        <v>61</v>
      </c>
    </row>
    <row r="22">
      <c r="A22" s="27">
        <v>20.0</v>
      </c>
      <c r="B22" s="28" t="s">
        <v>58</v>
      </c>
      <c r="C22" s="23" t="s">
        <v>64</v>
      </c>
      <c r="D22" s="40" t="s">
        <v>99</v>
      </c>
      <c r="E22" s="29" t="s">
        <v>60</v>
      </c>
      <c r="G22" s="27">
        <v>10.0</v>
      </c>
      <c r="H22" s="28" t="s">
        <v>58</v>
      </c>
      <c r="I22" s="34" t="s">
        <v>98</v>
      </c>
      <c r="J22" s="29" t="s">
        <v>70</v>
      </c>
      <c r="K22" s="23" t="s">
        <v>100</v>
      </c>
    </row>
    <row r="23">
      <c r="A23" s="27">
        <v>21.0</v>
      </c>
      <c r="B23" s="28" t="s">
        <v>58</v>
      </c>
      <c r="C23" s="23" t="s">
        <v>64</v>
      </c>
      <c r="D23" s="40" t="s">
        <v>99</v>
      </c>
      <c r="E23" s="29" t="s">
        <v>60</v>
      </c>
      <c r="G23" s="37">
        <v>10.0</v>
      </c>
      <c r="H23" s="28" t="s">
        <v>58</v>
      </c>
      <c r="I23" s="37" t="s">
        <v>79</v>
      </c>
      <c r="J23" s="31" t="s">
        <v>61</v>
      </c>
      <c r="K23" s="23" t="s">
        <v>101</v>
      </c>
    </row>
    <row r="24">
      <c r="A24" s="27">
        <v>22.0</v>
      </c>
      <c r="B24" s="28" t="s">
        <v>58</v>
      </c>
      <c r="C24" s="23" t="s">
        <v>64</v>
      </c>
      <c r="D24" s="40" t="s">
        <v>59</v>
      </c>
      <c r="E24" s="28" t="s">
        <v>58</v>
      </c>
    </row>
    <row r="25">
      <c r="A25" s="27">
        <v>23.0</v>
      </c>
      <c r="B25" s="28" t="s">
        <v>58</v>
      </c>
      <c r="C25" s="30" t="s">
        <v>73</v>
      </c>
      <c r="D25" s="40" t="s">
        <v>102</v>
      </c>
      <c r="E25" s="29" t="s">
        <v>60</v>
      </c>
    </row>
    <row r="26">
      <c r="A26" s="27">
        <v>24.0</v>
      </c>
      <c r="B26" s="28" t="s">
        <v>58</v>
      </c>
      <c r="C26" s="30" t="s">
        <v>44</v>
      </c>
      <c r="D26" s="40" t="s">
        <v>59</v>
      </c>
      <c r="E26" s="28" t="s">
        <v>58</v>
      </c>
    </row>
    <row r="27">
      <c r="A27" s="27">
        <v>25.0</v>
      </c>
      <c r="B27" s="28" t="s">
        <v>58</v>
      </c>
      <c r="C27" s="15" t="s">
        <v>95</v>
      </c>
      <c r="D27" s="40" t="s">
        <v>59</v>
      </c>
      <c r="E27" s="28" t="s">
        <v>58</v>
      </c>
    </row>
    <row r="28">
      <c r="A28" s="27">
        <v>26.0</v>
      </c>
      <c r="B28" s="28" t="s">
        <v>58</v>
      </c>
      <c r="C28" s="30" t="s">
        <v>103</v>
      </c>
      <c r="D28" s="40" t="s">
        <v>59</v>
      </c>
      <c r="E28" s="28" t="s">
        <v>58</v>
      </c>
    </row>
    <row r="29">
      <c r="A29" s="27">
        <v>27.0</v>
      </c>
      <c r="B29" s="28" t="s">
        <v>58</v>
      </c>
      <c r="C29" s="30" t="s">
        <v>77</v>
      </c>
      <c r="D29" s="40" t="s">
        <v>104</v>
      </c>
      <c r="E29" s="29" t="s">
        <v>60</v>
      </c>
    </row>
    <row r="30">
      <c r="A30" s="27">
        <v>28.0</v>
      </c>
      <c r="B30" s="28" t="s">
        <v>58</v>
      </c>
      <c r="C30" s="30" t="s">
        <v>44</v>
      </c>
      <c r="D30" s="40" t="s">
        <v>105</v>
      </c>
      <c r="E30" s="28" t="s">
        <v>58</v>
      </c>
    </row>
    <row r="31">
      <c r="A31" s="27">
        <v>29.0</v>
      </c>
      <c r="B31" s="28" t="s">
        <v>58</v>
      </c>
      <c r="C31" s="30" t="s">
        <v>77</v>
      </c>
      <c r="D31" s="34" t="s">
        <v>106</v>
      </c>
      <c r="E31" s="29" t="s">
        <v>60</v>
      </c>
      <c r="F31" s="23" t="s">
        <v>107</v>
      </c>
    </row>
    <row r="32">
      <c r="A32" s="27">
        <v>30.0</v>
      </c>
      <c r="B32" s="28" t="s">
        <v>58</v>
      </c>
      <c r="C32" s="30" t="s">
        <v>108</v>
      </c>
      <c r="D32" s="40" t="s">
        <v>59</v>
      </c>
      <c r="E32" s="28" t="s">
        <v>58</v>
      </c>
    </row>
    <row r="33">
      <c r="A33" s="27">
        <v>31.0</v>
      </c>
      <c r="B33" s="28" t="s">
        <v>58</v>
      </c>
      <c r="C33" s="30" t="s">
        <v>108</v>
      </c>
      <c r="D33" s="15" t="s">
        <v>109</v>
      </c>
      <c r="E33" s="29" t="s">
        <v>60</v>
      </c>
    </row>
    <row r="34">
      <c r="A34" s="27">
        <v>32.0</v>
      </c>
      <c r="B34" s="28" t="s">
        <v>58</v>
      </c>
      <c r="C34" s="19" t="s">
        <v>110</v>
      </c>
      <c r="D34" s="15" t="s">
        <v>111</v>
      </c>
      <c r="E34" s="29" t="s">
        <v>60</v>
      </c>
      <c r="G34" s="16" t="s">
        <v>112</v>
      </c>
      <c r="H34" s="16" t="s">
        <v>113</v>
      </c>
      <c r="I34" s="16" t="s">
        <v>29</v>
      </c>
      <c r="J34" s="34" t="s">
        <v>114</v>
      </c>
    </row>
    <row r="35">
      <c r="A35" s="27">
        <v>33.0</v>
      </c>
      <c r="B35" s="28" t="s">
        <v>58</v>
      </c>
      <c r="C35" s="19" t="s">
        <v>110</v>
      </c>
      <c r="D35" s="15" t="s">
        <v>59</v>
      </c>
      <c r="E35" s="29" t="s">
        <v>60</v>
      </c>
      <c r="G35" s="16" t="s">
        <v>115</v>
      </c>
      <c r="H35" s="27">
        <v>2.0</v>
      </c>
      <c r="I35" s="41" t="s">
        <v>58</v>
      </c>
      <c r="J35" s="30" t="s">
        <v>116</v>
      </c>
    </row>
    <row r="36">
      <c r="A36" s="27">
        <v>34.0</v>
      </c>
      <c r="B36" s="28" t="s">
        <v>58</v>
      </c>
      <c r="C36" s="30" t="s">
        <v>103</v>
      </c>
      <c r="D36" s="15" t="s">
        <v>59</v>
      </c>
      <c r="E36" s="28" t="s">
        <v>58</v>
      </c>
      <c r="G36" s="42" t="s">
        <v>115</v>
      </c>
      <c r="H36" s="43">
        <v>3.0</v>
      </c>
      <c r="I36" s="44" t="s">
        <v>58</v>
      </c>
      <c r="J36" s="30" t="s">
        <v>74</v>
      </c>
    </row>
    <row r="37">
      <c r="A37" s="27">
        <v>35.0</v>
      </c>
      <c r="B37" s="28" t="s">
        <v>58</v>
      </c>
      <c r="C37" s="30" t="s">
        <v>103</v>
      </c>
      <c r="D37" s="15" t="s">
        <v>117</v>
      </c>
      <c r="E37" s="28" t="s">
        <v>58</v>
      </c>
      <c r="G37" s="42" t="s">
        <v>118</v>
      </c>
      <c r="H37" s="43">
        <v>2.0</v>
      </c>
      <c r="I37" s="44" t="s">
        <v>58</v>
      </c>
      <c r="J37" s="34" t="s">
        <v>66</v>
      </c>
    </row>
    <row r="38">
      <c r="A38" s="27">
        <v>36.0</v>
      </c>
      <c r="B38" s="28" t="s">
        <v>58</v>
      </c>
      <c r="C38" s="30" t="s">
        <v>45</v>
      </c>
      <c r="D38" s="15" t="s">
        <v>59</v>
      </c>
      <c r="E38" s="28" t="s">
        <v>58</v>
      </c>
      <c r="G38" s="42" t="s">
        <v>118</v>
      </c>
      <c r="H38" s="43">
        <v>3.0</v>
      </c>
      <c r="I38" s="44" t="s">
        <v>58</v>
      </c>
      <c r="J38" s="34" t="s">
        <v>66</v>
      </c>
    </row>
    <row r="39">
      <c r="A39" s="27">
        <v>37.0</v>
      </c>
      <c r="B39" s="28" t="s">
        <v>58</v>
      </c>
      <c r="C39" s="30" t="s">
        <v>45</v>
      </c>
      <c r="D39" s="15" t="s">
        <v>119</v>
      </c>
      <c r="E39" s="28" t="s">
        <v>58</v>
      </c>
      <c r="G39" s="34" t="s">
        <v>120</v>
      </c>
      <c r="H39" s="34">
        <v>2.0</v>
      </c>
      <c r="I39" s="28" t="s">
        <v>58</v>
      </c>
      <c r="J39" s="34" t="s">
        <v>50</v>
      </c>
      <c r="L39" s="45"/>
    </row>
    <row r="40">
      <c r="A40" s="27">
        <v>38.0</v>
      </c>
      <c r="B40" s="28" t="s">
        <v>58</v>
      </c>
      <c r="C40" s="30" t="s">
        <v>45</v>
      </c>
      <c r="D40" s="15" t="s">
        <v>59</v>
      </c>
      <c r="E40" s="28" t="s">
        <v>58</v>
      </c>
      <c r="G40" s="34" t="s">
        <v>120</v>
      </c>
      <c r="H40" s="34">
        <v>3.0</v>
      </c>
      <c r="I40" s="28" t="s">
        <v>58</v>
      </c>
      <c r="J40" s="34" t="s">
        <v>50</v>
      </c>
      <c r="L40" s="46"/>
      <c r="M40" s="45"/>
    </row>
    <row r="41">
      <c r="A41" s="27">
        <v>39.0</v>
      </c>
      <c r="B41" s="28" t="s">
        <v>58</v>
      </c>
      <c r="C41" s="30" t="s">
        <v>116</v>
      </c>
      <c r="D41" s="15" t="s">
        <v>59</v>
      </c>
      <c r="E41" s="28" t="s">
        <v>58</v>
      </c>
      <c r="G41" s="34" t="s">
        <v>121</v>
      </c>
      <c r="H41" s="34">
        <v>2.0</v>
      </c>
      <c r="I41" s="28" t="s">
        <v>58</v>
      </c>
      <c r="J41" s="30" t="s">
        <v>74</v>
      </c>
      <c r="K41" s="34" t="s">
        <v>64</v>
      </c>
      <c r="L41" s="46"/>
      <c r="M41" s="45"/>
    </row>
    <row r="42">
      <c r="A42" s="27">
        <v>40.0</v>
      </c>
      <c r="B42" s="28" t="s">
        <v>58</v>
      </c>
      <c r="C42" s="30" t="s">
        <v>116</v>
      </c>
      <c r="D42" s="15" t="s">
        <v>59</v>
      </c>
      <c r="E42" s="28" t="s">
        <v>58</v>
      </c>
      <c r="G42" s="34" t="s">
        <v>121</v>
      </c>
      <c r="H42" s="34">
        <v>3.0</v>
      </c>
      <c r="I42" s="28" t="s">
        <v>58</v>
      </c>
      <c r="J42" s="30" t="s">
        <v>74</v>
      </c>
      <c r="K42" s="34" t="s">
        <v>64</v>
      </c>
      <c r="L42" s="45"/>
      <c r="M42" s="45"/>
    </row>
    <row r="43">
      <c r="A43" s="27">
        <v>41.0</v>
      </c>
      <c r="B43" s="28" t="s">
        <v>58</v>
      </c>
      <c r="C43" s="30" t="s">
        <v>116</v>
      </c>
      <c r="D43" s="15" t="s">
        <v>59</v>
      </c>
      <c r="E43" s="28" t="s">
        <v>58</v>
      </c>
      <c r="G43" s="34" t="s">
        <v>122</v>
      </c>
      <c r="H43" s="34">
        <v>2.0</v>
      </c>
      <c r="I43" s="28" t="s">
        <v>58</v>
      </c>
      <c r="J43" s="34" t="s">
        <v>42</v>
      </c>
      <c r="L43" s="45"/>
      <c r="M43" s="45"/>
    </row>
    <row r="44">
      <c r="A44" s="27">
        <v>42.0</v>
      </c>
      <c r="B44" s="28" t="s">
        <v>58</v>
      </c>
      <c r="C44" s="30" t="s">
        <v>116</v>
      </c>
      <c r="D44" s="15" t="s">
        <v>59</v>
      </c>
      <c r="E44" s="28" t="s">
        <v>58</v>
      </c>
      <c r="G44" s="34" t="s">
        <v>122</v>
      </c>
      <c r="H44" s="34">
        <v>3.0</v>
      </c>
      <c r="I44" s="28" t="s">
        <v>58</v>
      </c>
      <c r="J44" s="34" t="s">
        <v>42</v>
      </c>
      <c r="M44" s="45"/>
    </row>
    <row r="45">
      <c r="A45" s="27">
        <v>43.0</v>
      </c>
      <c r="B45" s="28" t="s">
        <v>58</v>
      </c>
      <c r="C45" s="30" t="s">
        <v>53</v>
      </c>
      <c r="D45" s="15" t="s">
        <v>59</v>
      </c>
      <c r="E45" s="28" t="s">
        <v>58</v>
      </c>
      <c r="G45" s="34" t="s">
        <v>123</v>
      </c>
      <c r="H45" s="34">
        <v>2.0</v>
      </c>
      <c r="I45" s="28" t="s">
        <v>58</v>
      </c>
      <c r="J45" s="34" t="s">
        <v>84</v>
      </c>
    </row>
    <row r="46">
      <c r="A46" s="27">
        <v>44.0</v>
      </c>
      <c r="B46" s="28" t="s">
        <v>58</v>
      </c>
      <c r="C46" s="15" t="s">
        <v>65</v>
      </c>
      <c r="D46" s="33" t="s">
        <v>124</v>
      </c>
      <c r="E46" s="28" t="s">
        <v>58</v>
      </c>
      <c r="G46" s="34" t="s">
        <v>123</v>
      </c>
      <c r="H46" s="34">
        <v>3.0</v>
      </c>
      <c r="I46" s="28" t="s">
        <v>58</v>
      </c>
      <c r="J46" s="34" t="s">
        <v>84</v>
      </c>
    </row>
    <row r="47">
      <c r="A47" s="27">
        <v>45.0</v>
      </c>
      <c r="B47" s="28" t="s">
        <v>58</v>
      </c>
      <c r="C47" s="30" t="s">
        <v>53</v>
      </c>
      <c r="D47" s="15" t="s">
        <v>59</v>
      </c>
      <c r="E47" s="28" t="s">
        <v>58</v>
      </c>
      <c r="G47" s="34" t="s">
        <v>125</v>
      </c>
      <c r="H47" s="34">
        <v>2.0</v>
      </c>
      <c r="I47" s="28" t="s">
        <v>58</v>
      </c>
      <c r="J47" s="30" t="s">
        <v>44</v>
      </c>
    </row>
    <row r="48">
      <c r="A48" s="27">
        <v>46.0</v>
      </c>
      <c r="B48" s="28" t="s">
        <v>58</v>
      </c>
      <c r="C48" s="30" t="s">
        <v>53</v>
      </c>
      <c r="D48" s="33" t="s">
        <v>126</v>
      </c>
      <c r="E48" s="28" t="s">
        <v>58</v>
      </c>
      <c r="G48" s="34" t="s">
        <v>125</v>
      </c>
      <c r="H48" s="34">
        <v>3.0</v>
      </c>
      <c r="I48" s="28" t="s">
        <v>58</v>
      </c>
      <c r="J48" s="30" t="s">
        <v>74</v>
      </c>
    </row>
    <row r="49">
      <c r="A49" s="17"/>
      <c r="G49" s="34" t="s">
        <v>127</v>
      </c>
      <c r="H49" s="34">
        <v>2.0</v>
      </c>
      <c r="I49" s="29" t="s">
        <v>60</v>
      </c>
      <c r="J49" s="34" t="s">
        <v>128</v>
      </c>
    </row>
    <row r="50">
      <c r="A50" s="17"/>
      <c r="G50" s="34" t="s">
        <v>127</v>
      </c>
      <c r="H50" s="34">
        <v>3.0</v>
      </c>
      <c r="I50" s="29" t="s">
        <v>60</v>
      </c>
      <c r="J50" s="34" t="s">
        <v>128</v>
      </c>
    </row>
    <row r="51">
      <c r="A51" s="17"/>
      <c r="G51" s="34" t="s">
        <v>129</v>
      </c>
      <c r="H51" s="34">
        <v>2.0</v>
      </c>
      <c r="I51" s="29" t="s">
        <v>60</v>
      </c>
      <c r="J51" s="34" t="s">
        <v>128</v>
      </c>
    </row>
    <row r="52">
      <c r="G52" s="34" t="s">
        <v>129</v>
      </c>
      <c r="H52" s="34">
        <v>3.0</v>
      </c>
      <c r="I52" s="29" t="s">
        <v>60</v>
      </c>
      <c r="J52" s="34" t="s">
        <v>128</v>
      </c>
    </row>
    <row r="53">
      <c r="G53" s="34" t="s">
        <v>130</v>
      </c>
      <c r="H53" s="34">
        <v>2.0</v>
      </c>
      <c r="I53" s="28" t="s">
        <v>58</v>
      </c>
      <c r="J53" s="34" t="s">
        <v>131</v>
      </c>
    </row>
    <row r="54">
      <c r="G54" s="34" t="s">
        <v>130</v>
      </c>
      <c r="H54" s="34">
        <v>3.0</v>
      </c>
      <c r="I54" s="28" t="s">
        <v>58</v>
      </c>
      <c r="J54" s="34" t="s">
        <v>131</v>
      </c>
    </row>
    <row r="55">
      <c r="G55" s="34" t="s">
        <v>132</v>
      </c>
      <c r="H55" s="34">
        <v>2.0</v>
      </c>
      <c r="I55" s="28" t="s">
        <v>58</v>
      </c>
      <c r="J55" s="34" t="s">
        <v>133</v>
      </c>
    </row>
    <row r="56">
      <c r="G56" s="34" t="s">
        <v>132</v>
      </c>
      <c r="H56" s="34">
        <v>3.0</v>
      </c>
      <c r="I56" s="28" t="s">
        <v>58</v>
      </c>
      <c r="J56" s="34" t="s">
        <v>133</v>
      </c>
    </row>
  </sheetData>
  <mergeCells count="2">
    <mergeCell ref="A1:D1"/>
    <mergeCell ref="G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8.29"/>
    <col customWidth="1" min="3" max="3" width="10.86"/>
    <col customWidth="1" min="4" max="4" width="19.86"/>
    <col customWidth="1" min="5" max="5" width="74.71"/>
    <col customWidth="1" min="6" max="6" width="21.57"/>
  </cols>
  <sheetData>
    <row r="1">
      <c r="A1" s="15" t="s">
        <v>134</v>
      </c>
      <c r="B1" s="15" t="s">
        <v>135</v>
      </c>
      <c r="C1" s="15" t="s">
        <v>29</v>
      </c>
      <c r="D1" s="15" t="s">
        <v>30</v>
      </c>
      <c r="E1" s="16" t="s">
        <v>31</v>
      </c>
      <c r="F1" s="16" t="s">
        <v>136</v>
      </c>
      <c r="G1" s="23" t="s">
        <v>137</v>
      </c>
      <c r="H1" s="23" t="s">
        <v>138</v>
      </c>
    </row>
    <row r="2">
      <c r="A2" s="27">
        <v>1.0</v>
      </c>
      <c r="B2" s="37">
        <v>1.0</v>
      </c>
      <c r="C2" s="29" t="s">
        <v>32</v>
      </c>
      <c r="D2" s="47" t="s">
        <v>139</v>
      </c>
      <c r="E2" s="47"/>
      <c r="F2" s="29" t="s">
        <v>32</v>
      </c>
      <c r="G2" s="48"/>
      <c r="H2" s="23" t="s">
        <v>32</v>
      </c>
    </row>
    <row r="3">
      <c r="A3" s="27">
        <v>2.0</v>
      </c>
      <c r="B3" s="37">
        <v>1.0</v>
      </c>
      <c r="C3" s="29" t="s">
        <v>32</v>
      </c>
      <c r="D3" s="34" t="s">
        <v>139</v>
      </c>
      <c r="E3" s="34"/>
      <c r="F3" s="29" t="s">
        <v>32</v>
      </c>
      <c r="G3" s="23" t="s">
        <v>140</v>
      </c>
    </row>
    <row r="4">
      <c r="A4" s="27">
        <v>3.0</v>
      </c>
      <c r="B4" s="37">
        <v>1.0</v>
      </c>
      <c r="C4" s="29" t="s">
        <v>32</v>
      </c>
      <c r="D4" s="34" t="s">
        <v>139</v>
      </c>
      <c r="E4" s="47"/>
      <c r="F4" s="29" t="s">
        <v>32</v>
      </c>
      <c r="G4" s="23" t="s">
        <v>140</v>
      </c>
    </row>
    <row r="5">
      <c r="A5" s="27">
        <v>4.0</v>
      </c>
      <c r="B5" s="37">
        <v>1.0</v>
      </c>
      <c r="C5" s="29" t="s">
        <v>32</v>
      </c>
      <c r="D5" s="34" t="s">
        <v>139</v>
      </c>
      <c r="E5" s="34"/>
      <c r="F5" s="49" t="s">
        <v>32</v>
      </c>
      <c r="G5" s="23" t="s">
        <v>140</v>
      </c>
    </row>
    <row r="6">
      <c r="A6" s="27">
        <v>5.0</v>
      </c>
      <c r="B6" s="37">
        <v>1.0</v>
      </c>
      <c r="C6" s="29" t="s">
        <v>32</v>
      </c>
      <c r="D6" s="34" t="s">
        <v>139</v>
      </c>
      <c r="E6" s="47"/>
      <c r="F6" s="29" t="s">
        <v>32</v>
      </c>
      <c r="G6" s="23" t="s">
        <v>140</v>
      </c>
    </row>
    <row r="7">
      <c r="A7" s="27">
        <v>6.0</v>
      </c>
      <c r="B7" s="37">
        <v>1.0</v>
      </c>
      <c r="C7" s="29" t="s">
        <v>32</v>
      </c>
      <c r="D7" s="34" t="s">
        <v>139</v>
      </c>
      <c r="E7" s="34"/>
      <c r="F7" s="29" t="s">
        <v>32</v>
      </c>
      <c r="G7" s="23" t="s">
        <v>140</v>
      </c>
    </row>
    <row r="8">
      <c r="A8" s="27">
        <v>7.0</v>
      </c>
      <c r="B8" s="37">
        <v>1.0</v>
      </c>
      <c r="C8" s="29" t="s">
        <v>32</v>
      </c>
      <c r="D8" s="34" t="s">
        <v>139</v>
      </c>
      <c r="E8" s="47"/>
      <c r="F8" s="29" t="s">
        <v>32</v>
      </c>
      <c r="G8" s="23" t="s">
        <v>140</v>
      </c>
      <c r="H8" s="23" t="s">
        <v>32</v>
      </c>
    </row>
    <row r="9">
      <c r="A9" s="27">
        <v>8.0</v>
      </c>
      <c r="B9" s="37">
        <v>1.0</v>
      </c>
      <c r="C9" s="29" t="s">
        <v>32</v>
      </c>
      <c r="D9" s="34" t="s">
        <v>139</v>
      </c>
      <c r="E9" s="34"/>
      <c r="F9" s="29" t="s">
        <v>32</v>
      </c>
      <c r="G9" s="23" t="s">
        <v>140</v>
      </c>
    </row>
    <row r="10">
      <c r="A10" s="27">
        <v>9.0</v>
      </c>
      <c r="B10" s="37">
        <v>1.0</v>
      </c>
      <c r="C10" s="29" t="s">
        <v>32</v>
      </c>
      <c r="D10" s="34" t="s">
        <v>139</v>
      </c>
      <c r="E10" s="34"/>
      <c r="F10" s="29" t="s">
        <v>32</v>
      </c>
      <c r="G10" s="23" t="s">
        <v>140</v>
      </c>
    </row>
    <row r="11">
      <c r="A11" s="27">
        <v>10.0</v>
      </c>
      <c r="B11" s="37">
        <v>1.0</v>
      </c>
      <c r="C11" s="29" t="s">
        <v>32</v>
      </c>
      <c r="D11" s="34" t="s">
        <v>139</v>
      </c>
      <c r="E11" s="34"/>
      <c r="F11" s="29" t="s">
        <v>32</v>
      </c>
      <c r="G11" s="23" t="s">
        <v>140</v>
      </c>
    </row>
    <row r="12">
      <c r="A12" s="27">
        <v>11.0</v>
      </c>
      <c r="B12" s="37">
        <v>1.0</v>
      </c>
      <c r="C12" s="29" t="s">
        <v>32</v>
      </c>
      <c r="D12" s="34" t="s">
        <v>38</v>
      </c>
      <c r="E12" s="47"/>
      <c r="F12" s="29" t="s">
        <v>32</v>
      </c>
      <c r="G12" s="23" t="s">
        <v>140</v>
      </c>
    </row>
    <row r="13">
      <c r="A13" s="27">
        <v>12.0</v>
      </c>
      <c r="B13" s="37">
        <v>1.0</v>
      </c>
      <c r="C13" s="29" t="s">
        <v>32</v>
      </c>
      <c r="D13" s="34" t="s">
        <v>38</v>
      </c>
      <c r="E13" s="47"/>
      <c r="F13" s="29" t="s">
        <v>32</v>
      </c>
      <c r="G13" s="23" t="s">
        <v>140</v>
      </c>
    </row>
    <row r="14">
      <c r="A14" s="27">
        <v>13.0</v>
      </c>
      <c r="B14" s="37">
        <v>1.0</v>
      </c>
      <c r="C14" s="29" t="s">
        <v>32</v>
      </c>
      <c r="D14" s="34" t="s">
        <v>38</v>
      </c>
      <c r="E14" s="47"/>
      <c r="F14" s="29" t="s">
        <v>32</v>
      </c>
      <c r="G14" s="23" t="s">
        <v>140</v>
      </c>
    </row>
    <row r="15">
      <c r="A15" s="27">
        <v>14.0</v>
      </c>
      <c r="B15" s="37">
        <v>1.0</v>
      </c>
      <c r="C15" s="29" t="s">
        <v>32</v>
      </c>
      <c r="D15" s="34" t="s">
        <v>47</v>
      </c>
      <c r="E15" s="47"/>
      <c r="F15" s="29" t="s">
        <v>32</v>
      </c>
      <c r="G15" s="23" t="s">
        <v>140</v>
      </c>
    </row>
    <row r="16">
      <c r="A16" s="27">
        <v>15.0</v>
      </c>
      <c r="B16" s="37">
        <v>1.0</v>
      </c>
      <c r="C16" s="29" t="s">
        <v>32</v>
      </c>
      <c r="D16" s="34" t="s">
        <v>47</v>
      </c>
      <c r="E16" s="47"/>
      <c r="F16" s="29" t="s">
        <v>32</v>
      </c>
      <c r="G16" s="23" t="s">
        <v>140</v>
      </c>
    </row>
    <row r="17">
      <c r="A17" s="27">
        <v>16.0</v>
      </c>
      <c r="B17" s="37">
        <v>1.0</v>
      </c>
      <c r="C17" s="29" t="s">
        <v>32</v>
      </c>
      <c r="D17" s="34" t="s">
        <v>47</v>
      </c>
      <c r="E17" s="47"/>
      <c r="F17" s="29" t="s">
        <v>32</v>
      </c>
      <c r="G17" s="23" t="s">
        <v>140</v>
      </c>
    </row>
    <row r="18">
      <c r="A18" s="27">
        <v>17.0</v>
      </c>
      <c r="B18" s="37">
        <v>1.0</v>
      </c>
      <c r="C18" s="49" t="s">
        <v>32</v>
      </c>
      <c r="D18" s="34" t="s">
        <v>50</v>
      </c>
      <c r="E18" s="47"/>
      <c r="F18" s="29" t="s">
        <v>32</v>
      </c>
      <c r="G18" s="23" t="s">
        <v>140</v>
      </c>
    </row>
    <row r="19">
      <c r="A19" s="27">
        <v>18.0</v>
      </c>
      <c r="B19" s="37">
        <v>1.0</v>
      </c>
      <c r="C19" s="29" t="s">
        <v>32</v>
      </c>
      <c r="D19" s="30" t="s">
        <v>141</v>
      </c>
      <c r="E19" s="47"/>
      <c r="F19" s="29" t="s">
        <v>32</v>
      </c>
      <c r="G19" s="23" t="s">
        <v>140</v>
      </c>
      <c r="H19" s="23" t="s">
        <v>32</v>
      </c>
    </row>
    <row r="20">
      <c r="A20" s="27">
        <v>19.0</v>
      </c>
      <c r="B20" s="37">
        <v>1.0</v>
      </c>
      <c r="C20" s="29" t="s">
        <v>32</v>
      </c>
      <c r="D20" s="30" t="s">
        <v>141</v>
      </c>
      <c r="E20" s="47"/>
      <c r="F20" s="29" t="s">
        <v>32</v>
      </c>
      <c r="G20" s="23" t="s">
        <v>140</v>
      </c>
      <c r="H20" s="23" t="s">
        <v>32</v>
      </c>
    </row>
    <row r="21">
      <c r="A21" s="27">
        <v>20.0</v>
      </c>
      <c r="B21" s="37">
        <v>1.0</v>
      </c>
      <c r="C21" s="29" t="s">
        <v>32</v>
      </c>
      <c r="D21" s="30" t="s">
        <v>141</v>
      </c>
      <c r="E21" s="47"/>
      <c r="F21" s="29" t="s">
        <v>32</v>
      </c>
      <c r="G21" s="23" t="s">
        <v>140</v>
      </c>
      <c r="H21" s="23" t="s">
        <v>32</v>
      </c>
    </row>
    <row r="22">
      <c r="A22" s="27">
        <v>21.0</v>
      </c>
      <c r="B22" s="37">
        <v>1.0</v>
      </c>
      <c r="C22" s="29" t="s">
        <v>32</v>
      </c>
      <c r="D22" s="30" t="s">
        <v>141</v>
      </c>
      <c r="E22" s="47"/>
      <c r="F22" s="29" t="s">
        <v>32</v>
      </c>
      <c r="G22" s="23" t="s">
        <v>140</v>
      </c>
      <c r="H22" s="23" t="s">
        <v>32</v>
      </c>
    </row>
    <row r="23">
      <c r="A23" s="27">
        <v>22.0</v>
      </c>
      <c r="B23" s="37">
        <v>1.0</v>
      </c>
      <c r="C23" s="29" t="s">
        <v>32</v>
      </c>
      <c r="D23" s="30" t="s">
        <v>141</v>
      </c>
      <c r="E23" s="47"/>
      <c r="F23" s="29" t="s">
        <v>32</v>
      </c>
      <c r="G23" s="23" t="s">
        <v>140</v>
      </c>
    </row>
    <row r="24">
      <c r="A24" s="27">
        <v>23.0</v>
      </c>
      <c r="B24" s="37">
        <v>1.0</v>
      </c>
      <c r="C24" s="29" t="s">
        <v>32</v>
      </c>
      <c r="D24" s="30" t="s">
        <v>141</v>
      </c>
      <c r="E24" s="34" t="s">
        <v>142</v>
      </c>
      <c r="F24" s="29" t="s">
        <v>32</v>
      </c>
      <c r="G24" s="23" t="s">
        <v>140</v>
      </c>
      <c r="H24" s="23" t="s">
        <v>32</v>
      </c>
    </row>
    <row r="25">
      <c r="A25" s="27">
        <v>24.0</v>
      </c>
      <c r="B25" s="37">
        <v>1.0</v>
      </c>
      <c r="C25" s="29" t="s">
        <v>32</v>
      </c>
      <c r="D25" s="30" t="s">
        <v>141</v>
      </c>
      <c r="E25" s="47"/>
      <c r="F25" s="29" t="s">
        <v>32</v>
      </c>
      <c r="G25" s="23" t="s">
        <v>140</v>
      </c>
    </row>
    <row r="26">
      <c r="A26" s="27">
        <v>25.0</v>
      </c>
      <c r="B26" s="37">
        <v>1.0</v>
      </c>
      <c r="C26" s="29" t="s">
        <v>32</v>
      </c>
      <c r="D26" s="30" t="s">
        <v>141</v>
      </c>
      <c r="E26" s="47"/>
      <c r="F26" s="29" t="s">
        <v>32</v>
      </c>
      <c r="G26" s="23" t="s">
        <v>140</v>
      </c>
    </row>
    <row r="27">
      <c r="A27" s="27">
        <v>26.0</v>
      </c>
      <c r="B27" s="37">
        <v>1.0</v>
      </c>
      <c r="C27" s="29" t="s">
        <v>32</v>
      </c>
      <c r="D27" s="30" t="s">
        <v>141</v>
      </c>
      <c r="E27" s="47"/>
      <c r="F27" s="29" t="s">
        <v>32</v>
      </c>
      <c r="G27" s="23" t="s">
        <v>140</v>
      </c>
    </row>
    <row r="28">
      <c r="A28" s="27">
        <v>27.0</v>
      </c>
      <c r="B28" s="37">
        <v>1.0</v>
      </c>
      <c r="C28" s="29" t="s">
        <v>32</v>
      </c>
      <c r="D28" s="30" t="s">
        <v>141</v>
      </c>
      <c r="E28" s="47"/>
      <c r="F28" s="29" t="s">
        <v>32</v>
      </c>
      <c r="G28" s="23" t="s">
        <v>140</v>
      </c>
    </row>
    <row r="29">
      <c r="A29" s="27">
        <v>28.0</v>
      </c>
      <c r="B29" s="37">
        <v>1.0</v>
      </c>
      <c r="C29" s="29" t="s">
        <v>32</v>
      </c>
      <c r="D29" s="30" t="s">
        <v>141</v>
      </c>
      <c r="E29" s="47"/>
      <c r="F29" s="29" t="s">
        <v>32</v>
      </c>
      <c r="G29" s="23" t="s">
        <v>140</v>
      </c>
    </row>
    <row r="30">
      <c r="A30" s="27">
        <v>29.0</v>
      </c>
      <c r="B30" s="37">
        <v>1.0</v>
      </c>
      <c r="C30" s="29" t="s">
        <v>32</v>
      </c>
      <c r="D30" s="30" t="s">
        <v>141</v>
      </c>
      <c r="E30" s="47"/>
      <c r="F30" s="49" t="s">
        <v>32</v>
      </c>
      <c r="G30" s="23" t="s">
        <v>140</v>
      </c>
    </row>
    <row r="31">
      <c r="A31" s="27">
        <v>30.0</v>
      </c>
      <c r="B31" s="37">
        <v>1.0</v>
      </c>
      <c r="C31" s="29" t="s">
        <v>32</v>
      </c>
      <c r="D31" s="30" t="s">
        <v>141</v>
      </c>
      <c r="E31" s="47"/>
      <c r="F31" s="49" t="s">
        <v>32</v>
      </c>
      <c r="G31" s="23" t="s">
        <v>140</v>
      </c>
    </row>
    <row r="32">
      <c r="A32" s="27">
        <v>31.0</v>
      </c>
      <c r="B32" s="37">
        <v>1.0</v>
      </c>
      <c r="C32" s="29" t="s">
        <v>32</v>
      </c>
      <c r="D32" s="30" t="s">
        <v>141</v>
      </c>
      <c r="E32" s="47"/>
      <c r="F32" s="49" t="s">
        <v>32</v>
      </c>
      <c r="G32" s="23" t="s">
        <v>140</v>
      </c>
    </row>
    <row r="33">
      <c r="A33" s="27">
        <v>32.0</v>
      </c>
      <c r="B33" s="37">
        <v>1.0</v>
      </c>
      <c r="C33" s="29" t="s">
        <v>32</v>
      </c>
      <c r="D33" s="30" t="s">
        <v>141</v>
      </c>
      <c r="E33" s="47"/>
      <c r="F33" s="49" t="s">
        <v>32</v>
      </c>
      <c r="G33" s="23" t="s">
        <v>140</v>
      </c>
    </row>
    <row r="34">
      <c r="A34" s="27">
        <v>33.0</v>
      </c>
      <c r="B34" s="37">
        <v>1.0</v>
      </c>
      <c r="C34" s="29" t="s">
        <v>32</v>
      </c>
      <c r="D34" s="30" t="s">
        <v>141</v>
      </c>
      <c r="E34" s="34"/>
      <c r="F34" s="49" t="s">
        <v>32</v>
      </c>
      <c r="G34" s="23" t="s">
        <v>140</v>
      </c>
    </row>
    <row r="35">
      <c r="A35" s="27">
        <v>34.0</v>
      </c>
      <c r="B35" s="37">
        <v>1.0</v>
      </c>
      <c r="C35" s="29" t="s">
        <v>32</v>
      </c>
      <c r="D35" s="30" t="s">
        <v>141</v>
      </c>
      <c r="E35" s="34"/>
      <c r="F35" s="49" t="s">
        <v>32</v>
      </c>
      <c r="G35" s="23" t="s">
        <v>140</v>
      </c>
    </row>
    <row r="36">
      <c r="A36" s="27">
        <v>35.0</v>
      </c>
      <c r="B36" s="37">
        <v>1.0</v>
      </c>
      <c r="C36" s="29" t="s">
        <v>32</v>
      </c>
      <c r="D36" s="30" t="s">
        <v>141</v>
      </c>
      <c r="E36" s="39"/>
      <c r="F36" s="49" t="s">
        <v>143</v>
      </c>
      <c r="G36" s="23" t="s">
        <v>140</v>
      </c>
    </row>
    <row r="37">
      <c r="A37" s="27">
        <v>36.0</v>
      </c>
      <c r="B37" s="37">
        <v>1.0</v>
      </c>
      <c r="C37" s="29" t="s">
        <v>32</v>
      </c>
      <c r="D37" s="34" t="s">
        <v>73</v>
      </c>
      <c r="E37" s="50"/>
      <c r="F37" s="49" t="s">
        <v>32</v>
      </c>
      <c r="G37" s="23" t="s">
        <v>140</v>
      </c>
    </row>
    <row r="38">
      <c r="A38" s="27">
        <v>37.0</v>
      </c>
      <c r="B38" s="37">
        <v>1.0</v>
      </c>
      <c r="C38" s="29" t="s">
        <v>32</v>
      </c>
      <c r="D38" s="19" t="s">
        <v>141</v>
      </c>
      <c r="E38" s="34"/>
      <c r="F38" s="49" t="s">
        <v>32</v>
      </c>
      <c r="G38" s="23" t="s">
        <v>140</v>
      </c>
    </row>
    <row r="39">
      <c r="A39" s="27">
        <v>38.0</v>
      </c>
      <c r="B39" s="37">
        <v>1.0</v>
      </c>
      <c r="C39" s="29" t="s">
        <v>32</v>
      </c>
      <c r="D39" s="34" t="s">
        <v>73</v>
      </c>
      <c r="E39" s="50"/>
      <c r="F39" s="49" t="s">
        <v>32</v>
      </c>
      <c r="G39" s="23" t="s">
        <v>140</v>
      </c>
    </row>
    <row r="40">
      <c r="A40" s="27">
        <v>39.0</v>
      </c>
      <c r="B40" s="37">
        <v>1.0</v>
      </c>
      <c r="C40" s="29" t="s">
        <v>32</v>
      </c>
      <c r="D40" s="19" t="s">
        <v>141</v>
      </c>
      <c r="E40" s="50"/>
      <c r="F40" s="49" t="s">
        <v>144</v>
      </c>
      <c r="G40" s="23" t="s">
        <v>140</v>
      </c>
    </row>
    <row r="41">
      <c r="A41" s="27">
        <v>40.0</v>
      </c>
      <c r="B41" s="37">
        <v>1.0</v>
      </c>
      <c r="C41" s="29" t="s">
        <v>32</v>
      </c>
      <c r="D41" s="19" t="s">
        <v>141</v>
      </c>
      <c r="E41" s="50"/>
      <c r="F41" s="49" t="s">
        <v>32</v>
      </c>
      <c r="G41" s="23" t="s">
        <v>140</v>
      </c>
    </row>
    <row r="42">
      <c r="A42" s="27">
        <v>41.0</v>
      </c>
      <c r="B42" s="37">
        <v>1.0</v>
      </c>
      <c r="C42" s="29" t="s">
        <v>32</v>
      </c>
      <c r="D42" s="34" t="s">
        <v>53</v>
      </c>
      <c r="E42" s="47"/>
      <c r="F42" s="49" t="s">
        <v>32</v>
      </c>
      <c r="G42" s="23" t="s">
        <v>140</v>
      </c>
    </row>
    <row r="43">
      <c r="A43" s="27">
        <v>42.0</v>
      </c>
      <c r="B43" s="37">
        <v>1.0</v>
      </c>
      <c r="C43" s="29" t="s">
        <v>32</v>
      </c>
      <c r="D43" s="34" t="s">
        <v>53</v>
      </c>
      <c r="E43" s="47"/>
      <c r="F43" s="49" t="s">
        <v>32</v>
      </c>
      <c r="G43" s="23" t="s">
        <v>140</v>
      </c>
    </row>
    <row r="44">
      <c r="A44" s="27">
        <v>43.0</v>
      </c>
      <c r="B44" s="37">
        <v>1.0</v>
      </c>
      <c r="C44" s="29" t="s">
        <v>32</v>
      </c>
      <c r="D44" s="34" t="s">
        <v>53</v>
      </c>
      <c r="E44" s="47"/>
      <c r="F44" s="49" t="s">
        <v>32</v>
      </c>
      <c r="G44" s="23" t="s">
        <v>140</v>
      </c>
    </row>
    <row r="45">
      <c r="A45" s="27">
        <v>44.0</v>
      </c>
      <c r="B45" s="37">
        <v>1.0</v>
      </c>
      <c r="C45" s="29" t="s">
        <v>32</v>
      </c>
      <c r="D45" s="34" t="s">
        <v>53</v>
      </c>
      <c r="E45" s="47"/>
      <c r="F45" s="49" t="s">
        <v>145</v>
      </c>
      <c r="G45" s="23" t="s">
        <v>140</v>
      </c>
    </row>
    <row r="46">
      <c r="A46" s="27">
        <v>45.0</v>
      </c>
      <c r="B46" s="37">
        <v>1.0</v>
      </c>
      <c r="C46" s="29" t="s">
        <v>32</v>
      </c>
      <c r="D46" s="34" t="s">
        <v>53</v>
      </c>
      <c r="E46" s="34"/>
      <c r="F46" s="49" t="s">
        <v>32</v>
      </c>
      <c r="G46" s="23" t="s">
        <v>140</v>
      </c>
    </row>
    <row r="47">
      <c r="A47" s="27">
        <v>46.0</v>
      </c>
      <c r="B47" s="37">
        <v>1.0</v>
      </c>
      <c r="C47" s="29" t="s">
        <v>32</v>
      </c>
      <c r="D47" s="34" t="s">
        <v>53</v>
      </c>
      <c r="E47" s="47"/>
      <c r="F47" s="49" t="s">
        <v>32</v>
      </c>
      <c r="G47" s="23" t="s">
        <v>140</v>
      </c>
    </row>
    <row r="48">
      <c r="A48" s="27">
        <v>47.0</v>
      </c>
      <c r="B48" s="37">
        <v>1.0</v>
      </c>
      <c r="C48" s="29" t="s">
        <v>32</v>
      </c>
      <c r="D48" s="34" t="s">
        <v>53</v>
      </c>
      <c r="E48" s="47"/>
      <c r="F48" s="49" t="s">
        <v>32</v>
      </c>
      <c r="G48" s="23" t="s">
        <v>140</v>
      </c>
    </row>
    <row r="49">
      <c r="A49" s="27">
        <v>48.0</v>
      </c>
      <c r="B49" s="37">
        <v>1.0</v>
      </c>
      <c r="C49" s="29" t="s">
        <v>32</v>
      </c>
      <c r="D49" s="34" t="s">
        <v>133</v>
      </c>
      <c r="E49" s="50"/>
      <c r="F49" s="49" t="s">
        <v>32</v>
      </c>
      <c r="G49" s="23" t="s">
        <v>140</v>
      </c>
    </row>
    <row r="50">
      <c r="A50" s="27">
        <v>49.0</v>
      </c>
      <c r="B50" s="37">
        <v>1.0</v>
      </c>
      <c r="C50" s="29" t="s">
        <v>32</v>
      </c>
      <c r="D50" s="34" t="s">
        <v>133</v>
      </c>
      <c r="E50" s="50"/>
      <c r="F50" s="49" t="s">
        <v>32</v>
      </c>
      <c r="G50" s="23" t="s">
        <v>140</v>
      </c>
    </row>
    <row r="51">
      <c r="A51" s="27">
        <v>50.0</v>
      </c>
      <c r="B51" s="37">
        <v>1.0</v>
      </c>
      <c r="C51" s="29" t="s">
        <v>32</v>
      </c>
      <c r="D51" s="34" t="s">
        <v>133</v>
      </c>
      <c r="E51" s="50"/>
      <c r="F51" s="49" t="s">
        <v>32</v>
      </c>
      <c r="G51" s="23" t="s">
        <v>140</v>
      </c>
    </row>
    <row r="52">
      <c r="A52" s="27">
        <v>51.0</v>
      </c>
      <c r="B52" s="37">
        <v>1.0</v>
      </c>
      <c r="C52" s="29" t="s">
        <v>32</v>
      </c>
      <c r="D52" s="34" t="s">
        <v>131</v>
      </c>
      <c r="E52" s="50"/>
      <c r="F52" s="49" t="s">
        <v>32</v>
      </c>
      <c r="G52" s="23" t="s">
        <v>140</v>
      </c>
    </row>
    <row r="53">
      <c r="A53" s="27">
        <v>52.0</v>
      </c>
      <c r="B53" s="37">
        <v>1.0</v>
      </c>
      <c r="C53" s="29" t="s">
        <v>32</v>
      </c>
      <c r="D53" s="34" t="s">
        <v>133</v>
      </c>
      <c r="E53" s="47"/>
      <c r="F53" s="49" t="s">
        <v>32</v>
      </c>
      <c r="G53" s="23" t="s">
        <v>140</v>
      </c>
    </row>
    <row r="54">
      <c r="A54" s="27">
        <v>53.0</v>
      </c>
      <c r="B54" s="37">
        <v>1.0</v>
      </c>
      <c r="C54" s="29" t="s">
        <v>32</v>
      </c>
      <c r="D54" s="34" t="s">
        <v>131</v>
      </c>
      <c r="E54" s="34"/>
      <c r="F54" s="49" t="s">
        <v>32</v>
      </c>
      <c r="G54" s="23" t="s">
        <v>140</v>
      </c>
    </row>
    <row r="55">
      <c r="A55" s="27">
        <v>54.0</v>
      </c>
      <c r="B55" s="37">
        <v>1.0</v>
      </c>
      <c r="C55" s="29" t="s">
        <v>32</v>
      </c>
      <c r="D55" s="34" t="s">
        <v>131</v>
      </c>
      <c r="E55" s="39"/>
      <c r="F55" s="49" t="s">
        <v>143</v>
      </c>
      <c r="G55" s="23" t="s">
        <v>140</v>
      </c>
    </row>
    <row r="56">
      <c r="A56" s="27">
        <v>55.0</v>
      </c>
      <c r="B56" s="37">
        <v>1.0</v>
      </c>
      <c r="C56" s="29" t="s">
        <v>32</v>
      </c>
      <c r="D56" s="34" t="s">
        <v>131</v>
      </c>
      <c r="E56" s="50"/>
      <c r="F56" s="49" t="s">
        <v>32</v>
      </c>
      <c r="G56" s="23" t="s">
        <v>140</v>
      </c>
    </row>
    <row r="57">
      <c r="A57" s="27">
        <v>56.0</v>
      </c>
      <c r="B57" s="37">
        <v>1.0</v>
      </c>
      <c r="C57" s="29" t="s">
        <v>32</v>
      </c>
      <c r="D57" s="34" t="s">
        <v>131</v>
      </c>
      <c r="E57" s="50"/>
      <c r="F57" s="49" t="s">
        <v>32</v>
      </c>
      <c r="G57" s="23" t="s">
        <v>140</v>
      </c>
    </row>
    <row r="58">
      <c r="A58" s="27">
        <v>57.0</v>
      </c>
      <c r="B58" s="37">
        <v>1.0</v>
      </c>
      <c r="C58" s="29" t="s">
        <v>32</v>
      </c>
      <c r="D58" s="34" t="s">
        <v>79</v>
      </c>
      <c r="E58" s="50"/>
      <c r="F58" s="49" t="s">
        <v>32</v>
      </c>
      <c r="G58" s="23" t="s">
        <v>140</v>
      </c>
      <c r="H58" s="23" t="s">
        <v>32</v>
      </c>
    </row>
    <row r="59">
      <c r="A59" s="27">
        <v>58.0</v>
      </c>
      <c r="B59" s="37">
        <v>1.0</v>
      </c>
      <c r="C59" s="29" t="s">
        <v>32</v>
      </c>
      <c r="D59" s="34" t="s">
        <v>131</v>
      </c>
      <c r="E59" s="50"/>
      <c r="F59" s="49" t="s">
        <v>32</v>
      </c>
      <c r="G59" s="23" t="s">
        <v>140</v>
      </c>
      <c r="H59" s="23" t="s">
        <v>32</v>
      </c>
    </row>
    <row r="60">
      <c r="A60" s="27">
        <v>59.0</v>
      </c>
      <c r="B60" s="37">
        <v>1.0</v>
      </c>
      <c r="C60" s="29" t="s">
        <v>32</v>
      </c>
      <c r="D60" s="34" t="s">
        <v>131</v>
      </c>
      <c r="E60" s="50"/>
      <c r="F60" s="49" t="s">
        <v>32</v>
      </c>
      <c r="G60" s="23" t="s">
        <v>140</v>
      </c>
    </row>
    <row r="61">
      <c r="A61" s="27">
        <v>60.0</v>
      </c>
      <c r="B61" s="37">
        <v>1.0</v>
      </c>
      <c r="C61" s="29" t="s">
        <v>32</v>
      </c>
      <c r="D61" s="34" t="s">
        <v>131</v>
      </c>
      <c r="E61" s="50"/>
      <c r="F61" s="49" t="s">
        <v>32</v>
      </c>
      <c r="G61" s="23" t="s">
        <v>140</v>
      </c>
    </row>
    <row r="62">
      <c r="A62" s="27">
        <v>61.0</v>
      </c>
      <c r="B62" s="37">
        <v>1.0</v>
      </c>
      <c r="C62" s="29" t="s">
        <v>32</v>
      </c>
      <c r="D62" s="23" t="s">
        <v>146</v>
      </c>
      <c r="E62" s="50"/>
      <c r="F62" s="49" t="s">
        <v>32</v>
      </c>
      <c r="G62" s="23" t="s">
        <v>140</v>
      </c>
    </row>
    <row r="63">
      <c r="A63" s="27">
        <v>62.0</v>
      </c>
      <c r="B63" s="37">
        <v>1.0</v>
      </c>
      <c r="C63" s="29" t="s">
        <v>32</v>
      </c>
      <c r="D63" s="23" t="s">
        <v>146</v>
      </c>
      <c r="E63" s="50"/>
      <c r="F63" s="49" t="s">
        <v>32</v>
      </c>
      <c r="G63" s="23" t="s">
        <v>140</v>
      </c>
    </row>
    <row r="64">
      <c r="A64" s="27">
        <v>63.0</v>
      </c>
      <c r="B64" s="37">
        <v>1.0</v>
      </c>
      <c r="C64" s="29" t="s">
        <v>32</v>
      </c>
      <c r="D64" s="23" t="s">
        <v>146</v>
      </c>
      <c r="E64" s="50"/>
      <c r="F64" s="49" t="s">
        <v>32</v>
      </c>
      <c r="G64" s="23" t="s">
        <v>140</v>
      </c>
    </row>
    <row r="65">
      <c r="A65" s="27">
        <v>64.0</v>
      </c>
      <c r="B65" s="37">
        <v>1.0</v>
      </c>
      <c r="C65" s="29" t="s">
        <v>32</v>
      </c>
      <c r="D65" s="23" t="s">
        <v>146</v>
      </c>
      <c r="E65" s="50"/>
      <c r="F65" s="49" t="s">
        <v>32</v>
      </c>
      <c r="G65" s="23" t="s">
        <v>140</v>
      </c>
    </row>
    <row r="66">
      <c r="A66" s="27">
        <v>65.0</v>
      </c>
      <c r="B66" s="37">
        <v>1.0</v>
      </c>
      <c r="C66" s="29" t="s">
        <v>32</v>
      </c>
      <c r="D66" s="23" t="s">
        <v>146</v>
      </c>
      <c r="E66" s="47"/>
      <c r="F66" s="49" t="s">
        <v>32</v>
      </c>
      <c r="G66" s="23" t="s">
        <v>140</v>
      </c>
    </row>
    <row r="67">
      <c r="A67" s="27">
        <v>66.0</v>
      </c>
      <c r="B67" s="37">
        <v>1.0</v>
      </c>
      <c r="C67" s="29" t="s">
        <v>32</v>
      </c>
      <c r="D67" s="23" t="s">
        <v>146</v>
      </c>
      <c r="E67" s="34"/>
      <c r="F67" s="49" t="s">
        <v>32</v>
      </c>
      <c r="G67" s="23" t="s">
        <v>140</v>
      </c>
    </row>
    <row r="68">
      <c r="A68" s="27">
        <v>67.0</v>
      </c>
      <c r="B68" s="37">
        <v>1.0</v>
      </c>
      <c r="C68" s="29" t="s">
        <v>32</v>
      </c>
      <c r="D68" s="23" t="s">
        <v>146</v>
      </c>
      <c r="E68" s="50"/>
      <c r="F68" s="49" t="s">
        <v>32</v>
      </c>
      <c r="G68" s="23" t="s">
        <v>140</v>
      </c>
    </row>
    <row r="69">
      <c r="A69" s="27">
        <v>68.0</v>
      </c>
      <c r="B69" s="37">
        <v>1.0</v>
      </c>
      <c r="C69" s="29" t="s">
        <v>32</v>
      </c>
      <c r="D69" s="23" t="s">
        <v>146</v>
      </c>
      <c r="E69" s="47"/>
      <c r="F69" s="49" t="s">
        <v>32</v>
      </c>
      <c r="G69" s="23" t="s">
        <v>140</v>
      </c>
    </row>
    <row r="70">
      <c r="A70" s="27">
        <v>69.0</v>
      </c>
      <c r="B70" s="37">
        <v>1.0</v>
      </c>
      <c r="C70" s="29" t="s">
        <v>32</v>
      </c>
      <c r="D70" s="23" t="s">
        <v>146</v>
      </c>
      <c r="E70" s="50"/>
      <c r="F70" s="49" t="s">
        <v>32</v>
      </c>
      <c r="G70" s="23" t="s">
        <v>140</v>
      </c>
    </row>
    <row r="71">
      <c r="A71" s="27">
        <v>70.0</v>
      </c>
      <c r="B71" s="37">
        <v>1.0</v>
      </c>
      <c r="C71" s="29" t="s">
        <v>32</v>
      </c>
      <c r="D71" s="23" t="s">
        <v>146</v>
      </c>
      <c r="E71" s="50"/>
      <c r="F71" s="49" t="s">
        <v>32</v>
      </c>
      <c r="G71" s="23" t="s">
        <v>140</v>
      </c>
    </row>
    <row r="72">
      <c r="A72" s="27">
        <v>71.0</v>
      </c>
      <c r="B72" s="37">
        <v>1.0</v>
      </c>
      <c r="C72" s="29" t="s">
        <v>32</v>
      </c>
      <c r="D72" s="23" t="s">
        <v>146</v>
      </c>
      <c r="E72" s="50"/>
      <c r="F72" s="49" t="s">
        <v>32</v>
      </c>
      <c r="G72" s="23" t="s">
        <v>140</v>
      </c>
    </row>
    <row r="73">
      <c r="A73" s="27">
        <v>72.0</v>
      </c>
      <c r="B73" s="37">
        <v>1.0</v>
      </c>
      <c r="C73" s="29" t="s">
        <v>32</v>
      </c>
      <c r="D73" s="23" t="s">
        <v>146</v>
      </c>
      <c r="E73" s="34"/>
      <c r="F73" s="49" t="s">
        <v>32</v>
      </c>
      <c r="G73" s="23" t="s">
        <v>140</v>
      </c>
    </row>
    <row r="74">
      <c r="A74" s="27">
        <v>73.0</v>
      </c>
      <c r="B74" s="37">
        <v>1.0</v>
      </c>
      <c r="C74" s="29" t="s">
        <v>32</v>
      </c>
      <c r="D74" s="23" t="s">
        <v>146</v>
      </c>
      <c r="E74" s="50"/>
      <c r="F74" s="49" t="s">
        <v>32</v>
      </c>
      <c r="G74" s="23" t="s">
        <v>140</v>
      </c>
    </row>
    <row r="75">
      <c r="A75" s="27">
        <v>74.0</v>
      </c>
      <c r="B75" s="37">
        <v>1.0</v>
      </c>
      <c r="C75" s="29" t="s">
        <v>32</v>
      </c>
      <c r="D75" s="19" t="s">
        <v>147</v>
      </c>
      <c r="E75" s="47"/>
      <c r="F75" s="49" t="s">
        <v>32</v>
      </c>
      <c r="G75" s="23" t="s">
        <v>140</v>
      </c>
    </row>
    <row r="76">
      <c r="A76" s="27">
        <v>75.0</v>
      </c>
      <c r="B76" s="37">
        <v>1.0</v>
      </c>
      <c r="C76" s="29" t="s">
        <v>32</v>
      </c>
      <c r="D76" s="19" t="s">
        <v>147</v>
      </c>
      <c r="E76" s="34" t="s">
        <v>148</v>
      </c>
      <c r="F76" s="49" t="s">
        <v>32</v>
      </c>
      <c r="G76" s="23" t="s">
        <v>140</v>
      </c>
    </row>
    <row r="77">
      <c r="A77" s="27">
        <v>76.0</v>
      </c>
      <c r="B77" s="37">
        <v>1.0</v>
      </c>
      <c r="C77" s="29" t="s">
        <v>32</v>
      </c>
      <c r="D77" s="19" t="s">
        <v>147</v>
      </c>
      <c r="E77" s="34" t="s">
        <v>148</v>
      </c>
      <c r="F77" s="49" t="s">
        <v>32</v>
      </c>
      <c r="G77" s="23" t="s">
        <v>140</v>
      </c>
    </row>
    <row r="78">
      <c r="A78" s="27">
        <v>77.0</v>
      </c>
      <c r="B78" s="37">
        <v>1.0</v>
      </c>
      <c r="C78" s="29" t="s">
        <v>32</v>
      </c>
      <c r="D78" s="19" t="s">
        <v>147</v>
      </c>
      <c r="E78" s="51" t="s">
        <v>149</v>
      </c>
      <c r="F78" s="49" t="s">
        <v>32</v>
      </c>
      <c r="G78" s="23" t="s">
        <v>140</v>
      </c>
    </row>
    <row r="79">
      <c r="A79" s="27">
        <v>78.0</v>
      </c>
      <c r="B79" s="37">
        <v>1.0</v>
      </c>
      <c r="C79" s="29" t="s">
        <v>32</v>
      </c>
      <c r="D79" s="19" t="s">
        <v>147</v>
      </c>
      <c r="E79" s="47"/>
      <c r="F79" s="49" t="s">
        <v>32</v>
      </c>
      <c r="G79" s="23" t="s">
        <v>140</v>
      </c>
    </row>
    <row r="80">
      <c r="A80" s="27">
        <v>79.0</v>
      </c>
      <c r="B80" s="37">
        <v>1.0</v>
      </c>
      <c r="C80" s="29" t="s">
        <v>32</v>
      </c>
      <c r="D80" s="19" t="s">
        <v>147</v>
      </c>
      <c r="E80" s="47"/>
      <c r="F80" s="49" t="s">
        <v>32</v>
      </c>
      <c r="G80" s="23" t="s">
        <v>140</v>
      </c>
    </row>
    <row r="81">
      <c r="A81" s="27">
        <v>80.0</v>
      </c>
      <c r="B81" s="37">
        <v>1.0</v>
      </c>
      <c r="C81" s="29" t="s">
        <v>32</v>
      </c>
      <c r="D81" s="19" t="s">
        <v>147</v>
      </c>
      <c r="E81" s="47"/>
      <c r="F81" s="49" t="s">
        <v>32</v>
      </c>
      <c r="G81" s="23" t="s">
        <v>140</v>
      </c>
    </row>
    <row r="82">
      <c r="A82" s="27">
        <v>81.0</v>
      </c>
      <c r="B82" s="37">
        <v>1.0</v>
      </c>
      <c r="C82" s="29" t="s">
        <v>32</v>
      </c>
      <c r="D82" s="19" t="s">
        <v>147</v>
      </c>
      <c r="E82" s="47"/>
      <c r="F82" s="49" t="s">
        <v>32</v>
      </c>
      <c r="G82" s="23" t="s">
        <v>140</v>
      </c>
    </row>
    <row r="83">
      <c r="A83" s="27">
        <v>82.0</v>
      </c>
      <c r="B83" s="37">
        <v>1.0</v>
      </c>
      <c r="C83" s="29" t="s">
        <v>32</v>
      </c>
      <c r="D83" s="19" t="s">
        <v>147</v>
      </c>
      <c r="E83" s="47"/>
      <c r="F83" s="49" t="s">
        <v>32</v>
      </c>
      <c r="G83" s="23" t="s">
        <v>140</v>
      </c>
    </row>
    <row r="84">
      <c r="A84" s="27">
        <v>83.0</v>
      </c>
      <c r="B84" s="37">
        <v>1.0</v>
      </c>
      <c r="C84" s="29" t="s">
        <v>32</v>
      </c>
      <c r="D84" s="19" t="s">
        <v>147</v>
      </c>
      <c r="E84" s="47"/>
      <c r="F84" s="49" t="s">
        <v>32</v>
      </c>
      <c r="G84" s="23" t="s">
        <v>140</v>
      </c>
    </row>
    <row r="85">
      <c r="A85" s="27">
        <v>84.0</v>
      </c>
      <c r="B85" s="37">
        <v>1.0</v>
      </c>
      <c r="C85" s="29" t="s">
        <v>32</v>
      </c>
      <c r="D85" s="30" t="s">
        <v>141</v>
      </c>
      <c r="E85" s="50"/>
      <c r="F85" s="49" t="s">
        <v>32</v>
      </c>
      <c r="G85" s="23" t="s">
        <v>140</v>
      </c>
    </row>
    <row r="86">
      <c r="A86" s="27">
        <v>85.0</v>
      </c>
      <c r="B86" s="37">
        <v>1.0</v>
      </c>
      <c r="C86" s="29" t="s">
        <v>32</v>
      </c>
      <c r="D86" s="30" t="s">
        <v>141</v>
      </c>
      <c r="E86" s="50"/>
      <c r="F86" s="49" t="s">
        <v>32</v>
      </c>
      <c r="G86" s="23" t="s">
        <v>140</v>
      </c>
    </row>
    <row r="87">
      <c r="A87" s="27">
        <v>86.0</v>
      </c>
      <c r="B87" s="37">
        <v>1.0</v>
      </c>
      <c r="C87" s="29" t="s">
        <v>32</v>
      </c>
      <c r="D87" s="30" t="s">
        <v>141</v>
      </c>
      <c r="E87" s="47"/>
      <c r="F87" s="49" t="s">
        <v>32</v>
      </c>
      <c r="G87" s="23" t="s">
        <v>140</v>
      </c>
    </row>
    <row r="88">
      <c r="A88" s="27">
        <v>87.0</v>
      </c>
      <c r="B88" s="37">
        <v>1.0</v>
      </c>
      <c r="C88" s="29" t="s">
        <v>32</v>
      </c>
      <c r="D88" s="30" t="s">
        <v>141</v>
      </c>
      <c r="E88" s="50"/>
      <c r="F88" s="49" t="s">
        <v>144</v>
      </c>
      <c r="G88" s="23" t="s">
        <v>140</v>
      </c>
    </row>
    <row r="89">
      <c r="A89" s="27">
        <v>88.0</v>
      </c>
      <c r="B89" s="37">
        <v>1.0</v>
      </c>
      <c r="C89" s="29" t="s">
        <v>32</v>
      </c>
      <c r="D89" s="30" t="s">
        <v>141</v>
      </c>
      <c r="E89" s="50"/>
      <c r="F89" s="49" t="s">
        <v>32</v>
      </c>
      <c r="G89" s="23" t="s">
        <v>140</v>
      </c>
    </row>
    <row r="90">
      <c r="A90" s="27">
        <v>89.0</v>
      </c>
      <c r="B90" s="37">
        <v>1.0</v>
      </c>
      <c r="C90" s="29" t="s">
        <v>32</v>
      </c>
      <c r="D90" s="30" t="s">
        <v>141</v>
      </c>
      <c r="E90" s="50"/>
      <c r="F90" s="49" t="s">
        <v>32</v>
      </c>
      <c r="G90" s="23" t="s">
        <v>140</v>
      </c>
    </row>
    <row r="91">
      <c r="A91" s="35">
        <v>90.0</v>
      </c>
      <c r="B91" s="34">
        <v>1.0</v>
      </c>
      <c r="C91" s="29" t="s">
        <v>32</v>
      </c>
      <c r="D91" s="23" t="s">
        <v>42</v>
      </c>
      <c r="E91" s="34" t="s">
        <v>150</v>
      </c>
      <c r="F91" s="29" t="s">
        <v>32</v>
      </c>
      <c r="G91" s="23" t="s">
        <v>140</v>
      </c>
      <c r="H91" s="23" t="s">
        <v>32</v>
      </c>
    </row>
    <row r="92">
      <c r="A92" s="35">
        <v>91.0</v>
      </c>
      <c r="B92" s="34">
        <v>1.0</v>
      </c>
      <c r="C92" s="29" t="s">
        <v>32</v>
      </c>
      <c r="D92" s="23" t="s">
        <v>42</v>
      </c>
      <c r="E92" s="34" t="s">
        <v>150</v>
      </c>
      <c r="F92" s="29" t="s">
        <v>32</v>
      </c>
      <c r="G92" s="23" t="s">
        <v>140</v>
      </c>
      <c r="H92" s="23" t="s">
        <v>32</v>
      </c>
    </row>
    <row r="93">
      <c r="A93" s="35">
        <v>92.0</v>
      </c>
      <c r="B93" s="34">
        <v>1.0</v>
      </c>
      <c r="C93" s="29" t="s">
        <v>32</v>
      </c>
      <c r="D93" s="23" t="s">
        <v>42</v>
      </c>
      <c r="E93" s="34" t="s">
        <v>150</v>
      </c>
      <c r="F93" s="29" t="s">
        <v>32</v>
      </c>
      <c r="G93" s="23" t="s">
        <v>140</v>
      </c>
      <c r="H93" s="23" t="s">
        <v>32</v>
      </c>
    </row>
    <row r="94">
      <c r="A94" s="35">
        <v>1.0</v>
      </c>
      <c r="B94" s="34">
        <v>2.0</v>
      </c>
      <c r="C94" s="29" t="s">
        <v>32</v>
      </c>
      <c r="D94" s="34" t="s">
        <v>53</v>
      </c>
      <c r="E94" s="47"/>
      <c r="F94" s="29" t="s">
        <v>32</v>
      </c>
      <c r="G94" s="23" t="s">
        <v>140</v>
      </c>
    </row>
    <row r="95">
      <c r="A95" s="35">
        <v>2.0</v>
      </c>
      <c r="B95" s="34">
        <v>2.0</v>
      </c>
      <c r="C95" s="29" t="s">
        <v>32</v>
      </c>
      <c r="D95" s="34" t="s">
        <v>53</v>
      </c>
      <c r="E95" s="34"/>
      <c r="F95" s="49" t="s">
        <v>32</v>
      </c>
      <c r="G95" s="23" t="s">
        <v>140</v>
      </c>
    </row>
    <row r="96">
      <c r="A96" s="35">
        <v>3.0</v>
      </c>
      <c r="B96" s="34">
        <v>2.0</v>
      </c>
      <c r="C96" s="29" t="s">
        <v>32</v>
      </c>
      <c r="D96" s="34" t="s">
        <v>53</v>
      </c>
      <c r="E96" s="47"/>
      <c r="F96" s="29" t="s">
        <v>32</v>
      </c>
      <c r="G96" s="23" t="s">
        <v>140</v>
      </c>
    </row>
    <row r="97">
      <c r="A97" s="35">
        <v>4.0</v>
      </c>
      <c r="B97" s="34">
        <v>2.0</v>
      </c>
      <c r="C97" s="29" t="s">
        <v>32</v>
      </c>
      <c r="D97" s="34" t="s">
        <v>53</v>
      </c>
      <c r="E97" s="47"/>
      <c r="F97" s="29" t="s">
        <v>32</v>
      </c>
      <c r="G97" s="23" t="s">
        <v>140</v>
      </c>
    </row>
    <row r="98">
      <c r="A98" s="35">
        <v>5.0</v>
      </c>
      <c r="B98" s="34">
        <v>2.0</v>
      </c>
      <c r="C98" s="29" t="s">
        <v>32</v>
      </c>
      <c r="D98" s="34" t="s">
        <v>53</v>
      </c>
      <c r="E98" s="47"/>
      <c r="F98" s="29" t="s">
        <v>32</v>
      </c>
      <c r="G98" s="23" t="s">
        <v>140</v>
      </c>
    </row>
    <row r="99">
      <c r="A99" s="35">
        <v>6.0</v>
      </c>
      <c r="B99" s="34">
        <v>2.0</v>
      </c>
      <c r="C99" s="29" t="s">
        <v>32</v>
      </c>
      <c r="D99" s="34" t="s">
        <v>53</v>
      </c>
      <c r="E99" s="47"/>
      <c r="F99" s="29" t="s">
        <v>32</v>
      </c>
      <c r="G99" s="23" t="s">
        <v>140</v>
      </c>
    </row>
    <row r="100">
      <c r="A100" s="35">
        <v>7.0</v>
      </c>
      <c r="B100" s="34">
        <v>2.0</v>
      </c>
      <c r="C100" s="29" t="s">
        <v>32</v>
      </c>
      <c r="D100" s="34" t="s">
        <v>53</v>
      </c>
      <c r="E100" s="47"/>
      <c r="F100" s="29" t="s">
        <v>32</v>
      </c>
      <c r="G100" s="23" t="s">
        <v>140</v>
      </c>
    </row>
    <row r="101">
      <c r="A101" s="35">
        <v>8.0</v>
      </c>
      <c r="B101" s="34">
        <v>2.0</v>
      </c>
      <c r="C101" s="29" t="s">
        <v>32</v>
      </c>
      <c r="D101" s="34" t="s">
        <v>53</v>
      </c>
      <c r="E101" s="47"/>
      <c r="F101" s="29" t="s">
        <v>32</v>
      </c>
      <c r="G101" s="23" t="s">
        <v>140</v>
      </c>
    </row>
    <row r="102">
      <c r="A102" s="35">
        <v>9.0</v>
      </c>
      <c r="B102" s="34">
        <v>2.0</v>
      </c>
      <c r="C102" s="29" t="s">
        <v>32</v>
      </c>
      <c r="D102" s="34" t="s">
        <v>53</v>
      </c>
      <c r="E102" s="47"/>
      <c r="F102" s="29" t="s">
        <v>32</v>
      </c>
      <c r="G102" s="23" t="s">
        <v>140</v>
      </c>
    </row>
    <row r="103">
      <c r="A103" s="35">
        <v>10.0</v>
      </c>
      <c r="B103" s="34">
        <v>2.0</v>
      </c>
      <c r="C103" s="49" t="s">
        <v>32</v>
      </c>
      <c r="D103" s="34" t="s">
        <v>53</v>
      </c>
      <c r="E103" s="34" t="s">
        <v>151</v>
      </c>
      <c r="F103" s="29" t="s">
        <v>32</v>
      </c>
      <c r="G103" s="23" t="s">
        <v>140</v>
      </c>
    </row>
    <row r="104">
      <c r="A104" s="35">
        <v>11.0</v>
      </c>
      <c r="B104" s="34">
        <v>2.0</v>
      </c>
      <c r="C104" s="29" t="s">
        <v>32</v>
      </c>
      <c r="D104" s="34" t="s">
        <v>133</v>
      </c>
      <c r="E104" s="47"/>
      <c r="F104" s="29" t="s">
        <v>32</v>
      </c>
      <c r="G104" s="23" t="s">
        <v>140</v>
      </c>
    </row>
    <row r="105">
      <c r="A105" s="35">
        <v>12.0</v>
      </c>
      <c r="B105" s="34">
        <v>2.0</v>
      </c>
      <c r="C105" s="29" t="s">
        <v>32</v>
      </c>
      <c r="D105" s="34" t="s">
        <v>133</v>
      </c>
      <c r="E105" s="47"/>
      <c r="F105" s="29" t="s">
        <v>32</v>
      </c>
      <c r="G105" s="23" t="s">
        <v>140</v>
      </c>
    </row>
    <row r="106">
      <c r="A106" s="35">
        <v>13.0</v>
      </c>
      <c r="B106" s="34">
        <v>2.0</v>
      </c>
      <c r="C106" s="29" t="s">
        <v>32</v>
      </c>
      <c r="D106" s="34" t="s">
        <v>133</v>
      </c>
      <c r="E106" s="47"/>
      <c r="F106" s="29" t="s">
        <v>32</v>
      </c>
      <c r="G106" s="23" t="s">
        <v>140</v>
      </c>
    </row>
    <row r="107">
      <c r="A107" s="35">
        <v>14.0</v>
      </c>
      <c r="B107" s="34">
        <v>2.0</v>
      </c>
      <c r="C107" s="29" t="s">
        <v>32</v>
      </c>
      <c r="D107" s="34" t="s">
        <v>133</v>
      </c>
      <c r="E107" s="47"/>
      <c r="F107" s="29" t="s">
        <v>32</v>
      </c>
      <c r="G107" s="23" t="s">
        <v>140</v>
      </c>
    </row>
    <row r="108">
      <c r="A108" s="35">
        <v>15.0</v>
      </c>
      <c r="B108" s="34">
        <v>2.0</v>
      </c>
      <c r="C108" s="29" t="s">
        <v>32</v>
      </c>
      <c r="D108" s="34" t="s">
        <v>133</v>
      </c>
      <c r="E108" s="47"/>
      <c r="F108" s="29" t="s">
        <v>32</v>
      </c>
      <c r="G108" s="23" t="s">
        <v>140</v>
      </c>
    </row>
    <row r="109">
      <c r="A109" s="35">
        <v>16.0</v>
      </c>
      <c r="B109" s="34">
        <v>2.0</v>
      </c>
      <c r="C109" s="29" t="s">
        <v>32</v>
      </c>
      <c r="D109" s="34" t="s">
        <v>152</v>
      </c>
      <c r="E109" s="52" t="s">
        <v>153</v>
      </c>
      <c r="F109" s="29" t="s">
        <v>32</v>
      </c>
      <c r="G109" s="23" t="s">
        <v>140</v>
      </c>
    </row>
    <row r="110">
      <c r="A110" s="35">
        <v>17.0</v>
      </c>
      <c r="B110" s="34">
        <v>2.0</v>
      </c>
      <c r="C110" s="29" t="s">
        <v>32</v>
      </c>
      <c r="D110" s="34" t="s">
        <v>152</v>
      </c>
      <c r="E110" s="34"/>
      <c r="F110" s="29" t="s">
        <v>32</v>
      </c>
      <c r="G110" s="23" t="s">
        <v>140</v>
      </c>
    </row>
    <row r="111">
      <c r="A111" s="35">
        <v>18.0</v>
      </c>
      <c r="B111" s="34">
        <v>2.0</v>
      </c>
      <c r="C111" s="29" t="s">
        <v>32</v>
      </c>
      <c r="D111" s="34" t="s">
        <v>152</v>
      </c>
      <c r="E111" s="34"/>
      <c r="F111" s="29" t="s">
        <v>32</v>
      </c>
      <c r="G111" s="23" t="s">
        <v>140</v>
      </c>
    </row>
    <row r="112">
      <c r="A112" s="35">
        <v>19.0</v>
      </c>
      <c r="B112" s="34">
        <v>2.0</v>
      </c>
      <c r="C112" s="29" t="s">
        <v>32</v>
      </c>
      <c r="D112" s="34" t="s">
        <v>152</v>
      </c>
      <c r="E112" s="34"/>
      <c r="F112" s="29" t="s">
        <v>32</v>
      </c>
      <c r="G112" s="23" t="s">
        <v>140</v>
      </c>
    </row>
    <row r="113">
      <c r="A113" s="35">
        <v>20.0</v>
      </c>
      <c r="B113" s="34">
        <v>2.0</v>
      </c>
      <c r="C113" s="29" t="s">
        <v>32</v>
      </c>
      <c r="D113" s="34" t="s">
        <v>152</v>
      </c>
      <c r="E113" s="34"/>
      <c r="F113" s="29" t="s">
        <v>32</v>
      </c>
      <c r="G113" s="23" t="s">
        <v>140</v>
      </c>
    </row>
    <row r="114">
      <c r="A114" s="35">
        <v>21.0</v>
      </c>
      <c r="B114" s="34">
        <v>2.0</v>
      </c>
      <c r="C114" s="29" t="s">
        <v>32</v>
      </c>
      <c r="D114" s="34" t="s">
        <v>152</v>
      </c>
      <c r="E114" s="47"/>
      <c r="F114" s="29" t="s">
        <v>32</v>
      </c>
      <c r="G114" s="23" t="s">
        <v>140</v>
      </c>
    </row>
    <row r="115">
      <c r="A115" s="35">
        <v>22.0</v>
      </c>
      <c r="B115" s="34">
        <v>2.0</v>
      </c>
      <c r="C115" s="29" t="s">
        <v>32</v>
      </c>
      <c r="D115" s="34" t="s">
        <v>152</v>
      </c>
      <c r="E115" s="34"/>
      <c r="F115" s="29" t="s">
        <v>32</v>
      </c>
      <c r="G115" s="23" t="s">
        <v>140</v>
      </c>
    </row>
    <row r="116">
      <c r="A116" s="35">
        <v>23.0</v>
      </c>
      <c r="B116" s="34">
        <v>2.0</v>
      </c>
      <c r="C116" s="29" t="s">
        <v>32</v>
      </c>
      <c r="D116" s="34" t="s">
        <v>152</v>
      </c>
      <c r="E116" s="47"/>
      <c r="F116" s="29" t="s">
        <v>32</v>
      </c>
      <c r="G116" s="23" t="s">
        <v>140</v>
      </c>
    </row>
    <row r="117">
      <c r="A117" s="35">
        <v>24.0</v>
      </c>
      <c r="B117" s="34">
        <v>2.0</v>
      </c>
      <c r="C117" s="29" t="s">
        <v>32</v>
      </c>
      <c r="D117" s="34" t="s">
        <v>152</v>
      </c>
      <c r="E117" s="47"/>
      <c r="F117" s="29" t="s">
        <v>32</v>
      </c>
      <c r="G117" s="23" t="s">
        <v>140</v>
      </c>
    </row>
    <row r="118">
      <c r="A118" s="35">
        <v>25.0</v>
      </c>
      <c r="B118" s="34">
        <v>2.0</v>
      </c>
      <c r="C118" s="29" t="s">
        <v>32</v>
      </c>
      <c r="D118" s="34" t="s">
        <v>152</v>
      </c>
      <c r="E118" s="47"/>
      <c r="F118" s="29" t="s">
        <v>32</v>
      </c>
      <c r="G118" s="23" t="s">
        <v>140</v>
      </c>
    </row>
    <row r="119">
      <c r="A119" s="35">
        <v>26.0</v>
      </c>
      <c r="B119" s="34">
        <v>2.0</v>
      </c>
      <c r="C119" s="29" t="s">
        <v>32</v>
      </c>
      <c r="D119" s="34" t="s">
        <v>152</v>
      </c>
      <c r="E119" s="47"/>
      <c r="F119" s="29" t="s">
        <v>32</v>
      </c>
      <c r="G119" s="23" t="s">
        <v>140</v>
      </c>
    </row>
    <row r="120">
      <c r="A120" s="35">
        <v>27.0</v>
      </c>
      <c r="B120" s="34">
        <v>2.0</v>
      </c>
      <c r="C120" s="29" t="s">
        <v>32</v>
      </c>
      <c r="D120" s="34" t="s">
        <v>152</v>
      </c>
      <c r="E120" s="47"/>
      <c r="F120" s="29" t="s">
        <v>32</v>
      </c>
      <c r="G120" s="23" t="s">
        <v>140</v>
      </c>
    </row>
    <row r="121">
      <c r="A121" s="35">
        <v>28.0</v>
      </c>
      <c r="B121" s="34">
        <v>2.0</v>
      </c>
      <c r="C121" s="29" t="s">
        <v>32</v>
      </c>
      <c r="D121" s="34" t="s">
        <v>152</v>
      </c>
      <c r="E121" s="47"/>
      <c r="F121" s="29" t="s">
        <v>32</v>
      </c>
      <c r="G121" s="23" t="s">
        <v>140</v>
      </c>
    </row>
    <row r="122">
      <c r="A122" s="35">
        <v>29.0</v>
      </c>
      <c r="B122" s="34">
        <v>2.0</v>
      </c>
      <c r="C122" s="29" t="s">
        <v>32</v>
      </c>
      <c r="D122" s="34" t="s">
        <v>152</v>
      </c>
      <c r="E122" s="47"/>
      <c r="F122" s="29" t="s">
        <v>32</v>
      </c>
      <c r="G122" s="23" t="s">
        <v>140</v>
      </c>
    </row>
    <row r="123">
      <c r="A123" s="35">
        <v>30.0</v>
      </c>
      <c r="B123" s="34">
        <v>2.0</v>
      </c>
      <c r="C123" s="29" t="s">
        <v>32</v>
      </c>
      <c r="D123" s="34" t="s">
        <v>152</v>
      </c>
      <c r="E123" s="47"/>
      <c r="F123" s="29" t="s">
        <v>32</v>
      </c>
      <c r="G123" s="23" t="s">
        <v>140</v>
      </c>
    </row>
    <row r="124">
      <c r="A124" s="35">
        <v>31.0</v>
      </c>
      <c r="B124" s="34">
        <v>2.0</v>
      </c>
      <c r="C124" s="29" t="s">
        <v>32</v>
      </c>
      <c r="D124" s="34" t="s">
        <v>152</v>
      </c>
      <c r="E124" s="47"/>
      <c r="F124" s="29" t="s">
        <v>32</v>
      </c>
      <c r="G124" s="23" t="s">
        <v>140</v>
      </c>
    </row>
    <row r="125">
      <c r="A125" s="35">
        <v>32.0</v>
      </c>
      <c r="B125" s="34">
        <v>2.0</v>
      </c>
      <c r="C125" s="29" t="s">
        <v>32</v>
      </c>
      <c r="D125" s="34" t="s">
        <v>152</v>
      </c>
      <c r="E125" s="47"/>
      <c r="F125" s="29" t="s">
        <v>32</v>
      </c>
      <c r="G125" s="23" t="s">
        <v>140</v>
      </c>
    </row>
    <row r="126">
      <c r="A126" s="35">
        <v>33.0</v>
      </c>
      <c r="B126" s="34">
        <v>2.0</v>
      </c>
      <c r="C126" s="29" t="s">
        <v>32</v>
      </c>
      <c r="D126" s="34" t="s">
        <v>152</v>
      </c>
      <c r="E126" s="34" t="s">
        <v>154</v>
      </c>
      <c r="F126" s="29" t="s">
        <v>32</v>
      </c>
      <c r="G126" s="23" t="s">
        <v>140</v>
      </c>
    </row>
    <row r="127">
      <c r="A127" s="35">
        <v>34.0</v>
      </c>
      <c r="B127" s="34">
        <v>2.0</v>
      </c>
      <c r="C127" s="29" t="s">
        <v>32</v>
      </c>
      <c r="D127" s="19" t="s">
        <v>141</v>
      </c>
      <c r="E127" s="47"/>
      <c r="F127" s="49" t="s">
        <v>32</v>
      </c>
      <c r="G127" s="23" t="s">
        <v>140</v>
      </c>
    </row>
    <row r="128">
      <c r="A128" s="35">
        <v>35.0</v>
      </c>
      <c r="B128" s="34">
        <v>2.0</v>
      </c>
      <c r="C128" s="29" t="s">
        <v>32</v>
      </c>
      <c r="D128" s="34" t="s">
        <v>152</v>
      </c>
      <c r="E128" s="47"/>
      <c r="F128" s="29" t="s">
        <v>32</v>
      </c>
      <c r="G128" s="23" t="s">
        <v>140</v>
      </c>
    </row>
    <row r="129">
      <c r="A129" s="35">
        <v>36.0</v>
      </c>
      <c r="B129" s="34">
        <v>2.0</v>
      </c>
      <c r="C129" s="29" t="s">
        <v>32</v>
      </c>
      <c r="D129" s="34" t="s">
        <v>152</v>
      </c>
      <c r="E129" s="47"/>
      <c r="F129" s="29" t="s">
        <v>32</v>
      </c>
      <c r="G129" s="23" t="s">
        <v>140</v>
      </c>
    </row>
    <row r="130">
      <c r="A130" s="35">
        <v>37.0</v>
      </c>
      <c r="B130" s="34">
        <v>2.0</v>
      </c>
      <c r="C130" s="29" t="s">
        <v>32</v>
      </c>
      <c r="D130" s="34" t="s">
        <v>152</v>
      </c>
      <c r="E130" s="47"/>
      <c r="F130" s="29" t="s">
        <v>32</v>
      </c>
      <c r="G130" s="23" t="s">
        <v>140</v>
      </c>
    </row>
    <row r="131">
      <c r="A131" s="35">
        <v>38.0</v>
      </c>
      <c r="B131" s="34">
        <v>2.0</v>
      </c>
      <c r="C131" s="29" t="s">
        <v>32</v>
      </c>
      <c r="D131" s="34" t="s">
        <v>152</v>
      </c>
      <c r="E131" s="47"/>
      <c r="F131" s="29" t="s">
        <v>32</v>
      </c>
      <c r="G131" s="23" t="s">
        <v>140</v>
      </c>
    </row>
    <row r="132">
      <c r="A132" s="35">
        <v>39.0</v>
      </c>
      <c r="B132" s="34">
        <v>2.0</v>
      </c>
      <c r="C132" s="29" t="s">
        <v>32</v>
      </c>
      <c r="D132" s="34" t="s">
        <v>152</v>
      </c>
      <c r="E132" s="47"/>
      <c r="F132" s="29" t="s">
        <v>32</v>
      </c>
      <c r="G132" s="23" t="s">
        <v>140</v>
      </c>
    </row>
    <row r="133">
      <c r="A133" s="35">
        <v>40.0</v>
      </c>
      <c r="B133" s="34">
        <v>2.0</v>
      </c>
      <c r="C133" s="29" t="s">
        <v>32</v>
      </c>
      <c r="D133" s="34" t="s">
        <v>79</v>
      </c>
      <c r="E133" s="47"/>
      <c r="F133" s="49" t="s">
        <v>32</v>
      </c>
      <c r="G133" s="23" t="s">
        <v>140</v>
      </c>
    </row>
    <row r="134">
      <c r="A134" s="35">
        <v>41.0</v>
      </c>
      <c r="B134" s="34">
        <v>2.0</v>
      </c>
      <c r="C134" s="29" t="s">
        <v>32</v>
      </c>
      <c r="D134" s="34" t="s">
        <v>79</v>
      </c>
      <c r="E134" s="47"/>
      <c r="F134" s="49" t="s">
        <v>32</v>
      </c>
      <c r="G134" s="53" t="s">
        <v>155</v>
      </c>
    </row>
    <row r="135">
      <c r="A135" s="35">
        <v>42.0</v>
      </c>
      <c r="B135" s="34">
        <v>2.0</v>
      </c>
      <c r="C135" s="29" t="s">
        <v>32</v>
      </c>
      <c r="D135" s="34" t="s">
        <v>79</v>
      </c>
      <c r="E135" s="47"/>
      <c r="F135" s="49" t="s">
        <v>32</v>
      </c>
      <c r="G135" s="23" t="s">
        <v>140</v>
      </c>
    </row>
    <row r="136">
      <c r="A136" s="35">
        <v>43.0</v>
      </c>
      <c r="B136" s="34">
        <v>2.0</v>
      </c>
      <c r="C136" s="29" t="s">
        <v>32</v>
      </c>
      <c r="D136" s="34" t="s">
        <v>79</v>
      </c>
      <c r="E136" s="47"/>
      <c r="F136" s="49" t="s">
        <v>32</v>
      </c>
      <c r="G136" s="23" t="s">
        <v>140</v>
      </c>
    </row>
    <row r="137">
      <c r="A137" s="35">
        <v>44.0</v>
      </c>
      <c r="B137" s="34">
        <v>2.0</v>
      </c>
      <c r="C137" s="29" t="s">
        <v>32</v>
      </c>
      <c r="D137" s="34" t="s">
        <v>79</v>
      </c>
      <c r="E137" s="47"/>
      <c r="F137" s="49" t="s">
        <v>32</v>
      </c>
      <c r="G137" s="23" t="s">
        <v>140</v>
      </c>
    </row>
    <row r="138">
      <c r="A138" s="35">
        <v>45.0</v>
      </c>
      <c r="B138" s="34">
        <v>2.0</v>
      </c>
      <c r="C138" s="29" t="s">
        <v>32</v>
      </c>
      <c r="D138" s="34" t="s">
        <v>79</v>
      </c>
      <c r="E138" s="47"/>
      <c r="F138" s="49" t="s">
        <v>32</v>
      </c>
      <c r="G138" s="23" t="s">
        <v>140</v>
      </c>
    </row>
    <row r="139">
      <c r="A139" s="35">
        <v>46.0</v>
      </c>
      <c r="B139" s="34">
        <v>2.0</v>
      </c>
      <c r="C139" s="29" t="s">
        <v>32</v>
      </c>
      <c r="D139" s="34" t="s">
        <v>79</v>
      </c>
      <c r="E139" s="34"/>
      <c r="F139" s="49" t="s">
        <v>32</v>
      </c>
      <c r="G139" s="23" t="s">
        <v>140</v>
      </c>
    </row>
    <row r="140">
      <c r="A140" s="35">
        <v>47.0</v>
      </c>
      <c r="B140" s="34">
        <v>2.0</v>
      </c>
      <c r="C140" s="29" t="s">
        <v>32</v>
      </c>
      <c r="D140" s="34" t="s">
        <v>79</v>
      </c>
      <c r="E140" s="47"/>
      <c r="F140" s="49" t="s">
        <v>32</v>
      </c>
      <c r="G140" s="23" t="s">
        <v>140</v>
      </c>
    </row>
    <row r="141">
      <c r="A141" s="35">
        <v>48.0</v>
      </c>
      <c r="B141" s="34">
        <v>2.0</v>
      </c>
      <c r="C141" s="29" t="s">
        <v>32</v>
      </c>
      <c r="D141" s="34" t="s">
        <v>79</v>
      </c>
      <c r="E141" s="47"/>
      <c r="F141" s="49" t="s">
        <v>32</v>
      </c>
      <c r="G141" s="23" t="s">
        <v>140</v>
      </c>
    </row>
    <row r="142">
      <c r="A142" s="35">
        <v>49.0</v>
      </c>
      <c r="B142" s="34">
        <v>2.0</v>
      </c>
      <c r="C142" s="29" t="s">
        <v>32</v>
      </c>
      <c r="D142" s="34" t="s">
        <v>79</v>
      </c>
      <c r="E142" s="47"/>
      <c r="F142" s="49" t="s">
        <v>32</v>
      </c>
      <c r="G142" s="23" t="s">
        <v>140</v>
      </c>
    </row>
    <row r="143">
      <c r="A143" s="35">
        <v>50.0</v>
      </c>
      <c r="B143" s="34">
        <v>2.0</v>
      </c>
      <c r="C143" s="29" t="s">
        <v>32</v>
      </c>
      <c r="D143" s="34" t="s">
        <v>79</v>
      </c>
      <c r="E143" s="47"/>
      <c r="F143" s="49" t="s">
        <v>32</v>
      </c>
      <c r="G143" s="23" t="s">
        <v>140</v>
      </c>
    </row>
    <row r="144">
      <c r="A144" s="35">
        <v>51.0</v>
      </c>
      <c r="B144" s="34">
        <v>2.0</v>
      </c>
      <c r="C144" s="29" t="s">
        <v>32</v>
      </c>
      <c r="D144" s="34" t="s">
        <v>79</v>
      </c>
      <c r="E144" s="47"/>
      <c r="F144" s="49" t="s">
        <v>32</v>
      </c>
      <c r="G144" s="23" t="s">
        <v>140</v>
      </c>
    </row>
    <row r="145">
      <c r="A145" s="35">
        <v>52.0</v>
      </c>
      <c r="B145" s="34">
        <v>2.0</v>
      </c>
      <c r="C145" s="29" t="s">
        <v>32</v>
      </c>
      <c r="D145" s="34" t="s">
        <v>79</v>
      </c>
      <c r="E145" s="47"/>
      <c r="F145" s="49" t="s">
        <v>32</v>
      </c>
      <c r="G145" s="23" t="s">
        <v>140</v>
      </c>
    </row>
    <row r="146">
      <c r="A146" s="35">
        <v>53.0</v>
      </c>
      <c r="B146" s="34">
        <v>2.0</v>
      </c>
      <c r="C146" s="29" t="s">
        <v>32</v>
      </c>
      <c r="D146" s="34" t="s">
        <v>79</v>
      </c>
      <c r="E146" s="47"/>
      <c r="F146" s="49" t="s">
        <v>32</v>
      </c>
      <c r="G146" s="23" t="s">
        <v>140</v>
      </c>
    </row>
    <row r="147">
      <c r="A147" s="35">
        <v>54.0</v>
      </c>
      <c r="B147" s="34">
        <v>2.0</v>
      </c>
      <c r="C147" s="29" t="s">
        <v>32</v>
      </c>
      <c r="D147" s="34" t="s">
        <v>79</v>
      </c>
      <c r="E147" s="47"/>
      <c r="F147" s="49" t="s">
        <v>32</v>
      </c>
      <c r="G147" s="23" t="s">
        <v>140</v>
      </c>
    </row>
    <row r="148">
      <c r="A148" s="35">
        <v>55.0</v>
      </c>
      <c r="B148" s="34">
        <v>2.0</v>
      </c>
      <c r="C148" s="29" t="s">
        <v>32</v>
      </c>
      <c r="D148" s="34" t="s">
        <v>79</v>
      </c>
      <c r="E148" s="47"/>
      <c r="F148" s="49" t="s">
        <v>32</v>
      </c>
      <c r="G148" s="23" t="s">
        <v>140</v>
      </c>
    </row>
    <row r="149">
      <c r="A149" s="35">
        <v>56.0</v>
      </c>
      <c r="B149" s="34">
        <v>2.0</v>
      </c>
      <c r="C149" s="29" t="s">
        <v>32</v>
      </c>
      <c r="D149" s="34" t="s">
        <v>79</v>
      </c>
      <c r="E149" s="47"/>
      <c r="F149" s="49" t="s">
        <v>32</v>
      </c>
      <c r="G149" s="23" t="s">
        <v>140</v>
      </c>
    </row>
    <row r="150">
      <c r="A150" s="35">
        <v>57.0</v>
      </c>
      <c r="B150" s="34">
        <v>2.0</v>
      </c>
      <c r="C150" s="29" t="s">
        <v>32</v>
      </c>
      <c r="D150" s="34" t="s">
        <v>79</v>
      </c>
      <c r="E150" s="47"/>
      <c r="F150" s="49" t="s">
        <v>32</v>
      </c>
      <c r="G150" s="23" t="s">
        <v>140</v>
      </c>
    </row>
    <row r="151">
      <c r="A151" s="35">
        <v>58.0</v>
      </c>
      <c r="B151" s="34">
        <v>2.0</v>
      </c>
      <c r="C151" s="29" t="s">
        <v>32</v>
      </c>
      <c r="D151" s="34" t="s">
        <v>79</v>
      </c>
      <c r="E151" s="47"/>
      <c r="F151" s="49" t="s">
        <v>32</v>
      </c>
      <c r="G151" s="23" t="s">
        <v>140</v>
      </c>
    </row>
    <row r="152">
      <c r="A152" s="35">
        <v>59.0</v>
      </c>
      <c r="B152" s="34">
        <v>2.0</v>
      </c>
      <c r="C152" s="29" t="s">
        <v>32</v>
      </c>
      <c r="D152" s="34" t="s">
        <v>133</v>
      </c>
      <c r="E152" s="34"/>
      <c r="F152" s="29" t="s">
        <v>32</v>
      </c>
      <c r="G152" s="23" t="s">
        <v>140</v>
      </c>
    </row>
    <row r="153">
      <c r="A153" s="35">
        <v>60.0</v>
      </c>
      <c r="B153" s="34">
        <v>2.0</v>
      </c>
      <c r="C153" s="29" t="s">
        <v>32</v>
      </c>
      <c r="D153" s="34" t="s">
        <v>79</v>
      </c>
      <c r="E153" s="47"/>
      <c r="F153" s="29" t="s">
        <v>32</v>
      </c>
      <c r="G153" s="23" t="s">
        <v>140</v>
      </c>
    </row>
    <row r="154">
      <c r="A154" s="35">
        <v>61.0</v>
      </c>
      <c r="B154" s="34">
        <v>2.0</v>
      </c>
      <c r="C154" s="29" t="s">
        <v>32</v>
      </c>
      <c r="D154" s="34" t="s">
        <v>79</v>
      </c>
      <c r="E154" s="47"/>
      <c r="F154" s="29" t="s">
        <v>32</v>
      </c>
      <c r="G154" s="23" t="s">
        <v>140</v>
      </c>
    </row>
    <row r="155">
      <c r="A155" s="35">
        <v>62.0</v>
      </c>
      <c r="B155" s="34">
        <v>2.0</v>
      </c>
      <c r="C155" s="29" t="s">
        <v>32</v>
      </c>
      <c r="D155" s="34" t="s">
        <v>131</v>
      </c>
      <c r="E155" s="34"/>
      <c r="F155" s="49" t="s">
        <v>32</v>
      </c>
      <c r="G155" s="23" t="s">
        <v>140</v>
      </c>
    </row>
    <row r="156">
      <c r="A156" s="35">
        <v>63.0</v>
      </c>
      <c r="B156" s="34">
        <v>2.0</v>
      </c>
      <c r="C156" s="29" t="s">
        <v>32</v>
      </c>
      <c r="D156" s="34" t="s">
        <v>79</v>
      </c>
      <c r="E156" s="47"/>
      <c r="F156" s="49" t="s">
        <v>32</v>
      </c>
      <c r="G156" s="23" t="s">
        <v>140</v>
      </c>
    </row>
    <row r="157">
      <c r="A157" s="35">
        <v>64.0</v>
      </c>
      <c r="B157" s="34">
        <v>2.0</v>
      </c>
      <c r="C157" s="29" t="s">
        <v>32</v>
      </c>
      <c r="D157" s="34" t="s">
        <v>79</v>
      </c>
      <c r="E157" s="47"/>
      <c r="F157" s="49" t="s">
        <v>32</v>
      </c>
      <c r="G157" s="23" t="s">
        <v>140</v>
      </c>
    </row>
    <row r="158">
      <c r="A158" s="35">
        <v>65.0</v>
      </c>
      <c r="B158" s="34">
        <v>2.0</v>
      </c>
      <c r="C158" s="29" t="s">
        <v>32</v>
      </c>
      <c r="D158" s="34" t="s">
        <v>79</v>
      </c>
      <c r="E158" s="47"/>
      <c r="F158" s="49" t="s">
        <v>32</v>
      </c>
      <c r="G158" s="23" t="s">
        <v>140</v>
      </c>
    </row>
    <row r="159">
      <c r="A159" s="35">
        <v>66.0</v>
      </c>
      <c r="B159" s="34">
        <v>2.0</v>
      </c>
      <c r="C159" s="29" t="s">
        <v>32</v>
      </c>
      <c r="D159" s="34" t="s">
        <v>133</v>
      </c>
      <c r="E159" s="47"/>
      <c r="F159" s="29" t="s">
        <v>32</v>
      </c>
      <c r="G159" s="23" t="s">
        <v>140</v>
      </c>
    </row>
    <row r="160">
      <c r="A160" s="35">
        <v>67.0</v>
      </c>
      <c r="B160" s="34">
        <v>2.0</v>
      </c>
      <c r="C160" s="29" t="s">
        <v>32</v>
      </c>
      <c r="D160" s="34" t="s">
        <v>79</v>
      </c>
      <c r="E160" s="47"/>
      <c r="F160" s="49" t="s">
        <v>32</v>
      </c>
      <c r="G160" s="23" t="s">
        <v>140</v>
      </c>
    </row>
    <row r="161">
      <c r="A161" s="35">
        <v>68.0</v>
      </c>
      <c r="B161" s="34">
        <v>2.0</v>
      </c>
      <c r="C161" s="29" t="s">
        <v>32</v>
      </c>
      <c r="D161" s="34" t="s">
        <v>133</v>
      </c>
      <c r="E161" s="47"/>
      <c r="F161" s="29" t="s">
        <v>32</v>
      </c>
      <c r="G161" s="23" t="s">
        <v>140</v>
      </c>
    </row>
    <row r="162">
      <c r="A162" s="35">
        <v>69.0</v>
      </c>
      <c r="B162" s="34">
        <v>2.0</v>
      </c>
      <c r="C162" s="29" t="s">
        <v>32</v>
      </c>
      <c r="D162" s="34" t="s">
        <v>133</v>
      </c>
      <c r="E162" s="47"/>
      <c r="F162" s="29" t="s">
        <v>32</v>
      </c>
      <c r="G162" s="23" t="s">
        <v>140</v>
      </c>
    </row>
    <row r="163">
      <c r="A163" s="35">
        <v>70.0</v>
      </c>
      <c r="B163" s="34">
        <v>2.0</v>
      </c>
      <c r="C163" s="29" t="s">
        <v>32</v>
      </c>
      <c r="D163" s="34" t="s">
        <v>133</v>
      </c>
      <c r="E163" s="47"/>
      <c r="F163" s="29" t="s">
        <v>32</v>
      </c>
      <c r="G163" s="23" t="s">
        <v>140</v>
      </c>
    </row>
    <row r="164">
      <c r="A164" s="35">
        <v>71.0</v>
      </c>
      <c r="B164" s="34">
        <v>2.0</v>
      </c>
      <c r="C164" s="29" t="s">
        <v>32</v>
      </c>
      <c r="D164" s="34" t="s">
        <v>133</v>
      </c>
      <c r="E164" s="47"/>
      <c r="F164" s="29" t="s">
        <v>32</v>
      </c>
      <c r="G164" s="23" t="s">
        <v>140</v>
      </c>
    </row>
    <row r="165">
      <c r="A165" s="35">
        <v>72.0</v>
      </c>
      <c r="B165" s="34">
        <v>2.0</v>
      </c>
      <c r="C165" s="29" t="s">
        <v>32</v>
      </c>
      <c r="D165" s="34" t="s">
        <v>133</v>
      </c>
      <c r="E165" s="47"/>
      <c r="F165" s="29" t="s">
        <v>32</v>
      </c>
      <c r="G165" s="23" t="s">
        <v>140</v>
      </c>
    </row>
    <row r="166">
      <c r="A166" s="35">
        <v>73.0</v>
      </c>
      <c r="B166" s="34">
        <v>2.0</v>
      </c>
      <c r="C166" s="29" t="s">
        <v>32</v>
      </c>
      <c r="D166" s="34" t="s">
        <v>133</v>
      </c>
      <c r="E166" s="47"/>
      <c r="F166" s="29" t="s">
        <v>32</v>
      </c>
      <c r="G166" s="23" t="s">
        <v>140</v>
      </c>
    </row>
    <row r="167">
      <c r="A167" s="54">
        <v>74.0</v>
      </c>
      <c r="B167" s="23">
        <v>2.0</v>
      </c>
      <c r="C167" s="29" t="s">
        <v>32</v>
      </c>
      <c r="D167" s="34" t="s">
        <v>42</v>
      </c>
      <c r="E167" s="34" t="s">
        <v>156</v>
      </c>
      <c r="F167" s="49" t="s">
        <v>32</v>
      </c>
      <c r="G167" s="23" t="s">
        <v>140</v>
      </c>
    </row>
    <row r="168">
      <c r="A168" s="54"/>
      <c r="B168" s="23"/>
      <c r="C168" s="23"/>
      <c r="D168" s="23"/>
      <c r="E168" s="23"/>
      <c r="G168" s="23"/>
    </row>
    <row r="169">
      <c r="A169" s="55" t="s">
        <v>157</v>
      </c>
      <c r="G169" s="23"/>
    </row>
    <row r="170">
      <c r="A170" s="54">
        <v>75.0</v>
      </c>
      <c r="B170" s="23">
        <v>2.0</v>
      </c>
      <c r="C170" s="29" t="s">
        <v>32</v>
      </c>
      <c r="D170" s="34" t="s">
        <v>73</v>
      </c>
      <c r="E170" s="23" t="s">
        <v>158</v>
      </c>
      <c r="F170" s="49" t="s">
        <v>32</v>
      </c>
      <c r="G170" s="23" t="s">
        <v>159</v>
      </c>
    </row>
    <row r="171">
      <c r="A171" s="54">
        <v>76.0</v>
      </c>
      <c r="B171" s="23">
        <v>2.0</v>
      </c>
      <c r="C171" s="29" t="s">
        <v>32</v>
      </c>
      <c r="D171" s="34" t="s">
        <v>42</v>
      </c>
      <c r="E171" s="23" t="s">
        <v>158</v>
      </c>
      <c r="F171" s="49" t="s">
        <v>32</v>
      </c>
      <c r="G171" s="23" t="s">
        <v>160</v>
      </c>
    </row>
    <row r="172">
      <c r="A172" s="54">
        <v>77.0</v>
      </c>
      <c r="B172" s="23">
        <v>2.0</v>
      </c>
      <c r="C172" s="29" t="s">
        <v>32</v>
      </c>
      <c r="D172" s="34" t="s">
        <v>50</v>
      </c>
      <c r="E172" s="23" t="s">
        <v>158</v>
      </c>
      <c r="F172" s="56" t="s">
        <v>60</v>
      </c>
      <c r="G172" s="48" t="s">
        <v>161</v>
      </c>
    </row>
    <row r="173">
      <c r="A173" s="57">
        <v>78.0</v>
      </c>
      <c r="B173" s="23">
        <v>2.0</v>
      </c>
      <c r="C173" s="29" t="s">
        <v>32</v>
      </c>
      <c r="D173" s="58" t="s">
        <v>66</v>
      </c>
      <c r="E173" s="23" t="s">
        <v>158</v>
      </c>
      <c r="F173" s="49" t="s">
        <v>32</v>
      </c>
      <c r="G173" s="48" t="s">
        <v>162</v>
      </c>
    </row>
    <row r="174">
      <c r="A174" s="57">
        <v>79.0</v>
      </c>
      <c r="B174" s="23">
        <v>2.0</v>
      </c>
      <c r="C174" s="29" t="s">
        <v>32</v>
      </c>
      <c r="D174" s="51" t="s">
        <v>131</v>
      </c>
      <c r="E174" s="23" t="s">
        <v>158</v>
      </c>
      <c r="F174" s="49" t="s">
        <v>32</v>
      </c>
      <c r="G174" s="48" t="s">
        <v>163</v>
      </c>
    </row>
    <row r="175">
      <c r="A175" s="54"/>
    </row>
    <row r="176">
      <c r="A176" s="54"/>
    </row>
    <row r="177">
      <c r="A177" s="54"/>
    </row>
    <row r="178">
      <c r="A178" s="54"/>
    </row>
  </sheetData>
  <mergeCells count="1">
    <mergeCell ref="A169:F169"/>
  </mergeCells>
  <conditionalFormatting sqref="C2:C167 F2:F29 F91:F126 F128:F132 F152:F154 F159 F161:F166 C170:C174">
    <cfRule type="cellIs" dxfId="0" priority="1" operator="equal">
      <formula>"да"</formula>
    </cfRule>
  </conditionalFormatting>
  <hyperlinks>
    <hyperlink r:id="rId1" ref="E109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2.14"/>
    <col customWidth="1" min="8" max="8" width="18.57"/>
    <col customWidth="1" min="9" max="9" width="19.71"/>
  </cols>
  <sheetData>
    <row r="1">
      <c r="A1" s="23" t="s">
        <v>164</v>
      </c>
      <c r="B1" s="23" t="s">
        <v>15</v>
      </c>
      <c r="C1" s="23" t="s">
        <v>165</v>
      </c>
      <c r="D1" s="23" t="s">
        <v>166</v>
      </c>
      <c r="E1" s="23" t="s">
        <v>167</v>
      </c>
      <c r="F1" s="23" t="s">
        <v>168</v>
      </c>
      <c r="G1" s="23" t="s">
        <v>169</v>
      </c>
      <c r="H1" s="23" t="s">
        <v>31</v>
      </c>
      <c r="I1" s="23" t="s">
        <v>170</v>
      </c>
    </row>
    <row r="2">
      <c r="A2" s="19" t="s">
        <v>74</v>
      </c>
      <c r="B2" s="59">
        <f>COUNTIF('Статистика Финмат'!$C$2:$C$33,A2)</f>
        <v>0</v>
      </c>
      <c r="C2" s="59">
        <f>COUNTIF('Статистика ТОБД'!$C$3:$C$48,A2)</f>
        <v>2</v>
      </c>
      <c r="D2" s="59">
        <f>(COUNTIF('Статистика ТОБД'!$I$3:$I$23,A2)*2)+(COUNTIF('Статистика ТОБД'!$J$35:$J$56,A2)*3)</f>
        <v>12</v>
      </c>
      <c r="E2" s="59">
        <f>COUNTIF('Статистика БУХИС'!$D$2:$D$167,A2)*0.2</f>
        <v>0</v>
      </c>
      <c r="F2" s="59">
        <f>VLOOKUP(A2,'Активность'!$A$2:$B$35,2, FALSE)</f>
        <v>0.75</v>
      </c>
      <c r="G2" s="59">
        <f t="shared" ref="G2:G35" si="1">SUM(B2:F2)</f>
        <v>14.75</v>
      </c>
      <c r="I2" s="60" t="s">
        <v>171</v>
      </c>
    </row>
    <row r="3">
      <c r="A3" s="19" t="s">
        <v>79</v>
      </c>
      <c r="B3" s="59">
        <f>COUNTIF('Статистика Финмат'!$C$2:$C$33,A3)</f>
        <v>0</v>
      </c>
      <c r="C3" s="59">
        <f>COUNTIF('Статистика ТОБД'!$C$3:$C$48,A3)</f>
        <v>0</v>
      </c>
      <c r="D3" s="59">
        <f>(COUNTIF('Статистика ТОБД'!$I$3:$I$23,A3)*2)+(COUNTIF('Статистика ТОБД'!$J$35:$J$56,A3)*3)</f>
        <v>8</v>
      </c>
      <c r="E3" s="59">
        <f>COUNTIF('Статистика БУХИС'!$D$2:$D$167,A3)*0.2</f>
        <v>5.2</v>
      </c>
      <c r="F3" s="59">
        <f>VLOOKUP(A3,'Активность'!$A$2:$B$35,2, FALSE)</f>
        <v>1.5</v>
      </c>
      <c r="G3" s="59">
        <f t="shared" si="1"/>
        <v>14.7</v>
      </c>
      <c r="I3" s="60" t="s">
        <v>172</v>
      </c>
    </row>
    <row r="4">
      <c r="A4" s="25" t="s">
        <v>64</v>
      </c>
      <c r="B4" s="59">
        <f>COUNTIF('Статистика Финмат'!$C$2:$C$33,A4)</f>
        <v>0</v>
      </c>
      <c r="C4" s="59">
        <f>COUNTIF('Статистика ТОБД'!$C$3:$C$48,A4)</f>
        <v>3</v>
      </c>
      <c r="D4" s="59">
        <f>(COUNTIF('Статистика ТОБД'!$I$3:$I$23,A4)*2)+(COUNTIF('Статистика ТОБД'!$J$35:$J$56,A4)*3)</f>
        <v>10</v>
      </c>
      <c r="E4" s="59">
        <f>COUNTIF('Статистика БУХИС'!$D$2:$D$167,A4)*0.2</f>
        <v>0</v>
      </c>
      <c r="F4" s="59">
        <f>VLOOKUP(A4,'Активность'!$A$2:$B$35,2, FALSE)</f>
        <v>1.5</v>
      </c>
      <c r="G4" s="59">
        <f t="shared" si="1"/>
        <v>14.5</v>
      </c>
      <c r="I4" s="60" t="s">
        <v>173</v>
      </c>
    </row>
    <row r="5">
      <c r="A5" s="19" t="s">
        <v>33</v>
      </c>
      <c r="B5" s="59">
        <f>COUNTIF('Статистика Финмат'!$C$2:$C$33,A5)</f>
        <v>9</v>
      </c>
      <c r="C5" s="59">
        <f>COUNTIF('Статистика ТОБД'!$C$3:$C$48,A5)</f>
        <v>0</v>
      </c>
      <c r="D5" s="59">
        <f>(COUNTIF('Статистика ТОБД'!$I$3:$I$23,A5)*2)+(COUNTIF('Статистика ТОБД'!$J$35:$J$56,A5)*3)</f>
        <v>4</v>
      </c>
      <c r="E5" s="59">
        <f>COUNTIF('Статистика БУХИС'!$D$2:$D$167,A5)*0.2</f>
        <v>0</v>
      </c>
      <c r="F5" s="59">
        <f>VLOOKUP(A5,'Активность'!$A$2:$B$35,2, FALSE)</f>
        <v>1</v>
      </c>
      <c r="G5" s="59">
        <f t="shared" si="1"/>
        <v>14</v>
      </c>
      <c r="I5" s="60" t="s">
        <v>174</v>
      </c>
    </row>
    <row r="6">
      <c r="A6" s="19" t="s">
        <v>133</v>
      </c>
      <c r="B6" s="59">
        <f>COUNTIF('Статистика Финмат'!$C$2:$C$33,A6)</f>
        <v>0</v>
      </c>
      <c r="C6" s="59">
        <f>COUNTIF('Статистика ТОБД'!$C$3:$C$48,A6)</f>
        <v>0</v>
      </c>
      <c r="D6" s="59">
        <f>(COUNTIF('Статистика ТОБД'!$I$3:$I$23,A6)*2)+(COUNTIF('Статистика ТОБД'!$J$35:$J$56,A6)*3)</f>
        <v>6</v>
      </c>
      <c r="E6" s="59">
        <f>COUNTIF('Статистика БУХИС'!$D$2:$D$167,A6)*0.2</f>
        <v>3.4</v>
      </c>
      <c r="F6" s="59">
        <f>VLOOKUP(A6,'Активность'!$A$2:$B$35,2, FALSE)</f>
        <v>2</v>
      </c>
      <c r="G6" s="59">
        <f t="shared" si="1"/>
        <v>11.4</v>
      </c>
      <c r="H6" s="23" t="s">
        <v>175</v>
      </c>
      <c r="I6" s="60" t="s">
        <v>176</v>
      </c>
    </row>
    <row r="7">
      <c r="A7" s="23" t="s">
        <v>131</v>
      </c>
      <c r="B7" s="59">
        <f>COUNTIF('Статистика Финмат'!$C$2:$C$33,A7)</f>
        <v>0</v>
      </c>
      <c r="C7" s="59">
        <f>COUNTIF('Статистика ТОБД'!$C$3:$C$48,A7)</f>
        <v>0</v>
      </c>
      <c r="D7" s="59">
        <f>(COUNTIF('Статистика ТОБД'!$I$3:$I$23,A7)*2)+(COUNTIF('Статистика ТОБД'!$J$35:$J$56,A7)*3)</f>
        <v>6</v>
      </c>
      <c r="E7" s="59">
        <f>COUNTIF('Статистика БУХИС'!$D$2:$D$167,A7)*0.2</f>
        <v>1.8</v>
      </c>
      <c r="F7" s="59">
        <f>VLOOKUP(A7,'Активность'!$A$2:$B$35,2, FALSE)</f>
        <v>2.5</v>
      </c>
      <c r="G7" s="59">
        <f t="shared" si="1"/>
        <v>10.3</v>
      </c>
      <c r="I7" s="60" t="s">
        <v>177</v>
      </c>
    </row>
    <row r="8">
      <c r="A8" s="23" t="s">
        <v>42</v>
      </c>
      <c r="B8" s="59">
        <f>COUNTIF('Статистика Финмат'!$C$2:$C$33,A8)</f>
        <v>1</v>
      </c>
      <c r="C8" s="59">
        <f>COUNTIF('Статистика ТОБД'!$C$3:$C$48,A8)</f>
        <v>1</v>
      </c>
      <c r="D8" s="59">
        <f>(COUNTIF('Статистика ТОБД'!$I$3:$I$23,A8)*2)+(COUNTIF('Статистика ТОБД'!$J$35:$J$56,A8)*3)</f>
        <v>6</v>
      </c>
      <c r="E8" s="59">
        <f>COUNTIF('Статистика БУХИС'!$D$2:$D$167,A8)*0.2</f>
        <v>0.8</v>
      </c>
      <c r="F8" s="59">
        <f>VLOOKUP(A8,'Активность'!$A$2:$B$35,2, FALSE)</f>
        <v>1.5</v>
      </c>
      <c r="G8" s="59">
        <f t="shared" si="1"/>
        <v>10.3</v>
      </c>
      <c r="I8" s="60" t="s">
        <v>178</v>
      </c>
    </row>
    <row r="9">
      <c r="A9" s="19" t="s">
        <v>84</v>
      </c>
      <c r="B9" s="59">
        <f>COUNTIF('Статистика Финмат'!$C$2:$C$33,A9)</f>
        <v>0</v>
      </c>
      <c r="C9" s="59">
        <f>COUNTIF('Статистика ТОБД'!$C$3:$C$48,A9)</f>
        <v>0</v>
      </c>
      <c r="D9" s="59">
        <f>(COUNTIF('Статистика ТОБД'!$I$3:$I$23,A9)*2)+(COUNTIF('Статистика ТОБД'!$J$35:$J$56,A9)*3)</f>
        <v>8</v>
      </c>
      <c r="E9" s="59">
        <f>COUNTIF('Статистика БУХИС'!$D$2:$D$167,A9)*0.2</f>
        <v>0</v>
      </c>
      <c r="F9" s="59">
        <f>VLOOKUP(A9,'Активность'!$A$2:$B$35,2, FALSE)</f>
        <v>2.25</v>
      </c>
      <c r="G9" s="59">
        <f t="shared" si="1"/>
        <v>10.25</v>
      </c>
      <c r="H9" s="23" t="s">
        <v>179</v>
      </c>
      <c r="I9" s="60" t="s">
        <v>180</v>
      </c>
    </row>
    <row r="10">
      <c r="A10" s="19" t="s">
        <v>66</v>
      </c>
      <c r="B10" s="59">
        <f>COUNTIF('Статистика Финмат'!$C$2:$C$33,A10)</f>
        <v>0</v>
      </c>
      <c r="C10" s="59">
        <f>COUNTIF('Статистика ТОБД'!$C$3:$C$48,A10)</f>
        <v>4</v>
      </c>
      <c r="D10" s="59">
        <f>(COUNTIF('Статистика ТОБД'!$I$3:$I$23,A10)*2)+(COUNTIF('Статистика ТОБД'!$J$35:$J$56,A10)*3)</f>
        <v>6</v>
      </c>
      <c r="E10" s="59">
        <f>COUNTIF('Статистика БУХИС'!$D$2:$D$167,A10)*0.2</f>
        <v>0</v>
      </c>
      <c r="F10" s="59">
        <f>VLOOKUP(A10,'Активность'!$A$2:$B$35,2, FALSE)</f>
        <v>0</v>
      </c>
      <c r="G10" s="59">
        <f t="shared" si="1"/>
        <v>10</v>
      </c>
      <c r="I10" s="60" t="s">
        <v>181</v>
      </c>
    </row>
    <row r="11">
      <c r="A11" s="19" t="s">
        <v>50</v>
      </c>
      <c r="B11" s="59">
        <f>COUNTIF('Статистика Финмат'!$C$2:$C$33,A11)</f>
        <v>2</v>
      </c>
      <c r="C11" s="59">
        <f>COUNTIF('Статистика ТОБД'!$C$3:$C$48,A11)</f>
        <v>0</v>
      </c>
      <c r="D11" s="59">
        <f>(COUNTIF('Статистика ТОБД'!$I$3:$I$23,A11)*2)+(COUNTIF('Статистика ТОБД'!$J$35:$J$56,A11)*3)</f>
        <v>6</v>
      </c>
      <c r="E11" s="59">
        <f>COUNTIF('Статистика БУХИС'!$D$2:$D$167,A11)*0.2</f>
        <v>0.2</v>
      </c>
      <c r="F11" s="59">
        <f>VLOOKUP(A11,'Активность'!$A$2:$B$35,2, FALSE)</f>
        <v>1.5</v>
      </c>
      <c r="G11" s="59">
        <f t="shared" si="1"/>
        <v>9.7</v>
      </c>
      <c r="I11" s="60" t="s">
        <v>182</v>
      </c>
    </row>
    <row r="12">
      <c r="A12" s="19" t="s">
        <v>45</v>
      </c>
      <c r="B12" s="59">
        <f>COUNTIF('Статистика Финмат'!$C$2:$C$33,A12)</f>
        <v>3</v>
      </c>
      <c r="C12" s="59">
        <f>COUNTIF('Статистика ТОБД'!$C$3:$C$48,A12)</f>
        <v>3</v>
      </c>
      <c r="D12" s="59">
        <f>(COUNTIF('Статистика ТОБД'!$I$3:$I$23,A12)*2)+(COUNTIF('Статистика ТОБД'!$J$35:$J$56,A12)*3)</f>
        <v>2</v>
      </c>
      <c r="E12" s="59">
        <f>COUNTIF('Статистика БУХИС'!$D$2:$D$167,A12)*0.2</f>
        <v>0</v>
      </c>
      <c r="F12" s="59">
        <f>VLOOKUP(A12,'Активность'!$A$2:$B$35,2, FALSE)</f>
        <v>1.5</v>
      </c>
      <c r="G12" s="59">
        <f t="shared" si="1"/>
        <v>9.5</v>
      </c>
      <c r="I12" s="60" t="s">
        <v>183</v>
      </c>
    </row>
    <row r="13">
      <c r="A13" s="19" t="s">
        <v>77</v>
      </c>
      <c r="B13" s="59">
        <f>COUNTIF('Статистика Финмат'!$C$2:$C$33,A13)</f>
        <v>0</v>
      </c>
      <c r="C13" s="59">
        <f>COUNTIF('Статистика ТОБД'!$C$3:$C$48,A13)</f>
        <v>4</v>
      </c>
      <c r="D13" s="59">
        <f>(COUNTIF('Статистика ТОБД'!$I$3:$I$23,A13)*2)+(COUNTIF('Статистика ТОБД'!$J$35:$J$56,A13)*3)</f>
        <v>0</v>
      </c>
      <c r="E13" s="59">
        <f>COUNTIF('Статистика БУХИС'!$D$2:$D$167,A13)*0.2</f>
        <v>0</v>
      </c>
      <c r="F13" s="59">
        <f>VLOOKUP(A13,'Активность'!$A$2:$B$35,2, FALSE)</f>
        <v>5</v>
      </c>
      <c r="G13" s="59">
        <f t="shared" si="1"/>
        <v>9</v>
      </c>
      <c r="I13" s="60" t="s">
        <v>184</v>
      </c>
    </row>
    <row r="14">
      <c r="A14" s="19" t="s">
        <v>38</v>
      </c>
      <c r="B14" s="59">
        <f>COUNTIF('Статистика Финмат'!$C$2:$C$33,A14)</f>
        <v>2</v>
      </c>
      <c r="C14" s="59">
        <f>COUNTIF('Статистика ТОБД'!$C$3:$C$48,A14)</f>
        <v>0</v>
      </c>
      <c r="D14" s="59">
        <f>(COUNTIF('Статистика ТОБД'!$I$3:$I$23,A14)*2)+(COUNTIF('Статистика ТОБД'!$J$35:$J$56,A14)*3)</f>
        <v>6</v>
      </c>
      <c r="E14" s="59">
        <f>COUNTIF('Статистика БУХИС'!$D$2:$D$167,A14)*0.2</f>
        <v>0.6</v>
      </c>
      <c r="F14" s="59">
        <f>VLOOKUP(A14,'Активность'!$A$2:$B$35,2, FALSE)</f>
        <v>0</v>
      </c>
      <c r="G14" s="59">
        <f t="shared" si="1"/>
        <v>8.6</v>
      </c>
      <c r="I14" s="60" t="s">
        <v>185</v>
      </c>
    </row>
    <row r="15">
      <c r="A15" s="19" t="s">
        <v>44</v>
      </c>
      <c r="B15" s="59">
        <f>COUNTIF('Статистика Финмат'!$C$2:$C$33,A15)</f>
        <v>3</v>
      </c>
      <c r="C15" s="59">
        <f>COUNTIF('Статистика ТОБД'!$C$3:$C$48,A15)</f>
        <v>2</v>
      </c>
      <c r="D15" s="59">
        <f>(COUNTIF('Статистика ТОБД'!$I$3:$I$23,A15)*2)+(COUNTIF('Статистика ТОБД'!$J$35:$J$56,A15)*3)</f>
        <v>3</v>
      </c>
      <c r="E15" s="59">
        <f>COUNTIF('Статистика БУХИС'!$D$2:$D$167,A15)*0.2</f>
        <v>0</v>
      </c>
      <c r="F15" s="59">
        <f>VLOOKUP(A15,'Активность'!$A$2:$B$35,2, FALSE)</f>
        <v>0.5</v>
      </c>
      <c r="G15" s="59">
        <f t="shared" si="1"/>
        <v>8.5</v>
      </c>
      <c r="I15" s="60" t="s">
        <v>186</v>
      </c>
    </row>
    <row r="16">
      <c r="A16" s="19" t="s">
        <v>53</v>
      </c>
      <c r="B16" s="59">
        <f>COUNTIF('Статистика Финмат'!$C$2:$C$33,A16)</f>
        <v>2</v>
      </c>
      <c r="C16" s="59">
        <f>COUNTIF('Статистика ТОБД'!$C$3:$C$48,A16)</f>
        <v>3</v>
      </c>
      <c r="D16" s="59">
        <f>(COUNTIF('Статистика ТОБД'!$I$3:$I$23,A16)*2)+(COUNTIF('Статистика ТОБД'!$J$35:$J$56,A16)*3)</f>
        <v>0</v>
      </c>
      <c r="E16" s="59">
        <f>COUNTIF('Статистика БУХИС'!$D$2:$D$167,A16)*0.2</f>
        <v>3.4</v>
      </c>
      <c r="F16" s="59">
        <f>VLOOKUP(A16,'Активность'!$A$2:$B$35,2, FALSE)</f>
        <v>0</v>
      </c>
      <c r="G16" s="59">
        <f t="shared" si="1"/>
        <v>8.4</v>
      </c>
      <c r="I16" s="60" t="s">
        <v>187</v>
      </c>
    </row>
    <row r="17">
      <c r="A17" s="19" t="s">
        <v>40</v>
      </c>
      <c r="B17" s="59">
        <f>COUNTIF('Статистика Финмат'!$C$2:$C$33,A17)</f>
        <v>4</v>
      </c>
      <c r="C17" s="59">
        <f>COUNTIF('Статистика ТОБД'!$C$3:$C$48,A17)</f>
        <v>3</v>
      </c>
      <c r="D17" s="59">
        <f>(COUNTIF('Статистика ТОБД'!$I$3:$I$23,A17)*2)+(COUNTIF('Статистика ТОБД'!$J$35:$J$56,A17)*3)</f>
        <v>0</v>
      </c>
      <c r="E17" s="59">
        <f>COUNTIF('Статистика БУХИС'!$D$2:$D$167,A17)*0.2</f>
        <v>0</v>
      </c>
      <c r="F17" s="59">
        <f>VLOOKUP(A17,'Активность'!$A$2:$B$35,2, FALSE)</f>
        <v>0</v>
      </c>
      <c r="G17" s="59">
        <f t="shared" si="1"/>
        <v>7</v>
      </c>
      <c r="I17" s="60" t="s">
        <v>188</v>
      </c>
    </row>
    <row r="18">
      <c r="A18" s="19" t="s">
        <v>116</v>
      </c>
      <c r="B18" s="59">
        <f>COUNTIF('Статистика Финмат'!$C$2:$C$33,A18)</f>
        <v>0</v>
      </c>
      <c r="C18" s="59">
        <f>COUNTIF('Статистика ТОБД'!$C$3:$C$48,A18)</f>
        <v>4</v>
      </c>
      <c r="D18" s="59">
        <f>(COUNTIF('Статистика ТОБД'!$I$3:$I$23,A18)*2)+(COUNTIF('Статистика ТОБД'!$J$35:$J$56,A18)*3)</f>
        <v>3</v>
      </c>
      <c r="E18" s="59">
        <f>COUNTIF('Статистика БУХИС'!$D$2:$D$167,A18)*0.2</f>
        <v>0</v>
      </c>
      <c r="F18" s="59">
        <f>VLOOKUP(A18,'Активность'!$A$2:$B$35,2, FALSE)</f>
        <v>0</v>
      </c>
      <c r="G18" s="59">
        <f t="shared" si="1"/>
        <v>7</v>
      </c>
      <c r="I18" s="60" t="s">
        <v>189</v>
      </c>
    </row>
    <row r="19">
      <c r="A19" s="19" t="s">
        <v>73</v>
      </c>
      <c r="B19" s="59">
        <f>COUNTIF('Статистика Финмат'!$C$2:$C$33,A19)</f>
        <v>0</v>
      </c>
      <c r="C19" s="59">
        <f>COUNTIF('Статистика ТОБД'!$C$3:$C$48,A19)</f>
        <v>2</v>
      </c>
      <c r="D19" s="59">
        <f>(COUNTIF('Статистика ТОБД'!$I$3:$I$23,A19)*2)+(COUNTIF('Статистика ТОБД'!$J$35:$J$56,A19)*3)</f>
        <v>4</v>
      </c>
      <c r="E19" s="59">
        <f>COUNTIF('Статистика БУХИС'!$D$2:$D$167,A19)*0.2</f>
        <v>0.4</v>
      </c>
      <c r="F19" s="59">
        <f>VLOOKUP(A19,'Активность'!$A$2:$B$35,2, FALSE)</f>
        <v>0</v>
      </c>
      <c r="G19" s="59">
        <f t="shared" si="1"/>
        <v>6.4</v>
      </c>
      <c r="I19" s="60" t="s">
        <v>190</v>
      </c>
    </row>
    <row r="20">
      <c r="A20" s="19" t="s">
        <v>141</v>
      </c>
      <c r="B20" s="59">
        <f>COUNTIF('Статистика Финмат'!$C$2:$C$33,A20)</f>
        <v>0</v>
      </c>
      <c r="C20" s="59">
        <f>COUNTIF('Статистика ТОБД'!$C$3:$C$48,A20)</f>
        <v>0</v>
      </c>
      <c r="D20" s="59">
        <f>(COUNTIF('Статистика ТОБД'!$I$3:$I$23,A20)*2)+(COUNTIF('Статистика ТОБД'!$J$35:$J$56,A20)*3)</f>
        <v>0</v>
      </c>
      <c r="E20" s="59">
        <f>COUNTIF('Статистика БУХИС'!$D$2:$D$167,A20)*0.2</f>
        <v>5.6</v>
      </c>
      <c r="F20" s="59">
        <f>VLOOKUP(A20,'Активность'!$A$2:$B$35,2, FALSE)</f>
        <v>0</v>
      </c>
      <c r="G20" s="59">
        <f t="shared" si="1"/>
        <v>5.6</v>
      </c>
      <c r="H20" s="23" t="s">
        <v>19</v>
      </c>
      <c r="I20" s="60" t="s">
        <v>191</v>
      </c>
    </row>
    <row r="21">
      <c r="A21" s="19" t="s">
        <v>54</v>
      </c>
      <c r="B21" s="59">
        <f>COUNTIF('Статистика Финмат'!$C$2:$C$33,A21)</f>
        <v>1</v>
      </c>
      <c r="C21" s="59">
        <f>COUNTIF('Статистика ТОБД'!$C$3:$C$48,A21)</f>
        <v>2</v>
      </c>
      <c r="D21" s="59">
        <f>(COUNTIF('Статистика ТОБД'!$I$3:$I$23,A21)*2)+(COUNTIF('Статистика ТОБД'!$J$35:$J$56,A21)*3)</f>
        <v>2</v>
      </c>
      <c r="E21" s="59">
        <f>COUNTIF('Статистика БУХИС'!$D$2:$D$167,A21)*0.2</f>
        <v>0</v>
      </c>
      <c r="F21" s="59">
        <f>VLOOKUP(A21,'Активность'!$A$2:$B$35,2, FALSE)</f>
        <v>0</v>
      </c>
      <c r="G21" s="59">
        <f t="shared" si="1"/>
        <v>5</v>
      </c>
      <c r="I21" s="60" t="s">
        <v>192</v>
      </c>
    </row>
    <row r="22">
      <c r="A22" s="19" t="s">
        <v>152</v>
      </c>
      <c r="B22" s="59">
        <f>COUNTIF('Статистика Финмат'!$C$2:$C$33,A22)</f>
        <v>0</v>
      </c>
      <c r="C22" s="59">
        <f>COUNTIF('Статистика ТОБД'!$C$3:$C$48,A22)</f>
        <v>0</v>
      </c>
      <c r="D22" s="59">
        <f>(COUNTIF('Статистика ТОБД'!$I$3:$I$23,A22)*2)+(COUNTIF('Статистика ТОБД'!$J$35:$J$56,A22)*3)</f>
        <v>0</v>
      </c>
      <c r="E22" s="59">
        <f>COUNTIF('Статистика БУХИС'!$D$2:$D$167,A22)*0.2</f>
        <v>4.6</v>
      </c>
      <c r="F22" s="59">
        <f>VLOOKUP(A22,'Активность'!$A$2:$B$35,2, FALSE)</f>
        <v>0.25</v>
      </c>
      <c r="G22" s="59">
        <f t="shared" si="1"/>
        <v>4.85</v>
      </c>
      <c r="I22" s="60" t="s">
        <v>193</v>
      </c>
    </row>
    <row r="23">
      <c r="A23" s="19" t="s">
        <v>147</v>
      </c>
      <c r="B23" s="59">
        <f>COUNTIF('Статистика Финмат'!$C$2:$C$33,A23)</f>
        <v>0</v>
      </c>
      <c r="C23" s="59">
        <f>COUNTIF('Статистика ТОБД'!$C$3:$C$48,A23)</f>
        <v>0</v>
      </c>
      <c r="D23" s="59">
        <f>(COUNTIF('Статистика ТОБД'!$I$3:$I$23,A23)*2)+(COUNTIF('Статистика ТОБД'!$J$35:$J$56,A23)*3)</f>
        <v>0</v>
      </c>
      <c r="E23" s="59">
        <f>COUNTIF('Статистика БУХИС'!$D$2:$D$167,A23)*0.2</f>
        <v>2</v>
      </c>
      <c r="F23" s="59">
        <f>VLOOKUP(A23,'Активность'!$A$2:$B$35,2, FALSE)</f>
        <v>2.5</v>
      </c>
      <c r="G23" s="59">
        <f t="shared" si="1"/>
        <v>4.5</v>
      </c>
      <c r="I23" s="60" t="s">
        <v>194</v>
      </c>
    </row>
    <row r="24">
      <c r="A24" s="23" t="s">
        <v>98</v>
      </c>
      <c r="B24" s="59">
        <f>COUNTIF('Статистика Финмат'!$C$2:$C$33,A24)</f>
        <v>0</v>
      </c>
      <c r="C24" s="59">
        <f>COUNTIF('Статистика ТОБД'!$C$3:$C$48,A24)</f>
        <v>0</v>
      </c>
      <c r="D24" s="59">
        <f>(COUNTIF('Статистика ТОБД'!$I$3:$I$23,A24)*2)+(COUNTIF('Статистика ТОБД'!$J$35:$J$56,A24)*3)</f>
        <v>4</v>
      </c>
      <c r="E24" s="59">
        <f>COUNTIF('Статистика БУХИС'!$D$2:$D$167,A24)*0.2</f>
        <v>0</v>
      </c>
      <c r="F24" s="59">
        <f>VLOOKUP(A24,'Активность'!$A$2:$B$35,2, FALSE)</f>
        <v>0.25</v>
      </c>
      <c r="G24" s="59">
        <f t="shared" si="1"/>
        <v>4.25</v>
      </c>
      <c r="H24" s="23" t="s">
        <v>195</v>
      </c>
      <c r="I24" s="61" t="s">
        <v>196</v>
      </c>
    </row>
    <row r="25">
      <c r="A25" s="19" t="s">
        <v>47</v>
      </c>
      <c r="B25" s="59">
        <f>COUNTIF('Статистика Финмат'!$C$2:$C$33,A25)</f>
        <v>3</v>
      </c>
      <c r="C25" s="59">
        <f>COUNTIF('Статистика ТОБД'!$C$3:$C$48,A25)</f>
        <v>0</v>
      </c>
      <c r="D25" s="59">
        <f>(COUNTIF('Статистика ТОБД'!$I$3:$I$23,A25)*2)+(COUNTIF('Статистика ТОБД'!$J$35:$J$56,A25)*3)</f>
        <v>0</v>
      </c>
      <c r="E25" s="59">
        <f>COUNTIF('Статистика БУХИС'!$D$2:$D$167,A25)*0.2</f>
        <v>0.6</v>
      </c>
      <c r="F25" s="59">
        <f>VLOOKUP(A25,'Активность'!$A$2:$B$35,2, FALSE)</f>
        <v>0</v>
      </c>
      <c r="G25" s="59">
        <f t="shared" si="1"/>
        <v>3.6</v>
      </c>
      <c r="I25" s="60" t="s">
        <v>197</v>
      </c>
    </row>
    <row r="26">
      <c r="A26" s="19" t="s">
        <v>103</v>
      </c>
      <c r="B26" s="59">
        <f>COUNTIF('Статистика Финмат'!$C$2:$C$33,A26)</f>
        <v>0</v>
      </c>
      <c r="C26" s="59">
        <f>COUNTIF('Статистика ТОБД'!$C$3:$C$48,A26)</f>
        <v>3</v>
      </c>
      <c r="D26" s="59">
        <f>(COUNTIF('Статистика ТОБД'!$I$3:$I$23,A26)*2)+(COUNTIF('Статистика ТОБД'!$J$35:$J$56,A26)*3)</f>
        <v>0</v>
      </c>
      <c r="E26" s="59">
        <f>COUNTIF('Статистика БУХИС'!$D$2:$D$167,A26)*0.2</f>
        <v>0</v>
      </c>
      <c r="F26" s="59">
        <f>VLOOKUP(A26,'Активность'!$A$2:$B$35,2, FALSE)</f>
        <v>0</v>
      </c>
      <c r="G26" s="59">
        <f t="shared" si="1"/>
        <v>3</v>
      </c>
      <c r="I26" s="60" t="s">
        <v>198</v>
      </c>
    </row>
    <row r="27">
      <c r="A27" s="23" t="s">
        <v>146</v>
      </c>
      <c r="B27" s="59">
        <f>COUNTIF('Статистика Финмат'!$C$2:$C$33,A27)</f>
        <v>0</v>
      </c>
      <c r="C27" s="59">
        <f>COUNTIF('Статистика ТОБД'!$C$3:$C$48,A27)</f>
        <v>0</v>
      </c>
      <c r="D27" s="59">
        <f>(COUNTIF('Статистика ТОБД'!$I$3:$I$23,A27)*2)+(COUNTIF('Статистика ТОБД'!$J$35:$J$56,A27)*3)</f>
        <v>0</v>
      </c>
      <c r="E27" s="59">
        <f>COUNTIF('Статистика БУХИС'!$D$2:$D$167,A27)*0.2</f>
        <v>2.6</v>
      </c>
      <c r="F27" s="59">
        <f>VLOOKUP(A27,'Активность'!$A$2:$B$35,2, FALSE)</f>
        <v>0.25</v>
      </c>
      <c r="G27" s="59">
        <f t="shared" si="1"/>
        <v>2.85</v>
      </c>
      <c r="I27" s="60" t="s">
        <v>199</v>
      </c>
    </row>
    <row r="28">
      <c r="A28" s="23" t="s">
        <v>65</v>
      </c>
      <c r="B28" s="59">
        <f>COUNTIF('Статистика Финмат'!$C$2:$C$33,A28)</f>
        <v>0</v>
      </c>
      <c r="C28" s="59">
        <f>COUNTIF('Статистика ТОБД'!$C$3:$C$48,A28)</f>
        <v>2</v>
      </c>
      <c r="D28" s="59">
        <f>(COUNTIF('Статистика ТОБД'!$I$3:$I$23,A28)*2)+(COUNTIF('Статистика ТОБД'!$J$35:$J$56,A28)*3)</f>
        <v>0</v>
      </c>
      <c r="E28" s="59">
        <f>COUNTIF('Статистика БУХИС'!$D$2:$D$167,A28)*0.2</f>
        <v>0</v>
      </c>
      <c r="F28" s="59">
        <f>VLOOKUP(A28,'Активность'!$A$2:$B$35,2, FALSE)</f>
        <v>0</v>
      </c>
      <c r="G28" s="59">
        <f t="shared" si="1"/>
        <v>2</v>
      </c>
      <c r="I28" s="60" t="s">
        <v>200</v>
      </c>
    </row>
    <row r="29">
      <c r="A29" s="19" t="s">
        <v>139</v>
      </c>
      <c r="B29" s="59">
        <f>COUNTIF('Статистика Финмат'!$C$2:$C$33,A29)</f>
        <v>0</v>
      </c>
      <c r="C29" s="59">
        <f>COUNTIF('Статистика ТОБД'!$C$3:$C$48,A29)</f>
        <v>0</v>
      </c>
      <c r="D29" s="59">
        <f>(COUNTIF('Статистика ТОБД'!$I$3:$I$23,A29)*2)+(COUNTIF('Статистика ТОБД'!$J$35:$J$56,A29)*3)</f>
        <v>0</v>
      </c>
      <c r="E29" s="59">
        <f>COUNTIF('Статистика БУХИС'!$D$2:$D$167,A29)*0.2</f>
        <v>2</v>
      </c>
      <c r="F29" s="59">
        <f>VLOOKUP(A29,'Активность'!$A$2:$B$35,2, FALSE)</f>
        <v>0</v>
      </c>
      <c r="G29" s="59">
        <f t="shared" si="1"/>
        <v>2</v>
      </c>
      <c r="H29" s="23" t="s">
        <v>19</v>
      </c>
      <c r="I29" s="60" t="s">
        <v>201</v>
      </c>
    </row>
    <row r="30">
      <c r="A30" s="19" t="s">
        <v>51</v>
      </c>
      <c r="B30" s="59">
        <f>COUNTIF('Статистика Финмат'!$C$2:$C$33,A30)</f>
        <v>2</v>
      </c>
      <c r="C30" s="59">
        <f>COUNTIF('Статистика ТОБД'!$C$3:$C$48,A30)</f>
        <v>0</v>
      </c>
      <c r="D30" s="59">
        <f>(COUNTIF('Статистика ТОБД'!$I$3:$I$23,A30)*2)+(COUNTIF('Статистика ТОБД'!$J$35:$J$56,A30)*3)</f>
        <v>0</v>
      </c>
      <c r="E30" s="59">
        <f>COUNTIF('Статистика БУХИС'!$D$2:$D$167,A30)*0.2</f>
        <v>0</v>
      </c>
      <c r="F30" s="59">
        <f>VLOOKUP(A30,'Активность'!$A$2:$B$35,2, FALSE)</f>
        <v>0</v>
      </c>
      <c r="G30" s="59">
        <f t="shared" si="1"/>
        <v>2</v>
      </c>
      <c r="I30" s="60" t="s">
        <v>202</v>
      </c>
    </row>
    <row r="31">
      <c r="A31" s="19" t="s">
        <v>108</v>
      </c>
      <c r="B31" s="59">
        <f>COUNTIF('Статистика Финмат'!$C$2:$C$33,A31)</f>
        <v>0</v>
      </c>
      <c r="C31" s="59">
        <f>COUNTIF('Статистика ТОБД'!$C$3:$C$48,A31)</f>
        <v>2</v>
      </c>
      <c r="D31" s="59">
        <f>(COUNTIF('Статистика ТОБД'!$I$3:$I$23,A31)*2)+(COUNTIF('Статистика ТОБД'!$J$35:$J$56,A31)*3)</f>
        <v>0</v>
      </c>
      <c r="E31" s="59">
        <f>COUNTIF('Статистика БУХИС'!$D$2:$D$167,A31)*0.2</f>
        <v>0</v>
      </c>
      <c r="F31" s="59">
        <f>VLOOKUP(A31,'Активность'!$A$2:$B$35,2, FALSE)</f>
        <v>0</v>
      </c>
      <c r="G31" s="59">
        <f t="shared" si="1"/>
        <v>2</v>
      </c>
      <c r="I31" s="61" t="s">
        <v>203</v>
      </c>
    </row>
    <row r="32">
      <c r="A32" s="19" t="s">
        <v>81</v>
      </c>
      <c r="B32" s="59">
        <f>COUNTIF('Статистика Финмат'!$C$2:$C$33,A32)</f>
        <v>0</v>
      </c>
      <c r="C32" s="59">
        <f>COUNTIF('Статистика ТОБД'!$C$3:$C$48,A32)</f>
        <v>2</v>
      </c>
      <c r="D32" s="59">
        <f>(COUNTIF('Статистика ТОБД'!$I$3:$I$23,A32)*2)+(COUNTIF('Статистика ТОБД'!$J$35:$J$56,A32)*3)</f>
        <v>0</v>
      </c>
      <c r="E32" s="59">
        <f>COUNTIF('Статистика БУХИС'!$D$2:$D$167,A32)*0.2</f>
        <v>0</v>
      </c>
      <c r="F32" s="59">
        <f>VLOOKUP(A32,'Активность'!$A$2:$B$35,2, FALSE)</f>
        <v>0</v>
      </c>
      <c r="G32" s="59">
        <f t="shared" si="1"/>
        <v>2</v>
      </c>
      <c r="I32" s="60" t="s">
        <v>204</v>
      </c>
    </row>
    <row r="33">
      <c r="A33" s="30" t="s">
        <v>110</v>
      </c>
      <c r="B33" s="59">
        <f>COUNTIF('Статистика Финмат'!$C$2:$C$33,A33)</f>
        <v>0</v>
      </c>
      <c r="C33" s="59">
        <f>COUNTIF('Статистика ТОБД'!$C$3:$C$48,A33)</f>
        <v>2</v>
      </c>
      <c r="D33" s="59">
        <f>(COUNTIF('Статистика ТОБД'!$I$3:$I$23,A33)*2)+(COUNTIF('Статистика ТОБД'!$J$35:$J$56,A33)*3)</f>
        <v>0</v>
      </c>
      <c r="E33" s="59">
        <f>COUNTIF('Статистика БУХИС'!$D$2:$D$167,A33)*0.2</f>
        <v>0</v>
      </c>
      <c r="F33" s="59">
        <f>VLOOKUP(A33,'Активность'!$A$2:$B$35,2, FALSE)</f>
        <v>0</v>
      </c>
      <c r="G33" s="59">
        <f t="shared" si="1"/>
        <v>2</v>
      </c>
      <c r="I33" s="60" t="s">
        <v>205</v>
      </c>
    </row>
    <row r="34">
      <c r="A34" s="19" t="s">
        <v>95</v>
      </c>
      <c r="B34" s="59">
        <f>COUNTIF('Статистика Финмат'!$C$2:$C$33,A34)</f>
        <v>0</v>
      </c>
      <c r="C34" s="59">
        <f>COUNTIF('Статистика ТОБД'!$C$3:$C$48,A34)</f>
        <v>2</v>
      </c>
      <c r="D34" s="59">
        <f>(COUNTIF('Статистика ТОБД'!$I$3:$I$23,A34)*2)+(COUNTIF('Статистика ТОБД'!$J$35:$J$56,A34)*3)</f>
        <v>0</v>
      </c>
      <c r="E34" s="59">
        <f>COUNTIF('Статистика БУХИС'!$D$2:$D$167,A34)*0.2</f>
        <v>0</v>
      </c>
      <c r="F34" s="59">
        <f>VLOOKUP(A34,'Активность'!$A$2:$B$35,2, FALSE)</f>
        <v>0</v>
      </c>
      <c r="G34" s="59">
        <f t="shared" si="1"/>
        <v>2</v>
      </c>
      <c r="I34" s="61" t="s">
        <v>206</v>
      </c>
    </row>
    <row r="35">
      <c r="A35" s="23" t="s">
        <v>207</v>
      </c>
      <c r="B35" s="59">
        <f>COUNTIF('Статистика Финмат'!$C$2:$C$33,A35)</f>
        <v>0</v>
      </c>
      <c r="C35" s="59">
        <f>COUNTIF('Статистика ТОБД'!$C$3:$C$48,A35)</f>
        <v>0</v>
      </c>
      <c r="D35" s="59">
        <f>(COUNTIF('Статистика ТОБД'!$I$3:$I$23,A35)*2)+(COUNTIF('Статистика ТОБД'!$J$35:$J$56,A35)*3)</f>
        <v>0</v>
      </c>
      <c r="E35" s="59">
        <f>COUNTIF('Статистика БУХИС'!$D$2:$D$167,A35)*0.2</f>
        <v>0</v>
      </c>
      <c r="F35" s="59">
        <f>VLOOKUP(A35,'Активность'!$A$2:$B$35,2, FALSE)</f>
        <v>2</v>
      </c>
      <c r="G35" s="59">
        <f t="shared" si="1"/>
        <v>2</v>
      </c>
      <c r="I35" s="61" t="s">
        <v>208</v>
      </c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</hyperlinks>
  <drawing r:id="rId3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0"/>
    <col customWidth="1" min="8" max="8" width="54.0"/>
    <col customWidth="1" min="9" max="9" width="36.14"/>
    <col customWidth="1" min="10" max="10" width="30.57"/>
  </cols>
  <sheetData>
    <row r="1">
      <c r="A1" s="34" t="s">
        <v>209</v>
      </c>
      <c r="B1" s="34" t="s">
        <v>210</v>
      </c>
      <c r="C1" s="34" t="s">
        <v>211</v>
      </c>
    </row>
    <row r="2">
      <c r="A2" s="30" t="s">
        <v>33</v>
      </c>
      <c r="B2" s="34">
        <f>I7</f>
        <v>1</v>
      </c>
      <c r="C2" s="34" t="s">
        <v>212</v>
      </c>
      <c r="H2" s="62" t="s">
        <v>213</v>
      </c>
      <c r="I2" s="62" t="s">
        <v>214</v>
      </c>
    </row>
    <row r="3">
      <c r="A3" s="30" t="s">
        <v>53</v>
      </c>
      <c r="B3" s="34">
        <v>0.0</v>
      </c>
      <c r="C3" s="47"/>
      <c r="H3" s="34" t="s">
        <v>215</v>
      </c>
      <c r="I3" s="34">
        <v>0.25</v>
      </c>
    </row>
    <row r="4">
      <c r="A4" s="30" t="s">
        <v>40</v>
      </c>
      <c r="B4" s="34">
        <v>0.0</v>
      </c>
      <c r="C4" s="47"/>
      <c r="H4" s="34" t="s">
        <v>216</v>
      </c>
      <c r="I4" s="34">
        <v>0.25</v>
      </c>
    </row>
    <row r="5">
      <c r="A5" s="30" t="s">
        <v>45</v>
      </c>
      <c r="B5" s="34">
        <f>I6</f>
        <v>1.5</v>
      </c>
      <c r="C5" s="47"/>
      <c r="H5" s="34" t="s">
        <v>217</v>
      </c>
      <c r="I5" s="34">
        <v>1.5</v>
      </c>
    </row>
    <row r="6">
      <c r="A6" s="30" t="s">
        <v>141</v>
      </c>
      <c r="B6" s="34">
        <v>0.0</v>
      </c>
      <c r="C6" s="47"/>
      <c r="H6" s="34" t="s">
        <v>218</v>
      </c>
      <c r="I6" s="34">
        <v>1.5</v>
      </c>
    </row>
    <row r="7">
      <c r="A7" s="30" t="s">
        <v>79</v>
      </c>
      <c r="B7" s="34">
        <f>I5</f>
        <v>1.5</v>
      </c>
      <c r="C7" s="34" t="s">
        <v>219</v>
      </c>
      <c r="H7" s="23" t="s">
        <v>220</v>
      </c>
      <c r="I7" s="23">
        <v>1.0</v>
      </c>
      <c r="J7" s="63" t="s">
        <v>221</v>
      </c>
    </row>
    <row r="8">
      <c r="A8" s="30" t="s">
        <v>44</v>
      </c>
      <c r="B8" s="34">
        <f>I8</f>
        <v>0.5</v>
      </c>
      <c r="C8" s="34" t="s">
        <v>222</v>
      </c>
      <c r="H8" s="23" t="s">
        <v>223</v>
      </c>
      <c r="I8" s="59">
        <f>I7/2</f>
        <v>0.5</v>
      </c>
      <c r="J8" s="63" t="s">
        <v>221</v>
      </c>
    </row>
    <row r="9">
      <c r="A9" s="30" t="s">
        <v>66</v>
      </c>
      <c r="B9" s="34">
        <v>0.0</v>
      </c>
      <c r="C9" s="47"/>
      <c r="H9" s="34" t="s">
        <v>224</v>
      </c>
      <c r="I9" s="59">
        <f>I6/2</f>
        <v>0.75</v>
      </c>
    </row>
    <row r="10">
      <c r="A10" s="30" t="s">
        <v>152</v>
      </c>
      <c r="B10" s="34">
        <f>I3</f>
        <v>0.25</v>
      </c>
      <c r="C10" s="34" t="s">
        <v>225</v>
      </c>
      <c r="H10" s="64" t="s">
        <v>226</v>
      </c>
      <c r="I10" s="65"/>
    </row>
    <row r="11">
      <c r="A11" s="30" t="s">
        <v>116</v>
      </c>
      <c r="B11" s="34">
        <v>0.0</v>
      </c>
      <c r="C11" s="47"/>
      <c r="H11" s="64" t="s">
        <v>227</v>
      </c>
      <c r="I11" s="65"/>
    </row>
    <row r="12">
      <c r="A12" s="30" t="s">
        <v>77</v>
      </c>
      <c r="B12" s="34">
        <f>I4+I6+I6+I9+I7</f>
        <v>5</v>
      </c>
      <c r="C12" s="34" t="s">
        <v>228</v>
      </c>
    </row>
    <row r="13">
      <c r="A13" s="30" t="s">
        <v>47</v>
      </c>
      <c r="B13" s="34">
        <v>0.0</v>
      </c>
      <c r="C13" s="47"/>
    </row>
    <row r="14">
      <c r="A14" s="30" t="s">
        <v>133</v>
      </c>
      <c r="B14" s="34">
        <f>I5+I8</f>
        <v>2</v>
      </c>
      <c r="C14" s="34" t="s">
        <v>229</v>
      </c>
    </row>
    <row r="15">
      <c r="A15" s="30" t="s">
        <v>103</v>
      </c>
      <c r="B15" s="34">
        <v>0.0</v>
      </c>
      <c r="C15" s="47"/>
    </row>
    <row r="16">
      <c r="A16" s="30" t="s">
        <v>54</v>
      </c>
      <c r="B16" s="34">
        <v>0.0</v>
      </c>
      <c r="C16" s="47"/>
    </row>
    <row r="17">
      <c r="A17" s="34" t="s">
        <v>65</v>
      </c>
      <c r="B17" s="34">
        <v>0.0</v>
      </c>
      <c r="C17" s="47"/>
    </row>
    <row r="18">
      <c r="A18" s="34" t="s">
        <v>64</v>
      </c>
      <c r="B18" s="34">
        <f>I6</f>
        <v>1.5</v>
      </c>
      <c r="C18" s="34" t="s">
        <v>230</v>
      </c>
    </row>
    <row r="19">
      <c r="A19" s="34" t="s">
        <v>146</v>
      </c>
      <c r="B19" s="34">
        <f>I3</f>
        <v>0.25</v>
      </c>
      <c r="C19" s="34" t="s">
        <v>231</v>
      </c>
    </row>
    <row r="20">
      <c r="A20" s="30" t="s">
        <v>38</v>
      </c>
      <c r="B20" s="34">
        <v>0.0</v>
      </c>
      <c r="C20" s="47"/>
    </row>
    <row r="21">
      <c r="A21" s="30" t="s">
        <v>73</v>
      </c>
      <c r="B21" s="34">
        <v>0.0</v>
      </c>
      <c r="C21" s="47"/>
    </row>
    <row r="22">
      <c r="A22" s="30" t="s">
        <v>50</v>
      </c>
      <c r="B22" s="34">
        <f>I9+I9</f>
        <v>1.5</v>
      </c>
      <c r="C22" s="34" t="s">
        <v>232</v>
      </c>
    </row>
    <row r="23">
      <c r="A23" s="30" t="s">
        <v>139</v>
      </c>
      <c r="B23" s="34">
        <v>0.0</v>
      </c>
      <c r="C23" s="47"/>
    </row>
    <row r="24">
      <c r="A24" s="30" t="s">
        <v>147</v>
      </c>
      <c r="B24" s="34">
        <f>I6+I7</f>
        <v>2.5</v>
      </c>
      <c r="C24" s="34" t="s">
        <v>233</v>
      </c>
    </row>
    <row r="25">
      <c r="A25" s="30" t="s">
        <v>74</v>
      </c>
      <c r="B25" s="34">
        <f>I3+I8</f>
        <v>0.75</v>
      </c>
      <c r="C25" s="34" t="s">
        <v>234</v>
      </c>
    </row>
    <row r="26">
      <c r="A26" s="30" t="s">
        <v>51</v>
      </c>
      <c r="B26" s="34">
        <v>0.0</v>
      </c>
      <c r="C26" s="47"/>
    </row>
    <row r="27">
      <c r="A27" s="30" t="s">
        <v>108</v>
      </c>
      <c r="B27" s="34">
        <v>0.0</v>
      </c>
      <c r="C27" s="47"/>
    </row>
    <row r="28">
      <c r="A28" s="30" t="s">
        <v>81</v>
      </c>
      <c r="B28" s="34">
        <v>0.0</v>
      </c>
      <c r="C28" s="47"/>
    </row>
    <row r="29">
      <c r="A29" s="30" t="s">
        <v>110</v>
      </c>
      <c r="B29" s="34">
        <v>0.0</v>
      </c>
      <c r="C29" s="47"/>
    </row>
    <row r="30">
      <c r="A30" s="30" t="s">
        <v>95</v>
      </c>
      <c r="B30" s="34">
        <v>0.0</v>
      </c>
      <c r="C30" s="47"/>
    </row>
    <row r="31">
      <c r="A31" s="34" t="s">
        <v>131</v>
      </c>
      <c r="B31" s="34">
        <f>I6+I7</f>
        <v>2.5</v>
      </c>
      <c r="C31" s="34" t="s">
        <v>235</v>
      </c>
    </row>
    <row r="32">
      <c r="A32" s="34" t="s">
        <v>98</v>
      </c>
      <c r="B32" s="34">
        <f>I4</f>
        <v>0.25</v>
      </c>
      <c r="C32" s="34" t="s">
        <v>236</v>
      </c>
    </row>
    <row r="33">
      <c r="A33" s="30" t="s">
        <v>84</v>
      </c>
      <c r="B33" s="34">
        <f>I4+I3+I3+I5</f>
        <v>2.25</v>
      </c>
      <c r="C33" s="34" t="s">
        <v>237</v>
      </c>
    </row>
    <row r="34">
      <c r="A34" s="34" t="s">
        <v>42</v>
      </c>
      <c r="B34" s="34">
        <f>I6</f>
        <v>1.5</v>
      </c>
      <c r="C34" s="34" t="s">
        <v>230</v>
      </c>
    </row>
    <row r="35">
      <c r="A35" s="34" t="s">
        <v>207</v>
      </c>
      <c r="B35" s="34">
        <f>I5+I8</f>
        <v>2</v>
      </c>
      <c r="C35" s="34" t="s">
        <v>238</v>
      </c>
    </row>
  </sheetData>
  <drawing r:id="rId1"/>
</worksheet>
</file>