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mc:AlternateContent xmlns:mc="http://schemas.openxmlformats.org/markup-compatibility/2006">
    <mc:Choice Requires="x15">
      <x15ac:absPath xmlns:x15ac="http://schemas.microsoft.com/office/spreadsheetml/2010/11/ac" url="/Users/tatyana/Downloads/"/>
    </mc:Choice>
  </mc:AlternateContent>
  <xr:revisionPtr revIDLastSave="0" documentId="13_ncr:1_{6959CF07-104F-7C4E-95C4-DBA67429CE29}" xr6:coauthVersionLast="36" xr6:coauthVersionMax="36" xr10:uidLastSave="{00000000-0000-0000-0000-000000000000}"/>
  <bookViews>
    <workbookView xWindow="0" yWindow="460" windowWidth="28800" windowHeight="17540"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definedNames>
    <definedName name="Сделки">Таблица4[]</definedName>
  </definedNames>
  <calcPr calcId="181029"/>
  <pivotCaches>
    <pivotCache cacheId="6" r:id="rId8"/>
  </pivotCaches>
</workbook>
</file>

<file path=xl/calcChain.xml><?xml version="1.0" encoding="utf-8"?>
<calcChain xmlns="http://schemas.openxmlformats.org/spreadsheetml/2006/main">
  <c r="D37" i="1" l="1"/>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G6" i="7"/>
  <c r="G7" i="7"/>
  <c r="G8" i="7"/>
  <c r="G9" i="7"/>
  <c r="D35" i="1" s="1"/>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E34" i="1"/>
  <c r="O36" i="6"/>
  <c r="M36" i="6"/>
  <c r="E33" i="1" s="1"/>
  <c r="B38" i="6"/>
  <c r="E31" i="1"/>
  <c r="B36" i="6"/>
  <c r="E30" i="6" a="1"/>
  <c r="E30" i="6" s="1"/>
  <c r="E29" i="1"/>
  <c r="B34" i="6"/>
  <c r="E30" i="1"/>
  <c r="B33" i="6"/>
  <c r="E27" i="1"/>
  <c r="G2" i="5"/>
  <c r="D3" i="5"/>
  <c r="E25" i="1" s="1"/>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E22" i="1"/>
  <c r="I6" i="4"/>
  <c r="G6" i="4"/>
  <c r="E21" i="1"/>
  <c r="E8" i="4"/>
  <c r="E7" i="4"/>
  <c r="E20" i="1" s="1"/>
  <c r="E19" i="1"/>
  <c r="E18" i="1"/>
  <c r="F6" i="4"/>
  <c r="E6" i="4"/>
  <c r="N5" i="3"/>
  <c r="M5" i="3"/>
  <c r="M6" i="3" s="1"/>
  <c r="L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E12" i="1"/>
  <c r="J5" i="3"/>
  <c r="E11" i="1"/>
  <c r="I5" i="3"/>
  <c r="P30" i="6" l="1"/>
  <c r="AA30" i="6"/>
  <c r="W30" i="6"/>
  <c r="S30" i="6"/>
  <c r="O30" i="6"/>
  <c r="K30" i="6"/>
  <c r="G30" i="6"/>
  <c r="AB30" i="6"/>
  <c r="T30" i="6"/>
  <c r="L30" i="6"/>
  <c r="Z30" i="6"/>
  <c r="V30" i="6"/>
  <c r="R30" i="6"/>
  <c r="N30" i="6"/>
  <c r="J30" i="6"/>
  <c r="F30" i="6"/>
  <c r="X30" i="6"/>
  <c r="H30" i="6"/>
  <c r="AC30" i="6"/>
  <c r="Y30" i="6"/>
  <c r="U30" i="6"/>
  <c r="Q30" i="6"/>
  <c r="M30" i="6"/>
  <c r="I30" i="6"/>
  <c r="D1" i="5"/>
  <c r="E23" i="1" s="1"/>
  <c r="D2" i="5"/>
  <c r="E24" i="1" s="1"/>
  <c r="K5" i="3"/>
  <c r="E13" i="1"/>
</calcChain>
</file>

<file path=xl/sharedStrings.xml><?xml version="1.0" encoding="utf-8"?>
<sst xmlns="http://schemas.openxmlformats.org/spreadsheetml/2006/main" count="9156" uniqueCount="3064">
  <si>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</si>
  <si>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</si>
  <si>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</si>
  <si>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</si>
  <si>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</si>
  <si>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</si>
  <si>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</si>
  <si>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</si>
  <si>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медиана цены закрытия?</t>
  </si>
  <si>
    <t>Чему равна первая квартиль (КВАРТИЛЬ.ВКЛ)цены закрытия?</t>
  </si>
  <si>
    <t>Чему равна дисперсия дневной доходности акции?</t>
  </si>
  <si>
    <t>Чему равен минимум дневной доходности акции?</t>
  </si>
  <si>
    <t>Какова асимметрия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</si>
  <si>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</si>
  <si>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</si>
  <si>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</si>
  <si>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Словакия меньше или равен 34?</t>
  </si>
  <si>
    <t>Какова суммарная зарплата игроков с амплуа защитник 1987 года рождения ?</t>
  </si>
  <si>
    <t>Какова средняя зарплата игроков с гражданством Украина с фамилией на букву А? (ошибку #ДЕЛ/0 замените на 0)</t>
  </si>
  <si>
    <t>Каков возраст игрока под номером 1662?</t>
  </si>
  <si>
    <t>Под каким номером в списке идет игрок Афанасьев Максим?</t>
  </si>
  <si>
    <t>Используя данные с листа Текст, ответьте на вопросы (каждый вопрос - 1 балл)</t>
  </si>
  <si>
    <t>Какова длина текста?</t>
  </si>
  <si>
    <t>Какой фрагмент текста содержится с 205 по 214 символ включительно?</t>
  </si>
  <si>
    <t>На какой позиции первый раз встречается символ -? (регистр важен)</t>
  </si>
  <si>
    <t>Какова будет длина текста, если убрать все запятые?</t>
  </si>
  <si>
    <t>Сколько всего раз в тексте встречается символ h? (регистр важен)</t>
  </si>
  <si>
    <t>Если сделать все буквы строчными, на какой позиции первый раз встретится символ a?</t>
  </si>
  <si>
    <t>Используя данные с листа Продажи, ответьте на вопросы (каждый вопрос - 1 балл)</t>
  </si>
  <si>
    <t>Сколько заказов было сделано в апреле?</t>
  </si>
  <si>
    <t>Какая доля от общего количества заказов приходится на четверги?</t>
  </si>
  <si>
    <t>На какую сумму (с учетом скидки) было продано чая с 2015-07-28 по 2020-05-05 включительно?</t>
  </si>
  <si>
    <t>На какую сумму (с учетом скидки) в среднем продается товара в вторую декаду месяца?  (ошибку #ДЕЛ/0 замените на 0)</t>
  </si>
  <si>
    <t>Сколько кг наименования Зеленый чай крупнолистовой 2 было заказано в 2017 году?</t>
  </si>
  <si>
    <t>Какова средняя скидка (десятичная дробь) по продажам в категории Пуэр рассыпной c 14-й по 47-ю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</si>
  <si>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</si>
  <si>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12ти наименьших элементов в строке номер 15?</t>
  </si>
  <si>
    <t>Какое значение содержится на пересечении строки номер 23и столбца номер 22?</t>
  </si>
  <si>
    <t>Чему равно скалярное произведение сроки номер 9и столбца номер 3?</t>
  </si>
  <si>
    <t>В какой(ом) строке массива находится наибольшее значение в столбце номер 1?</t>
  </si>
  <si>
    <t>Сколько нечетных значений в массиве?</t>
  </si>
  <si>
    <t>Чему равна сумма квадратов разностей элементов строки номер 13 и столбца номер 13?</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</si>
  <si>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</si>
  <si>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</si>
  <si>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</si>
  <si>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</si>
  <si>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r=4.36% , определите чистую приведенную стоимость всех денежных потоков на дату 2015-06-19.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</si>
  <si>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</si>
  <si>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</si>
  <si>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</si>
  <si>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</si>
  <si>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</si>
  <si>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</si>
  <si>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AIV</t>
  </si>
  <si>
    <t>Фамилия, имя</t>
  </si>
  <si>
    <t>Амплуа</t>
  </si>
  <si>
    <t>Дата рождения</t>
  </si>
  <si>
    <t>Возраст</t>
  </si>
  <si>
    <t>Гражданство</t>
  </si>
  <si>
    <t>Зарплата</t>
  </si>
  <si>
    <t>Тодыков Антон</t>
  </si>
  <si>
    <t>вратарь</t>
  </si>
  <si>
    <t>24 Сентября 1992</t>
  </si>
  <si>
    <t>Россия</t>
  </si>
  <si>
    <t>Шварни Иван</t>
  </si>
  <si>
    <t>защитник</t>
  </si>
  <si>
    <t>31 Октября 1984</t>
  </si>
  <si>
    <t>Словакия</t>
  </si>
  <si>
    <t>Арзамасцев Захар</t>
  </si>
  <si>
    <t>6 Ноября 1992</t>
  </si>
  <si>
    <t>Ритчи Байрон</t>
  </si>
  <si>
    <t>нападающий</t>
  </si>
  <si>
    <t>24 Апреля 1977</t>
  </si>
  <si>
    <t>Канада</t>
  </si>
  <si>
    <t>Секстон Дэн</t>
  </si>
  <si>
    <t>29 Апреля 1987</t>
  </si>
  <si>
    <t>США</t>
  </si>
  <si>
    <t>Ли Олег</t>
  </si>
  <si>
    <t>28 Февраля 1991</t>
  </si>
  <si>
    <t>Чудинов Максим</t>
  </si>
  <si>
    <t>25 Марта 1990</t>
  </si>
  <si>
    <t>Голденков Дмитрий</t>
  </si>
  <si>
    <t>25 Февраля 1991</t>
  </si>
  <si>
    <t>Вянянен Осси</t>
  </si>
  <si>
    <t>18 Августа 1980</t>
  </si>
  <si>
    <t>Финляндия</t>
  </si>
  <si>
    <t>Севостьянов Михаил</t>
  </si>
  <si>
    <t>24 Июля 1980</t>
  </si>
  <si>
    <t>Депре Симон</t>
  </si>
  <si>
    <t>27 Июля 1991</t>
  </si>
  <si>
    <t>Карпушкин Александр</t>
  </si>
  <si>
    <t>18 Сентября 1991</t>
  </si>
  <si>
    <t>Гренков Андрей</t>
  </si>
  <si>
    <t>31 Мая 1990</t>
  </si>
  <si>
    <t>Волков Артём</t>
  </si>
  <si>
    <t>28 Января 1985</t>
  </si>
  <si>
    <t>Беларусь</t>
  </si>
  <si>
    <t>О'Брайен Джеймс</t>
  </si>
  <si>
    <t>29 Января 1989</t>
  </si>
  <si>
    <t>Левицкий Игорь</t>
  </si>
  <si>
    <t>4 Августа 1993</t>
  </si>
  <si>
    <t>Беднарж Ярослав</t>
  </si>
  <si>
    <t>9 Ноября 1976</t>
  </si>
  <si>
    <t>Чехия</t>
  </si>
  <si>
    <t>Двуреченский Никита</t>
  </si>
  <si>
    <t>30 Июля 1991</t>
  </si>
  <si>
    <t>Рязанцев Александр</t>
  </si>
  <si>
    <t>15 Марта 1980</t>
  </si>
  <si>
    <t>Потапов Максим</t>
  </si>
  <si>
    <t>25 Мая 1980</t>
  </si>
  <si>
    <t>Леневё Давид</t>
  </si>
  <si>
    <t>23 Мая 1983</t>
  </si>
  <si>
    <t>Закиев Радик</t>
  </si>
  <si>
    <t>23 Декабря 1986</t>
  </si>
  <si>
    <t>Цулыгин Кирилл</t>
  </si>
  <si>
    <t>1 Марта 1996</t>
  </si>
  <si>
    <t>Пухов Никита</t>
  </si>
  <si>
    <t>3 Ноября 1994</t>
  </si>
  <si>
    <t>Гончаров Максим</t>
  </si>
  <si>
    <t>15 Июня 1989</t>
  </si>
  <si>
    <t>Шевц Мартин</t>
  </si>
  <si>
    <t>23 Сентября 1981</t>
  </si>
  <si>
    <t>Рекис Арвидс</t>
  </si>
  <si>
    <t>1 Января 1979</t>
  </si>
  <si>
    <t>Латвия</t>
  </si>
  <si>
    <t>Марек Давид</t>
  </si>
  <si>
    <t>15 Февраля 1991</t>
  </si>
  <si>
    <t>Бирюков Евгений</t>
  </si>
  <si>
    <t>19 Апреля 1986</t>
  </si>
  <si>
    <t>Дятлов Олег</t>
  </si>
  <si>
    <t>31 Января 1993</t>
  </si>
  <si>
    <t>Воронков Егор</t>
  </si>
  <si>
    <t>23 Января 1997</t>
  </si>
  <si>
    <t>Фарафонов Иван</t>
  </si>
  <si>
    <t>7 Апреля 1994</t>
  </si>
  <si>
    <t>Шефер Нолан</t>
  </si>
  <si>
    <t>15 Января 1980</t>
  </si>
  <si>
    <t>Лавриненко Павел</t>
  </si>
  <si>
    <t>18 Декабря 1997</t>
  </si>
  <si>
    <t>Шегало Павел</t>
  </si>
  <si>
    <t>7 Февраля 1993</t>
  </si>
  <si>
    <t>Серкин Григорий</t>
  </si>
  <si>
    <t>14 Сентября 1991</t>
  </si>
  <si>
    <t>Милютин Павел</t>
  </si>
  <si>
    <t>9 Апреля 1990</t>
  </si>
  <si>
    <t>Бобылёв Владимир</t>
  </si>
  <si>
    <t>18 Апреля 1997</t>
  </si>
  <si>
    <t>Митякин Евгений</t>
  </si>
  <si>
    <t>24 Декабря 1997</t>
  </si>
  <si>
    <t>Пёрселл Тедди</t>
  </si>
  <si>
    <t>8 Сентября 1985</t>
  </si>
  <si>
    <t>Маслаков Андрей</t>
  </si>
  <si>
    <t>17 Марта 1991</t>
  </si>
  <si>
    <t>Яковлев Алексей</t>
  </si>
  <si>
    <t>4 Июня 1995</t>
  </si>
  <si>
    <t>Рахимуллин Дамир</t>
  </si>
  <si>
    <t>11 Августа 1998</t>
  </si>
  <si>
    <t>Маккарти Стив</t>
  </si>
  <si>
    <t>3 Февраля 1981</t>
  </si>
  <si>
    <t>Бергфорс Никлас</t>
  </si>
  <si>
    <t>7 Марта 1987</t>
  </si>
  <si>
    <t>Швеция</t>
  </si>
  <si>
    <t>Батыршин Рафаэль</t>
  </si>
  <si>
    <t>26 Августа 1986</t>
  </si>
  <si>
    <t>Циркуль Никита</t>
  </si>
  <si>
    <t>4 Марта 1997</t>
  </si>
  <si>
    <t>Непряев Иван</t>
  </si>
  <si>
    <t>4 Февраля 1982</t>
  </si>
  <si>
    <t>Клопов Дмитрий</t>
  </si>
  <si>
    <t>7 Октября 1989</t>
  </si>
  <si>
    <t>Шипин Максим</t>
  </si>
  <si>
    <t>11 Мая 1997</t>
  </si>
  <si>
    <t>Купцов Егор</t>
  </si>
  <si>
    <t>24 Февраля 1989</t>
  </si>
  <si>
    <t>Лобанов Евгений</t>
  </si>
  <si>
    <t>25 Июня 1984</t>
  </si>
  <si>
    <t>Мамин Максим</t>
  </si>
  <si>
    <t>17 Мая 1988</t>
  </si>
  <si>
    <t>Тулупов Кирилл</t>
  </si>
  <si>
    <t>23 Апреля 1988</t>
  </si>
  <si>
    <t>Ряжинов Дмитрий</t>
  </si>
  <si>
    <t>2 Февраля 1991</t>
  </si>
  <si>
    <t>Гичибеков Назир</t>
  </si>
  <si>
    <t>5 Апреля 1995</t>
  </si>
  <si>
    <t>Антипов Владимир</t>
  </si>
  <si>
    <t>14 Января 1978</t>
  </si>
  <si>
    <t>Галвиньш Гунтис</t>
  </si>
  <si>
    <t>25 Января 1986</t>
  </si>
  <si>
    <t>Трончински Марек</t>
  </si>
  <si>
    <t>13 Сентября 1988</t>
  </si>
  <si>
    <t>Вярн Макс</t>
  </si>
  <si>
    <t>10 Июня 1988</t>
  </si>
  <si>
    <t>Блинов Виктор</t>
  </si>
  <si>
    <t>26 Июня 1981</t>
  </si>
  <si>
    <t>Караваев Андрей</t>
  </si>
  <si>
    <t>12 Марта 1997</t>
  </si>
  <si>
    <t>Хасаншин Руслан</t>
  </si>
  <si>
    <t>7 Февраля 1985</t>
  </si>
  <si>
    <t>Тврдонь Марек</t>
  </si>
  <si>
    <t>Калюжный Алексей</t>
  </si>
  <si>
    <t>13 Июня 1977</t>
  </si>
  <si>
    <t>Шаров Александр П.</t>
  </si>
  <si>
    <t>23 Июня 1995</t>
  </si>
  <si>
    <t>Никитенко Андрей</t>
  </si>
  <si>
    <t>13 Января 1979</t>
  </si>
  <si>
    <t>Шин Александр</t>
  </si>
  <si>
    <t>21 Ноября 1985</t>
  </si>
  <si>
    <t>Казахстан</t>
  </si>
  <si>
    <t>Шабунов Константин</t>
  </si>
  <si>
    <t>28 Декабря 1994</t>
  </si>
  <si>
    <t>Коробов Сергей</t>
  </si>
  <si>
    <t>12 Марта 1996</t>
  </si>
  <si>
    <t>Власенков Дмитрий</t>
  </si>
  <si>
    <t>1 Января 1978</t>
  </si>
  <si>
    <t>Башкиров Руслан</t>
  </si>
  <si>
    <t>7 Марта 1989</t>
  </si>
  <si>
    <t>Шупинский Денис</t>
  </si>
  <si>
    <t>18 Января 1996</t>
  </si>
  <si>
    <t>Яковлев Даниил</t>
  </si>
  <si>
    <t>2 Января 1999</t>
  </si>
  <si>
    <t>Лебедев Кирилл</t>
  </si>
  <si>
    <t>1 Октября 1991</t>
  </si>
  <si>
    <t>Борисов Сергей</t>
  </si>
  <si>
    <t>18 Октября 1985</t>
  </si>
  <si>
    <t>Тривино Кори</t>
  </si>
  <si>
    <t>12 Января 1990</t>
  </si>
  <si>
    <t>Бойков Александр</t>
  </si>
  <si>
    <t>7 Февраля 1975</t>
  </si>
  <si>
    <t>Харытинский Сергей</t>
  </si>
  <si>
    <t>27 Января 1995</t>
  </si>
  <si>
    <t>Грачёв Евгений</t>
  </si>
  <si>
    <t>21 Февраля 1990</t>
  </si>
  <si>
    <t>Романов Константин</t>
  </si>
  <si>
    <t>14 Марта 1985</t>
  </si>
  <si>
    <t>Шиннимин Брендэн</t>
  </si>
  <si>
    <t>7 Января 1991</t>
  </si>
  <si>
    <t>Савичев Роман</t>
  </si>
  <si>
    <t>22 Января 1985</t>
  </si>
  <si>
    <t>Накладал Якуб</t>
  </si>
  <si>
    <t>30 Декабря 1987</t>
  </si>
  <si>
    <t>Куваев Александр</t>
  </si>
  <si>
    <t>2 Мая 1993</t>
  </si>
  <si>
    <t>Иванов Андрей</t>
  </si>
  <si>
    <t>10 Марта 1981</t>
  </si>
  <si>
    <t>Павлик Филип</t>
  </si>
  <si>
    <t>20 Июля 1992</t>
  </si>
  <si>
    <t>Редлихс Микелис</t>
  </si>
  <si>
    <t>1 Июля 1984</t>
  </si>
  <si>
    <t>Яакола Топи</t>
  </si>
  <si>
    <t>15 Ноября 1983</t>
  </si>
  <si>
    <t>Мицкевич Никита</t>
  </si>
  <si>
    <t>25 Ноября 1994</t>
  </si>
  <si>
    <t>Александров Виктор</t>
  </si>
  <si>
    <t>28 Декабря 1985</t>
  </si>
  <si>
    <t>Кудашов Алексей</t>
  </si>
  <si>
    <t>21 Июля 1971</t>
  </si>
  <si>
    <t>Полещенков Сергей</t>
  </si>
  <si>
    <t>10 Декабря 1997</t>
  </si>
  <si>
    <t>Фрэттин Мэттью</t>
  </si>
  <si>
    <t>3 Января 1988</t>
  </si>
  <si>
    <t>Емелин Сергей</t>
  </si>
  <si>
    <t>1 Мая 1991</t>
  </si>
  <si>
    <t>Галиев Станислав</t>
  </si>
  <si>
    <t>17 Января 1992</t>
  </si>
  <si>
    <t>Подъяпольский Владислав</t>
  </si>
  <si>
    <t>Шаршок Ярослав</t>
  </si>
  <si>
    <t>17 Мая 1990</t>
  </si>
  <si>
    <t>Павлов Виталий</t>
  </si>
  <si>
    <t>17 Июня 1989</t>
  </si>
  <si>
    <t>Филатов Никита</t>
  </si>
  <si>
    <t>25 Мая 1990</t>
  </si>
  <si>
    <t>Лазушин Александр</t>
  </si>
  <si>
    <t>9 Апреля 1988</t>
  </si>
  <si>
    <t>Лацо Ян</t>
  </si>
  <si>
    <t>1 Декабря 1981</t>
  </si>
  <si>
    <t>Верёвкин Максим</t>
  </si>
  <si>
    <t>Ержабек Якуб</t>
  </si>
  <si>
    <t>12 Мая 1991</t>
  </si>
  <si>
    <t>Чипчура Кайл</t>
  </si>
  <si>
    <t>19 Февраля 1986</t>
  </si>
  <si>
    <t>Немировски Дэвид</t>
  </si>
  <si>
    <t>1 Августа 1976</t>
  </si>
  <si>
    <t>Глухов Михаил</t>
  </si>
  <si>
    <t>13 Мая 1988</t>
  </si>
  <si>
    <t>Кукин Фёдор</t>
  </si>
  <si>
    <t>26 Февраля 1993</t>
  </si>
  <si>
    <t>Воропаев Владислав</t>
  </si>
  <si>
    <t>16 Августа 1995</t>
  </si>
  <si>
    <t>Вопелка Лукаш</t>
  </si>
  <si>
    <t>2 Марта 1996</t>
  </si>
  <si>
    <t>Вольский Войтек</t>
  </si>
  <si>
    <t>24 Февраля 1986</t>
  </si>
  <si>
    <t>Польша</t>
  </si>
  <si>
    <t>Херсли Патрик</t>
  </si>
  <si>
    <t>23 Июня 1986</t>
  </si>
  <si>
    <t>Денисов Сергей</t>
  </si>
  <si>
    <t>12 Мая 1990</t>
  </si>
  <si>
    <t>Попович Марк</t>
  </si>
  <si>
    <t>11 Октября 1982</t>
  </si>
  <si>
    <t>Хорватия</t>
  </si>
  <si>
    <t>Амброжейчик Дмитрий</t>
  </si>
  <si>
    <t>26 Марта 1995</t>
  </si>
  <si>
    <t>Павлов Николай</t>
  </si>
  <si>
    <t>20 Июня 1998</t>
  </si>
  <si>
    <t>Кузнецов Александр</t>
  </si>
  <si>
    <t>11 Марта 1992</t>
  </si>
  <si>
    <t>Гришин Алексей</t>
  </si>
  <si>
    <t>28 Сентября 1988</t>
  </si>
  <si>
    <t>Мальцев Михаил</t>
  </si>
  <si>
    <t>12 Марта 1998</t>
  </si>
  <si>
    <t>Шиндел Якуб</t>
  </si>
  <si>
    <t>24 Января 1986</t>
  </si>
  <si>
    <t>Шипов Илья</t>
  </si>
  <si>
    <t>7 Октября 1993</t>
  </si>
  <si>
    <t>Майоров Максим</t>
  </si>
  <si>
    <t>26 Марта 1989</t>
  </si>
  <si>
    <t>Смейкал Иржи</t>
  </si>
  <si>
    <t>5 Ноября 1996</t>
  </si>
  <si>
    <t>Штрбак Мартин</t>
  </si>
  <si>
    <t>15 Января 1975</t>
  </si>
  <si>
    <t>Файзуллин Данил</t>
  </si>
  <si>
    <t>3 Декабря 1993</t>
  </si>
  <si>
    <t>Голышев Анатолий</t>
  </si>
  <si>
    <t>14 Февраля 1995</t>
  </si>
  <si>
    <t>Плотников Александр</t>
  </si>
  <si>
    <t>12 Октября 1990</t>
  </si>
  <si>
    <t>Воробьёв Кирилл</t>
  </si>
  <si>
    <t>11 Февраля 1995</t>
  </si>
  <si>
    <t>Фёдоров Фёдор</t>
  </si>
  <si>
    <t>11 Июня 1981</t>
  </si>
  <si>
    <t>Костович Дарио</t>
  </si>
  <si>
    <t>8 Августа 1980</t>
  </si>
  <si>
    <t>Паутов Юрий</t>
  </si>
  <si>
    <t>18 Марта 1995</t>
  </si>
  <si>
    <t>Веро Дарси</t>
  </si>
  <si>
    <t>13 Июля 1976</t>
  </si>
  <si>
    <t>Макмиллан Брэндон</t>
  </si>
  <si>
    <t>22 Марта 1990</t>
  </si>
  <si>
    <t>Носов Артём</t>
  </si>
  <si>
    <t>4 Апреля 1985</t>
  </si>
  <si>
    <t>Слепышев Антон</t>
  </si>
  <si>
    <t>13 Мая 1994</t>
  </si>
  <si>
    <t>Эрикссон Юаким</t>
  </si>
  <si>
    <t>Дервук Илья</t>
  </si>
  <si>
    <t>9 Июля 1996</t>
  </si>
  <si>
    <t>Рыбалкин Денис</t>
  </si>
  <si>
    <t>21 Апреля 2000</t>
  </si>
  <si>
    <t>Меларт Илари</t>
  </si>
  <si>
    <t>11 Февраля 1989</t>
  </si>
  <si>
    <t>Николаев Илья</t>
  </si>
  <si>
    <t>20 Января 1994</t>
  </si>
  <si>
    <t>Левитский Борис</t>
  </si>
  <si>
    <t>10 Марта 1997</t>
  </si>
  <si>
    <t>Бакош Мартин</t>
  </si>
  <si>
    <t>18 Апреля 1990</t>
  </si>
  <si>
    <t>Моисеев Дмитрий Ал.</t>
  </si>
  <si>
    <t>12 Июня 1995</t>
  </si>
  <si>
    <t>Камалов Никита</t>
  </si>
  <si>
    <t>8 Августа 1995</t>
  </si>
  <si>
    <t>Осипов Никита</t>
  </si>
  <si>
    <t>22 Января 1984</t>
  </si>
  <si>
    <t>Затёвич Мартин</t>
  </si>
  <si>
    <t>25 Января 1985</t>
  </si>
  <si>
    <t>Дронов Григорий</t>
  </si>
  <si>
    <t>10 Января 1998</t>
  </si>
  <si>
    <t>Набоков Евгений</t>
  </si>
  <si>
    <t>25 Июля 1975</t>
  </si>
  <si>
    <t>Лакос Андре</t>
  </si>
  <si>
    <t>29 Июля 1979</t>
  </si>
  <si>
    <t>Австрия</t>
  </si>
  <si>
    <t>Кузьменко Андрей</t>
  </si>
  <si>
    <t>4 Февраля 1996</t>
  </si>
  <si>
    <t>Попов Егор</t>
  </si>
  <si>
    <t>16 Февраля 1997</t>
  </si>
  <si>
    <t>Шацкий Никита</t>
  </si>
  <si>
    <t>16 Февраля 1995</t>
  </si>
  <si>
    <t>Балдаев Виктор</t>
  </si>
  <si>
    <t>14 Июня 1995</t>
  </si>
  <si>
    <t>Осипов Денис</t>
  </si>
  <si>
    <t>9 Мая 1987</t>
  </si>
  <si>
    <t>Максвелл Бен</t>
  </si>
  <si>
    <t>30 Марта 1988</t>
  </si>
  <si>
    <t>Дубровский Егор</t>
  </si>
  <si>
    <t>18 Января 1989</t>
  </si>
  <si>
    <t>Шикун Александр</t>
  </si>
  <si>
    <t>3 Августа 1999</t>
  </si>
  <si>
    <t>Белохвостиков Евгений</t>
  </si>
  <si>
    <t>1 Февраля 1992</t>
  </si>
  <si>
    <t>Пельтонен Вилле</t>
  </si>
  <si>
    <t>24 Мая 1973</t>
  </si>
  <si>
    <t>Мунро Скотт</t>
  </si>
  <si>
    <t>20 Января 1982</t>
  </si>
  <si>
    <t>Шамыгин Дмитрий</t>
  </si>
  <si>
    <t>17 Июня 1987</t>
  </si>
  <si>
    <t>Ружичка Мартин</t>
  </si>
  <si>
    <t>15 Декабря 1985</t>
  </si>
  <si>
    <t>Кирющенков Виталий</t>
  </si>
  <si>
    <t>31 Января 1992</t>
  </si>
  <si>
    <t>Редлихс Кришьянис</t>
  </si>
  <si>
    <t>15 Января 1981</t>
  </si>
  <si>
    <t>Угольников Антон</t>
  </si>
  <si>
    <t>27 Июня 1996</t>
  </si>
  <si>
    <t>Саймон Крис</t>
  </si>
  <si>
    <t>30 Января 1972</t>
  </si>
  <si>
    <t>Кудрявцев Максим</t>
  </si>
  <si>
    <t>Красковский Павел</t>
  </si>
  <si>
    <t>11 Сентября 1996</t>
  </si>
  <si>
    <t>Норман Джон</t>
  </si>
  <si>
    <t>6 Января 1991</t>
  </si>
  <si>
    <t>Барзман Кирилл</t>
  </si>
  <si>
    <t>14 Июля 1993</t>
  </si>
  <si>
    <t>Ляпустин Денис</t>
  </si>
  <si>
    <t>6 Марта 1995</t>
  </si>
  <si>
    <t>Щадилов Игорь</t>
  </si>
  <si>
    <t>7 Июня 1980</t>
  </si>
  <si>
    <t>Ткаченко Павел</t>
  </si>
  <si>
    <t>11 Июля 1997</t>
  </si>
  <si>
    <t>Васильев Александр И.</t>
  </si>
  <si>
    <t>16 Мая 1989</t>
  </si>
  <si>
    <t>Тальбо Максим</t>
  </si>
  <si>
    <t>11 Февраля 1984</t>
  </si>
  <si>
    <t>Устиненко Никита</t>
  </si>
  <si>
    <t>22 Апреля 1995</t>
  </si>
  <si>
    <t>Дугин Егор</t>
  </si>
  <si>
    <t>4 Ноября 1990</t>
  </si>
  <si>
    <t>Хлыстов Денис</t>
  </si>
  <si>
    <t>4 Июля 1979</t>
  </si>
  <si>
    <t>Рафиков Рушан</t>
  </si>
  <si>
    <t>15 Мая 1995</t>
  </si>
  <si>
    <t>Пирош Камил</t>
  </si>
  <si>
    <t>20 Ноября 1978</t>
  </si>
  <si>
    <t>Амиров Артур</t>
  </si>
  <si>
    <t>3 Апреля 1992</t>
  </si>
  <si>
    <t>Гладских Евгений</t>
  </si>
  <si>
    <t>24 Апреля 1982</t>
  </si>
  <si>
    <t>Салминен Сакари</t>
  </si>
  <si>
    <t>31 Мая 1988</t>
  </si>
  <si>
    <t>Губачек Петр</t>
  </si>
  <si>
    <t>2 Сентября 1979</t>
  </si>
  <si>
    <t>Люткевич Виталий</t>
  </si>
  <si>
    <t>4 Апреля 1980</t>
  </si>
  <si>
    <t>Неколенко Илья</t>
  </si>
  <si>
    <t>31 Июля 1993</t>
  </si>
  <si>
    <t>Морозов Иван</t>
  </si>
  <si>
    <t>5 Мая 2000</t>
  </si>
  <si>
    <t>Фефелов Игорь</t>
  </si>
  <si>
    <t>3 Августа 1993</t>
  </si>
  <si>
    <t>Аликин Евгений</t>
  </si>
  <si>
    <t>18 Октября 1994</t>
  </si>
  <si>
    <t>Лажо Мирослав</t>
  </si>
  <si>
    <t>18 Октября 1977</t>
  </si>
  <si>
    <t>Фазылзянов Камиль</t>
  </si>
  <si>
    <t>31 Октября 1997</t>
  </si>
  <si>
    <t>Хабаров Макар</t>
  </si>
  <si>
    <t>10 Сентября 1999</t>
  </si>
  <si>
    <t>Гареев Станислав</t>
  </si>
  <si>
    <t>13 Августа 1994</t>
  </si>
  <si>
    <t>Дравецки Владимир</t>
  </si>
  <si>
    <t>3 Июня 1985</t>
  </si>
  <si>
    <t>Маслихин Владислав</t>
  </si>
  <si>
    <t>17 Ноября 1995</t>
  </si>
  <si>
    <t>Мишенин Дмитрий</t>
  </si>
  <si>
    <t>8 Января 1991</t>
  </si>
  <si>
    <t>Койвисто Тони</t>
  </si>
  <si>
    <t>5 Ноября 1982</t>
  </si>
  <si>
    <t>Мальцев Артём</t>
  </si>
  <si>
    <t>27 Марта 1998</t>
  </si>
  <si>
    <t>Юдин Дмитрий</t>
  </si>
  <si>
    <t>31 Июля 1995</t>
  </si>
  <si>
    <t>Конев Андрей</t>
  </si>
  <si>
    <t>26 Января 1989</t>
  </si>
  <si>
    <t>Халь Рику</t>
  </si>
  <si>
    <t>1 Ноября 1980</t>
  </si>
  <si>
    <t>Лакиза Артемий</t>
  </si>
  <si>
    <t>2 Июля 1987</t>
  </si>
  <si>
    <t>Шэн Павел</t>
  </si>
  <si>
    <t>14 Августа 1999</t>
  </si>
  <si>
    <t>Летанг Алан</t>
  </si>
  <si>
    <t>4 Сентября 1975</t>
  </si>
  <si>
    <t>Хатчинсон Эндрю</t>
  </si>
  <si>
    <t>24 Марта 1980</t>
  </si>
  <si>
    <t>Кулик Евгений</t>
  </si>
  <si>
    <t>12 Июня 1993</t>
  </si>
  <si>
    <t>Эммертон Кори</t>
  </si>
  <si>
    <t>1 Июня 1988</t>
  </si>
  <si>
    <t>Перескоков Вадим</t>
  </si>
  <si>
    <t>27 Августа 1993</t>
  </si>
  <si>
    <t>Юртайкин Данил</t>
  </si>
  <si>
    <t>1 Июля 1997</t>
  </si>
  <si>
    <t>Зюзин Андрей</t>
  </si>
  <si>
    <t>21 Января 1978</t>
  </si>
  <si>
    <t>Севостьянов Александр</t>
  </si>
  <si>
    <t>7 Января 1998</t>
  </si>
  <si>
    <t>Юксеев Александр</t>
  </si>
  <si>
    <t>5 Марта 1988</t>
  </si>
  <si>
    <t>Журун Александр</t>
  </si>
  <si>
    <t>8 Марта 1985</t>
  </si>
  <si>
    <t>Лапин Евгений</t>
  </si>
  <si>
    <t>8 Мая 1980</t>
  </si>
  <si>
    <t>Сергеев Андрей</t>
  </si>
  <si>
    <t>26 Марта 1991</t>
  </si>
  <si>
    <t>Варянов Владимир</t>
  </si>
  <si>
    <t>30 Марта 1990</t>
  </si>
  <si>
    <t>Заварухин Алексей</t>
  </si>
  <si>
    <t>30 Октября 1980</t>
  </si>
  <si>
    <t>Суглобов Александр</t>
  </si>
  <si>
    <t>15 Января 1982</t>
  </si>
  <si>
    <t>Йокела Микко</t>
  </si>
  <si>
    <t>4 Марта 1980</t>
  </si>
  <si>
    <t>Сперрле Даниэль</t>
  </si>
  <si>
    <t>7 Октября 1982</t>
  </si>
  <si>
    <t>Жариков Дмитрий</t>
  </si>
  <si>
    <t>20 Марта 1992</t>
  </si>
  <si>
    <t>Макеев Никита</t>
  </si>
  <si>
    <t>13 Февраля 1998</t>
  </si>
  <si>
    <t>Сёмин Александр</t>
  </si>
  <si>
    <t>3 Марта 1984</t>
  </si>
  <si>
    <t>Юшкевич Дмитрий</t>
  </si>
  <si>
    <t>19 Ноября 1971</t>
  </si>
  <si>
    <t>Судницин Александр</t>
  </si>
  <si>
    <t>21 Ноября 1987</t>
  </si>
  <si>
    <t>Харью Юхан</t>
  </si>
  <si>
    <t>15 Мая 1986</t>
  </si>
  <si>
    <t>Шалапов Егор</t>
  </si>
  <si>
    <t>Скориков Даниил</t>
  </si>
  <si>
    <t>1 Апреля 1999</t>
  </si>
  <si>
    <t>Ячник Павел</t>
  </si>
  <si>
    <t>8 Мая 1993</t>
  </si>
  <si>
    <t>Украина</t>
  </si>
  <si>
    <t>Павлович Александр</t>
  </si>
  <si>
    <t>12 Июля 1988</t>
  </si>
  <si>
    <t>Новак Ян</t>
  </si>
  <si>
    <t>9 Февраля 1979</t>
  </si>
  <si>
    <t>Уланов Игорь</t>
  </si>
  <si>
    <t>1 Октября 1969</t>
  </si>
  <si>
    <t>Клинкхаммер Роб</t>
  </si>
  <si>
    <t>12 Августа 1986</t>
  </si>
  <si>
    <t>Фисенко Михаил</t>
  </si>
  <si>
    <t>1 Июня 1990</t>
  </si>
  <si>
    <t>Гребешков Денис</t>
  </si>
  <si>
    <t>11 Октября 1983</t>
  </si>
  <si>
    <t>Мищенко Григорий</t>
  </si>
  <si>
    <t>5 Января 1992</t>
  </si>
  <si>
    <t>Алексеев Константин</t>
  </si>
  <si>
    <t>26 Февраля 1988</t>
  </si>
  <si>
    <t>Юханссон Ларс</t>
  </si>
  <si>
    <t>11 Июля 1987</t>
  </si>
  <si>
    <t>Юньков Михаил</t>
  </si>
  <si>
    <t>16 Февраля 1986</t>
  </si>
  <si>
    <t>Граборенко Роман</t>
  </si>
  <si>
    <t>24 Августа 1992</t>
  </si>
  <si>
    <t>Самсонов Илья</t>
  </si>
  <si>
    <t>22 Февраля 1997</t>
  </si>
  <si>
    <t>Шинкевич Илья</t>
  </si>
  <si>
    <t>1 Сентября 1989</t>
  </si>
  <si>
    <t>Магогин Игорь</t>
  </si>
  <si>
    <t>16 Сентября 1981</t>
  </si>
  <si>
    <t>Мортенссон Тони</t>
  </si>
  <si>
    <t>23 Июня 1980</t>
  </si>
  <si>
    <t>Ярославлев Евгений</t>
  </si>
  <si>
    <t>6 Апреля 1994</t>
  </si>
  <si>
    <t>Ефимов Алексей</t>
  </si>
  <si>
    <t>15 Февраля 1988</t>
  </si>
  <si>
    <t>Царёв Алексей</t>
  </si>
  <si>
    <t>23 Июня 1997</t>
  </si>
  <si>
    <t>Сведберг Никлас</t>
  </si>
  <si>
    <t>4 Сентября 1989</t>
  </si>
  <si>
    <t>Шемелин Денис</t>
  </si>
  <si>
    <t>24 Июля 1978</t>
  </si>
  <si>
    <t>Мирасти Джон</t>
  </si>
  <si>
    <t>4 Июня 1982</t>
  </si>
  <si>
    <t>Основин Вячеслав</t>
  </si>
  <si>
    <t>5 Марта 1994</t>
  </si>
  <si>
    <t>Соловьёв Максим</t>
  </si>
  <si>
    <t>20 Февраля 1979</t>
  </si>
  <si>
    <t>Паленга Евгений</t>
  </si>
  <si>
    <t>27 Января 1993</t>
  </si>
  <si>
    <t>Развадовский Павел</t>
  </si>
  <si>
    <t>7 Августа 1989</t>
  </si>
  <si>
    <t>Коварж Ян</t>
  </si>
  <si>
    <t>20 Марта 1990</t>
  </si>
  <si>
    <t>Елисеенко Антон</t>
  </si>
  <si>
    <t>21 Июля 1991</t>
  </si>
  <si>
    <t>Пластино Ник</t>
  </si>
  <si>
    <t>20 Февраля 1986</t>
  </si>
  <si>
    <t>Коробов Дмитрий</t>
  </si>
  <si>
    <t>12 Марта 1989</t>
  </si>
  <si>
    <t>Васильев Валерий С.</t>
  </si>
  <si>
    <t>31 Мая 1994</t>
  </si>
  <si>
    <t>Енсен Никлас</t>
  </si>
  <si>
    <t>6 Марта 1993</t>
  </si>
  <si>
    <t>Дания</t>
  </si>
  <si>
    <t>Безруков Артём</t>
  </si>
  <si>
    <t>1 Августа 1982</t>
  </si>
  <si>
    <t>Гребенников Илья</t>
  </si>
  <si>
    <t>13 Января 1987</t>
  </si>
  <si>
    <t>Перссон Никлас</t>
  </si>
  <si>
    <t>26 Марта 1979</t>
  </si>
  <si>
    <t>Бачик Патрик</t>
  </si>
  <si>
    <t>7 Февраля 1995</t>
  </si>
  <si>
    <t>Барбашев Сергей</t>
  </si>
  <si>
    <t>26 Июля 1992</t>
  </si>
  <si>
    <t>Лупачук Росс</t>
  </si>
  <si>
    <t>19 Января 1981</t>
  </si>
  <si>
    <t>Фадеев Евгений</t>
  </si>
  <si>
    <t>9 Июля 1982</t>
  </si>
  <si>
    <t>Афанасенков Дмитрий</t>
  </si>
  <si>
    <t>12 Мая 1980</t>
  </si>
  <si>
    <t>Малышев Антон</t>
  </si>
  <si>
    <t>24 Февраля 1985</t>
  </si>
  <si>
    <t>Журавлёв Семён</t>
  </si>
  <si>
    <t>23 Июля 1999</t>
  </si>
  <si>
    <t>Бикмуллин Рафаэль</t>
  </si>
  <si>
    <t>12 Июля 1997</t>
  </si>
  <si>
    <t>Дацюк Павел</t>
  </si>
  <si>
    <t>20 Июля 1978</t>
  </si>
  <si>
    <t>Карпюк Даниил</t>
  </si>
  <si>
    <t>1 Января 1988</t>
  </si>
  <si>
    <t>Николишин Андрей</t>
  </si>
  <si>
    <t>25 Марта 1973</t>
  </si>
  <si>
    <t>Медведев Евгений</t>
  </si>
  <si>
    <t>27 Августа 1982</t>
  </si>
  <si>
    <t>Каблуков Илья</t>
  </si>
  <si>
    <t>18 Января 1988</t>
  </si>
  <si>
    <t>Липсбергс Кришс</t>
  </si>
  <si>
    <t>3 Апреля 1993</t>
  </si>
  <si>
    <t>Шютц Феликс</t>
  </si>
  <si>
    <t>3 Ноября 1987</t>
  </si>
  <si>
    <t>Германия</t>
  </si>
  <si>
    <t>Радил Лукаш</t>
  </si>
  <si>
    <t>5 Августа 1990</t>
  </si>
  <si>
    <t>Скугарев Александр</t>
  </si>
  <si>
    <t>13 Марта 1975</t>
  </si>
  <si>
    <t>Грибанов Сергей</t>
  </si>
  <si>
    <t>2 Января 1986</t>
  </si>
  <si>
    <t>Энеруд Симон</t>
  </si>
  <si>
    <t>16 Июня 1988</t>
  </si>
  <si>
    <t>Крысанов Александр</t>
  </si>
  <si>
    <t>2 Января 1981</t>
  </si>
  <si>
    <t>Рылов Яков</t>
  </si>
  <si>
    <t>15 Января 1985</t>
  </si>
  <si>
    <t>Климонтов Константин</t>
  </si>
  <si>
    <t>15 Октября 1990</t>
  </si>
  <si>
    <t>Скороходов Игорь</t>
  </si>
  <si>
    <t>4 Мая 1986</t>
  </si>
  <si>
    <t>Леснухин Сергей</t>
  </si>
  <si>
    <t>9 Февраля 1987</t>
  </si>
  <si>
    <t>Болдюк Александр</t>
  </si>
  <si>
    <t>26 Июня 1985</t>
  </si>
  <si>
    <t>Алексеев Никита</t>
  </si>
  <si>
    <t>27 Декабря 1981</t>
  </si>
  <si>
    <t>Тютин Фёдор</t>
  </si>
  <si>
    <t>19 Июля 1983</t>
  </si>
  <si>
    <t>Зиновьев Сергей</t>
  </si>
  <si>
    <t>Раяла Тони</t>
  </si>
  <si>
    <t>29 Марта 1991</t>
  </si>
  <si>
    <t>Неколенко Архип</t>
  </si>
  <si>
    <t>11 Марта 1996</t>
  </si>
  <si>
    <t>Баев Денис</t>
  </si>
  <si>
    <t>25 Ноября 1983</t>
  </si>
  <si>
    <t>Веханен Петри</t>
  </si>
  <si>
    <t>9 Октября 1977</t>
  </si>
  <si>
    <t>Осипов Александр</t>
  </si>
  <si>
    <t>24 Марта 1989</t>
  </si>
  <si>
    <t>Чистов Станислав</t>
  </si>
  <si>
    <t>17 Апреля 1983</t>
  </si>
  <si>
    <t>Грнка Томаш</t>
  </si>
  <si>
    <t>11 Ноября 1991</t>
  </si>
  <si>
    <t>Шафигуллин Булат</t>
  </si>
  <si>
    <t>29 Декабря 1999</t>
  </si>
  <si>
    <t>Бен-Амор Семир</t>
  </si>
  <si>
    <t>6 Мая 1982</t>
  </si>
  <si>
    <t>Ларсен Филип</t>
  </si>
  <si>
    <t>7 Декабря 1989</t>
  </si>
  <si>
    <t>Иконен Хенри</t>
  </si>
  <si>
    <t>17 Апреля 1994</t>
  </si>
  <si>
    <t>Кузнецов Максим</t>
  </si>
  <si>
    <t>24 Марта 1977</t>
  </si>
  <si>
    <t>Сикснис Андрис</t>
  </si>
  <si>
    <t>6 Мая 1993</t>
  </si>
  <si>
    <t>Шаус Ник</t>
  </si>
  <si>
    <t>3 Июля 1986</t>
  </si>
  <si>
    <t>Петерс Ваутер</t>
  </si>
  <si>
    <t>31 Июля 1998</t>
  </si>
  <si>
    <t>Бельгия</t>
  </si>
  <si>
    <t>Зюзякин Максим</t>
  </si>
  <si>
    <t>13 Января 1991</t>
  </si>
  <si>
    <t>Шигапов Линар</t>
  </si>
  <si>
    <t>19 Ноября 1986</t>
  </si>
  <si>
    <t>Белов Сергей</t>
  </si>
  <si>
    <t>24 Августа 1993</t>
  </si>
  <si>
    <t>Ковалёв Денис</t>
  </si>
  <si>
    <t>29 Апреля 1992</t>
  </si>
  <si>
    <t>Андерсон Мэтт</t>
  </si>
  <si>
    <t>31 Октября 1982</t>
  </si>
  <si>
    <t>Бурделёв Артём</t>
  </si>
  <si>
    <t>11 Февраля 1991</t>
  </si>
  <si>
    <t>Сидякин Андрей</t>
  </si>
  <si>
    <t>20 Января 1979</t>
  </si>
  <si>
    <t>Лехтеря Йори</t>
  </si>
  <si>
    <t>23 Декабря 1987</t>
  </si>
  <si>
    <t>Донченко Илья</t>
  </si>
  <si>
    <t>27 Ноября 1997</t>
  </si>
  <si>
    <t>Шалагин Михаил</t>
  </si>
  <si>
    <t>12 Сентября 1999</t>
  </si>
  <si>
    <t>Филичкин Андрей</t>
  </si>
  <si>
    <t>24 Сентября 1987</t>
  </si>
  <si>
    <t>Попугаев Никита А.</t>
  </si>
  <si>
    <t>20 Ноября 1998</t>
  </si>
  <si>
    <t>Приступлюк Максим</t>
  </si>
  <si>
    <t>2 Января 1991</t>
  </si>
  <si>
    <t>Михайлис Никита</t>
  </si>
  <si>
    <t>18 Июня 1995</t>
  </si>
  <si>
    <t>Джиошвили Максим</t>
  </si>
  <si>
    <t>15 Января 1996</t>
  </si>
  <si>
    <t>Воробьёв Артём</t>
  </si>
  <si>
    <t>15 Июля 1993</t>
  </si>
  <si>
    <t>Парлетт Блэйк</t>
  </si>
  <si>
    <t>13 Мая 1989</t>
  </si>
  <si>
    <t>Мисбахов Артур</t>
  </si>
  <si>
    <t>18 Марта 1996</t>
  </si>
  <si>
    <t>Купаринен Матти</t>
  </si>
  <si>
    <t>16 Октября 1984</t>
  </si>
  <si>
    <t>Барош Самуэль</t>
  </si>
  <si>
    <t>10 Февраля 1994</t>
  </si>
  <si>
    <t>Буцаев Юрий</t>
  </si>
  <si>
    <t>11 Октября 1978</t>
  </si>
  <si>
    <t>Скотт Грег</t>
  </si>
  <si>
    <t>3 Июня 1988</t>
  </si>
  <si>
    <t>Тарасов Дмитрий</t>
  </si>
  <si>
    <t>13 Февраля 1979</t>
  </si>
  <si>
    <t>Лессио Лукас</t>
  </si>
  <si>
    <t>23 Января 1993</t>
  </si>
  <si>
    <t>Земченко Игнат</t>
  </si>
  <si>
    <t>24 Апреля 1992</t>
  </si>
  <si>
    <t>Хлебников Валерий</t>
  </si>
  <si>
    <t>13 Октября 1981</t>
  </si>
  <si>
    <t>Галимов Эмиль</t>
  </si>
  <si>
    <t>9 Мая 1992</t>
  </si>
  <si>
    <t>Субботин Андрей</t>
  </si>
  <si>
    <t>1 Февраля 1973</t>
  </si>
  <si>
    <t>Емелин Алексей</t>
  </si>
  <si>
    <t>25 Апреля 1986</t>
  </si>
  <si>
    <t>Монс Евгений</t>
  </si>
  <si>
    <t>23 Марта 1989</t>
  </si>
  <si>
    <t>Булянский Артём</t>
  </si>
  <si>
    <t>16 Марта 1985</t>
  </si>
  <si>
    <t>Шалдыбин Евгений</t>
  </si>
  <si>
    <t>29 Июля 1975</t>
  </si>
  <si>
    <t>Биезайс Элвийс</t>
  </si>
  <si>
    <t>30 Июня 1991</t>
  </si>
  <si>
    <t>Зарипов Данис</t>
  </si>
  <si>
    <t>26 Марта 1981</t>
  </si>
  <si>
    <t>Мамашев Ренат</t>
  </si>
  <si>
    <t>31 Марта 1983</t>
  </si>
  <si>
    <t>Благой Роман</t>
  </si>
  <si>
    <t>25 Октября 1987</t>
  </si>
  <si>
    <t>Широков Алексей</t>
  </si>
  <si>
    <t>20 Февраля 1981</t>
  </si>
  <si>
    <t>Шишков Владислав</t>
  </si>
  <si>
    <t>19 Марта 1997</t>
  </si>
  <si>
    <t>Евсеев Владислав</t>
  </si>
  <si>
    <t>10 Сентября 1984</t>
  </si>
  <si>
    <t>Коллинз Шон</t>
  </si>
  <si>
    <t>29 Декабря 1988</t>
  </si>
  <si>
    <t>Никоноров Кирилл</t>
  </si>
  <si>
    <t>8 Января 1990</t>
  </si>
  <si>
    <t>Пруха Петр</t>
  </si>
  <si>
    <t>14 Сентября 1982</t>
  </si>
  <si>
    <t>Копытин Павел</t>
  </si>
  <si>
    <t>17 Марта 1987</t>
  </si>
  <si>
    <t>Бессонов Владимир</t>
  </si>
  <si>
    <t>22 Февраля 1990</t>
  </si>
  <si>
    <t>Стрельцов Василий</t>
  </si>
  <si>
    <t>31 Января 1990</t>
  </si>
  <si>
    <t>Эрикссон Джимми</t>
  </si>
  <si>
    <t>22 Февраля 1980</t>
  </si>
  <si>
    <t>Сорокин Олег</t>
  </si>
  <si>
    <t>4 Января 1974</t>
  </si>
  <si>
    <t>Осипов Максим</t>
  </si>
  <si>
    <t>31 Августа 1993</t>
  </si>
  <si>
    <t>Кудако Вадим</t>
  </si>
  <si>
    <t>24 Февраля 1997</t>
  </si>
  <si>
    <t>Шуленин Дмитрий</t>
  </si>
  <si>
    <t>17 Декабря 1995</t>
  </si>
  <si>
    <t>Артамкин Алексей</t>
  </si>
  <si>
    <t>13 Мая 1997</t>
  </si>
  <si>
    <t>Короваев Денис</t>
  </si>
  <si>
    <t>21 Июля 1990</t>
  </si>
  <si>
    <t>Худобин Антон</t>
  </si>
  <si>
    <t>7 Мая 1986</t>
  </si>
  <si>
    <t>Мяки Томи</t>
  </si>
  <si>
    <t>19 Августа 1983</t>
  </si>
  <si>
    <t>Степанов Андрей</t>
  </si>
  <si>
    <t>14 Апреля 1986</t>
  </si>
  <si>
    <t>Регин Петер</t>
  </si>
  <si>
    <t>16 Апреля 1986</t>
  </si>
  <si>
    <t>Саллинен Ере</t>
  </si>
  <si>
    <t>26 Октября 1990</t>
  </si>
  <si>
    <t>Первышин Андрей</t>
  </si>
  <si>
    <t>2 Февраля 1985</t>
  </si>
  <si>
    <t>Яласваара Янне</t>
  </si>
  <si>
    <t>15 Апреля 1984</t>
  </si>
  <si>
    <t>Енюшин Александр</t>
  </si>
  <si>
    <t>7 Марта 1997</t>
  </si>
  <si>
    <t>Довгань Виктор</t>
  </si>
  <si>
    <t>27 Февраля 1987</t>
  </si>
  <si>
    <t>Милюков Валентин</t>
  </si>
  <si>
    <t>Лаюнен Вилле</t>
  </si>
  <si>
    <t>8 Марта 1988</t>
  </si>
  <si>
    <t>Озолиньш Сандис</t>
  </si>
  <si>
    <t>3 Августа 1972</t>
  </si>
  <si>
    <t>Дьяков Кирилл</t>
  </si>
  <si>
    <t>21 Мая 1993</t>
  </si>
  <si>
    <t>Миеттинен Антти</t>
  </si>
  <si>
    <t>3 Июля 1980</t>
  </si>
  <si>
    <t>Ландин Майк</t>
  </si>
  <si>
    <t>24 Сентября 1984</t>
  </si>
  <si>
    <t>Эмери Рэй</t>
  </si>
  <si>
    <t>28 Сентября 1982</t>
  </si>
  <si>
    <t>Талая Роопе</t>
  </si>
  <si>
    <t>2 Августа 1988</t>
  </si>
  <si>
    <t>Ковыршин Евгений</t>
  </si>
  <si>
    <t>Лихотников Артём</t>
  </si>
  <si>
    <t>11 Мая 1994</t>
  </si>
  <si>
    <t>Шевченко Вячеслав</t>
  </si>
  <si>
    <t>3 Апреля 1998</t>
  </si>
  <si>
    <t>Рундблад Давид</t>
  </si>
  <si>
    <t>8 Октября 1990</t>
  </si>
  <si>
    <t>Спруктс Янис</t>
  </si>
  <si>
    <t>31 Января 1982</t>
  </si>
  <si>
    <t>Новиков Александр</t>
  </si>
  <si>
    <t>5 Июня 1988</t>
  </si>
  <si>
    <t>Проскуряков Илья</t>
  </si>
  <si>
    <t>21 Февраля 1987</t>
  </si>
  <si>
    <t>Хафизуллин Динар</t>
  </si>
  <si>
    <t>5 Января 1989</t>
  </si>
  <si>
    <t>Михеев Илья</t>
  </si>
  <si>
    <t>10 Октября 1994</t>
  </si>
  <si>
    <t>Столяров Геннадий</t>
  </si>
  <si>
    <t>20 Августа 1986</t>
  </si>
  <si>
    <t>Калинин Александр О.</t>
  </si>
  <si>
    <t>8 Февраля 1998</t>
  </si>
  <si>
    <t>Белльмор Бретт</t>
  </si>
  <si>
    <t>25 Июня 1988</t>
  </si>
  <si>
    <t>Мокшанцев Александр</t>
  </si>
  <si>
    <t>17 Февраля 1995</t>
  </si>
  <si>
    <t>Горжава Милослав</t>
  </si>
  <si>
    <t>27 Октября 1982</t>
  </si>
  <si>
    <t>Видилин Денис</t>
  </si>
  <si>
    <t>25 Декабря 2000</t>
  </si>
  <si>
    <t>Скотт Трэвис</t>
  </si>
  <si>
    <t>14 Сентября 1975</t>
  </si>
  <si>
    <t>Стоа Райан</t>
  </si>
  <si>
    <t>13 Апреля 1987</t>
  </si>
  <si>
    <t>Романов Иван</t>
  </si>
  <si>
    <t>20 Января 1998</t>
  </si>
  <si>
    <t>Буравчиков Вячеслав</t>
  </si>
  <si>
    <t>22 Мая 1987</t>
  </si>
  <si>
    <t>Житник Алексей</t>
  </si>
  <si>
    <t>10 Октября 1972</t>
  </si>
  <si>
    <t>Стэплтон Тим</t>
  </si>
  <si>
    <t>19 Июля 1982</t>
  </si>
  <si>
    <t>Коровкин Никита</t>
  </si>
  <si>
    <t>3 Декабря 1983</t>
  </si>
  <si>
    <t>Рендулич Борна</t>
  </si>
  <si>
    <t>25 Марта 1992</t>
  </si>
  <si>
    <t>Точицкий Никита</t>
  </si>
  <si>
    <t>17 Августа 1991</t>
  </si>
  <si>
    <t>Евпалов Никита</t>
  </si>
  <si>
    <t>9 Сентября 1994</t>
  </si>
  <si>
    <t>Тетерин Иван</t>
  </si>
  <si>
    <t>2 Декабря 1995</t>
  </si>
  <si>
    <t>Смирнов Никита</t>
  </si>
  <si>
    <t>26 Июня 1987</t>
  </si>
  <si>
    <t>Пеньковский Артём</t>
  </si>
  <si>
    <t>20 Февраля 1995</t>
  </si>
  <si>
    <t>Горбунов Денис</t>
  </si>
  <si>
    <t>11 Ноября 1994</t>
  </si>
  <si>
    <t>Каменев Владислав</t>
  </si>
  <si>
    <t>12 Августа 1996</t>
  </si>
  <si>
    <t>Смрек Петер</t>
  </si>
  <si>
    <t>16 Февраля 1979</t>
  </si>
  <si>
    <t>3 Февраля 1975</t>
  </si>
  <si>
    <t>Корешков Александр</t>
  </si>
  <si>
    <t>28 Октября 1968</t>
  </si>
  <si>
    <t>Василевский Алексей</t>
  </si>
  <si>
    <t>21 Января 1993</t>
  </si>
  <si>
    <t>Зогорна Томаш</t>
  </si>
  <si>
    <t>Людучин Роман</t>
  </si>
  <si>
    <t>4 Мая 1988</t>
  </si>
  <si>
    <t>Чупин Алексей</t>
  </si>
  <si>
    <t>11 Ноября 1972</t>
  </si>
  <si>
    <t>Шарангович Егор</t>
  </si>
  <si>
    <t>6 Июня 1998</t>
  </si>
  <si>
    <t>Пайор Сергей</t>
  </si>
  <si>
    <t>29 Июня 1984</t>
  </si>
  <si>
    <t>Анциферов Алексей</t>
  </si>
  <si>
    <t>4 Марта 1991</t>
  </si>
  <si>
    <t>Петухов Андрей</t>
  </si>
  <si>
    <t>Баранов Илья</t>
  </si>
  <si>
    <t>22 Сентября 1995</t>
  </si>
  <si>
    <t>Панков Александр</t>
  </si>
  <si>
    <t>17 Ноября 1991</t>
  </si>
  <si>
    <t>Бартечко Любош</t>
  </si>
  <si>
    <t>14 Июля 1976</t>
  </si>
  <si>
    <t>Мыльников Сергей</t>
  </si>
  <si>
    <t>15 Июля 1999</t>
  </si>
  <si>
    <t>Гедера Томаш</t>
  </si>
  <si>
    <t>7 Ноября 1998</t>
  </si>
  <si>
    <t>Тичар Рок</t>
  </si>
  <si>
    <t>3 Мая 1989</t>
  </si>
  <si>
    <t>Словения</t>
  </si>
  <si>
    <t>Шевченко Дмитрий</t>
  </si>
  <si>
    <t>15 Декабря 1995</t>
  </si>
  <si>
    <t>Шевчук Михаил</t>
  </si>
  <si>
    <t>19 Сентября 1994</t>
  </si>
  <si>
    <t>Хартиган Марк</t>
  </si>
  <si>
    <t>15 Октября 1977</t>
  </si>
  <si>
    <t>Джонсон Джеми</t>
  </si>
  <si>
    <t>23 Января 1982</t>
  </si>
  <si>
    <t>Рогов Никита</t>
  </si>
  <si>
    <t>11 Мая 1996</t>
  </si>
  <si>
    <t>Лисовец Евгений</t>
  </si>
  <si>
    <t>12 Ноября 1994</t>
  </si>
  <si>
    <t>Ситников Максим</t>
  </si>
  <si>
    <t>24 Июня 1992</t>
  </si>
  <si>
    <t>Пешехонов Владимир</t>
  </si>
  <si>
    <t>Нильссон Андерс</t>
  </si>
  <si>
    <t>19 Марта 1990</t>
  </si>
  <si>
    <t>Балмочных Максим</t>
  </si>
  <si>
    <t>7 Марта 1979</t>
  </si>
  <si>
    <t>Матерухин Александр</t>
  </si>
  <si>
    <t>17 Октября 1981</t>
  </si>
  <si>
    <t>Иггулден Майк</t>
  </si>
  <si>
    <t>9 Ноября 1982</t>
  </si>
  <si>
    <t>Муратов Евгений</t>
  </si>
  <si>
    <t>28 Января 1981</t>
  </si>
  <si>
    <t>Карле Мэтью</t>
  </si>
  <si>
    <t>30 Сентября 1987</t>
  </si>
  <si>
    <t>Шантыка Алексей</t>
  </si>
  <si>
    <t>14 Августа 1995</t>
  </si>
  <si>
    <t>Сенькевич Артём</t>
  </si>
  <si>
    <t>4 Мая 1982</t>
  </si>
  <si>
    <t>Скиннер Бретт</t>
  </si>
  <si>
    <t>28 Июня 1983</t>
  </si>
  <si>
    <t>Михалёв Андрей</t>
  </si>
  <si>
    <t>23 Февраля 1978</t>
  </si>
  <si>
    <t>Мильчаков Дмитрий</t>
  </si>
  <si>
    <t>2 Марта 1986</t>
  </si>
  <si>
    <t>Шаров Александр А.</t>
  </si>
  <si>
    <t>5 Ноября 1995</t>
  </si>
  <si>
    <t>Яковлев Дмитрий</t>
  </si>
  <si>
    <t>6 Июля 1988</t>
  </si>
  <si>
    <t>Наумов Сергей</t>
  </si>
  <si>
    <t>4 Апреля 1969</t>
  </si>
  <si>
    <t>Кандзюба Станислав</t>
  </si>
  <si>
    <t>12 Января 1996</t>
  </si>
  <si>
    <t>Ван Гуаньхуа</t>
  </si>
  <si>
    <t>7 Мая 1992</t>
  </si>
  <si>
    <t>Китай</t>
  </si>
  <si>
    <t>Хедден Майк</t>
  </si>
  <si>
    <t>27 Декабря 1984</t>
  </si>
  <si>
    <t>Яшин Алексей</t>
  </si>
  <si>
    <t>5 Ноября 1973</t>
  </si>
  <si>
    <t>Токранов Василий</t>
  </si>
  <si>
    <t>2 Августа 1989</t>
  </si>
  <si>
    <t>Петров Александр</t>
  </si>
  <si>
    <t>27 Сентября 1993</t>
  </si>
  <si>
    <t>Широков Сергей</t>
  </si>
  <si>
    <t>10 Марта 1986</t>
  </si>
  <si>
    <t>Серсен Михал</t>
  </si>
  <si>
    <t>Нетик Томаш</t>
  </si>
  <si>
    <t>28 Апреля 1982</t>
  </si>
  <si>
    <t>Зедник Рихард</t>
  </si>
  <si>
    <t>6 Января 1976</t>
  </si>
  <si>
    <t>Анкудинов Андрей</t>
  </si>
  <si>
    <t>Рюнняс Юсси</t>
  </si>
  <si>
    <t>Холлоуэй Бад</t>
  </si>
  <si>
    <t>1 Марта 1988</t>
  </si>
  <si>
    <t>Петушков Алексей</t>
  </si>
  <si>
    <t>5 Октября 1984</t>
  </si>
  <si>
    <t>Тополь Сергей</t>
  </si>
  <si>
    <t>15 Февраля 1985</t>
  </si>
  <si>
    <t>Швидкий Денис</t>
  </si>
  <si>
    <t>21 Ноября 1980</t>
  </si>
  <si>
    <t>Яковенко Александр</t>
  </si>
  <si>
    <t>22 Февраля 1998</t>
  </si>
  <si>
    <t>Бичевскис Марис</t>
  </si>
  <si>
    <t>3 Августа 1991</t>
  </si>
  <si>
    <t>Бумагин Александр</t>
  </si>
  <si>
    <t>1 Марта 1987</t>
  </si>
  <si>
    <t>Яковлев Егор</t>
  </si>
  <si>
    <t>15 Июня 1996</t>
  </si>
  <si>
    <t>Смирнов Василий</t>
  </si>
  <si>
    <t>25 Июня 1973</t>
  </si>
  <si>
    <t>Ниеми Мика</t>
  </si>
  <si>
    <t>10 Марта 1988</t>
  </si>
  <si>
    <t>Сергушкин Денис</t>
  </si>
  <si>
    <t>29 Июня 1996</t>
  </si>
  <si>
    <t>Лейно Вилле</t>
  </si>
  <si>
    <t>6 Октября 1983</t>
  </si>
  <si>
    <t>Радулов Игорь</t>
  </si>
  <si>
    <t>23 Августа 1982</t>
  </si>
  <si>
    <t>Дергунов Андрей</t>
  </si>
  <si>
    <t>19 Мая 1996</t>
  </si>
  <si>
    <t>Тридчиков Александр</t>
  </si>
  <si>
    <t>10 Июля 1994</t>
  </si>
  <si>
    <t>Турессон Андреас</t>
  </si>
  <si>
    <t>18 Ноября 1987</t>
  </si>
  <si>
    <t>Линг Дэвид</t>
  </si>
  <si>
    <t>9 Января 1975</t>
  </si>
  <si>
    <t>Кравцов Виталий</t>
  </si>
  <si>
    <t>23 Декабря 1999</t>
  </si>
  <si>
    <t>Воробей Павел</t>
  </si>
  <si>
    <t>10 Сентября 1997</t>
  </si>
  <si>
    <t>Брюле Жильбер</t>
  </si>
  <si>
    <t>1 Января 1987</t>
  </si>
  <si>
    <t>Крутий Павел</t>
  </si>
  <si>
    <t>17 Января 1997</t>
  </si>
  <si>
    <t>Кудлаев Даниил</t>
  </si>
  <si>
    <t>20 Июля 1991</t>
  </si>
  <si>
    <t>Никулин Александр</t>
  </si>
  <si>
    <t>25 Августа 1985</t>
  </si>
  <si>
    <t>Забис Бруно</t>
  </si>
  <si>
    <t>15 Января 1991</t>
  </si>
  <si>
    <t>Гайсберс Саймон</t>
  </si>
  <si>
    <t>7 Мая 1987</t>
  </si>
  <si>
    <t>Букартс Робертс</t>
  </si>
  <si>
    <t>27 Июня 1990</t>
  </si>
  <si>
    <t>Шелепнёв Ян</t>
  </si>
  <si>
    <t>16 Февраля 1993</t>
  </si>
  <si>
    <t>Бартович Милан</t>
  </si>
  <si>
    <t>9 Апреля 1981</t>
  </si>
  <si>
    <t>Баранка Иван</t>
  </si>
  <si>
    <t>19 Мая 1985</t>
  </si>
  <si>
    <t>Петровицки Роберт</t>
  </si>
  <si>
    <t>26 Октября 1973</t>
  </si>
  <si>
    <t>Костин Клим</t>
  </si>
  <si>
    <t>5 Мая 1999</t>
  </si>
  <si>
    <t>Робинсон Мэт</t>
  </si>
  <si>
    <t>20 Июня 1986</t>
  </si>
  <si>
    <t>Кручинин Алексей</t>
  </si>
  <si>
    <t>9 Июня 1991</t>
  </si>
  <si>
    <t>Коротков Евгений</t>
  </si>
  <si>
    <t>10 Декабря 1987</t>
  </si>
  <si>
    <t>Таталин Роман</t>
  </si>
  <si>
    <t>19 Ноября 1992</t>
  </si>
  <si>
    <t>Шмелёв Сергей</t>
  </si>
  <si>
    <t>28 Августа 1993</t>
  </si>
  <si>
    <t>Переляев Семён</t>
  </si>
  <si>
    <t>24 Августа 1999</t>
  </si>
  <si>
    <t>Нолан Дуглас</t>
  </si>
  <si>
    <t>5 Января 1976</t>
  </si>
  <si>
    <t>Авцин Александр</t>
  </si>
  <si>
    <t>19 Марта 1991</t>
  </si>
  <si>
    <t>Грачёв Максим</t>
  </si>
  <si>
    <t>26 Сентября 1988</t>
  </si>
  <si>
    <t>Евдокимов Виталий</t>
  </si>
  <si>
    <t>11 Марта 1980</t>
  </si>
  <si>
    <t>Савин Иван</t>
  </si>
  <si>
    <t>4 Января 1981</t>
  </si>
  <si>
    <t>Аронсон Тэйлор</t>
  </si>
  <si>
    <t>30 Декабря 1991</t>
  </si>
  <si>
    <t>Чащухин Константин</t>
  </si>
  <si>
    <t>6 Мая 1978</t>
  </si>
  <si>
    <t>Рымарев Евгений</t>
  </si>
  <si>
    <t>9 Сентября 1988</t>
  </si>
  <si>
    <t>Грэттон Джош</t>
  </si>
  <si>
    <t>9 Сентября 1982</t>
  </si>
  <si>
    <t>Хостикка Вилле</t>
  </si>
  <si>
    <t>21 Марта 1985</t>
  </si>
  <si>
    <t>Комаров Виктор</t>
  </si>
  <si>
    <t>17 Февраля 1994</t>
  </si>
  <si>
    <t>Сэнфорд Кёртис</t>
  </si>
  <si>
    <t>5 Октября 1979</t>
  </si>
  <si>
    <t>О'Райли Кэл</t>
  </si>
  <si>
    <t>30 Сентября 1986</t>
  </si>
  <si>
    <t>Лещенко Вячеслав</t>
  </si>
  <si>
    <t>24 Апреля 1995</t>
  </si>
  <si>
    <t>Лундберг Эмиль</t>
  </si>
  <si>
    <t>11 Января 1982</t>
  </si>
  <si>
    <t>Пархоменко Константин</t>
  </si>
  <si>
    <t>13 Июля 1996</t>
  </si>
  <si>
    <t>Мраз Рихард</t>
  </si>
  <si>
    <t>19 Февраля 1993</t>
  </si>
  <si>
    <t>Торченюк Александр</t>
  </si>
  <si>
    <t>25 Мая 1991</t>
  </si>
  <si>
    <t>Шамолин Дмитрий</t>
  </si>
  <si>
    <t>3 Мая 1972</t>
  </si>
  <si>
    <t>Мартинович Саша</t>
  </si>
  <si>
    <t>27 Сентября 1984</t>
  </si>
  <si>
    <t>Сапожков Евгений</t>
  </si>
  <si>
    <t>2 Мая 1978</t>
  </si>
  <si>
    <t>Заборников Станислав</t>
  </si>
  <si>
    <t>30 Мая 1991</t>
  </si>
  <si>
    <t>Гудлер Иржи</t>
  </si>
  <si>
    <t>4 Января 1984</t>
  </si>
  <si>
    <t>Мокин Михаил</t>
  </si>
  <si>
    <t>6 Февраля 1992</t>
  </si>
  <si>
    <t>Зозуля Илья</t>
  </si>
  <si>
    <t>11 Января 1997</t>
  </si>
  <si>
    <t>О'Доннелл Брендэн</t>
  </si>
  <si>
    <t>25 Июня 1992</t>
  </si>
  <si>
    <t>Гуськов Александр</t>
  </si>
  <si>
    <t>26 Ноября 1976</t>
  </si>
  <si>
    <t>Манкинен Ессе</t>
  </si>
  <si>
    <t>20 Мая 1991</t>
  </si>
  <si>
    <t>Уилсон Кайл</t>
  </si>
  <si>
    <t>15 Декабря 1984</t>
  </si>
  <si>
    <t>Хартманис Томс</t>
  </si>
  <si>
    <t>12 Декабря 1987</t>
  </si>
  <si>
    <t>Дубровин Евгений</t>
  </si>
  <si>
    <t>27 Января 1986</t>
  </si>
  <si>
    <t>Козловский Юрий</t>
  </si>
  <si>
    <t>29 Июня 1994</t>
  </si>
  <si>
    <t>Пратт Нолан</t>
  </si>
  <si>
    <t>14 Августа 1975</t>
  </si>
  <si>
    <t>Арнасон Тайлер</t>
  </si>
  <si>
    <t>16 Марта 1979</t>
  </si>
  <si>
    <t>Шевченко Александр</t>
  </si>
  <si>
    <t>20 Августа 1992</t>
  </si>
  <si>
    <t>Макдона Райан</t>
  </si>
  <si>
    <t>13 Июня 1989</t>
  </si>
  <si>
    <t>Первушин Владимир</t>
  </si>
  <si>
    <t>25 Марта 1986</t>
  </si>
  <si>
    <t>Митряков Вадим</t>
  </si>
  <si>
    <t>18 Апреля 1991</t>
  </si>
  <si>
    <t>Гаврилин Андрей</t>
  </si>
  <si>
    <t>Иванюженков Антон</t>
  </si>
  <si>
    <t>2 Января 1994</t>
  </si>
  <si>
    <t>Гурьянов Георгий</t>
  </si>
  <si>
    <t>26 Июня 1990</t>
  </si>
  <si>
    <t>Фонтэйн Джастин</t>
  </si>
  <si>
    <t>6 Ноября 1987</t>
  </si>
  <si>
    <t>Кузьмин Андрей</t>
  </si>
  <si>
    <t>5 Апреля 1981</t>
  </si>
  <si>
    <t>Мочалов Фёдор</t>
  </si>
  <si>
    <t>24 Мая 1999</t>
  </si>
  <si>
    <t>Орлов Сергей</t>
  </si>
  <si>
    <t>1 Июня 1998</t>
  </si>
  <si>
    <t>Семёнов Дмитрий</t>
  </si>
  <si>
    <t>19 Апреля 1982</t>
  </si>
  <si>
    <t>Петров Кирилл</t>
  </si>
  <si>
    <t>13 Апреля 1990</t>
  </si>
  <si>
    <t>Жуков Сергей</t>
  </si>
  <si>
    <t>23 Ноября 1975</t>
  </si>
  <si>
    <t>Гарипов Артур</t>
  </si>
  <si>
    <t>26 Января 1985</t>
  </si>
  <si>
    <t>Лебедев Дмитрий</t>
  </si>
  <si>
    <t>27 Ноября 1995</t>
  </si>
  <si>
    <t>Хухтала Томми</t>
  </si>
  <si>
    <t>7 Декабря 1987</t>
  </si>
  <si>
    <t>Юрьев Кирилл</t>
  </si>
  <si>
    <t>22 Февраля 1991</t>
  </si>
  <si>
    <t>Паршин Денис</t>
  </si>
  <si>
    <t>1 Февраля 1986</t>
  </si>
  <si>
    <t>Бек Тэйлор</t>
  </si>
  <si>
    <t>13 Мая 1991</t>
  </si>
  <si>
    <t>Калашников Станислав</t>
  </si>
  <si>
    <t>26 Октября 1991</t>
  </si>
  <si>
    <t>Марков Даниил</t>
  </si>
  <si>
    <t>30 Июля 1976</t>
  </si>
  <si>
    <t>Петров Дмитрий</t>
  </si>
  <si>
    <t>2 Октября 1985</t>
  </si>
  <si>
    <t>Колесников Владислав</t>
  </si>
  <si>
    <t>27 Июля 1984</t>
  </si>
  <si>
    <t>Карцев Денис</t>
  </si>
  <si>
    <t>25 Апреля 1976</t>
  </si>
  <si>
    <t>Галенюк Данила</t>
  </si>
  <si>
    <t>11 Февраля 2000</t>
  </si>
  <si>
    <t>Белинский Виталий</t>
  </si>
  <si>
    <t>27 Ноября 1989</t>
  </si>
  <si>
    <t>Рид Брэндон</t>
  </si>
  <si>
    <t>9 Марта 1981</t>
  </si>
  <si>
    <t>Меляков Кирилл</t>
  </si>
  <si>
    <t>21 Декабря 1997</t>
  </si>
  <si>
    <t>Яшин Олег</t>
  </si>
  <si>
    <t>3 Декабря 1990</t>
  </si>
  <si>
    <t>Бочаров Станислав</t>
  </si>
  <si>
    <t>20 Июня 1991</t>
  </si>
  <si>
    <t>Бут Дэвид</t>
  </si>
  <si>
    <t>24 Ноября 1984</t>
  </si>
  <si>
    <t>Погоришный Олег</t>
  </si>
  <si>
    <t>17 Августа 1994</t>
  </si>
  <si>
    <t>Уппер Дмитрий</t>
  </si>
  <si>
    <t>27 Июля 1978</t>
  </si>
  <si>
    <t>Рита Яни</t>
  </si>
  <si>
    <t>25 Июля 1981</t>
  </si>
  <si>
    <t>Попов Роман</t>
  </si>
  <si>
    <t>3 Мая 1980</t>
  </si>
  <si>
    <t>Стюарт Энтони</t>
  </si>
  <si>
    <t>5 Января 1985</t>
  </si>
  <si>
    <t>Делорье Джефф</t>
  </si>
  <si>
    <t>15 Мая 1984</t>
  </si>
  <si>
    <t>Ушенин Вячеслав</t>
  </si>
  <si>
    <t>12 Мая 1992</t>
  </si>
  <si>
    <t>Хамфрис Спенсер</t>
  </si>
  <si>
    <t>30 Апреля 1992</t>
  </si>
  <si>
    <t>Конозов Альберт</t>
  </si>
  <si>
    <t>4 Июня 1991</t>
  </si>
  <si>
    <t>Табачек Ян</t>
  </si>
  <si>
    <t>7 Апреля 1980</t>
  </si>
  <si>
    <t>Шавалеев Булат</t>
  </si>
  <si>
    <t>19 Сентября 1992</t>
  </si>
  <si>
    <t>Данилишин Александр</t>
  </si>
  <si>
    <t>22 Декабря 1989</t>
  </si>
  <si>
    <t>Стасенко Николай</t>
  </si>
  <si>
    <t>15 Февраля 1987</t>
  </si>
  <si>
    <t>Полунин Александр</t>
  </si>
  <si>
    <t>25 Мая 1997</t>
  </si>
  <si>
    <t>Прохоркин Николай</t>
  </si>
  <si>
    <t>17 Сентября 1993</t>
  </si>
  <si>
    <t>Демагин Сергей</t>
  </si>
  <si>
    <t>19 Июля 1986</t>
  </si>
  <si>
    <t>Бьоркстранд Патрик</t>
  </si>
  <si>
    <t>1 Июля 1992</t>
  </si>
  <si>
    <t>Шарипзянов Дамир</t>
  </si>
  <si>
    <t>17 Февраля 1996</t>
  </si>
  <si>
    <t>Науров Александр</t>
  </si>
  <si>
    <t>4 Марта 1985</t>
  </si>
  <si>
    <t>Трунёв Максим</t>
  </si>
  <si>
    <t>7 Сентября 1990</t>
  </si>
  <si>
    <t>Кейн Кори</t>
  </si>
  <si>
    <t>15 Сентября 1990</t>
  </si>
  <si>
    <t>Порейс Мартиньш</t>
  </si>
  <si>
    <t>6 Июля 1991</t>
  </si>
  <si>
    <t>Антоновский Илья</t>
  </si>
  <si>
    <t>3 Июля 1989</t>
  </si>
  <si>
    <t>Кронвалль Стаффан</t>
  </si>
  <si>
    <t>10 Сентября 1982</t>
  </si>
  <si>
    <t>Старченко Дмитрий</t>
  </si>
  <si>
    <t>6 Сентября 1996</t>
  </si>
  <si>
    <t>Хабаров Ярослав</t>
  </si>
  <si>
    <t>5 Марта 1989</t>
  </si>
  <si>
    <t>Ионин Владимир</t>
  </si>
  <si>
    <t>22 Февраля 1995</t>
  </si>
  <si>
    <t>Чванов Сергей</t>
  </si>
  <si>
    <t>Фаст Виктор</t>
  </si>
  <si>
    <t>8 Августа 1982</t>
  </si>
  <si>
    <t>Жуков Михаил</t>
  </si>
  <si>
    <t>3 Января 1985</t>
  </si>
  <si>
    <t>Павликовский Растислав</t>
  </si>
  <si>
    <t>2 Марта 1977</t>
  </si>
  <si>
    <t>Шиафотдинов Камиль</t>
  </si>
  <si>
    <t>3 Октября 1994</t>
  </si>
  <si>
    <t>Манухов Никита</t>
  </si>
  <si>
    <t>28 Июня 1989</t>
  </si>
  <si>
    <t>Кузнецов Алексей</t>
  </si>
  <si>
    <t>1 Февраля 1983</t>
  </si>
  <si>
    <t>Шиксатдаров Ильдар</t>
  </si>
  <si>
    <t>11 Июля 1994</t>
  </si>
  <si>
    <t>Смольянинов Виталий</t>
  </si>
  <si>
    <t>5 Августа 1983</t>
  </si>
  <si>
    <t>Зацепилин Виталий</t>
  </si>
  <si>
    <t>15 Июня 1994</t>
  </si>
  <si>
    <t>Полищук Фёдор</t>
  </si>
  <si>
    <t>Страхов Андрей</t>
  </si>
  <si>
    <t>17 Ноября 1978</t>
  </si>
  <si>
    <t>Гутов Александр</t>
  </si>
  <si>
    <t>23 Марта 1982</t>
  </si>
  <si>
    <t>Бойченко Павел</t>
  </si>
  <si>
    <t>30 Апреля 1975</t>
  </si>
  <si>
    <t>Хенкель Кристиан</t>
  </si>
  <si>
    <t>7 Ноября 1995</t>
  </si>
  <si>
    <t>Димитракос Николас</t>
  </si>
  <si>
    <t>21 Мая 1979</t>
  </si>
  <si>
    <t>Яковлев Андрей</t>
  </si>
  <si>
    <t>7 Июня 1994</t>
  </si>
  <si>
    <t>Щитов Никита</t>
  </si>
  <si>
    <t>24 Декабря 1983</t>
  </si>
  <si>
    <t>Маслов Кирилл</t>
  </si>
  <si>
    <t>23 Марта 1994</t>
  </si>
  <si>
    <t>Шангин Георгий</t>
  </si>
  <si>
    <t>21 Февраля 1989</t>
  </si>
  <si>
    <t>Шелег Сергей</t>
  </si>
  <si>
    <t>24 Мая 1990</t>
  </si>
  <si>
    <t>Андерсен Никлас</t>
  </si>
  <si>
    <t>28 Апреля 1988</t>
  </si>
  <si>
    <t>Брюклер Бернд</t>
  </si>
  <si>
    <t>26 Сентября 1981</t>
  </si>
  <si>
    <t>Вампола Петр</t>
  </si>
  <si>
    <t>21 Января 1982</t>
  </si>
  <si>
    <t>Мелихерчик Марцел</t>
  </si>
  <si>
    <t>20 Декабря 1986</t>
  </si>
  <si>
    <t>Шталс Юрис</t>
  </si>
  <si>
    <t>8 Апреля 1982</t>
  </si>
  <si>
    <t>Рядинский Александр</t>
  </si>
  <si>
    <t>1 Апреля 1978</t>
  </si>
  <si>
    <t>Тезиков Алексей</t>
  </si>
  <si>
    <t>22 Июня 1978</t>
  </si>
  <si>
    <t>Тимашов Николай</t>
  </si>
  <si>
    <t>3 Мая 1994</t>
  </si>
  <si>
    <t>Александров Евгений</t>
  </si>
  <si>
    <t>20 Апреля 1982</t>
  </si>
  <si>
    <t>Сапрыкин Олег</t>
  </si>
  <si>
    <t>12 Февраля 1981</t>
  </si>
  <si>
    <t>Берестенников Илья</t>
  </si>
  <si>
    <t>9 Августа 1995</t>
  </si>
  <si>
    <t>Мякиниеми Эту</t>
  </si>
  <si>
    <t>19 Апреля 1999</t>
  </si>
  <si>
    <t>Кейн Бойд</t>
  </si>
  <si>
    <t>18 Апреля 1978</t>
  </si>
  <si>
    <t>Фильппула Илари</t>
  </si>
  <si>
    <t>5 Ноября 1981</t>
  </si>
  <si>
    <t>Козлов Дмитрий</t>
  </si>
  <si>
    <t>6 Января 1990</t>
  </si>
  <si>
    <t>Емец Иван</t>
  </si>
  <si>
    <t>5 Июля 1997</t>
  </si>
  <si>
    <t>Фёдоров Сергей</t>
  </si>
  <si>
    <t>13 Декабря 1969</t>
  </si>
  <si>
    <t>Лучников Алексей</t>
  </si>
  <si>
    <t>16 Февраля 1992</t>
  </si>
  <si>
    <t>Черкасов Игорь</t>
  </si>
  <si>
    <t>22 Марта 1991</t>
  </si>
  <si>
    <t>Рау Чед</t>
  </si>
  <si>
    <t>18 Января 1987</t>
  </si>
  <si>
    <t>Розин Сергей</t>
  </si>
  <si>
    <t>Ожиганов Игорь</t>
  </si>
  <si>
    <t>13 Октября 1992</t>
  </si>
  <si>
    <t>Шибаев Александр</t>
  </si>
  <si>
    <t>18 Апреля 1987</t>
  </si>
  <si>
    <t>Басков Алексей</t>
  </si>
  <si>
    <t>22 Января 1994</t>
  </si>
  <si>
    <t>Мозер Евгений</t>
  </si>
  <si>
    <t>18 Мая 1993</t>
  </si>
  <si>
    <t>Пережогин Александр</t>
  </si>
  <si>
    <t>10 Августа 1983</t>
  </si>
  <si>
    <t>Фаткуллин Тимур</t>
  </si>
  <si>
    <t>10 Февраля 1997</t>
  </si>
  <si>
    <t>Зевахин Александр</t>
  </si>
  <si>
    <t>4 Июня 1980</t>
  </si>
  <si>
    <t>Баранов Егор</t>
  </si>
  <si>
    <t>27 Декабря 1998</t>
  </si>
  <si>
    <t>Краев Максим</t>
  </si>
  <si>
    <t>21 Сентября 1979</t>
  </si>
  <si>
    <t>Кагарлицкий Дмитрий</t>
  </si>
  <si>
    <t>1 Августа 1989</t>
  </si>
  <si>
    <t>Бернацкий Сергей</t>
  </si>
  <si>
    <t>1 Марта 1982</t>
  </si>
  <si>
    <t>Эло Эро</t>
  </si>
  <si>
    <t>26 Апреля 1990</t>
  </si>
  <si>
    <t>Варг Томми</t>
  </si>
  <si>
    <t>19 Декабря 1986</t>
  </si>
  <si>
    <t>Сошников Никита</t>
  </si>
  <si>
    <t>14 Октября 1993</t>
  </si>
  <si>
    <t>Лунтер Марио</t>
  </si>
  <si>
    <t>20 Июня 1994</t>
  </si>
  <si>
    <t>Ховинен Нико</t>
  </si>
  <si>
    <t>16 Марта 1988</t>
  </si>
  <si>
    <t>Кулда Артурс</t>
  </si>
  <si>
    <t>25 Июля 1988</t>
  </si>
  <si>
    <t>Гиллис Колтон</t>
  </si>
  <si>
    <t>12 Февраля 1989</t>
  </si>
  <si>
    <t>Курбатов Евгений</t>
  </si>
  <si>
    <t>18 Мая 1988</t>
  </si>
  <si>
    <t>Ролинек Томаш</t>
  </si>
  <si>
    <t>17 Февраля 1980</t>
  </si>
  <si>
    <t>Твердохлебов Сергей</t>
  </si>
  <si>
    <t>26 Января 1993</t>
  </si>
  <si>
    <t>Ситников Виталий</t>
  </si>
  <si>
    <t>20 Октября 1981</t>
  </si>
  <si>
    <t>Федотенко Руслан</t>
  </si>
  <si>
    <t>18 Января 1979</t>
  </si>
  <si>
    <t>Радивоевич Бранко</t>
  </si>
  <si>
    <t>24 Ноября 1980</t>
  </si>
  <si>
    <t>Торесен Патрик</t>
  </si>
  <si>
    <t>7 Ноября 1983</t>
  </si>
  <si>
    <t>Норвегия</t>
  </si>
  <si>
    <t>Лукин Павел</t>
  </si>
  <si>
    <t>10 Апреля 1990</t>
  </si>
  <si>
    <t>Сестито Тим</t>
  </si>
  <si>
    <t>28 Августа 1984</t>
  </si>
  <si>
    <t>Афонасьевский Семён</t>
  </si>
  <si>
    <t>15 Октября 1996</t>
  </si>
  <si>
    <t>Волков Константин</t>
  </si>
  <si>
    <t>20 Сентября 1997</t>
  </si>
  <si>
    <t>Жидких Александр</t>
  </si>
  <si>
    <t>7 Января 1984</t>
  </si>
  <si>
    <t>Томленович Мате</t>
  </si>
  <si>
    <t>Кожевников Александр</t>
  </si>
  <si>
    <t>12 Апреля 1984</t>
  </si>
  <si>
    <t>Франссон Юхан</t>
  </si>
  <si>
    <t>18 Февраля 1985</t>
  </si>
  <si>
    <t>Цыплаков Максим</t>
  </si>
  <si>
    <t>19 Сентября 1998</t>
  </si>
  <si>
    <t>Линтнер Рихард</t>
  </si>
  <si>
    <t>15 Ноября 1977</t>
  </si>
  <si>
    <t>Лоу Кирби</t>
  </si>
  <si>
    <t>11 Марта 1977</t>
  </si>
  <si>
    <t>Грымзин Степан</t>
  </si>
  <si>
    <t>22 Декабря 1998</t>
  </si>
  <si>
    <t>Бородин Савва</t>
  </si>
  <si>
    <t>6 Декабря 1991</t>
  </si>
  <si>
    <t>Льюис Грант</t>
  </si>
  <si>
    <t>20 Января 1985</t>
  </si>
  <si>
    <t>Семёнов Кирилл</t>
  </si>
  <si>
    <t>27 Октября 1994</t>
  </si>
  <si>
    <t>Фатеев Егор</t>
  </si>
  <si>
    <t>3 Ноября 1997</t>
  </si>
  <si>
    <t>Каширский Никита</t>
  </si>
  <si>
    <t>24 Января 1985</t>
  </si>
  <si>
    <t>Коукал Петр</t>
  </si>
  <si>
    <t>16 Августа 1982</t>
  </si>
  <si>
    <t>Кивистё Томми</t>
  </si>
  <si>
    <t>7 Июня 1991</t>
  </si>
  <si>
    <t>Шестёркин Игорь</t>
  </si>
  <si>
    <t>30 Декабря 1995</t>
  </si>
  <si>
    <t>Безруков Иван</t>
  </si>
  <si>
    <t>11 Июня 1997</t>
  </si>
  <si>
    <t>Антропов Егор</t>
  </si>
  <si>
    <t>8 Мая 1992</t>
  </si>
  <si>
    <t>Швалёв Алексей</t>
  </si>
  <si>
    <t>25 Мая 1987</t>
  </si>
  <si>
    <t>Лампер Патрик</t>
  </si>
  <si>
    <t>10 Марта 1993</t>
  </si>
  <si>
    <t>Шафаренко Олег</t>
  </si>
  <si>
    <t>31 Октября 1981</t>
  </si>
  <si>
    <t>Швиденко Дмитрий</t>
  </si>
  <si>
    <t>Дробышевский Михаил</t>
  </si>
  <si>
    <t>18 Июня 1998</t>
  </si>
  <si>
    <t>Отмахов Владислав</t>
  </si>
  <si>
    <t>29 Мая 1974</t>
  </si>
  <si>
    <t>Селезнёв Яков</t>
  </si>
  <si>
    <t>4 Августа 1989</t>
  </si>
  <si>
    <t>Алистратов Данила</t>
  </si>
  <si>
    <t>30 Октября 1990</t>
  </si>
  <si>
    <t>Шураков Денис</t>
  </si>
  <si>
    <t>10 Февраля 1995</t>
  </si>
  <si>
    <t>Лаута Артур</t>
  </si>
  <si>
    <t>14 Февраля 1996</t>
  </si>
  <si>
    <t>Орлов Евгений</t>
  </si>
  <si>
    <t>24 Октября 1990</t>
  </si>
  <si>
    <t>Кон Ладислав</t>
  </si>
  <si>
    <t>4 Марта 1975</t>
  </si>
  <si>
    <t>Деканич Марк</t>
  </si>
  <si>
    <t>10 Мая 1986</t>
  </si>
  <si>
    <t>Ялванти Йоонас</t>
  </si>
  <si>
    <t>Черников Александр</t>
  </si>
  <si>
    <t>8 Сентября 1984</t>
  </si>
  <si>
    <t>Асетов Алихан</t>
  </si>
  <si>
    <t>26 Августа 1996</t>
  </si>
  <si>
    <t>Дубовик Максим</t>
  </si>
  <si>
    <t>20 Марта 1998</t>
  </si>
  <si>
    <t>Экман Нильс</t>
  </si>
  <si>
    <t>11 Марта 1976</t>
  </si>
  <si>
    <t>Разгалс Френкс</t>
  </si>
  <si>
    <t>8 Августа 1996</t>
  </si>
  <si>
    <t>Герасимов Юрий</t>
  </si>
  <si>
    <t>14 Февраля 1979</t>
  </si>
  <si>
    <t>Татаринов Александр</t>
  </si>
  <si>
    <t>14 Апреля 1982</t>
  </si>
  <si>
    <t>Бадюков Алексей</t>
  </si>
  <si>
    <t>20 Апреля 1978</t>
  </si>
  <si>
    <t>Брукбэнк Шелдон</t>
  </si>
  <si>
    <t>3 Октября 1980</t>
  </si>
  <si>
    <t>Бегунц Рубен</t>
  </si>
  <si>
    <t>25 Июня 1989</t>
  </si>
  <si>
    <t>Ивананс Райтис</t>
  </si>
  <si>
    <t>3 Января 1979</t>
  </si>
  <si>
    <t>Подкорытов Александр</t>
  </si>
  <si>
    <t>3 Февраля 1998</t>
  </si>
  <si>
    <t>Куинт Дерон</t>
  </si>
  <si>
    <t>12 Марта 1976</t>
  </si>
  <si>
    <t>Смуров Сергей</t>
  </si>
  <si>
    <t>26 Июля 1993</t>
  </si>
  <si>
    <t>Антропов Александр</t>
  </si>
  <si>
    <t>16 Августа 1990</t>
  </si>
  <si>
    <t>Кознев Алексей</t>
  </si>
  <si>
    <t>3 Октября 1975</t>
  </si>
  <si>
    <t>Шведов Игорь</t>
  </si>
  <si>
    <t>6 Марта 1987</t>
  </si>
  <si>
    <t>Лааксо Тему</t>
  </si>
  <si>
    <t>27 Августа 1987</t>
  </si>
  <si>
    <t>Норрена Фредрик</t>
  </si>
  <si>
    <t>29 Ноября 1973</t>
  </si>
  <si>
    <t>Дельнов Александр</t>
  </si>
  <si>
    <t>14 Января 1994</t>
  </si>
  <si>
    <t>Подхрадски Петер</t>
  </si>
  <si>
    <t>10 Декабря 1979</t>
  </si>
  <si>
    <t>Рассейкин Максим</t>
  </si>
  <si>
    <t>26 Апреля 1998</t>
  </si>
  <si>
    <t>Архипов Дмитрий</t>
  </si>
  <si>
    <t>2 Февраля 1993</t>
  </si>
  <si>
    <t>Коларж Ян</t>
  </si>
  <si>
    <t>21 Марта 1981</t>
  </si>
  <si>
    <t>Турбин Павел</t>
  </si>
  <si>
    <t>24 Февраля 1990</t>
  </si>
  <si>
    <t>Мёрфи Кори</t>
  </si>
  <si>
    <t>13 Февраля 1978</t>
  </si>
  <si>
    <t>Арекаев Сергей</t>
  </si>
  <si>
    <t>22 Сентября 1978</t>
  </si>
  <si>
    <t>Корягин Глеб</t>
  </si>
  <si>
    <t>6 Августа 1994</t>
  </si>
  <si>
    <t>Бусаров Георгий</t>
  </si>
  <si>
    <t>23 Апреля 1994</t>
  </si>
  <si>
    <t>Коледов Павел</t>
  </si>
  <si>
    <t>20 Сентября 1994</t>
  </si>
  <si>
    <t>Евсеенков Александр</t>
  </si>
  <si>
    <t>Ванделль Том</t>
  </si>
  <si>
    <t>29 Января 1987</t>
  </si>
  <si>
    <t>Князев Валерий</t>
  </si>
  <si>
    <t>11 Июня 1992</t>
  </si>
  <si>
    <t>Иванов Иван С.</t>
  </si>
  <si>
    <t>26 Января 1994</t>
  </si>
  <si>
    <t>Белл Брендэн</t>
  </si>
  <si>
    <t>Королёв Сергей</t>
  </si>
  <si>
    <t>28 Декабря 1973</t>
  </si>
  <si>
    <t>Бутузов Станислав</t>
  </si>
  <si>
    <t>31 Мая 1996</t>
  </si>
  <si>
    <t>Энгрен Атте</t>
  </si>
  <si>
    <t>19 Февраля 1988</t>
  </si>
  <si>
    <t>Ворачек Томаш</t>
  </si>
  <si>
    <t>27 Февраля 1990</t>
  </si>
  <si>
    <t>Совэ Янн</t>
  </si>
  <si>
    <t>18 Февраля 1990</t>
  </si>
  <si>
    <t>Филиппов Алексей</t>
  </si>
  <si>
    <t>8 Марта 1994</t>
  </si>
  <si>
    <t>Гусев Никита</t>
  </si>
  <si>
    <t>8 Июля 1992</t>
  </si>
  <si>
    <t>Шумаков Сергей</t>
  </si>
  <si>
    <t>4 Сентября 1992</t>
  </si>
  <si>
    <t>Данё Марко</t>
  </si>
  <si>
    <t>30 Ноября 1994</t>
  </si>
  <si>
    <t>Перри Тодд</t>
  </si>
  <si>
    <t>13 Декабря 1986</t>
  </si>
  <si>
    <t>Попов Никита</t>
  </si>
  <si>
    <t>11 Июля 1992</t>
  </si>
  <si>
    <t>Бойчук Дмитрий</t>
  </si>
  <si>
    <t>7 Июня 1995</t>
  </si>
  <si>
    <t>Сковронский Андрей</t>
  </si>
  <si>
    <t>25 Марта 1998</t>
  </si>
  <si>
    <t>Райан Майкл</t>
  </si>
  <si>
    <t>16 Мая 1980</t>
  </si>
  <si>
    <t>Цуккарелло Матс</t>
  </si>
  <si>
    <t>1 Сентября 1987</t>
  </si>
  <si>
    <t>Корпикари Оскари</t>
  </si>
  <si>
    <t>5 Апреля 1984</t>
  </si>
  <si>
    <t>Мнацян Самвел</t>
  </si>
  <si>
    <t>5 Марта 1990</t>
  </si>
  <si>
    <t>Шабуров Дмитрий</t>
  </si>
  <si>
    <t>22 Августа 1996</t>
  </si>
  <si>
    <t>Виделль Линус</t>
  </si>
  <si>
    <t>5 Мая 1985</t>
  </si>
  <si>
    <t>Кудрна Ярослав</t>
  </si>
  <si>
    <t>5 Декабря 1975</t>
  </si>
  <si>
    <t>Василевский Андрей</t>
  </si>
  <si>
    <t>25 Июля 1994</t>
  </si>
  <si>
    <t>Акифьев Алексей</t>
  </si>
  <si>
    <t>22 Января 1976</t>
  </si>
  <si>
    <t>Ниеминен Яни</t>
  </si>
  <si>
    <t>28 Июля 1987</t>
  </si>
  <si>
    <t>Бегов Рустам</t>
  </si>
  <si>
    <t>26 Июня 1993</t>
  </si>
  <si>
    <t>Тюляпкин Михаил</t>
  </si>
  <si>
    <t>4 Мая 1984</t>
  </si>
  <si>
    <t>Дюков Роман</t>
  </si>
  <si>
    <t>29 Сентября 1995</t>
  </si>
  <si>
    <t>Губарев Данил</t>
  </si>
  <si>
    <t>15 Октября 1991</t>
  </si>
  <si>
    <t>Ахметов Данияр</t>
  </si>
  <si>
    <t>Саллинен Томи</t>
  </si>
  <si>
    <t>Таркки Туомас</t>
  </si>
  <si>
    <t>28 Февраля 1980</t>
  </si>
  <si>
    <t>Кожевников Кирилл</t>
  </si>
  <si>
    <t>26 Января 1999</t>
  </si>
  <si>
    <t>Фурх Доминик</t>
  </si>
  <si>
    <t>19 Апреля 1990</t>
  </si>
  <si>
    <t>Афиногенов Максим</t>
  </si>
  <si>
    <t>4 Сентября 1979</t>
  </si>
  <si>
    <t>Гимбатов Магомед</t>
  </si>
  <si>
    <t>11 Ноября 1990</t>
  </si>
  <si>
    <t>Богочанов Артём</t>
  </si>
  <si>
    <t>11 Января 1991</t>
  </si>
  <si>
    <t>Зарипов Марат</t>
  </si>
  <si>
    <t>6 Февраля 1990</t>
  </si>
  <si>
    <t>Селуянов Александр</t>
  </si>
  <si>
    <t>24 Марта 1982</t>
  </si>
  <si>
    <t>Баландин Максим</t>
  </si>
  <si>
    <t>15 Мая 2000</t>
  </si>
  <si>
    <t>Гру Дэнни</t>
  </si>
  <si>
    <t>23 Июня 1981</t>
  </si>
  <si>
    <t>Аалтонен Миро</t>
  </si>
  <si>
    <t>7 Июня 1993</t>
  </si>
  <si>
    <t>Шашков Глеб</t>
  </si>
  <si>
    <t>13 Апреля 1996</t>
  </si>
  <si>
    <t>Ковалёв Алексей</t>
  </si>
  <si>
    <t>24 Февраля 1973</t>
  </si>
  <si>
    <t>Чмыхов Артём</t>
  </si>
  <si>
    <t>28 Ноября 1997</t>
  </si>
  <si>
    <t>Полторак Евгений</t>
  </si>
  <si>
    <t>15 Апреля 1993</t>
  </si>
  <si>
    <t>Литвиненко Алексей</t>
  </si>
  <si>
    <t>7 Марта 1980</t>
  </si>
  <si>
    <t>Быков Дмитрий</t>
  </si>
  <si>
    <t>5 Мая 1977</t>
  </si>
  <si>
    <t>Афанасьев Максим</t>
  </si>
  <si>
    <t>11 Января 1998</t>
  </si>
  <si>
    <t>Галайша Александр</t>
  </si>
  <si>
    <t>6 Апреля 1991</t>
  </si>
  <si>
    <t>Моня Дмитрий</t>
  </si>
  <si>
    <t>10 Сентября 1988</t>
  </si>
  <si>
    <t>Лайне Тему</t>
  </si>
  <si>
    <t>9 Августа 1982</t>
  </si>
  <si>
    <t>Микеска Михал</t>
  </si>
  <si>
    <t>28 Апреля 1976</t>
  </si>
  <si>
    <t>Демченко Василий</t>
  </si>
  <si>
    <t>16 Марта 1994</t>
  </si>
  <si>
    <t>Царегородцев Евгений</t>
  </si>
  <si>
    <t>3 Февраля 1983</t>
  </si>
  <si>
    <t>Павлинов Александр</t>
  </si>
  <si>
    <t>21 Декабря 1989</t>
  </si>
  <si>
    <t>Пуголовкин Артём</t>
  </si>
  <si>
    <t>26 Января 1992</t>
  </si>
  <si>
    <t>Фомин Леонид</t>
  </si>
  <si>
    <t>5 Мая 1996</t>
  </si>
  <si>
    <t>Мякинен Миро</t>
  </si>
  <si>
    <t>27 Апреля 1996</t>
  </si>
  <si>
    <t>Сизов Антон</t>
  </si>
  <si>
    <t>24 Июля 1995</t>
  </si>
  <si>
    <t>Демков Артём</t>
  </si>
  <si>
    <t>26 Сентября 1989</t>
  </si>
  <si>
    <t>Скворцов Гунарс</t>
  </si>
  <si>
    <t>13 Января 1990</t>
  </si>
  <si>
    <t>Майоров Константин</t>
  </si>
  <si>
    <t>25 Мая 1988</t>
  </si>
  <si>
    <t>Ворис Янис</t>
  </si>
  <si>
    <t>20 Января 2000</t>
  </si>
  <si>
    <t>Регак Доминик</t>
  </si>
  <si>
    <t>13 Января 1995</t>
  </si>
  <si>
    <t>Сироткин Никита</t>
  </si>
  <si>
    <t>26 Ноября 1993</t>
  </si>
  <si>
    <t>Хлынцев Иван</t>
  </si>
  <si>
    <t>16 Июня 1981</t>
  </si>
  <si>
    <t>Есипов Андрей</t>
  </si>
  <si>
    <t>9 Мая 1980</t>
  </si>
  <si>
    <t>Поллок Джеймс</t>
  </si>
  <si>
    <t>16 Апреля 1979</t>
  </si>
  <si>
    <t>Булис Ян</t>
  </si>
  <si>
    <t>18 Марта 1978</t>
  </si>
  <si>
    <t>Акимов Сергей</t>
  </si>
  <si>
    <t>15 Октября 1976</t>
  </si>
  <si>
    <t>Ступин Сергей</t>
  </si>
  <si>
    <t>14 Сентября 1979</t>
  </si>
  <si>
    <t>Сорокин Александр</t>
  </si>
  <si>
    <t>5 Июля 1994</t>
  </si>
  <si>
    <t>Железков Артём</t>
  </si>
  <si>
    <t>Ферета Самуэль</t>
  </si>
  <si>
    <t>29 Декабря 1998</t>
  </si>
  <si>
    <t>Дефацио Брэндон</t>
  </si>
  <si>
    <t>Вышедкевич Сергей</t>
  </si>
  <si>
    <t>3 Января 1975</t>
  </si>
  <si>
    <t>Чебатуркин Владимир</t>
  </si>
  <si>
    <t>23 Апреля 1975</t>
  </si>
  <si>
    <t>Шатан Мирослав</t>
  </si>
  <si>
    <t>22 Октября 1974</t>
  </si>
  <si>
    <t>Смирнов Алексей</t>
  </si>
  <si>
    <t>28 Января 1982</t>
  </si>
  <si>
    <t>Морозов Егор</t>
  </si>
  <si>
    <t>23 Апреля 1995</t>
  </si>
  <si>
    <t>Блум Джонатон</t>
  </si>
  <si>
    <t>30 Января 1989</t>
  </si>
  <si>
    <t>Авотиньш Угис</t>
  </si>
  <si>
    <t>18 Апреля 1986</t>
  </si>
  <si>
    <t>Егин Владислав</t>
  </si>
  <si>
    <t>13 Апреля 1989</t>
  </si>
  <si>
    <t>Флягин Михаил</t>
  </si>
  <si>
    <t>10 Мая 1993</t>
  </si>
  <si>
    <t>Колганов Илья</t>
  </si>
  <si>
    <t>26 Сентября 1996</t>
  </si>
  <si>
    <t>Пикар Александр</t>
  </si>
  <si>
    <t>5 Июля 1985</t>
  </si>
  <si>
    <t>Туляков Ярослав</t>
  </si>
  <si>
    <t>7 Апреля 1990</t>
  </si>
  <si>
    <t>Гиматов Эдуард</t>
  </si>
  <si>
    <t>Лехтонен Микко</t>
  </si>
  <si>
    <t>1 Апреля 1987</t>
  </si>
  <si>
    <t>Филатов Владимир</t>
  </si>
  <si>
    <t>14 Апреля 1994</t>
  </si>
  <si>
    <t>Ниеминен Вилле</t>
  </si>
  <si>
    <t>6 Апреля 1977</t>
  </si>
  <si>
    <t>Анкипанс Гиртс</t>
  </si>
  <si>
    <t>29 Ноября 1975</t>
  </si>
  <si>
    <t>Зиновьев Кирилл</t>
  </si>
  <si>
    <t>Хохлачёв Александр</t>
  </si>
  <si>
    <t>9 Сентября 1993</t>
  </si>
  <si>
    <t>Хиетанен Юусо</t>
  </si>
  <si>
    <t>14 Июня 1985</t>
  </si>
  <si>
    <t>Ханьяров Артур</t>
  </si>
  <si>
    <t>29 Сентября 1993</t>
  </si>
  <si>
    <t>Величкин Игорь</t>
  </si>
  <si>
    <t>3 Июля 1987</t>
  </si>
  <si>
    <t>Баринка Михал</t>
  </si>
  <si>
    <t>12 Июня 1984</t>
  </si>
  <si>
    <t>Полохов Кирилл</t>
  </si>
  <si>
    <t>23 Марта 1998</t>
  </si>
  <si>
    <t>Красиков Алексей</t>
  </si>
  <si>
    <t>14 Декабря 1995</t>
  </si>
  <si>
    <t>Назаров Юрий</t>
  </si>
  <si>
    <t>13 Ноября 1992</t>
  </si>
  <si>
    <t>Мойжиш Томаш</t>
  </si>
  <si>
    <t>2 Мая 1982</t>
  </si>
  <si>
    <t>Желдаков Григорий</t>
  </si>
  <si>
    <t>11 Февраля 1992</t>
  </si>
  <si>
    <t>Якимов Богдан</t>
  </si>
  <si>
    <t>4 Октября 1994</t>
  </si>
  <si>
    <t>Иванов Илья</t>
  </si>
  <si>
    <t>Филипп Радек</t>
  </si>
  <si>
    <t>12 Февраля 1977</t>
  </si>
  <si>
    <t>Тёрнберг Мартин</t>
  </si>
  <si>
    <t>6 Августа 1983</t>
  </si>
  <si>
    <t>Закиров Александр</t>
  </si>
  <si>
    <t>Горохов Павел</t>
  </si>
  <si>
    <t>2 Марта 1998</t>
  </si>
  <si>
    <t>Безина Горан</t>
  </si>
  <si>
    <t>21 Марта 1980</t>
  </si>
  <si>
    <t>Машковцев Сергей</t>
  </si>
  <si>
    <t>26 Ноября 1992</t>
  </si>
  <si>
    <t>Черепов Денис</t>
  </si>
  <si>
    <t>8 Июня 1996</t>
  </si>
  <si>
    <t>Бумагин Евгений</t>
  </si>
  <si>
    <t>7 Апреля 1982</t>
  </si>
  <si>
    <t>Ларичев Иван</t>
  </si>
  <si>
    <t>29 Ноября 1995</t>
  </si>
  <si>
    <t>Васильев Валерий Ю.</t>
  </si>
  <si>
    <t>17 Марта 1990</t>
  </si>
  <si>
    <t>Богомолов Николай</t>
  </si>
  <si>
    <t>Буйницкий Дмитрий</t>
  </si>
  <si>
    <t>1 Марта 1997</t>
  </si>
  <si>
    <t>Юньков Александр</t>
  </si>
  <si>
    <t>21 Ноября 1982</t>
  </si>
  <si>
    <t>Руденко Константин</t>
  </si>
  <si>
    <t>23 Июля 1981</t>
  </si>
  <si>
    <t>Бельгибаев Нурсултан</t>
  </si>
  <si>
    <t>Валицкий Исаак</t>
  </si>
  <si>
    <t>28 Февраля 1995</t>
  </si>
  <si>
    <t>Стулов Владимир</t>
  </si>
  <si>
    <t>4 Апреля 1983</t>
  </si>
  <si>
    <t>Тэйлор Дэнни</t>
  </si>
  <si>
    <t>28 Апреля 1986</t>
  </si>
  <si>
    <t>Окерман Юхан</t>
  </si>
  <si>
    <t>20 Ноября 1972</t>
  </si>
  <si>
    <t>Бирнер Михал</t>
  </si>
  <si>
    <t>Гласс Джефф</t>
  </si>
  <si>
    <t>19 Ноября 1985</t>
  </si>
  <si>
    <t>Мяенпя Микко</t>
  </si>
  <si>
    <t>19 Апреля 1983</t>
  </si>
  <si>
    <t>Козак Лукаш</t>
  </si>
  <si>
    <t>29 Октября 1991</t>
  </si>
  <si>
    <t>Волков Алексей</t>
  </si>
  <si>
    <t>Филиппи Томаш</t>
  </si>
  <si>
    <t>4 Мая 1992</t>
  </si>
  <si>
    <t>Заболотнев Андрей</t>
  </si>
  <si>
    <t>Шахрайчук Вадим</t>
  </si>
  <si>
    <t>12 Июня 1974</t>
  </si>
  <si>
    <t>Умарк Линус</t>
  </si>
  <si>
    <t>5 Февраля 1987</t>
  </si>
  <si>
    <t>Береглазов Алексей</t>
  </si>
  <si>
    <t>20 Апреля 1994</t>
  </si>
  <si>
    <t>Хагман Никлас</t>
  </si>
  <si>
    <t>5 Декабря 1979</t>
  </si>
  <si>
    <t>Еркин Денис</t>
  </si>
  <si>
    <t>6 Марта 1998</t>
  </si>
  <si>
    <t>Блажиевский Артём</t>
  </si>
  <si>
    <t>20 Марта 1994</t>
  </si>
  <si>
    <t>Каллен Марк</t>
  </si>
  <si>
    <t>28 Октября 1978</t>
  </si>
  <si>
    <t>Анисимов Артём</t>
  </si>
  <si>
    <t>24 Мая 1988</t>
  </si>
  <si>
    <t>Хайдар Даррен</t>
  </si>
  <si>
    <t>22 Октября 1979</t>
  </si>
  <si>
    <t>Рот Владимир</t>
  </si>
  <si>
    <t>25 Июня 1990</t>
  </si>
  <si>
    <t>Фейхи Брайан</t>
  </si>
  <si>
    <t>2 Марта 1981</t>
  </si>
  <si>
    <t>Ландри Эрик</t>
  </si>
  <si>
    <t>20 Января 1975</t>
  </si>
  <si>
    <t>Шингареев Тимур</t>
  </si>
  <si>
    <t>30 Июля 1994</t>
  </si>
  <si>
    <t>Арбузов Владислав</t>
  </si>
  <si>
    <t>21 Июня 1995</t>
  </si>
  <si>
    <t>Копытцов Пётр</t>
  </si>
  <si>
    <t>19 Марта 1989</t>
  </si>
  <si>
    <t>Тимченко Данил</t>
  </si>
  <si>
    <t>9 Июня 1998</t>
  </si>
  <si>
    <t>Шитиков Дмитрий</t>
  </si>
  <si>
    <t>21 Января 1986</t>
  </si>
  <si>
    <t>Лазарев Антон</t>
  </si>
  <si>
    <t>29 Мая 1990</t>
  </si>
  <si>
    <t>Романов Георгий</t>
  </si>
  <si>
    <t>15 Декабря 1999</t>
  </si>
  <si>
    <t>Язьков Никита</t>
  </si>
  <si>
    <t>27 Февраля 1996</t>
  </si>
  <si>
    <t>Магарилов Сергей</t>
  </si>
  <si>
    <t>19 Марта 1985</t>
  </si>
  <si>
    <t>Даугавиньш Каспарс</t>
  </si>
  <si>
    <t>Воробьёв Дмитрий</t>
  </si>
  <si>
    <t>18 Ноября 1994</t>
  </si>
  <si>
    <t>Смирнов Александр</t>
  </si>
  <si>
    <t>8 Апреля 1997</t>
  </si>
  <si>
    <t>Мирнов Игорь</t>
  </si>
  <si>
    <t>19 Сентября 1984</t>
  </si>
  <si>
    <t>Глазунов Станислав</t>
  </si>
  <si>
    <t>14 Мая 1992</t>
  </si>
  <si>
    <t>Костицын Андрей</t>
  </si>
  <si>
    <t>3 Февраля 1985</t>
  </si>
  <si>
    <t>Радулов Александр</t>
  </si>
  <si>
    <t>5 Июля 1986</t>
  </si>
  <si>
    <t>Турукин Константин</t>
  </si>
  <si>
    <t>28 Сентября 1990</t>
  </si>
  <si>
    <t>Лазарев Максим</t>
  </si>
  <si>
    <t>29 Января 1996</t>
  </si>
  <si>
    <t>Ипатов Вячеслав</t>
  </si>
  <si>
    <t>11 Сентября 1995</t>
  </si>
  <si>
    <t>Тихонов Виктор</t>
  </si>
  <si>
    <t>12 Мая 1988</t>
  </si>
  <si>
    <t>Мосалёв Денис</t>
  </si>
  <si>
    <t>28 Февраля 1986</t>
  </si>
  <si>
    <t>Пелевин Александр</t>
  </si>
  <si>
    <t>15 Февраля 1996</t>
  </si>
  <si>
    <t>Гайдеик Владимир</t>
  </si>
  <si>
    <t>27 Февраля 1998</t>
  </si>
  <si>
    <t>Колник Юрай</t>
  </si>
  <si>
    <t>13 Ноября 1980</t>
  </si>
  <si>
    <t>Анттила Марко</t>
  </si>
  <si>
    <t>27 Мая 1985</t>
  </si>
  <si>
    <t>Черны Томаш</t>
  </si>
  <si>
    <t>15 Августа 1997</t>
  </si>
  <si>
    <t>Мелихов Артём</t>
  </si>
  <si>
    <t>20 Июня 1996</t>
  </si>
  <si>
    <t>Забавин Константин</t>
  </si>
  <si>
    <t>1 Августа 1995</t>
  </si>
  <si>
    <t>Аугсткалнс Эдмундс</t>
  </si>
  <si>
    <t>25 Августа 1994</t>
  </si>
  <si>
    <t>Бреннан Кристофер</t>
  </si>
  <si>
    <t>27 Августа 1980</t>
  </si>
  <si>
    <t>Макинтайр Дрю</t>
  </si>
  <si>
    <t>24 Июня 1983</t>
  </si>
  <si>
    <t>Орлов Иван</t>
  </si>
  <si>
    <t>14 Марта 1996</t>
  </si>
  <si>
    <t>Андрущенко Виктор</t>
  </si>
  <si>
    <t>Панюков Кирилл</t>
  </si>
  <si>
    <t>22 Мая 1997</t>
  </si>
  <si>
    <t>Ничушкин Валерий</t>
  </si>
  <si>
    <t>4 Марта 1995</t>
  </si>
  <si>
    <t>Беляков Иван</t>
  </si>
  <si>
    <t>9 Марта 1998</t>
  </si>
  <si>
    <t>Олвецки Петер</t>
  </si>
  <si>
    <t>11 Октября 1985</t>
  </si>
  <si>
    <t>Уэллвуд Кайл</t>
  </si>
  <si>
    <t>16 Мая 1983</t>
  </si>
  <si>
    <t>Елизаров Сергей</t>
  </si>
  <si>
    <t>5 Февраля 1985</t>
  </si>
  <si>
    <t>Норонен Мика</t>
  </si>
  <si>
    <t>17 Июня 1979</t>
  </si>
  <si>
    <t>Трушков Александр</t>
  </si>
  <si>
    <t>31 Июля 1996</t>
  </si>
  <si>
    <t>Уайт Иэн</t>
  </si>
  <si>
    <t>4 Июня 1984</t>
  </si>
  <si>
    <t>Шепеленко Андрей</t>
  </si>
  <si>
    <t>Ципрусс Айгарс</t>
  </si>
  <si>
    <t>12 Января 1972</t>
  </si>
  <si>
    <t>Меньшиков Виталий</t>
  </si>
  <si>
    <t>15 Июля 1989</t>
  </si>
  <si>
    <t>Лукьянчиков Николай</t>
  </si>
  <si>
    <t>23 Мая 1989</t>
  </si>
  <si>
    <t>Смирнов Андрей А.</t>
  </si>
  <si>
    <t>24 Апреля 1990</t>
  </si>
  <si>
    <t>Подскребалин Никита</t>
  </si>
  <si>
    <t>10 Июня 1998</t>
  </si>
  <si>
    <t>Артёмов Артём</t>
  </si>
  <si>
    <t>Розаков Раиль</t>
  </si>
  <si>
    <t>29 Марта 1981</t>
  </si>
  <si>
    <t>Чесалин Евгений</t>
  </si>
  <si>
    <t>25 Августа 1988</t>
  </si>
  <si>
    <t>Старченко Роман</t>
  </si>
  <si>
    <t>12 Мая 1986</t>
  </si>
  <si>
    <t>Старков Степан</t>
  </si>
  <si>
    <t>18 Июня 1999</t>
  </si>
  <si>
    <t>Журавлёв Владимир</t>
  </si>
  <si>
    <t>4 Октября 1997</t>
  </si>
  <si>
    <t>Лучинкин Сергей</t>
  </si>
  <si>
    <t>16 Октября 1976</t>
  </si>
  <si>
    <t>Садецки Борис</t>
  </si>
  <si>
    <t>20 Апреля 1997</t>
  </si>
  <si>
    <t>Копейкин Алексей</t>
  </si>
  <si>
    <t>29 Августа 1983</t>
  </si>
  <si>
    <t>Лозебников Дмитрий</t>
  </si>
  <si>
    <t>15 Января 1998</t>
  </si>
  <si>
    <t>Энгквист Андреас</t>
  </si>
  <si>
    <t>Угаров Алексей</t>
  </si>
  <si>
    <t>2 Января 1985</t>
  </si>
  <si>
    <t>Назаров Егор</t>
  </si>
  <si>
    <t>Ткачёв Владимир Э.</t>
  </si>
  <si>
    <t>5 Октября 1995</t>
  </si>
  <si>
    <t>Ворачек Якуб</t>
  </si>
  <si>
    <t>15 Августа 1989</t>
  </si>
  <si>
    <t>Беляев Максим</t>
  </si>
  <si>
    <t>24 Августа 1979</t>
  </si>
  <si>
    <t>Пилипенко Кирилл</t>
  </si>
  <si>
    <t>23 Сентября 1996</t>
  </si>
  <si>
    <t>Бутурлин Александр</t>
  </si>
  <si>
    <t>3 Сентября 1981</t>
  </si>
  <si>
    <t>Мякинен Атте</t>
  </si>
  <si>
    <t>Тарнаски Ник</t>
  </si>
  <si>
    <t>25 Ноября 1984</t>
  </si>
  <si>
    <t>Лукоянов Артём</t>
  </si>
  <si>
    <t>31 Января 1989</t>
  </si>
  <si>
    <t>Галузин Владимир</t>
  </si>
  <si>
    <t>6 Августа 1988</t>
  </si>
  <si>
    <t>Цветков Алексей</t>
  </si>
  <si>
    <t>28 Августа 1981</t>
  </si>
  <si>
    <t>Куликов Павел</t>
  </si>
  <si>
    <t>14 Января 1992</t>
  </si>
  <si>
    <t>Комаров Леонид</t>
  </si>
  <si>
    <t>23 Января 1987</t>
  </si>
  <si>
    <t>Шевченко Эрикс</t>
  </si>
  <si>
    <t>28 Апреля 1991</t>
  </si>
  <si>
    <t>Миронов Андрей А.</t>
  </si>
  <si>
    <t>29 Июля 1994</t>
  </si>
  <si>
    <t>Хорошун Сергей</t>
  </si>
  <si>
    <t>27 Июня 1980</t>
  </si>
  <si>
    <t>Дуба Томаш</t>
  </si>
  <si>
    <t>2 Июля 1981</t>
  </si>
  <si>
    <t>Талалуев Илья</t>
  </si>
  <si>
    <t>28 Января 1998</t>
  </si>
  <si>
    <t>Коусал Роберт</t>
  </si>
  <si>
    <t>7 Октября 1990</t>
  </si>
  <si>
    <t>Колкунов Алексей</t>
  </si>
  <si>
    <t>3 Февраля 1977</t>
  </si>
  <si>
    <t>Кузьмин Денис</t>
  </si>
  <si>
    <t>7 Апреля 1989</t>
  </si>
  <si>
    <t>Ермолаев Вадим</t>
  </si>
  <si>
    <t>14 Февраля 1989</t>
  </si>
  <si>
    <t>Липин Александр</t>
  </si>
  <si>
    <t>19 Декабря 1985</t>
  </si>
  <si>
    <t>Заполски Райан</t>
  </si>
  <si>
    <t>11 Ноября 1986</t>
  </si>
  <si>
    <t>Журавлёв Егор</t>
  </si>
  <si>
    <t>12 Апреля 1990</t>
  </si>
  <si>
    <t>Нестеров Александр</t>
  </si>
  <si>
    <t>30 Сентября 1985</t>
  </si>
  <si>
    <t>Аксёненко Александр</t>
  </si>
  <si>
    <t>8 Марта 1986</t>
  </si>
  <si>
    <t>Соколов Константин</t>
  </si>
  <si>
    <t>Тришин Аким</t>
  </si>
  <si>
    <t>16 Августа 1999</t>
  </si>
  <si>
    <t>Шинин Александр</t>
  </si>
  <si>
    <t>Шефер Андрей</t>
  </si>
  <si>
    <t>26 Июля 1981</t>
  </si>
  <si>
    <t>Евдокимов Ярослав</t>
  </si>
  <si>
    <t>18 Сентября 1993</t>
  </si>
  <si>
    <t>Кристек Ярослав</t>
  </si>
  <si>
    <t>16 Марта 1980</t>
  </si>
  <si>
    <t>Улльстрём Давид</t>
  </si>
  <si>
    <t>22 Апреля 1989</t>
  </si>
  <si>
    <t>Синявский Павел</t>
  </si>
  <si>
    <t>3 Января 1998</t>
  </si>
  <si>
    <t>Парфеевец Максим</t>
  </si>
  <si>
    <t>15 Апреля 1992</t>
  </si>
  <si>
    <t>Давыдов Марат</t>
  </si>
  <si>
    <t>20 Июля 1972</t>
  </si>
  <si>
    <t>Бабчук Антон</t>
  </si>
  <si>
    <t>6 Мая 1984</t>
  </si>
  <si>
    <t>Калачик Виктор</t>
  </si>
  <si>
    <t>28 Февраля 1981</t>
  </si>
  <si>
    <t>Толузаков Филипп</t>
  </si>
  <si>
    <t>10 Января 1989</t>
  </si>
  <si>
    <t>Костин Денис</t>
  </si>
  <si>
    <t>Годла Денис</t>
  </si>
  <si>
    <t>4 Апреля 1995</t>
  </si>
  <si>
    <t>Коланос Кристофер</t>
  </si>
  <si>
    <t>27 Июля 1981</t>
  </si>
  <si>
    <t>Мольков Николай</t>
  </si>
  <si>
    <t>27 Июля 1995</t>
  </si>
  <si>
    <t>Саюстов Дмитрий</t>
  </si>
  <si>
    <t>13 Февраля 1988</t>
  </si>
  <si>
    <t>Соколов Денис</t>
  </si>
  <si>
    <t>27 Января 1977</t>
  </si>
  <si>
    <t>Зубов Илья</t>
  </si>
  <si>
    <t>14 Февраля 1987</t>
  </si>
  <si>
    <t>Андерссон Юнас</t>
  </si>
  <si>
    <t>24 Февраля 1981</t>
  </si>
  <si>
    <t>Разумов Алексей</t>
  </si>
  <si>
    <t>15 Сентября 1995</t>
  </si>
  <si>
    <t>Исангулов Ильдар</t>
  </si>
  <si>
    <t>20 Мая 1992</t>
  </si>
  <si>
    <t>Шремп Роб</t>
  </si>
  <si>
    <t>1 Июля 1986</t>
  </si>
  <si>
    <t>Кулаков Александр</t>
  </si>
  <si>
    <t>15 Мая 1983</t>
  </si>
  <si>
    <t>Улмер Джефф</t>
  </si>
  <si>
    <t>27 Апреля 1977</t>
  </si>
  <si>
    <t>Хелениус Рику</t>
  </si>
  <si>
    <t>Стеглик Рихард</t>
  </si>
  <si>
    <t>22 Июня 1984</t>
  </si>
  <si>
    <t>Кручинин Андрей</t>
  </si>
  <si>
    <t>18 Мая 1978</t>
  </si>
  <si>
    <t>Ишмаметьев Алексей</t>
  </si>
  <si>
    <t>17 Июня 1988</t>
  </si>
  <si>
    <t>Савенков Константин</t>
  </si>
  <si>
    <t>Шёгрен Маттиас</t>
  </si>
  <si>
    <t>27 Ноября 1987</t>
  </si>
  <si>
    <t>Епрев Максим</t>
  </si>
  <si>
    <t>3 Декабря 1988</t>
  </si>
  <si>
    <t>Лауридсен Оливер</t>
  </si>
  <si>
    <t>Тарасов Вадим</t>
  </si>
  <si>
    <t>31 Декабря 1976</t>
  </si>
  <si>
    <t>Кузнецов Георгий</t>
  </si>
  <si>
    <t>Складниченко Николай</t>
  </si>
  <si>
    <t>13 Июля 1994</t>
  </si>
  <si>
    <t>Сидляров Дмитрий</t>
  </si>
  <si>
    <t>14 Декабря 1994</t>
  </si>
  <si>
    <t>Подзиньш Айнарс</t>
  </si>
  <si>
    <t>16 Марта 1992</t>
  </si>
  <si>
    <t>Хузеев Евгений</t>
  </si>
  <si>
    <t>5 Февраля 1992</t>
  </si>
  <si>
    <t>Капуш Рихард</t>
  </si>
  <si>
    <t>9 Февраля 1973</t>
  </si>
  <si>
    <t>Зайцев Алексей</t>
  </si>
  <si>
    <t>29 Июня 1992</t>
  </si>
  <si>
    <t>Князев Кирилл</t>
  </si>
  <si>
    <t>9 Июня 1983</t>
  </si>
  <si>
    <t>Миловзоров Егор</t>
  </si>
  <si>
    <t>19 Ноября 1987</t>
  </si>
  <si>
    <t>Полуэктов Павел</t>
  </si>
  <si>
    <t>20 Января 1992</t>
  </si>
  <si>
    <t>Пестушко Максим</t>
  </si>
  <si>
    <t>9 Февраля 1985</t>
  </si>
  <si>
    <t>Павлов Илья</t>
  </si>
  <si>
    <t>27 Августа 1991</t>
  </si>
  <si>
    <t>Соколов Максим</t>
  </si>
  <si>
    <t>27 Мая 1972</t>
  </si>
  <si>
    <t>Екимов Роберт</t>
  </si>
  <si>
    <t>11 Ноября 1989</t>
  </si>
  <si>
    <t>Семёнов Данил</t>
  </si>
  <si>
    <t>21 Октября 1997</t>
  </si>
  <si>
    <t>Свиязов Кирилл</t>
  </si>
  <si>
    <t>23 Октября 1992</t>
  </si>
  <si>
    <t>Брюквин Владимир</t>
  </si>
  <si>
    <t>22 Января 1995</t>
  </si>
  <si>
    <t>Бодуэн Эрик</t>
  </si>
  <si>
    <t>Игнатушкин Игорь</t>
  </si>
  <si>
    <t>7 Апреля 1984</t>
  </si>
  <si>
    <t>Воробьёв Иван</t>
  </si>
  <si>
    <t>1 Августа 1996</t>
  </si>
  <si>
    <t>Агеев Иван</t>
  </si>
  <si>
    <t>8 Апреля 1990</t>
  </si>
  <si>
    <t>Шарыченков Александр</t>
  </si>
  <si>
    <t>3 Октября 1991</t>
  </si>
  <si>
    <t>Игнатов Николай</t>
  </si>
  <si>
    <t>22 Апреля 1978</t>
  </si>
  <si>
    <t>Житков Павел</t>
  </si>
  <si>
    <t>Юрчина Милан</t>
  </si>
  <si>
    <t>7 Июня 1983</t>
  </si>
  <si>
    <t>Ерёменко Александр</t>
  </si>
  <si>
    <t>10 Апреля 1980</t>
  </si>
  <si>
    <t>Китнар Милан</t>
  </si>
  <si>
    <t>19 Мая 1989</t>
  </si>
  <si>
    <t>Моррисонн Шон</t>
  </si>
  <si>
    <t>23 Декабря 1982</t>
  </si>
  <si>
    <t>Бондарев Алексей</t>
  </si>
  <si>
    <t>9 Января 1983</t>
  </si>
  <si>
    <t>Фортэн Жан-Франсуа</t>
  </si>
  <si>
    <t>15 Марта 1979</t>
  </si>
  <si>
    <t>Лукаш Ян</t>
  </si>
  <si>
    <t>2 Июня 1993</t>
  </si>
  <si>
    <t>Турковский Василий</t>
  </si>
  <si>
    <t>3 Сентября 1974</t>
  </si>
  <si>
    <t>Ефремов Антон</t>
  </si>
  <si>
    <t>3 Ноября 1993</t>
  </si>
  <si>
    <t>Месарош Андрей</t>
  </si>
  <si>
    <t>13 Октября 1985</t>
  </si>
  <si>
    <t>Мозик Войтех</t>
  </si>
  <si>
    <t>26 Декабря 1992</t>
  </si>
  <si>
    <t>Хютёнен Юха-Пекка</t>
  </si>
  <si>
    <t>22 Мая 1981</t>
  </si>
  <si>
    <t>Лужа Патрик</t>
  </si>
  <si>
    <t>27 Июля 1994</t>
  </si>
  <si>
    <t>Булик Томаш</t>
  </si>
  <si>
    <t>27 Августа 1985</t>
  </si>
  <si>
    <t>Зозон Богдан</t>
  </si>
  <si>
    <t>16 Января 1993</t>
  </si>
  <si>
    <t>Коварж Якуб</t>
  </si>
  <si>
    <t>19 Июля 1988</t>
  </si>
  <si>
    <t>Нокелайнен Петтери</t>
  </si>
  <si>
    <t>16 Января 1986</t>
  </si>
  <si>
    <t>Геноуэй Чарлз</t>
  </si>
  <si>
    <t>Риддервалль Калле</t>
  </si>
  <si>
    <t>28 Мая 1988</t>
  </si>
  <si>
    <t>Чистяков Вячеслав</t>
  </si>
  <si>
    <t>18 Декабря 1980</t>
  </si>
  <si>
    <t>Петриков Евгений</t>
  </si>
  <si>
    <t>26 Января 1995</t>
  </si>
  <si>
    <t>Прайссинг Том</t>
  </si>
  <si>
    <t>3 Декабря 1978</t>
  </si>
  <si>
    <t>Микуш Юрай</t>
  </si>
  <si>
    <t>22 Февраля 1987</t>
  </si>
  <si>
    <t>Окса Мика</t>
  </si>
  <si>
    <t>6 Июля 1976</t>
  </si>
  <si>
    <t>Чурляев Михаил</t>
  </si>
  <si>
    <t>22 Октября 1989</t>
  </si>
  <si>
    <t>Метальников Леонид</t>
  </si>
  <si>
    <t>25 Апреля 1990</t>
  </si>
  <si>
    <t>Савицкий Кирилл</t>
  </si>
  <si>
    <t>9 Марта 1995</t>
  </si>
  <si>
    <t>Тимкин Евгений</t>
  </si>
  <si>
    <t>3 Сентября 1990</t>
  </si>
  <si>
    <t>Чичу Джонатан</t>
  </si>
  <si>
    <t>15 Июля 1980</t>
  </si>
  <si>
    <t>Лысенко Владислав</t>
  </si>
  <si>
    <t>12 Марта 1995</t>
  </si>
  <si>
    <t>Кубалик Томаш</t>
  </si>
  <si>
    <t>1 Мая 1990</t>
  </si>
  <si>
    <t>Сухи Радослав</t>
  </si>
  <si>
    <t>7 Апреля 1976</t>
  </si>
  <si>
    <t>Возовик Дмитрий</t>
  </si>
  <si>
    <t>27 Декабря 1996</t>
  </si>
  <si>
    <t>Мальгин Дмитрий</t>
  </si>
  <si>
    <t>Шуинар Эрик</t>
  </si>
  <si>
    <t>8 Июля 1980</t>
  </si>
  <si>
    <t>Там Микаэль</t>
  </si>
  <si>
    <t>26 Апреля 1991</t>
  </si>
  <si>
    <t>Манелюк Майк</t>
  </si>
  <si>
    <t>1 Октября 1973</t>
  </si>
  <si>
    <t>Свобода Адам</t>
  </si>
  <si>
    <t>26 Января 1978</t>
  </si>
  <si>
    <t>Яхим Милослав</t>
  </si>
  <si>
    <t>Канарейкин Леонид</t>
  </si>
  <si>
    <t>21 Августа 1976</t>
  </si>
  <si>
    <t>Крамарь Владимир</t>
  </si>
  <si>
    <t>14 Апреля 1993</t>
  </si>
  <si>
    <t>Секера Андрей</t>
  </si>
  <si>
    <t>8 Июня 1986</t>
  </si>
  <si>
    <t>Врана Петр</t>
  </si>
  <si>
    <t>29 Марта 1985</t>
  </si>
  <si>
    <t>Кононенко Кирилл</t>
  </si>
  <si>
    <t>9 Января 1992</t>
  </si>
  <si>
    <t>Лепистё Сами</t>
  </si>
  <si>
    <t>17 Октября 1984</t>
  </si>
  <si>
    <t>Воронцов Алексей</t>
  </si>
  <si>
    <t>18 Января 1986</t>
  </si>
  <si>
    <t>Валентенко Павел</t>
  </si>
  <si>
    <t>20 Октября 1987</t>
  </si>
  <si>
    <t>Петраков Иван</t>
  </si>
  <si>
    <t>28 Февраля 1994</t>
  </si>
  <si>
    <t>Кубалик Доминик</t>
  </si>
  <si>
    <t>21 Августа 1995</t>
  </si>
  <si>
    <t>Брашкин Кирилл</t>
  </si>
  <si>
    <t>22 Мая 1992</t>
  </si>
  <si>
    <t>Толпеко Денис</t>
  </si>
  <si>
    <t>29 Января 1985</t>
  </si>
  <si>
    <t>Волошенко Роман</t>
  </si>
  <si>
    <t>Марьямс Артём</t>
  </si>
  <si>
    <t>19 Июля 1980</t>
  </si>
  <si>
    <t>Наумов Владислав</t>
  </si>
  <si>
    <t>26 Ноября 1996</t>
  </si>
  <si>
    <t>Рыбаков Александр В.</t>
  </si>
  <si>
    <t>11 Августа 1985</t>
  </si>
  <si>
    <t>Скокан Давид</t>
  </si>
  <si>
    <t>6 Декабря 1988</t>
  </si>
  <si>
    <t>Зубарев Андрей</t>
  </si>
  <si>
    <t>3 Марта 1987</t>
  </si>
  <si>
    <t>Микфликер Джейкоб</t>
  </si>
  <si>
    <t>11 Июля 1984</t>
  </si>
  <si>
    <t>Грушка Петр</t>
  </si>
  <si>
    <t>3 Января 1990</t>
  </si>
  <si>
    <t>Чиглинцев Александр</t>
  </si>
  <si>
    <t>Жульдиков Владимир</t>
  </si>
  <si>
    <t>11 Июня 1994</t>
  </si>
  <si>
    <t>Рогачёв Степан</t>
  </si>
  <si>
    <t>9 Мая 1995</t>
  </si>
  <si>
    <t>Крюков Артём</t>
  </si>
  <si>
    <t>5 Марта 1982</t>
  </si>
  <si>
    <t>Янк Богумил</t>
  </si>
  <si>
    <t>6 Июля 1992</t>
  </si>
  <si>
    <t>Маркканен Юсси</t>
  </si>
  <si>
    <t>8 Мая 1975</t>
  </si>
  <si>
    <t>Лобанов Илья</t>
  </si>
  <si>
    <t>1 Декабря 1996</t>
  </si>
  <si>
    <t>Добрышкин Юрий</t>
  </si>
  <si>
    <t>19 Июля 1979</t>
  </si>
  <si>
    <t>Колесников Андрей</t>
  </si>
  <si>
    <t>26 Февраля 1989</t>
  </si>
  <si>
    <t>Алексеев Сергей</t>
  </si>
  <si>
    <t>1 Июня 1994</t>
  </si>
  <si>
    <t>Лисин Энвер</t>
  </si>
  <si>
    <t>22 Апреля 1986</t>
  </si>
  <si>
    <t>Антоненко Олег</t>
  </si>
  <si>
    <t>1 Июля 1971</t>
  </si>
  <si>
    <t>Пивцакин Никита</t>
  </si>
  <si>
    <t>23 Июля 1991</t>
  </si>
  <si>
    <t>Капустин Кирилл</t>
  </si>
  <si>
    <t>8 Февраля 1993</t>
  </si>
  <si>
    <t>Семёнов Алексей</t>
  </si>
  <si>
    <t>10 Декабря 1986</t>
  </si>
  <si>
    <t>Денисов Владимир</t>
  </si>
  <si>
    <t>Саари Сантери</t>
  </si>
  <si>
    <t>Брейчак Ян</t>
  </si>
  <si>
    <t>29 Июня 1989</t>
  </si>
  <si>
    <t>Шкоула Мартин</t>
  </si>
  <si>
    <t>28 Октября 1979</t>
  </si>
  <si>
    <t>Демидов Михаил</t>
  </si>
  <si>
    <t>Пушкарёв Константин</t>
  </si>
  <si>
    <t>12 Февраля 1985</t>
  </si>
  <si>
    <t>Шалимов Владислав</t>
  </si>
  <si>
    <t>23 Сентября 1993</t>
  </si>
  <si>
    <t>Заборски Томаш</t>
  </si>
  <si>
    <t>14 Ноября 1987</t>
  </si>
  <si>
    <t>Кудрявцев Сергей</t>
  </si>
  <si>
    <t>Ружичка Штефан</t>
  </si>
  <si>
    <t>17 Февраля 1985</t>
  </si>
  <si>
    <t>Григорьев Михаил</t>
  </si>
  <si>
    <t>1 Февраля 1991</t>
  </si>
  <si>
    <t>Курепанов Денис</t>
  </si>
  <si>
    <t>Штайгер Евгений</t>
  </si>
  <si>
    <t>3 Июня 1981</t>
  </si>
  <si>
    <t>Вейссманн Эрик</t>
  </si>
  <si>
    <t>27 Мая 1978</t>
  </si>
  <si>
    <t>Белов Олег</t>
  </si>
  <si>
    <t>20 Апреля 1973</t>
  </si>
  <si>
    <t>Калниньш Янис</t>
  </si>
  <si>
    <t>13 Декабря 1991</t>
  </si>
  <si>
    <t>Сагадеев Антон</t>
  </si>
  <si>
    <t>6 Сентября 1993</t>
  </si>
  <si>
    <t>Новопашин Виталий</t>
  </si>
  <si>
    <t>28 Сентября 1978</t>
  </si>
  <si>
    <t>Савченко Филипп</t>
  </si>
  <si>
    <t>20 Ноября 1991</t>
  </si>
  <si>
    <t>Кучерявенко Александр</t>
  </si>
  <si>
    <t>Разумняк Валентин</t>
  </si>
  <si>
    <t>20 Октября 1996</t>
  </si>
  <si>
    <t>Алексеев Денис</t>
  </si>
  <si>
    <t>1 Октября 1997</t>
  </si>
  <si>
    <t>Ходжмэн Джастин</t>
  </si>
  <si>
    <t>27 Июня 1988</t>
  </si>
  <si>
    <t>Панов Константин</t>
  </si>
  <si>
    <t>29 Июня 1980</t>
  </si>
  <si>
    <t>Насыбуллин Даниэль</t>
  </si>
  <si>
    <t>2 Июня 1986</t>
  </si>
  <si>
    <t>Лютов Дмитрий</t>
  </si>
  <si>
    <t>Хосса Марцел</t>
  </si>
  <si>
    <t>12 Октября 1981</t>
  </si>
  <si>
    <t>13 Апреля 1994</t>
  </si>
  <si>
    <t>Доронин Павел</t>
  </si>
  <si>
    <t>21 Августа 1988</t>
  </si>
  <si>
    <t>Соловьёв Александр</t>
  </si>
  <si>
    <t>8 Февраля 1989</t>
  </si>
  <si>
    <t>Макаров Денис</t>
  </si>
  <si>
    <t>3 Августа 1983</t>
  </si>
  <si>
    <t>Алиу Аким</t>
  </si>
  <si>
    <t>24 Апреля 1989</t>
  </si>
  <si>
    <t>Варфоломеев Павел</t>
  </si>
  <si>
    <t>15 Апреля 1995</t>
  </si>
  <si>
    <t>Харпер Шейн</t>
  </si>
  <si>
    <t>1 Февраля 1989</t>
  </si>
  <si>
    <t>Романов Александр</t>
  </si>
  <si>
    <t>Исламов Александр</t>
  </si>
  <si>
    <t>11 Октября 1986</t>
  </si>
  <si>
    <t>Карлссон Хенрик</t>
  </si>
  <si>
    <t>27 Ноября 1983</t>
  </si>
  <si>
    <t>Михайлов Владимир</t>
  </si>
  <si>
    <t>4 Января 1989</t>
  </si>
  <si>
    <t>Бочаров Иван</t>
  </si>
  <si>
    <t>18 Мая 1995</t>
  </si>
  <si>
    <t>Касутин Иван</t>
  </si>
  <si>
    <t>17 Октября 1986</t>
  </si>
  <si>
    <t>Романов Станислав</t>
  </si>
  <si>
    <t>14 Мая 1987</t>
  </si>
  <si>
    <t>Доненко Богдан</t>
  </si>
  <si>
    <t>24 Октября 1997</t>
  </si>
  <si>
    <t>Мартынов Егор</t>
  </si>
  <si>
    <t>15 Августа 1990</t>
  </si>
  <si>
    <t>Самарин Дмитрий</t>
  </si>
  <si>
    <t>4 Октября 1984</t>
  </si>
  <si>
    <t>Комаристый Александр</t>
  </si>
  <si>
    <t>2 Октября 1989</t>
  </si>
  <si>
    <t>Орлов Дмитрий</t>
  </si>
  <si>
    <t>Чернов Артём</t>
  </si>
  <si>
    <t>Порселанд Матиас</t>
  </si>
  <si>
    <t>12 Июня 1986</t>
  </si>
  <si>
    <t>Бердюков Георгий</t>
  </si>
  <si>
    <t>19 Августа 1991</t>
  </si>
  <si>
    <t>Малютин Максим</t>
  </si>
  <si>
    <t>16 Сентября 1988</t>
  </si>
  <si>
    <t>Контиола Петри</t>
  </si>
  <si>
    <t>Паньшин Михаил</t>
  </si>
  <si>
    <t>2 Мая 1983</t>
  </si>
  <si>
    <t>Дергачёв Александр</t>
  </si>
  <si>
    <t>27 Сентября 1996</t>
  </si>
  <si>
    <t>Краичек Лукаш</t>
  </si>
  <si>
    <t>11 Марта 1983</t>
  </si>
  <si>
    <t>Скутар Марк</t>
  </si>
  <si>
    <t>15 Марта 1994</t>
  </si>
  <si>
    <t>Рябыкин Дмитрий</t>
  </si>
  <si>
    <t>24 Марта 1976</t>
  </si>
  <si>
    <t>Армалис Мантас</t>
  </si>
  <si>
    <t>6 Сентября 1992</t>
  </si>
  <si>
    <t>Литва</t>
  </si>
  <si>
    <t>Игер Бен</t>
  </si>
  <si>
    <t>Даниэльссон Никлас</t>
  </si>
  <si>
    <t>7 Декабря 1984</t>
  </si>
  <si>
    <t>Сопин Алексей</t>
  </si>
  <si>
    <t>4 Марта 1987</t>
  </si>
  <si>
    <t>Гавриленко Иван</t>
  </si>
  <si>
    <t>5 Июня 1992</t>
  </si>
  <si>
    <t>Шикин Дмитрий</t>
  </si>
  <si>
    <t>28 Августа 1991</t>
  </si>
  <si>
    <t>Воробьёв Владимир</t>
  </si>
  <si>
    <t>2 Ноября 1972</t>
  </si>
  <si>
    <t>Кислый Артём</t>
  </si>
  <si>
    <t>28 Апреля 1989</t>
  </si>
  <si>
    <t>Ермаков Андрей</t>
  </si>
  <si>
    <t>12 Марта 1994</t>
  </si>
  <si>
    <t>Карсумс Мартиньш</t>
  </si>
  <si>
    <t>26 Февраля 1986</t>
  </si>
  <si>
    <t>Артемьев Артём</t>
  </si>
  <si>
    <t>3 Января 1993</t>
  </si>
  <si>
    <t>Поснов Андрей</t>
  </si>
  <si>
    <t>19 Ноября 1981</t>
  </si>
  <si>
    <t>Бачурин Денис</t>
  </si>
  <si>
    <t>Малёваный Антон</t>
  </si>
  <si>
    <t>31 Августа 1995</t>
  </si>
  <si>
    <t>Гусев Сергей</t>
  </si>
  <si>
    <t>31 Июля 1975</t>
  </si>
  <si>
    <t>Кочетков Денис</t>
  </si>
  <si>
    <t>27 Марта 1980</t>
  </si>
  <si>
    <t>Нестеров Никита Д.</t>
  </si>
  <si>
    <t>28 Марта 1993</t>
  </si>
  <si>
    <t>Антропов Николай</t>
  </si>
  <si>
    <t>18 Февраля 1980</t>
  </si>
  <si>
    <t>Огородников Сергей</t>
  </si>
  <si>
    <t>Котляревский Михаил</t>
  </si>
  <si>
    <t>26 Апреля 1997</t>
  </si>
  <si>
    <t>Липсбергс Робертс</t>
  </si>
  <si>
    <t>Бабинцев Семён</t>
  </si>
  <si>
    <t>8 Октября 1994</t>
  </si>
  <si>
    <t>Савченко Роман</t>
  </si>
  <si>
    <t>28 Июля 1988</t>
  </si>
  <si>
    <t>Эллиотт Стефан</t>
  </si>
  <si>
    <t>30 Января 1991</t>
  </si>
  <si>
    <t>25 Апреля 1997</t>
  </si>
  <si>
    <t>Фищенко Иван</t>
  </si>
  <si>
    <t>19 Июля 1995</t>
  </si>
  <si>
    <t>Емелеев Игорь</t>
  </si>
  <si>
    <t>7 Марта 1981</t>
  </si>
  <si>
    <t>Ворошнин Павел</t>
  </si>
  <si>
    <t>23 Марта 1984</t>
  </si>
  <si>
    <t>Трясунов Вячеслав</t>
  </si>
  <si>
    <t>24 Июня 1985</t>
  </si>
  <si>
    <t>Эмбрих Эрик</t>
  </si>
  <si>
    <t>23 Февраля 1997</t>
  </si>
  <si>
    <t>Кареев Андрей</t>
  </si>
  <si>
    <t>19 Ноября 1994</t>
  </si>
  <si>
    <t>Козлов Вячеслав</t>
  </si>
  <si>
    <t>27 Сентября 1982</t>
  </si>
  <si>
    <t>Бодров Евгений</t>
  </si>
  <si>
    <t>8 Января 1988</t>
  </si>
  <si>
    <t>Юшков Максим</t>
  </si>
  <si>
    <t>23 Ноября 1993</t>
  </si>
  <si>
    <t>Федосеев Александр</t>
  </si>
  <si>
    <t>Гарбатт Райан</t>
  </si>
  <si>
    <t>12 Августа 1985</t>
  </si>
  <si>
    <t>Кошечкин Василий</t>
  </si>
  <si>
    <t>27 Марта 1983</t>
  </si>
  <si>
    <t>Григоренко Игорь</t>
  </si>
  <si>
    <t>9 Апреля 1983</t>
  </si>
  <si>
    <t>Староста Томаш</t>
  </si>
  <si>
    <t>20 Мая 1981</t>
  </si>
  <si>
    <t>Зайцев Егор</t>
  </si>
  <si>
    <t>3 Мая 1998</t>
  </si>
  <si>
    <t>Жайлауов Талгат</t>
  </si>
  <si>
    <t>7 Июля 1985</t>
  </si>
  <si>
    <t>Петрашек Давид</t>
  </si>
  <si>
    <t>1 Февраля 1976</t>
  </si>
  <si>
    <t>Петтерссон Тимми</t>
  </si>
  <si>
    <t>15 Марта 1977</t>
  </si>
  <si>
    <t>Куляш Денис</t>
  </si>
  <si>
    <t>31 Мая 1983</t>
  </si>
  <si>
    <t>Громов Кирилл</t>
  </si>
  <si>
    <t>23 Июня 1990</t>
  </si>
  <si>
    <t>Кристо Дэнни</t>
  </si>
  <si>
    <t>18 Июня 1990</t>
  </si>
  <si>
    <t>Ващенко Григорий</t>
  </si>
  <si>
    <t>29 Января 1995</t>
  </si>
  <si>
    <t>Рачинский Яков</t>
  </si>
  <si>
    <t>31 Января 1980</t>
  </si>
  <si>
    <t>Лашак Ян</t>
  </si>
  <si>
    <t>10 Апреля 1979</t>
  </si>
  <si>
    <t>Щукин Кирилл</t>
  </si>
  <si>
    <t>24 Февраля 1996</t>
  </si>
  <si>
    <t>Глинка Михал</t>
  </si>
  <si>
    <t>18 Июня 1993</t>
  </si>
  <si>
    <t>Сейго Стивен</t>
  </si>
  <si>
    <t>1 Августа 1990</t>
  </si>
  <si>
    <t>Валуйский Семён</t>
  </si>
  <si>
    <t>10 Февраля 1991</t>
  </si>
  <si>
    <t>Кривченков Алексей</t>
  </si>
  <si>
    <t>11 Июня 1974</t>
  </si>
  <si>
    <t>Лаланд Кевин</t>
  </si>
  <si>
    <t>19 Февраля 1987</t>
  </si>
  <si>
    <t>Галанов Максим</t>
  </si>
  <si>
    <t>13 Марта 1974</t>
  </si>
  <si>
    <t>Липсбергс Микс</t>
  </si>
  <si>
    <t>Смолец Ян</t>
  </si>
  <si>
    <t>18 Июня 1997</t>
  </si>
  <si>
    <t>Таффе Джефф</t>
  </si>
  <si>
    <t>19 Февраля 1981</t>
  </si>
  <si>
    <t>Конобрий Евгений</t>
  </si>
  <si>
    <t>17 Августа 1985</t>
  </si>
  <si>
    <t>Рыков Егор</t>
  </si>
  <si>
    <t>14 Апреля 1997</t>
  </si>
  <si>
    <t>Гербер Мартин</t>
  </si>
  <si>
    <t>Швейцария</t>
  </si>
  <si>
    <t>Беляков Сергей</t>
  </si>
  <si>
    <t>21 Сентября 1987</t>
  </si>
  <si>
    <t>Березин Дмитрий</t>
  </si>
  <si>
    <t>1 Декабря 1992</t>
  </si>
  <si>
    <t>Педан Руслан</t>
  </si>
  <si>
    <t>16 Ноября 1994</t>
  </si>
  <si>
    <t>Лещёв Альберт</t>
  </si>
  <si>
    <t>27 Сентября 1971</t>
  </si>
  <si>
    <t>Капанен Нико</t>
  </si>
  <si>
    <t>29 Апреля 1978</t>
  </si>
  <si>
    <t>Каспарайтис Дарюс</t>
  </si>
  <si>
    <t>16 Октября 1972</t>
  </si>
  <si>
    <t>Зубов Сергей</t>
  </si>
  <si>
    <t>22 Июля 1970</t>
  </si>
  <si>
    <t>Андрющенко Вячеслав</t>
  </si>
  <si>
    <t>4 Июля 1989</t>
  </si>
  <si>
    <t>Зиле Кристапс</t>
  </si>
  <si>
    <t>Ойстрик Натан</t>
  </si>
  <si>
    <t>17 Декабря 1982</t>
  </si>
  <si>
    <t>Воробьёв Михаил</t>
  </si>
  <si>
    <t>5 Января 1997</t>
  </si>
  <si>
    <t>Ерофеев Андрей</t>
  </si>
  <si>
    <t>Вишнёвски Любомир</t>
  </si>
  <si>
    <t>11 Августа 1976</t>
  </si>
  <si>
    <t>Крикуненко Роман</t>
  </si>
  <si>
    <t>27 Декабря 1997</t>
  </si>
  <si>
    <t>Бердников Роман</t>
  </si>
  <si>
    <t>18 Июля 1992</t>
  </si>
  <si>
    <t>Ивашов Роман</t>
  </si>
  <si>
    <t>5 Апреля 1997</t>
  </si>
  <si>
    <t>Перрен Эрик</t>
  </si>
  <si>
    <t>1 Ноября 1975</t>
  </si>
  <si>
    <t>Покотило Вадим</t>
  </si>
  <si>
    <t>11 Сентября 1972</t>
  </si>
  <si>
    <t>Исаев Максим</t>
  </si>
  <si>
    <t>21 Марта 1989</t>
  </si>
  <si>
    <t>Ганзл Робин</t>
  </si>
  <si>
    <t>Гусев Дмитрий</t>
  </si>
  <si>
    <t>10 Марта 1989</t>
  </si>
  <si>
    <t>Цветков Лев</t>
  </si>
  <si>
    <t>24 Мая 1989</t>
  </si>
  <si>
    <t>Шулаков Виталий</t>
  </si>
  <si>
    <t>9 Мая 1983</t>
  </si>
  <si>
    <t>Кукумберг Роман</t>
  </si>
  <si>
    <t>8 Апреля 1980</t>
  </si>
  <si>
    <t>Кадейкин Александр</t>
  </si>
  <si>
    <t>4 Октября 1993</t>
  </si>
  <si>
    <t>Угольников Александр</t>
  </si>
  <si>
    <t>14 Января 1989</t>
  </si>
  <si>
    <t>Коларик Чад</t>
  </si>
  <si>
    <t>26 Января 1986</t>
  </si>
  <si>
    <t>Медведев Алексей</t>
  </si>
  <si>
    <t>13 Января 1982</t>
  </si>
  <si>
    <t>Корчемкин Дмитрий</t>
  </si>
  <si>
    <t>2 Сентября 1996</t>
  </si>
  <si>
    <t>Ямкин Илья</t>
  </si>
  <si>
    <t>Носек Давид</t>
  </si>
  <si>
    <t>Жиру Раймон</t>
  </si>
  <si>
    <t>20 Июля 1976</t>
  </si>
  <si>
    <t>Денисов Денис</t>
  </si>
  <si>
    <t>31 Декабря 1981</t>
  </si>
  <si>
    <t>Гюмер Франк</t>
  </si>
  <si>
    <t>7 Июня 1996</t>
  </si>
  <si>
    <t>Сазонов Александр</t>
  </si>
  <si>
    <t>29 Ноября 1980</t>
  </si>
  <si>
    <t>Горбунов Роман</t>
  </si>
  <si>
    <t>14 Ноября 1996</t>
  </si>
  <si>
    <t>Абид Рамзи</t>
  </si>
  <si>
    <t>Бусыгин Евгений</t>
  </si>
  <si>
    <t>9 Сентября 1987</t>
  </si>
  <si>
    <t>Клаймер Бен</t>
  </si>
  <si>
    <t>11 Апреля 1978</t>
  </si>
  <si>
    <t>Шолохов Марсель</t>
  </si>
  <si>
    <t>12 Января 1998</t>
  </si>
  <si>
    <t>Наместников Егор</t>
  </si>
  <si>
    <t>5 Апреля 1992</t>
  </si>
  <si>
    <t>Иванчик Евгений</t>
  </si>
  <si>
    <t>22 Марта 1994</t>
  </si>
  <si>
    <t>Мужжухин Алексей</t>
  </si>
  <si>
    <t>14 Июля 1987</t>
  </si>
  <si>
    <t>Швырёв Игорь</t>
  </si>
  <si>
    <t>10 Июля 1998</t>
  </si>
  <si>
    <t>Пацовски Доминик</t>
  </si>
  <si>
    <t>8 Июня 1990</t>
  </si>
  <si>
    <t>Терещенко Сергей</t>
  </si>
  <si>
    <t>28 Декабря 1991</t>
  </si>
  <si>
    <t>Букартс Рихардс</t>
  </si>
  <si>
    <t>31 Декабря 1995</t>
  </si>
  <si>
    <t>Бойчак Зак</t>
  </si>
  <si>
    <t>4 Октября 1989</t>
  </si>
  <si>
    <t>Орехов Валерий</t>
  </si>
  <si>
    <t>17 Июля 1999</t>
  </si>
  <si>
    <t>Бут Антон</t>
  </si>
  <si>
    <t>Поперечный Владислав</t>
  </si>
  <si>
    <t>30 Января 1979</t>
  </si>
  <si>
    <t>Зеленин Никита</t>
  </si>
  <si>
    <t>30 Марта 1995</t>
  </si>
  <si>
    <t>Хедстрём Джонатан</t>
  </si>
  <si>
    <t>27 Декабря 1977</t>
  </si>
  <si>
    <t>Алтыбармакян Андрей</t>
  </si>
  <si>
    <t>4 Августа 1998</t>
  </si>
  <si>
    <t>Дыдыкин Валерий</t>
  </si>
  <si>
    <t>3 Апреля 1986</t>
  </si>
  <si>
    <t>Карабань Данила</t>
  </si>
  <si>
    <t>26 Июля 1996</t>
  </si>
  <si>
    <t>Олонов Илья</t>
  </si>
  <si>
    <t>2 Августа 1993</t>
  </si>
  <si>
    <t>Бодров Денис</t>
  </si>
  <si>
    <t>22 Августа 1986</t>
  </si>
  <si>
    <t>Калинин Дмитрий</t>
  </si>
  <si>
    <t>22 Июля 1980</t>
  </si>
  <si>
    <t>Кокшаров Юрий</t>
  </si>
  <si>
    <t>1 Ноября 1985</t>
  </si>
  <si>
    <t>Мич Дерек</t>
  </si>
  <si>
    <t>21 Апреля 1984</t>
  </si>
  <si>
    <t>Игумнов Иван</t>
  </si>
  <si>
    <t>Мерескин Александр</t>
  </si>
  <si>
    <t>3 Декабря 1987</t>
  </si>
  <si>
    <t>Андрюхов Илья</t>
  </si>
  <si>
    <t>Свенссон Маркус</t>
  </si>
  <si>
    <t>9 Июля 1984</t>
  </si>
  <si>
    <t>Коваль Виталий</t>
  </si>
  <si>
    <t>31 Марта 1980</t>
  </si>
  <si>
    <t>Зернов Денис</t>
  </si>
  <si>
    <t>10 Января 1996</t>
  </si>
  <si>
    <t>Бурдасов Антон</t>
  </si>
  <si>
    <t>9 Мая 1991</t>
  </si>
  <si>
    <t>Пивко Либор</t>
  </si>
  <si>
    <t>29 Марта 1980</t>
  </si>
  <si>
    <t>Манукян Артём</t>
  </si>
  <si>
    <t>Шишканов Тимофей</t>
  </si>
  <si>
    <t>10 Июня 1983</t>
  </si>
  <si>
    <t>Метсола Юха</t>
  </si>
  <si>
    <t>Яценко Иван</t>
  </si>
  <si>
    <t>21 Июня 1992</t>
  </si>
  <si>
    <t>Квапил Марек</t>
  </si>
  <si>
    <t>Насонов Владислав</t>
  </si>
  <si>
    <t>10 Мая 1997</t>
  </si>
  <si>
    <t>Сварс Паулс</t>
  </si>
  <si>
    <t>11 Марта 1998</t>
  </si>
  <si>
    <t>Вишневский Дмитрий</t>
  </si>
  <si>
    <t>Дорофеев Сергей</t>
  </si>
  <si>
    <t>Гулявцев Александр</t>
  </si>
  <si>
    <t>3 Мая 1973</t>
  </si>
  <si>
    <t>Атюшов Виталий</t>
  </si>
  <si>
    <t>Лямкин Никита</t>
  </si>
  <si>
    <t>6 Февраля 1996</t>
  </si>
  <si>
    <t>Жмакин Станислав</t>
  </si>
  <si>
    <t>25 Июня 1982</t>
  </si>
  <si>
    <t>Тршка Петер</t>
  </si>
  <si>
    <t>1 Июня 1992</t>
  </si>
  <si>
    <t>Ванвиг Кайл</t>
  </si>
  <si>
    <t>29 Января 1981</t>
  </si>
  <si>
    <t>Баранцев Денис</t>
  </si>
  <si>
    <t>12 Апреля 1992</t>
  </si>
  <si>
    <t>Белов Вячеслав</t>
  </si>
  <si>
    <t>Макаров Данил</t>
  </si>
  <si>
    <t>11 Мая 1992</t>
  </si>
  <si>
    <t>Зырянов Глеб</t>
  </si>
  <si>
    <t>16 Апреля 1992</t>
  </si>
  <si>
    <t>Фаунтин Майк</t>
  </si>
  <si>
    <t>26 Января 1972</t>
  </si>
  <si>
    <t>Капризов Кирилл</t>
  </si>
  <si>
    <t>Толванен Эли</t>
  </si>
  <si>
    <t>22 Апреля 1999</t>
  </si>
  <si>
    <t>Хитер Кэлвин</t>
  </si>
  <si>
    <t>2 Ноября 1988</t>
  </si>
  <si>
    <t>Клементьев Антон</t>
  </si>
  <si>
    <t>Скабелка Алексей</t>
  </si>
  <si>
    <t>7 Декабря 1992</t>
  </si>
  <si>
    <t>Салминен Саку</t>
  </si>
  <si>
    <t>20 Октября 1994</t>
  </si>
  <si>
    <t>Кинрейд Джеффри</t>
  </si>
  <si>
    <t>29 Июля 1985</t>
  </si>
  <si>
    <t>Лысенков Никита</t>
  </si>
  <si>
    <t>1 Марта 1998</t>
  </si>
  <si>
    <t>Ясс Марис</t>
  </si>
  <si>
    <t>18 Января 1985</t>
  </si>
  <si>
    <t>Кривда Виталий</t>
  </si>
  <si>
    <t>13 Декабря 1992</t>
  </si>
  <si>
    <t>Уокер Люк</t>
  </si>
  <si>
    <t>19 Февраля 1990</t>
  </si>
  <si>
    <t>Сальсидо Брайан</t>
  </si>
  <si>
    <t>14 Апреля 1985</t>
  </si>
  <si>
    <t>Савельев Михаил</t>
  </si>
  <si>
    <t>5 Января 1987</t>
  </si>
  <si>
    <t>Пёйсти Эту</t>
  </si>
  <si>
    <t>16 Января 1989</t>
  </si>
  <si>
    <t>Джиллсон Джефф</t>
  </si>
  <si>
    <t>Лашофф Мэтт</t>
  </si>
  <si>
    <t>29 Сентября 1986</t>
  </si>
  <si>
    <t>Лапенков Евгений</t>
  </si>
  <si>
    <t>1 Августа 1984</t>
  </si>
  <si>
    <t>Кудроч Кристиан</t>
  </si>
  <si>
    <t>21 Мая 1981</t>
  </si>
  <si>
    <t>Грабал Йозеф</t>
  </si>
  <si>
    <t>Эрат Мартин</t>
  </si>
  <si>
    <t>29 Августа 1981</t>
  </si>
  <si>
    <t>Шалунов Максим</t>
  </si>
  <si>
    <t>Маклюков Алексей</t>
  </si>
  <si>
    <t>19 Сентября 1993</t>
  </si>
  <si>
    <t>Гудлевскис Кристерс</t>
  </si>
  <si>
    <t>31 Июля 1992</t>
  </si>
  <si>
    <t>This tutorial will introduce the Computational Network Toolkit, or CNTK, Microsoft's cutting-edge open-source deep-learning toolkit for Windows and Linux. CNTK is a powerful computation-graph based deep-learning toolkit for training and evaluating deep neural networks. Microsoft product groups use CNTK, for example to create the Cortana speech models and web ranking. CNTK supports feed-forward, convolutional, and recurrent networks for speech, image, and text workloads, also in combination. Popular network types are supported either natively (convolution) or can be described as a CNTK configuration (LSTM, sequence-to-sequence). CNTK scales to multiple GPU servers and is designed around efficiency. The tutorial will give an overview of CNTK's general architecture and describe the specific methods and algorithms used for automatic differentiation, recurrent-loop inference and execution, memory sharing, on-the-fly randomization of large corpora, and multi-server parallelization. We will then show how typical uses looks like for relevant tasks like image recognition, sequence-to-sequence modeling, and speech recognition.</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</si>
  <si>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</si>
  <si>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</si>
  <si>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</si>
  <si>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</si>
  <si>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</si>
  <si>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</si>
  <si>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</si>
  <si>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</si>
  <si>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</si>
  <si>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</si>
  <si>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BT-43</t>
  </si>
  <si>
    <t>Пуэр рассыпной</t>
  </si>
  <si>
    <t>Шен пуэр</t>
  </si>
  <si>
    <t>0,5 кг</t>
  </si>
  <si>
    <t>GT-31</t>
  </si>
  <si>
    <t>Связанный чай</t>
  </si>
  <si>
    <t>Цветок с ароматом молока</t>
  </si>
  <si>
    <t>1 кг</t>
  </si>
  <si>
    <t>2018-09-18</t>
  </si>
  <si>
    <t>BT-36</t>
  </si>
  <si>
    <t>Пуэр дворцовый 2</t>
  </si>
  <si>
    <t>GT-20</t>
  </si>
  <si>
    <t>Жасминовый чай</t>
  </si>
  <si>
    <t>Жасминовый чай мелкий</t>
  </si>
  <si>
    <t>BT-42</t>
  </si>
  <si>
    <t>GT-24</t>
  </si>
  <si>
    <t>Добавки</t>
  </si>
  <si>
    <t>Имбирь</t>
  </si>
  <si>
    <t>GT-04</t>
  </si>
  <si>
    <t>Зеленый чай</t>
  </si>
  <si>
    <t>Зеленый чай крупнолистовой 2</t>
  </si>
  <si>
    <t>BT-44</t>
  </si>
  <si>
    <t>Молочный пуэр</t>
  </si>
  <si>
    <t>GT-27</t>
  </si>
  <si>
    <t>GT-01</t>
  </si>
  <si>
    <t>Зеленый чай мелкий</t>
  </si>
  <si>
    <t>BT-07</t>
  </si>
  <si>
    <t xml:space="preserve">Красный чай </t>
  </si>
  <si>
    <t>Молочный красный 1</t>
  </si>
  <si>
    <t>GT-26</t>
  </si>
  <si>
    <t>Лайм</t>
  </si>
  <si>
    <t>2020-03-26</t>
  </si>
  <si>
    <t>BT-46</t>
  </si>
  <si>
    <t>Красный чай крупный</t>
  </si>
  <si>
    <t>BT-40</t>
  </si>
  <si>
    <t>Пуэр дворцовый 1</t>
  </si>
  <si>
    <t>GT-02</t>
  </si>
  <si>
    <t>Зеленый чай Премиум</t>
  </si>
  <si>
    <t>BT-05</t>
  </si>
  <si>
    <t>Красный чай мелкий</t>
  </si>
  <si>
    <t>GT-16</t>
  </si>
  <si>
    <t>Белый чай</t>
  </si>
  <si>
    <t>Почки</t>
  </si>
  <si>
    <t>2019-08-08</t>
  </si>
  <si>
    <t>GT-22</t>
  </si>
  <si>
    <t>Роза</t>
  </si>
  <si>
    <t>GT-28</t>
  </si>
  <si>
    <t xml:space="preserve">Цветок с ароматом жасмина  </t>
  </si>
  <si>
    <t>GT-41</t>
  </si>
  <si>
    <t>Улун</t>
  </si>
  <si>
    <t>2016-03-30</t>
  </si>
  <si>
    <t>GT-30</t>
  </si>
  <si>
    <t>2019-07-09</t>
  </si>
  <si>
    <t>GT-12</t>
  </si>
  <si>
    <t>Желтый чай</t>
  </si>
  <si>
    <t>GT-23</t>
  </si>
  <si>
    <t>Жасмин</t>
  </si>
  <si>
    <t>2018-12-31</t>
  </si>
  <si>
    <t>2018-11-30</t>
  </si>
  <si>
    <t>GT-14</t>
  </si>
  <si>
    <t>Белый чай Премиум</t>
  </si>
  <si>
    <t>GT-42A</t>
  </si>
  <si>
    <t>Улун рассыпной</t>
  </si>
  <si>
    <t>GT-13</t>
  </si>
  <si>
    <t>2017-10-30</t>
  </si>
  <si>
    <t>BT-45</t>
  </si>
  <si>
    <t>GT-44</t>
  </si>
  <si>
    <t>Улун выдержанный</t>
  </si>
  <si>
    <t>BT-38</t>
  </si>
  <si>
    <t>2020-02-24</t>
  </si>
  <si>
    <t>BT-06</t>
  </si>
  <si>
    <t>2019-12-11</t>
  </si>
  <si>
    <t>GT-09</t>
  </si>
  <si>
    <t>Зеленый чай крупнолистовой 1</t>
  </si>
  <si>
    <t>BT-09</t>
  </si>
  <si>
    <t>Фруктовый чай</t>
  </si>
  <si>
    <t>Лимонный</t>
  </si>
  <si>
    <t>2017-04-24</t>
  </si>
  <si>
    <t>GT-18</t>
  </si>
  <si>
    <t>Жасминовый чай крупный</t>
  </si>
  <si>
    <t>Улун премиум</t>
  </si>
  <si>
    <t xml:space="preserve">Пуэр дворцовый 1       </t>
  </si>
  <si>
    <t>2018-03-07</t>
  </si>
  <si>
    <t>2017-02-16</t>
  </si>
  <si>
    <t>GT-29</t>
  </si>
  <si>
    <t xml:space="preserve">Цветок с ароматом персика </t>
  </si>
  <si>
    <t>2019-10-21</t>
  </si>
  <si>
    <t>BT-37</t>
  </si>
  <si>
    <t>Пуэр рассыпной премиум</t>
  </si>
  <si>
    <t>2016-08-04</t>
  </si>
  <si>
    <t>BT-04</t>
  </si>
  <si>
    <t>Молочный красный 2</t>
  </si>
  <si>
    <t>2018-07-31</t>
  </si>
  <si>
    <t>2016-03-01</t>
  </si>
  <si>
    <t>2020-04-16</t>
  </si>
  <si>
    <t>2018-02-16</t>
  </si>
  <si>
    <t>2016-02-25</t>
  </si>
  <si>
    <t>2019-05-02</t>
  </si>
  <si>
    <t>2020-01-30</t>
  </si>
  <si>
    <t>2017-04-17</t>
  </si>
  <si>
    <t>2015-07-22</t>
  </si>
  <si>
    <t>2019-09-10</t>
  </si>
  <si>
    <t>2018-05-29</t>
  </si>
  <si>
    <t>2015-11-17</t>
  </si>
  <si>
    <t>2017-10-12</t>
  </si>
  <si>
    <t>2017-05-16</t>
  </si>
  <si>
    <t>BT-10</t>
  </si>
  <si>
    <t>Апельсиновый</t>
  </si>
  <si>
    <t>2016-06-10</t>
  </si>
  <si>
    <t>2018-08-14</t>
  </si>
  <si>
    <t>2016-09-30</t>
  </si>
  <si>
    <t>2019-10-18</t>
  </si>
  <si>
    <t>2017-08-15</t>
  </si>
  <si>
    <t>2016-10-05</t>
  </si>
  <si>
    <t>2016-01-21</t>
  </si>
  <si>
    <t>2019-11-21</t>
  </si>
  <si>
    <t>2019-06-28</t>
  </si>
  <si>
    <t>2019-05-01</t>
  </si>
  <si>
    <t>2019-02-06</t>
  </si>
  <si>
    <t>2019-05-08</t>
  </si>
  <si>
    <t>2018-03-08</t>
  </si>
  <si>
    <t>2019-02-28</t>
  </si>
  <si>
    <t>2020-01-16</t>
  </si>
  <si>
    <t>2020-01-14</t>
  </si>
  <si>
    <t>2019-03-25</t>
  </si>
  <si>
    <t>2016-07-20</t>
  </si>
  <si>
    <t>2016-09-27</t>
  </si>
  <si>
    <t>2020-02-21</t>
  </si>
  <si>
    <t>2016-06-01</t>
  </si>
  <si>
    <t>2016-04-04</t>
  </si>
  <si>
    <t>2019-07-23</t>
  </si>
  <si>
    <t>2017-10-06</t>
  </si>
  <si>
    <t>2018-09-12</t>
  </si>
  <si>
    <t>2016-07-15</t>
  </si>
  <si>
    <t>2019-09-27</t>
  </si>
  <si>
    <t>2017-06-06</t>
  </si>
  <si>
    <t>2016-11-07</t>
  </si>
  <si>
    <t>2019-05-28</t>
  </si>
  <si>
    <t>2020-01-13</t>
  </si>
  <si>
    <t>Дата сделки</t>
  </si>
  <si>
    <t>Тип сделки</t>
  </si>
  <si>
    <t>Количество</t>
  </si>
  <si>
    <t>2015-06-19</t>
  </si>
  <si>
    <t>Продажа</t>
  </si>
  <si>
    <t>2015-06-23</t>
  </si>
  <si>
    <t>2015-06-26</t>
  </si>
  <si>
    <t>2015-07-07</t>
  </si>
  <si>
    <t>2015-07-23</t>
  </si>
  <si>
    <t>2015-07-27</t>
  </si>
  <si>
    <t>2015-07-31</t>
  </si>
  <si>
    <t>2015-08-11</t>
  </si>
  <si>
    <t>Покупка</t>
  </si>
  <si>
    <t>2015-08-12</t>
  </si>
  <si>
    <t>2015-08-14</t>
  </si>
  <si>
    <t>2015-09-02</t>
  </si>
  <si>
    <t>2015-09-21</t>
  </si>
  <si>
    <t>2015-09-22</t>
  </si>
  <si>
    <t>2015-09-28</t>
  </si>
  <si>
    <t>2015-10-08</t>
  </si>
  <si>
    <t>2015-10-14</t>
  </si>
  <si>
    <t>2015-10-28</t>
  </si>
  <si>
    <t>2015-10-30</t>
  </si>
  <si>
    <t>2015-11-02</t>
  </si>
  <si>
    <t>2015-11-04</t>
  </si>
  <si>
    <t>2015-11-13</t>
  </si>
  <si>
    <t>2015-11-19</t>
  </si>
  <si>
    <t>2015-11-24</t>
  </si>
  <si>
    <t>2015-12-02</t>
  </si>
  <si>
    <t>2015-12-07</t>
  </si>
  <si>
    <t>2015-12-10</t>
  </si>
  <si>
    <t>2015-12-14</t>
  </si>
  <si>
    <t>2015-12-23</t>
  </si>
  <si>
    <t>2015-12-24</t>
  </si>
  <si>
    <t>2015-12-30</t>
  </si>
  <si>
    <t>2016-01-04</t>
  </si>
  <si>
    <t>2016-01-06</t>
  </si>
  <si>
    <t>2016-01-11</t>
  </si>
  <si>
    <t>2016-01-12</t>
  </si>
  <si>
    <t>2016-01-15</t>
  </si>
  <si>
    <t>2016-01-28</t>
  </si>
  <si>
    <t>2016-02-10</t>
  </si>
  <si>
    <t>2016-02-11</t>
  </si>
  <si>
    <t>2016-02-16</t>
  </si>
  <si>
    <t>2016-02-19</t>
  </si>
  <si>
    <t>2016-03-04</t>
  </si>
  <si>
    <t>2016-03-07</t>
  </si>
  <si>
    <t>2016-03-15</t>
  </si>
  <si>
    <t>2016-03-21</t>
  </si>
  <si>
    <t>2016-04-07</t>
  </si>
  <si>
    <t>2016-04-11</t>
  </si>
  <si>
    <t>2016-04-19</t>
  </si>
  <si>
    <t>2016-04-28</t>
  </si>
  <si>
    <t>2016-05-06</t>
  </si>
  <si>
    <t>2016-05-16</t>
  </si>
  <si>
    <t>2016-05-31</t>
  </si>
  <si>
    <t>2016-06-02</t>
  </si>
  <si>
    <t>2016-06-29</t>
  </si>
  <si>
    <t>2016-07-05</t>
  </si>
  <si>
    <t>2016-07-07</t>
  </si>
  <si>
    <t>2016-07-18</t>
  </si>
  <si>
    <t>2016-07-19</t>
  </si>
  <si>
    <t>2016-07-22</t>
  </si>
  <si>
    <t>2016-08-17</t>
  </si>
  <si>
    <t>2016-08-19</t>
  </si>
  <si>
    <t>2016-08-22</t>
  </si>
  <si>
    <t>2016-08-25</t>
  </si>
  <si>
    <t>2016-08-29</t>
  </si>
  <si>
    <t>2016-08-31</t>
  </si>
  <si>
    <t>2016-09-02</t>
  </si>
  <si>
    <t>2016-09-08</t>
  </si>
  <si>
    <t>2016-09-14</t>
  </si>
  <si>
    <t>2016-09-15</t>
  </si>
  <si>
    <t>2016-09-19</t>
  </si>
  <si>
    <t>2016-09-21</t>
  </si>
  <si>
    <t>2016-09-23</t>
  </si>
  <si>
    <t>2016-09-28</t>
  </si>
  <si>
    <t>2016-10-10</t>
  </si>
  <si>
    <t>2016-10-11</t>
  </si>
  <si>
    <t>2016-10-13</t>
  </si>
  <si>
    <t>2016-10-24</t>
  </si>
  <si>
    <t>2016-11-01</t>
  </si>
  <si>
    <t>2016-11-15</t>
  </si>
  <si>
    <t>2016-11-17</t>
  </si>
  <si>
    <t>2016-11-21</t>
  </si>
  <si>
    <t>2016-11-25</t>
  </si>
  <si>
    <t>2016-11-29</t>
  </si>
  <si>
    <t>2016-12-06</t>
  </si>
  <si>
    <t>2016-12-08</t>
  </si>
  <si>
    <t>2016-12-09</t>
  </si>
  <si>
    <t>2016-12-12</t>
  </si>
  <si>
    <t>2016-12-14</t>
  </si>
  <si>
    <t>2016-12-21</t>
  </si>
  <si>
    <t>2017-01-03</t>
  </si>
  <si>
    <t>2017-01-04</t>
  </si>
  <si>
    <t>2017-01-10</t>
  </si>
  <si>
    <t>2017-01-17</t>
  </si>
  <si>
    <t>2017-01-19</t>
  </si>
  <si>
    <t>2017-01-20</t>
  </si>
  <si>
    <t>2017-01-23</t>
  </si>
  <si>
    <t>2017-01-26</t>
  </si>
  <si>
    <t>2017-02-01</t>
  </si>
  <si>
    <t>2017-02-21</t>
  </si>
  <si>
    <t>2017-03-06</t>
  </si>
  <si>
    <t>2017-03-09</t>
  </si>
  <si>
    <t>2017-03-20</t>
  </si>
  <si>
    <t>2017-03-29</t>
  </si>
  <si>
    <t>2017-03-30</t>
  </si>
  <si>
    <t>2017-04-03</t>
  </si>
  <si>
    <t>2017-04-11</t>
  </si>
  <si>
    <t>2017-04-13</t>
  </si>
  <si>
    <t>2017-04-26</t>
  </si>
  <si>
    <t>2017-04-27</t>
  </si>
  <si>
    <t>2017-05-05</t>
  </si>
  <si>
    <t>2017-05-23</t>
  </si>
  <si>
    <t>2017-05-26</t>
  </si>
  <si>
    <t>2017-06-07</t>
  </si>
  <si>
    <t>2017-06-19</t>
  </si>
  <si>
    <t>2017-06-21</t>
  </si>
  <si>
    <t>2017-06-26</t>
  </si>
  <si>
    <t>2017-07-06</t>
  </si>
  <si>
    <t>2017-07-12</t>
  </si>
  <si>
    <t>2017-07-17</t>
  </si>
  <si>
    <t>2017-08-02</t>
  </si>
  <si>
    <t>2017-08-03</t>
  </si>
  <si>
    <t>2017-08-04</t>
  </si>
  <si>
    <t>2017-08-08</t>
  </si>
  <si>
    <t>2017-08-14</t>
  </si>
  <si>
    <t>2017-08-17</t>
  </si>
  <si>
    <t>2017-08-23</t>
  </si>
  <si>
    <t>2017-08-29</t>
  </si>
  <si>
    <t>2017-08-30</t>
  </si>
  <si>
    <t>2017-08-31</t>
  </si>
  <si>
    <t>2017-09-06</t>
  </si>
  <si>
    <t>2017-09-08</t>
  </si>
  <si>
    <t>2017-09-13</t>
  </si>
  <si>
    <t>2017-09-14</t>
  </si>
  <si>
    <t>2017-09-18</t>
  </si>
  <si>
    <t>2017-09-21</t>
  </si>
  <si>
    <t>2017-09-28</t>
  </si>
  <si>
    <t>2017-11-02</t>
  </si>
  <si>
    <t>2017-11-15</t>
  </si>
  <si>
    <t>2017-11-27</t>
  </si>
  <si>
    <t>2017-12-15</t>
  </si>
  <si>
    <t>2017-12-18</t>
  </si>
  <si>
    <t>2017-12-19</t>
  </si>
  <si>
    <t>2017-12-20</t>
  </si>
  <si>
    <t>2017-12-21</t>
  </si>
  <si>
    <t>2018-01-02</t>
  </si>
  <si>
    <t>2018-01-04</t>
  </si>
  <si>
    <t>2018-01-08</t>
  </si>
  <si>
    <t>2018-01-09</t>
  </si>
  <si>
    <t>2018-01-12</t>
  </si>
  <si>
    <t>2018-01-16</t>
  </si>
  <si>
    <t>2018-01-17</t>
  </si>
  <si>
    <t>2018-01-31</t>
  </si>
  <si>
    <t>2018-02-08</t>
  </si>
  <si>
    <t>2018-02-09</t>
  </si>
  <si>
    <t>2018-02-14</t>
  </si>
  <si>
    <t>2018-02-26</t>
  </si>
  <si>
    <t>2018-03-05</t>
  </si>
  <si>
    <t>2018-03-22</t>
  </si>
  <si>
    <t>2018-03-23</t>
  </si>
  <si>
    <t>2018-04-02</t>
  </si>
  <si>
    <t>2018-04-03</t>
  </si>
  <si>
    <t>2018-04-10</t>
  </si>
  <si>
    <t>2018-04-13</t>
  </si>
  <si>
    <t>2018-04-17</t>
  </si>
  <si>
    <t>2018-04-25</t>
  </si>
  <si>
    <t>2018-04-26</t>
  </si>
  <si>
    <t>2018-05-01</t>
  </si>
  <si>
    <t>2018-05-04</t>
  </si>
  <si>
    <t>2018-05-17</t>
  </si>
  <si>
    <t>2018-06-19</t>
  </si>
  <si>
    <t>2018-06-26</t>
  </si>
  <si>
    <t>2018-07-11</t>
  </si>
  <si>
    <t>2018-08-02</t>
  </si>
  <si>
    <t>2018-08-06</t>
  </si>
  <si>
    <t>2018-08-10</t>
  </si>
  <si>
    <t>2018-08-15</t>
  </si>
  <si>
    <t>2018-08-17</t>
  </si>
  <si>
    <t>2018-08-20</t>
  </si>
  <si>
    <t>2018-09-06</t>
  </si>
  <si>
    <t>2018-09-14</t>
  </si>
  <si>
    <t>2018-09-17</t>
  </si>
  <si>
    <t>2018-09-25</t>
  </si>
  <si>
    <t>2018-10-18</t>
  </si>
  <si>
    <t>2018-10-19</t>
  </si>
  <si>
    <t>2018-10-31</t>
  </si>
  <si>
    <t>2018-11-06</t>
  </si>
  <si>
    <t>2018-11-07</t>
  </si>
  <si>
    <t>2018-11-09</t>
  </si>
  <si>
    <t>2018-11-13</t>
  </si>
  <si>
    <t>2018-11-20</t>
  </si>
  <si>
    <t>2018-11-29</t>
  </si>
  <si>
    <t>2018-12-10</t>
  </si>
  <si>
    <t>2018-12-12</t>
  </si>
  <si>
    <t>2018-12-19</t>
  </si>
  <si>
    <t>2018-12-21</t>
  </si>
  <si>
    <t>2019-01-16</t>
  </si>
  <si>
    <t>2019-01-30</t>
  </si>
  <si>
    <t>2019-01-31</t>
  </si>
  <si>
    <t>2019-02-01</t>
  </si>
  <si>
    <t>2019-02-05</t>
  </si>
  <si>
    <t>2019-02-13</t>
  </si>
  <si>
    <t>2019-02-14</t>
  </si>
  <si>
    <t>2019-02-19</t>
  </si>
  <si>
    <t>2019-02-27</t>
  </si>
  <si>
    <t>2019-03-01</t>
  </si>
  <si>
    <t>2019-03-07</t>
  </si>
  <si>
    <t>2019-03-11</t>
  </si>
  <si>
    <t>2019-03-12</t>
  </si>
  <si>
    <t>2019-03-15</t>
  </si>
  <si>
    <t>2019-03-18</t>
  </si>
  <si>
    <t>2019-03-19</t>
  </si>
  <si>
    <t>2019-03-27</t>
  </si>
  <si>
    <t>2019-04-05</t>
  </si>
  <si>
    <t>2019-04-08</t>
  </si>
  <si>
    <t>2019-04-09</t>
  </si>
  <si>
    <t>2019-04-11</t>
  </si>
  <si>
    <t>2019-04-22</t>
  </si>
  <si>
    <t>2019-04-30</t>
  </si>
  <si>
    <t>2019-05-07</t>
  </si>
  <si>
    <t>2019-05-10</t>
  </si>
  <si>
    <t>2019-05-22</t>
  </si>
  <si>
    <t>2019-05-23</t>
  </si>
  <si>
    <t>2019-06-06</t>
  </si>
  <si>
    <t>2019-06-18</t>
  </si>
  <si>
    <t>2019-06-26</t>
  </si>
  <si>
    <t>2019-07-17</t>
  </si>
  <si>
    <t>2019-07-26</t>
  </si>
  <si>
    <t>2019-07-29</t>
  </si>
  <si>
    <t>2019-08-02</t>
  </si>
  <si>
    <t>2019-08-05</t>
  </si>
  <si>
    <t>2019-08-07</t>
  </si>
  <si>
    <t>2019-08-19</t>
  </si>
  <si>
    <t>2019-08-21</t>
  </si>
  <si>
    <t>2019-08-26</t>
  </si>
  <si>
    <t>2019-08-28</t>
  </si>
  <si>
    <t>2019-08-30</t>
  </si>
  <si>
    <t>2019-09-06</t>
  </si>
  <si>
    <t>2019-09-17</t>
  </si>
  <si>
    <t>2019-10-07</t>
  </si>
  <si>
    <t>2019-10-15</t>
  </si>
  <si>
    <t>2019-10-16</t>
  </si>
  <si>
    <t>2019-10-23</t>
  </si>
  <si>
    <t>2019-11-01</t>
  </si>
  <si>
    <t>2019-11-15</t>
  </si>
  <si>
    <t>2019-11-19</t>
  </si>
  <si>
    <t>2019-11-20</t>
  </si>
  <si>
    <t>2019-12-18</t>
  </si>
  <si>
    <t>2019-12-24</t>
  </si>
  <si>
    <t>2019-12-26</t>
  </si>
  <si>
    <t>2019-12-27</t>
  </si>
  <si>
    <t>2020-01-02</t>
  </si>
  <si>
    <t>2020-01-06</t>
  </si>
  <si>
    <t>2020-01-29</t>
  </si>
  <si>
    <t>2020-02-12</t>
  </si>
  <si>
    <t>2020-02-20</t>
  </si>
  <si>
    <t>2020-02-27</t>
  </si>
  <si>
    <t>2020-03-04</t>
  </si>
  <si>
    <t>2020-03-11</t>
  </si>
  <si>
    <t>2020-03-17</t>
  </si>
  <si>
    <t>2020-03-20</t>
  </si>
  <si>
    <t>2020-03-23</t>
  </si>
  <si>
    <t>2020-03-31</t>
  </si>
  <si>
    <t>2020-04-08</t>
  </si>
  <si>
    <t>2020-04-13</t>
  </si>
  <si>
    <t>2020-04-17</t>
  </si>
  <si>
    <t>2020-04-20</t>
  </si>
  <si>
    <t>Наибольший(1)</t>
  </si>
  <si>
    <t>Наименьший(1)</t>
  </si>
  <si>
    <t>Уровень надежности(95,0%)</t>
  </si>
  <si>
    <t>Столбец1</t>
  </si>
  <si>
    <t>Среднее</t>
  </si>
  <si>
    <t>Стандартная ошибка</t>
  </si>
  <si>
    <t>Медиана</t>
  </si>
  <si>
    <t>Мода</t>
  </si>
  <si>
    <t>Стандартное отклонение</t>
  </si>
  <si>
    <t>Дисперсия выборки</t>
  </si>
  <si>
    <t>Эксцесс</t>
  </si>
  <si>
    <t>Асимметричность</t>
  </si>
  <si>
    <t>Интервал</t>
  </si>
  <si>
    <t>Минимум</t>
  </si>
  <si>
    <t>Максимум</t>
  </si>
  <si>
    <t>Сумма</t>
  </si>
  <si>
    <t>Счет</t>
  </si>
  <si>
    <t>Год рождения</t>
  </si>
  <si>
    <t xml:space="preserve">читерство </t>
  </si>
  <si>
    <t>туплю</t>
  </si>
  <si>
    <t>с фильтром</t>
  </si>
  <si>
    <t>Месяц заказа</t>
  </si>
  <si>
    <t>День недели</t>
  </si>
  <si>
    <t>Названия строк</t>
  </si>
  <si>
    <t>Количество_net</t>
  </si>
  <si>
    <t>Сумма по полю Количество_net</t>
  </si>
  <si>
    <t>Стоимость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</si>
</sst>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00"/>
    <numFmt numFmtId="167" formatCode="[$-F800]dddd\,\ mmmm\ dd\,\ yyyy"/>
  </numFmts>
  <fonts count="4" x14ac:knownFonts="1">
    <font>
      <sz val="11"/>
      <color theme="1"/>
      <name val="Calibri"/>
      <family val="2"/>
      <scheme val="minor"/>
    </font>
    <font>
      <b/>
      <sz val="11"/>
      <name val="Calibri"/>
    </font>
    <font>
      <b/>
      <sz val="11"/>
      <name val="Calibri"/>
      <family val="2"/>
    </font>
    <font>
      <i/>
      <sz val="11"/>
      <color theme="1"/>
      <name val="Calibri"/>
      <family val="2"/>
      <scheme val="minor"/>
    </font>
  </fonts>
  <fills count="4">
    <fill>
      <patternFill patternType="none"/>
    </fill>
    <fill>
      <patternFill patternType="gray125"/>
    </fill>
    <fill>
      <patternFill patternType="solid">
        <fgColor rgb="FFC0C0C0"/>
        <bgColor rgb="FFC0C0C0"/>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xf>
    <xf numFmtId="0" fontId="0" fillId="0" borderId="2" xfId="0" applyBorder="1"/>
    <xf numFmtId="0" fontId="0" fillId="2" borderId="3" xfId="0" applyFill="1" applyBorder="1"/>
    <xf numFmtId="0" fontId="1" fillId="0" borderId="0" xfId="0" applyFont="1"/>
    <xf numFmtId="0" fontId="0" fillId="0" borderId="4" xfId="0" applyBorder="1" applyAlignment="1">
      <alignment vertical="center" wrapText="1"/>
    </xf>
    <xf numFmtId="0" fontId="0" fillId="2" borderId="2" xfId="0" applyFill="1" applyBorder="1"/>
    <xf numFmtId="0" fontId="1" fillId="0" borderId="4" xfId="0" applyFont="1" applyBorder="1" applyAlignment="1">
      <alignment vertical="center" wrapText="1"/>
    </xf>
    <xf numFmtId="0" fontId="0" fillId="0" borderId="0" xfId="0"/>
    <xf numFmtId="0" fontId="1" fillId="0" borderId="6" xfId="0" applyFont="1" applyBorder="1" applyAlignment="1">
      <alignment horizontal="center" vertical="top"/>
    </xf>
    <xf numFmtId="0" fontId="1" fillId="0" borderId="7" xfId="0" applyFont="1" applyBorder="1" applyAlignment="1">
      <alignment horizontal="center" vertical="top"/>
    </xf>
    <xf numFmtId="2" fontId="0" fillId="0" borderId="0" xfId="0" applyNumberFormat="1"/>
    <xf numFmtId="165" fontId="1" fillId="0" borderId="7" xfId="0" applyNumberFormat="1" applyFont="1" applyBorder="1" applyAlignment="1">
      <alignment horizontal="center" vertical="top"/>
    </xf>
    <xf numFmtId="165" fontId="0" fillId="0" borderId="0" xfId="0" applyNumberFormat="1"/>
    <xf numFmtId="1" fontId="1" fillId="0" borderId="7" xfId="0" applyNumberFormat="1" applyFont="1" applyBorder="1" applyAlignment="1">
      <alignment horizontal="center" vertical="top"/>
    </xf>
    <xf numFmtId="1" fontId="0" fillId="0" borderId="0" xfId="0" applyNumberFormat="1"/>
    <xf numFmtId="0" fontId="0" fillId="0" borderId="0" xfId="0" applyFill="1" applyBorder="1" applyAlignment="1"/>
    <xf numFmtId="0" fontId="0" fillId="0" borderId="8" xfId="0" applyFill="1" applyBorder="1" applyAlignment="1"/>
    <xf numFmtId="0" fontId="3" fillId="0" borderId="9" xfId="0" applyFont="1" applyFill="1" applyBorder="1" applyAlignment="1">
      <alignment horizontal="center"/>
    </xf>
    <xf numFmtId="0" fontId="0" fillId="3" borderId="0" xfId="0" applyFill="1" applyBorder="1" applyAlignment="1"/>
    <xf numFmtId="0" fontId="0" fillId="3" borderId="0" xfId="0" applyFill="1"/>
    <xf numFmtId="167" fontId="0" fillId="0" borderId="0" xfId="0" applyNumberFormat="1"/>
    <xf numFmtId="14" fontId="0" fillId="0" borderId="0" xfId="0" applyNumberFormat="1"/>
    <xf numFmtId="0" fontId="2" fillId="0" borderId="7" xfId="0" applyFont="1" applyBorder="1" applyAlignment="1">
      <alignment horizontal="center" vertical="top"/>
    </xf>
    <xf numFmtId="0" fontId="0" fillId="0" borderId="4" xfId="0" applyBorder="1" applyAlignment="1">
      <alignment horizontal="center" vertical="center"/>
    </xf>
    <xf numFmtId="0" fontId="2" fillId="0" borderId="10"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0" fontId="0" fillId="0" borderId="4" xfId="0" applyBorder="1" applyAlignment="1">
      <alignment vertical="center"/>
    </xf>
    <xf numFmtId="2" fontId="0" fillId="3" borderId="0" xfId="0" applyNumberFormat="1" applyFill="1"/>
    <xf numFmtId="0" fontId="0" fillId="0" borderId="1" xfId="0" applyBorder="1"/>
    <xf numFmtId="14" fontId="1" fillId="0" borderId="5" xfId="0" applyNumberFormat="1" applyFont="1" applyBorder="1" applyAlignment="1">
      <alignment horizontal="center" vertical="top"/>
    </xf>
  </cellXfs>
  <cellStyles count="1">
    <cellStyle name="Обычный" xfId="0" builtinId="0"/>
  </cellStyles>
  <dxfs count="27">
    <dxf>
      <numFmt numFmtId="0" formatCode="General"/>
    </dxf>
    <dxf>
      <font>
        <b/>
        <i val="0"/>
        <strike val="0"/>
        <condense val="0"/>
        <extend val="0"/>
        <outline val="0"/>
        <shadow val="0"/>
        <u val="none"/>
        <vertAlign val="baseline"/>
        <sz val="11"/>
        <color auto="1"/>
        <name val="Calibri"/>
        <scheme val="none"/>
      </font>
      <numFmt numFmtId="19" formatCode="dd/mm/yyyy"/>
      <alignment horizontal="center" vertical="top" textRotation="0" wrapText="0" indent="0" justifyLastLine="0" shrinkToFit="0" readingOrder="0"/>
      <border diagonalUp="0" diagonalDown="0" outline="0">
        <left/>
        <right style="thin">
          <color auto="1"/>
        </right>
        <top style="thin">
          <color auto="1"/>
        </top>
        <bottom style="thin">
          <color auto="1"/>
        </bottom>
      </border>
    </dxf>
    <dxf>
      <numFmt numFmtId="165" formatCode="0.00000"/>
      <border outline="0">
        <left style="thin">
          <color auto="1"/>
        </left>
      </border>
    </dxf>
    <dxf>
      <numFmt numFmtId="19" formatCode="dd/mm/yyyy"/>
    </dxf>
    <dxf>
      <numFmt numFmtId="0" formatCode="General"/>
    </dxf>
    <dxf>
      <numFmt numFmtId="1" formatCode="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numFmt numFmtId="19" formatCode="dd/mm/yyyy"/>
    </dxf>
    <dxf>
      <numFmt numFmtId="2" formatCode="0.00"/>
    </dxf>
    <dxf>
      <numFmt numFmtId="2" formatCode="0.00"/>
    </dxf>
    <dxf>
      <numFmt numFmtId="2" formatCode="0.00"/>
    </dxf>
    <dxf>
      <numFmt numFmtId="2" formatCode="0.00"/>
    </dxf>
    <dxf>
      <numFmt numFmtId="2" formatCode="0.00"/>
    </dxf>
    <dxf>
      <numFmt numFmtId="2" formatCode="0.0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dxf>
    <dxf>
      <numFmt numFmtId="167" formatCode="[$-F800]dddd\,\ mmmm\ dd\,\ yyyy"/>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numFmt numFmtId="1" formatCode="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left style="thin">
          <color auto="1"/>
        </left>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4.unicorn.14@gmail.com" refreshedDate="44214.816859259263" createdVersion="6" refreshedVersion="6" minRefreshableVersion="3" recordCount="373" xr:uid="{BBDF0237-CF7A-8443-8C11-4FBDDA3BFF97}">
  <cacheSource type="worksheet">
    <worksheetSource name="Таблица4"/>
  </cacheSource>
  <cacheFields count="4">
    <cacheField name="Дата сделки" numFmtId="0">
      <sharedItems count="325">
        <s v="2015-06-19"/>
        <s v="2015-06-23"/>
        <s v="2015-06-26"/>
        <s v="2015-07-07"/>
        <s v="2015-07-22"/>
        <s v="2015-07-23"/>
        <s v="2015-07-27"/>
        <s v="2015-07-31"/>
        <s v="2015-08-11"/>
        <s v="2015-08-12"/>
        <s v="2015-08-14"/>
        <s v="2015-09-02"/>
        <s v="2015-09-21"/>
        <s v="2015-09-22"/>
        <s v="2015-09-28"/>
        <s v="2015-10-08"/>
        <s v="2015-10-14"/>
        <s v="2015-10-28"/>
        <s v="2015-10-30"/>
        <s v="2015-11-02"/>
        <s v="2015-11-04"/>
        <s v="2015-11-13"/>
        <s v="2015-11-17"/>
        <s v="2015-11-19"/>
        <s v="2015-11-24"/>
        <s v="2015-12-02"/>
        <s v="2015-12-07"/>
        <s v="2015-12-10"/>
        <s v="2015-12-14"/>
        <s v="2015-12-23"/>
        <s v="2015-12-24"/>
        <s v="2015-12-30"/>
        <s v="2016-01-04"/>
        <s v="2016-01-06"/>
        <s v="2016-01-11"/>
        <s v="2016-01-12"/>
        <s v="2016-01-15"/>
        <s v="2016-01-21"/>
        <s v="2016-01-28"/>
        <s v="2016-02-10"/>
        <s v="2016-02-11"/>
        <s v="2016-02-16"/>
        <s v="2016-02-19"/>
        <s v="2016-02-25"/>
        <s v="2016-03-01"/>
        <s v="2016-03-04"/>
        <s v="2016-03-07"/>
        <s v="2016-03-15"/>
        <s v="2016-03-21"/>
        <s v="2016-03-30"/>
        <s v="2016-04-04"/>
        <s v="2016-04-07"/>
        <s v="2016-04-11"/>
        <s v="2016-04-19"/>
        <s v="2016-04-28"/>
        <s v="2016-05-06"/>
        <s v="2016-05-16"/>
        <s v="2016-05-31"/>
        <s v="2016-06-01"/>
        <s v="2016-06-02"/>
        <s v="2016-06-10"/>
        <s v="2016-06-29"/>
        <s v="2016-07-05"/>
        <s v="2016-07-07"/>
        <s v="2016-07-15"/>
        <s v="2016-07-18"/>
        <s v="2016-07-19"/>
        <s v="2016-07-20"/>
        <s v="2016-07-22"/>
        <s v="2016-08-04"/>
        <s v="2016-08-17"/>
        <s v="2016-08-19"/>
        <s v="2016-08-22"/>
        <s v="2016-08-25"/>
        <s v="2016-08-29"/>
        <s v="2016-08-31"/>
        <s v="2016-09-02"/>
        <s v="2016-09-08"/>
        <s v="2016-09-14"/>
        <s v="2016-09-15"/>
        <s v="2016-09-19"/>
        <s v="2016-09-21"/>
        <s v="2016-09-23"/>
        <s v="2016-09-27"/>
        <s v="2016-09-28"/>
        <s v="2016-09-30"/>
        <s v="2016-10-05"/>
        <s v="2016-10-10"/>
        <s v="2016-10-11"/>
        <s v="2016-10-13"/>
        <s v="2016-10-24"/>
        <s v="2016-11-01"/>
        <s v="2016-11-07"/>
        <s v="2016-11-15"/>
        <s v="2016-11-17"/>
        <s v="2016-11-21"/>
        <s v="2016-11-25"/>
        <s v="2016-11-29"/>
        <s v="2016-12-06"/>
        <s v="2016-12-08"/>
        <s v="2016-12-09"/>
        <s v="2016-12-12"/>
        <s v="2016-12-14"/>
        <s v="2016-12-21"/>
        <s v="2017-01-03"/>
        <s v="2017-01-04"/>
        <s v="2017-01-10"/>
        <s v="2017-01-17"/>
        <s v="2017-01-19"/>
        <s v="2017-01-20"/>
        <s v="2017-01-23"/>
        <s v="2017-01-26"/>
        <s v="2017-02-01"/>
        <s v="2017-02-16"/>
        <s v="2017-02-21"/>
        <s v="2017-03-06"/>
        <s v="2017-03-09"/>
        <s v="2017-03-20"/>
        <s v="2017-03-29"/>
        <s v="2017-03-30"/>
        <s v="2017-04-03"/>
        <s v="2017-04-11"/>
        <s v="2017-04-13"/>
        <s v="2017-04-17"/>
        <s v="2017-04-24"/>
        <s v="2017-04-26"/>
        <s v="2017-04-27"/>
        <s v="2017-05-05"/>
        <s v="2017-05-16"/>
        <s v="2017-05-23"/>
        <s v="2017-05-26"/>
        <s v="2017-06-06"/>
        <s v="2017-06-07"/>
        <s v="2017-06-19"/>
        <s v="2017-06-21"/>
        <s v="2017-06-26"/>
        <s v="2017-07-06"/>
        <s v="2017-07-12"/>
        <s v="2017-07-17"/>
        <s v="2017-08-02"/>
        <s v="2017-08-03"/>
        <s v="2017-08-04"/>
        <s v="2017-08-08"/>
        <s v="2017-08-14"/>
        <s v="2017-08-15"/>
        <s v="2017-08-17"/>
        <s v="2017-08-23"/>
        <s v="2017-08-29"/>
        <s v="2017-08-30"/>
        <s v="2017-08-31"/>
        <s v="2017-09-06"/>
        <s v="2017-09-08"/>
        <s v="2017-09-13"/>
        <s v="2017-09-14"/>
        <s v="2017-09-18"/>
        <s v="2017-09-21"/>
        <s v="2017-09-28"/>
        <s v="2017-10-06"/>
        <s v="2017-10-12"/>
        <s v="2017-10-30"/>
        <s v="2017-11-02"/>
        <s v="2017-11-15"/>
        <s v="2017-11-27"/>
        <s v="2017-12-15"/>
        <s v="2017-12-18"/>
        <s v="2017-12-19"/>
        <s v="2017-12-20"/>
        <s v="2017-12-21"/>
        <s v="2018-01-02"/>
        <s v="2018-01-04"/>
        <s v="2018-01-08"/>
        <s v="2018-01-09"/>
        <s v="2018-01-12"/>
        <s v="2018-01-16"/>
        <s v="2018-01-17"/>
        <s v="2018-01-31"/>
        <s v="2018-02-08"/>
        <s v="2018-02-09"/>
        <s v="2018-02-14"/>
        <s v="2018-02-16"/>
        <s v="2018-02-26"/>
        <s v="2018-03-05"/>
        <s v="2018-03-07"/>
        <s v="2018-03-08"/>
        <s v="2018-03-22"/>
        <s v="2018-03-23"/>
        <s v="2018-04-02"/>
        <s v="2018-04-03"/>
        <s v="2018-04-10"/>
        <s v="2018-04-13"/>
        <s v="2018-04-17"/>
        <s v="2018-04-25"/>
        <s v="2018-04-26"/>
        <s v="2018-05-01"/>
        <s v="2018-05-04"/>
        <s v="2018-05-17"/>
        <s v="2018-05-29"/>
        <s v="2018-06-19"/>
        <s v="2018-06-26"/>
        <s v="2018-07-11"/>
        <s v="2018-07-31"/>
        <s v="2018-08-02"/>
        <s v="2018-08-06"/>
        <s v="2018-08-10"/>
        <s v="2018-08-14"/>
        <s v="2018-08-15"/>
        <s v="2018-08-17"/>
        <s v="2018-08-20"/>
        <s v="2018-09-06"/>
        <s v="2018-09-12"/>
        <s v="2018-09-14"/>
        <s v="2018-09-17"/>
        <s v="2018-09-18"/>
        <s v="2018-09-25"/>
        <s v="2018-10-18"/>
        <s v="2018-10-19"/>
        <s v="2018-10-31"/>
        <s v="2018-11-06"/>
        <s v="2018-11-07"/>
        <s v="2018-11-09"/>
        <s v="2018-11-13"/>
        <s v="2018-11-20"/>
        <s v="2018-11-29"/>
        <s v="2018-11-30"/>
        <s v="2018-12-10"/>
        <s v="2018-12-12"/>
        <s v="2018-12-19"/>
        <s v="2018-12-21"/>
        <s v="2018-12-31"/>
        <s v="2019-01-16"/>
        <s v="2019-01-30"/>
        <s v="2019-01-31"/>
        <s v="2019-02-01"/>
        <s v="2019-02-05"/>
        <s v="2019-02-06"/>
        <s v="2019-02-13"/>
        <s v="2019-02-14"/>
        <s v="2019-02-19"/>
        <s v="2019-02-27"/>
        <s v="2019-02-28"/>
        <s v="2019-03-01"/>
        <s v="2019-03-07"/>
        <s v="2019-03-11"/>
        <s v="2019-03-12"/>
        <s v="2019-03-15"/>
        <s v="2019-03-18"/>
        <s v="2019-03-19"/>
        <s v="2019-03-25"/>
        <s v="2019-03-27"/>
        <s v="2019-04-05"/>
        <s v="2019-04-08"/>
        <s v="2019-04-09"/>
        <s v="2019-04-11"/>
        <s v="2019-04-22"/>
        <s v="2019-04-30"/>
        <s v="2019-05-01"/>
        <s v="2019-05-02"/>
        <s v="2019-05-07"/>
        <s v="2019-05-08"/>
        <s v="2019-05-10"/>
        <s v="2019-05-22"/>
        <s v="2019-05-23"/>
        <s v="2019-05-28"/>
        <s v="2019-06-06"/>
        <s v="2019-06-18"/>
        <s v="2019-06-26"/>
        <s v="2019-06-28"/>
        <s v="2019-07-09"/>
        <s v="2019-07-17"/>
        <s v="2019-07-23"/>
        <s v="2019-07-26"/>
        <s v="2019-07-29"/>
        <s v="2019-08-02"/>
        <s v="2019-08-05"/>
        <s v="2019-08-07"/>
        <s v="2019-08-08"/>
        <s v="2019-08-19"/>
        <s v="2019-08-21"/>
        <s v="2019-08-26"/>
        <s v="2019-08-28"/>
        <s v="2019-08-30"/>
        <s v="2019-09-06"/>
        <s v="2019-09-10"/>
        <s v="2019-09-17"/>
        <s v="2019-09-27"/>
        <s v="2019-10-07"/>
        <s v="2019-10-15"/>
        <s v="2019-10-16"/>
        <s v="2019-10-18"/>
        <s v="2019-10-21"/>
        <s v="2019-10-23"/>
        <s v="2019-11-01"/>
        <s v="2019-11-15"/>
        <s v="2019-11-19"/>
        <s v="2019-11-20"/>
        <s v="2019-11-21"/>
        <s v="2019-12-11"/>
        <s v="2019-12-18"/>
        <s v="2019-12-24"/>
        <s v="2019-12-26"/>
        <s v="2019-12-27"/>
        <s v="2020-01-02"/>
        <s v="2020-01-06"/>
        <s v="2020-01-13"/>
        <s v="2020-01-14"/>
        <s v="2020-01-16"/>
        <s v="2020-01-29"/>
        <s v="2020-01-30"/>
        <s v="2020-02-12"/>
        <s v="2020-02-20"/>
        <s v="2020-02-21"/>
        <s v="2020-02-24"/>
        <s v="2020-02-27"/>
        <s v="2020-03-04"/>
        <s v="2020-03-11"/>
        <s v="2020-03-17"/>
        <s v="2020-03-20"/>
        <s v="2020-03-23"/>
        <s v="2020-03-26"/>
        <s v="2020-03-31"/>
        <s v="2020-04-08"/>
        <s v="2020-04-13"/>
        <s v="2020-04-16"/>
        <s v="2020-04-17"/>
        <s v="2020-04-20"/>
      </sharedItems>
    </cacheField>
    <cacheField name="Тип сделки" numFmtId="0">
      <sharedItems/>
    </cacheField>
    <cacheField name="Количество" numFmtId="1">
      <sharedItems containsSemiMixedTypes="0" containsString="0" containsNumber="1" containsInteger="1" minValue="0" maxValue="9400"/>
    </cacheField>
    <cacheField name="Количество_net" numFmtId="0">
      <sharedItems containsSemiMixedTypes="0" containsString="0" containsNumber="1" containsInteger="1" minValue="-500" maxValue="9400" count="101">
        <n v="-230"/>
        <n v="-380"/>
        <n v="-80"/>
        <n v="-340"/>
        <n v="-410"/>
        <n v="-240"/>
        <n v="-400"/>
        <n v="-440"/>
        <n v="20"/>
        <n v="-460"/>
        <n v="130"/>
        <n v="320"/>
        <n v="-250"/>
        <n v="160"/>
        <n v="-420"/>
        <n v="-170"/>
        <n v="-390"/>
        <n v="240"/>
        <n v="110"/>
        <n v="300"/>
        <n v="-300"/>
        <n v="-430"/>
        <n v="-280"/>
        <n v="-320"/>
        <n v="170"/>
        <n v="230"/>
        <n v="-20"/>
        <n v="250"/>
        <n v="50"/>
        <n v="-180"/>
        <n v="-500"/>
        <n v="470"/>
        <n v="440"/>
        <n v="180"/>
        <n v="30"/>
        <n v="220"/>
        <n v="-310"/>
        <n v="500"/>
        <n v="450"/>
        <n v="-110"/>
        <n v="-160"/>
        <n v="120"/>
        <n v="-350"/>
        <n v="-40"/>
        <n v="0"/>
        <n v="-50"/>
        <n v="290"/>
        <n v="150"/>
        <n v="340"/>
        <n v="-470"/>
        <n v="-10"/>
        <n v="310"/>
        <n v="-480"/>
        <n v="190"/>
        <n v="-330"/>
        <n v="140"/>
        <n v="70"/>
        <n v="350"/>
        <n v="-270"/>
        <n v="420"/>
        <n v="-220"/>
        <n v="460"/>
        <n v="-450"/>
        <n v="430"/>
        <n v="260"/>
        <n v="-70"/>
        <n v="210"/>
        <n v="-370"/>
        <n v="270"/>
        <n v="400"/>
        <n v="-130"/>
        <n v="-210"/>
        <n v="40"/>
        <n v="-200"/>
        <n v="200"/>
        <n v="390"/>
        <n v="-360"/>
        <n v="490"/>
        <n v="100"/>
        <n v="-60"/>
        <n v="370"/>
        <n v="10"/>
        <n v="-260"/>
        <n v="-290"/>
        <n v="90"/>
        <n v="-140"/>
        <n v="-490"/>
        <n v="60"/>
        <n v="-90"/>
        <n v="-30"/>
        <n v="-150"/>
        <n v="-100"/>
        <n v="480"/>
        <n v="-190"/>
        <n v="360"/>
        <n v="-120"/>
        <n v="280"/>
        <n v="330"/>
        <n v="80"/>
        <n v="410"/>
        <n v="94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
  <r>
    <x v="0"/>
    <s v="Продажа"/>
    <n v="230"/>
    <x v="0"/>
  </r>
  <r>
    <x v="1"/>
    <s v="Продажа"/>
    <n v="380"/>
    <x v="1"/>
  </r>
  <r>
    <x v="2"/>
    <s v="Продажа"/>
    <n v="80"/>
    <x v="2"/>
  </r>
  <r>
    <x v="3"/>
    <s v="Продажа"/>
    <n v="340"/>
    <x v="3"/>
  </r>
  <r>
    <x v="4"/>
    <s v="Продажа"/>
    <n v="410"/>
    <x v="4"/>
  </r>
  <r>
    <x v="5"/>
    <s v="Продажа"/>
    <n v="240"/>
    <x v="5"/>
  </r>
  <r>
    <x v="6"/>
    <s v="Продажа"/>
    <n v="400"/>
    <x v="6"/>
  </r>
  <r>
    <x v="7"/>
    <s v="Продажа"/>
    <n v="440"/>
    <x v="7"/>
  </r>
  <r>
    <x v="8"/>
    <s v="Покупка"/>
    <n v="20"/>
    <x v="8"/>
  </r>
  <r>
    <x v="9"/>
    <s v="Продажа"/>
    <n v="460"/>
    <x v="9"/>
  </r>
  <r>
    <x v="9"/>
    <s v="Покупка"/>
    <n v="130"/>
    <x v="10"/>
  </r>
  <r>
    <x v="10"/>
    <s v="Покупка"/>
    <n v="320"/>
    <x v="11"/>
  </r>
  <r>
    <x v="11"/>
    <s v="Продажа"/>
    <n v="250"/>
    <x v="12"/>
  </r>
  <r>
    <x v="12"/>
    <s v="Покупка"/>
    <n v="160"/>
    <x v="13"/>
  </r>
  <r>
    <x v="13"/>
    <s v="Продажа"/>
    <n v="410"/>
    <x v="4"/>
  </r>
  <r>
    <x v="14"/>
    <s v="Продажа"/>
    <n v="420"/>
    <x v="14"/>
  </r>
  <r>
    <x v="15"/>
    <s v="Продажа"/>
    <n v="170"/>
    <x v="15"/>
  </r>
  <r>
    <x v="16"/>
    <s v="Продажа"/>
    <n v="390"/>
    <x v="16"/>
  </r>
  <r>
    <x v="17"/>
    <s v="Покупка"/>
    <n v="240"/>
    <x v="17"/>
  </r>
  <r>
    <x v="18"/>
    <s v="Покупка"/>
    <n v="110"/>
    <x v="18"/>
  </r>
  <r>
    <x v="19"/>
    <s v="Покупка"/>
    <n v="300"/>
    <x v="19"/>
  </r>
  <r>
    <x v="20"/>
    <s v="Продажа"/>
    <n v="300"/>
    <x v="20"/>
  </r>
  <r>
    <x v="21"/>
    <s v="Продажа"/>
    <n v="430"/>
    <x v="21"/>
  </r>
  <r>
    <x v="22"/>
    <s v="Покупка"/>
    <n v="160"/>
    <x v="13"/>
  </r>
  <r>
    <x v="22"/>
    <s v="Продажа"/>
    <n v="440"/>
    <x v="7"/>
  </r>
  <r>
    <x v="23"/>
    <s v="Продажа"/>
    <n v="280"/>
    <x v="22"/>
  </r>
  <r>
    <x v="24"/>
    <s v="Продажа"/>
    <n v="170"/>
    <x v="15"/>
  </r>
  <r>
    <x v="25"/>
    <s v="Продажа"/>
    <n v="320"/>
    <x v="23"/>
  </r>
  <r>
    <x v="26"/>
    <s v="Продажа"/>
    <n v="390"/>
    <x v="16"/>
  </r>
  <r>
    <x v="27"/>
    <s v="Покупка"/>
    <n v="170"/>
    <x v="24"/>
  </r>
  <r>
    <x v="28"/>
    <s v="Покупка"/>
    <n v="230"/>
    <x v="25"/>
  </r>
  <r>
    <x v="29"/>
    <s v="Продажа"/>
    <n v="20"/>
    <x v="26"/>
  </r>
  <r>
    <x v="30"/>
    <s v="Покупка"/>
    <n v="250"/>
    <x v="27"/>
  </r>
  <r>
    <x v="31"/>
    <s v="Покупка"/>
    <n v="50"/>
    <x v="28"/>
  </r>
  <r>
    <x v="32"/>
    <s v="Продажа"/>
    <n v="180"/>
    <x v="29"/>
  </r>
  <r>
    <x v="33"/>
    <s v="Продажа"/>
    <n v="500"/>
    <x v="30"/>
  </r>
  <r>
    <x v="34"/>
    <s v="Продажа"/>
    <n v="80"/>
    <x v="2"/>
  </r>
  <r>
    <x v="35"/>
    <s v="Продажа"/>
    <n v="390"/>
    <x v="16"/>
  </r>
  <r>
    <x v="36"/>
    <s v="Покупка"/>
    <n v="130"/>
    <x v="10"/>
  </r>
  <r>
    <x v="37"/>
    <s v="Покупка"/>
    <n v="470"/>
    <x v="31"/>
  </r>
  <r>
    <x v="38"/>
    <s v="Покупка"/>
    <n v="440"/>
    <x v="32"/>
  </r>
  <r>
    <x v="39"/>
    <s v="Продажа"/>
    <n v="430"/>
    <x v="21"/>
  </r>
  <r>
    <x v="40"/>
    <s v="Покупка"/>
    <n v="180"/>
    <x v="33"/>
  </r>
  <r>
    <x v="41"/>
    <s v="Покупка"/>
    <n v="30"/>
    <x v="34"/>
  </r>
  <r>
    <x v="42"/>
    <s v="Покупка"/>
    <n v="220"/>
    <x v="35"/>
  </r>
  <r>
    <x v="42"/>
    <s v="Продажа"/>
    <n v="310"/>
    <x v="36"/>
  </r>
  <r>
    <x v="43"/>
    <s v="Продажа"/>
    <n v="420"/>
    <x v="14"/>
  </r>
  <r>
    <x v="44"/>
    <s v="Покупка"/>
    <n v="30"/>
    <x v="34"/>
  </r>
  <r>
    <x v="45"/>
    <s v="Покупка"/>
    <n v="500"/>
    <x v="37"/>
  </r>
  <r>
    <x v="45"/>
    <s v="Покупка"/>
    <n v="450"/>
    <x v="38"/>
  </r>
  <r>
    <x v="46"/>
    <s v="Продажа"/>
    <n v="110"/>
    <x v="39"/>
  </r>
  <r>
    <x v="47"/>
    <s v="Продажа"/>
    <n v="160"/>
    <x v="40"/>
  </r>
  <r>
    <x v="48"/>
    <s v="Покупка"/>
    <n v="120"/>
    <x v="41"/>
  </r>
  <r>
    <x v="49"/>
    <s v="Продажа"/>
    <n v="350"/>
    <x v="42"/>
  </r>
  <r>
    <x v="49"/>
    <s v="Продажа"/>
    <n v="40"/>
    <x v="43"/>
  </r>
  <r>
    <x v="50"/>
    <s v="Покупка"/>
    <n v="320"/>
    <x v="11"/>
  </r>
  <r>
    <x v="51"/>
    <s v="Покупка"/>
    <n v="0"/>
    <x v="44"/>
  </r>
  <r>
    <x v="51"/>
    <s v="Покупка"/>
    <n v="500"/>
    <x v="37"/>
  </r>
  <r>
    <x v="52"/>
    <s v="Продажа"/>
    <n v="50"/>
    <x v="45"/>
  </r>
  <r>
    <x v="53"/>
    <s v="Покупка"/>
    <n v="290"/>
    <x v="46"/>
  </r>
  <r>
    <x v="54"/>
    <s v="Продажа"/>
    <n v="390"/>
    <x v="16"/>
  </r>
  <r>
    <x v="55"/>
    <s v="Продажа"/>
    <n v="350"/>
    <x v="42"/>
  </r>
  <r>
    <x v="56"/>
    <s v="Продажа"/>
    <n v="180"/>
    <x v="29"/>
  </r>
  <r>
    <x v="57"/>
    <s v="Продажа"/>
    <n v="40"/>
    <x v="43"/>
  </r>
  <r>
    <x v="58"/>
    <s v="Покупка"/>
    <n v="20"/>
    <x v="8"/>
  </r>
  <r>
    <x v="59"/>
    <s v="Покупка"/>
    <n v="150"/>
    <x v="47"/>
  </r>
  <r>
    <x v="60"/>
    <s v="Покупка"/>
    <n v="340"/>
    <x v="48"/>
  </r>
  <r>
    <x v="61"/>
    <s v="Продажа"/>
    <n v="110"/>
    <x v="39"/>
  </r>
  <r>
    <x v="62"/>
    <s v="Продажа"/>
    <n v="470"/>
    <x v="49"/>
  </r>
  <r>
    <x v="63"/>
    <s v="Покупка"/>
    <n v="500"/>
    <x v="37"/>
  </r>
  <r>
    <x v="64"/>
    <s v="Продажа"/>
    <n v="10"/>
    <x v="50"/>
  </r>
  <r>
    <x v="65"/>
    <s v="Покупка"/>
    <n v="310"/>
    <x v="51"/>
  </r>
  <r>
    <x v="66"/>
    <s v="Продажа"/>
    <n v="480"/>
    <x v="52"/>
  </r>
  <r>
    <x v="67"/>
    <s v="Продажа"/>
    <n v="380"/>
    <x v="1"/>
  </r>
  <r>
    <x v="68"/>
    <s v="Покупка"/>
    <n v="220"/>
    <x v="35"/>
  </r>
  <r>
    <x v="69"/>
    <s v="Продажа"/>
    <n v="310"/>
    <x v="36"/>
  </r>
  <r>
    <x v="70"/>
    <s v="Покупка"/>
    <n v="190"/>
    <x v="53"/>
  </r>
  <r>
    <x v="71"/>
    <s v="Продажа"/>
    <n v="330"/>
    <x v="54"/>
  </r>
  <r>
    <x v="72"/>
    <s v="Покупка"/>
    <n v="110"/>
    <x v="18"/>
  </r>
  <r>
    <x v="73"/>
    <s v="Покупка"/>
    <n v="140"/>
    <x v="55"/>
  </r>
  <r>
    <x v="74"/>
    <s v="Покупка"/>
    <n v="70"/>
    <x v="56"/>
  </r>
  <r>
    <x v="75"/>
    <s v="Покупка"/>
    <n v="350"/>
    <x v="57"/>
  </r>
  <r>
    <x v="76"/>
    <s v="Покупка"/>
    <n v="500"/>
    <x v="37"/>
  </r>
  <r>
    <x v="77"/>
    <s v="Продажа"/>
    <n v="270"/>
    <x v="58"/>
  </r>
  <r>
    <x v="78"/>
    <s v="Покупка"/>
    <n v="420"/>
    <x v="59"/>
  </r>
  <r>
    <x v="79"/>
    <s v="Покупка"/>
    <n v="150"/>
    <x v="47"/>
  </r>
  <r>
    <x v="80"/>
    <s v="Продажа"/>
    <n v="220"/>
    <x v="60"/>
  </r>
  <r>
    <x v="81"/>
    <s v="Покупка"/>
    <n v="460"/>
    <x v="61"/>
  </r>
  <r>
    <x v="82"/>
    <s v="Продажа"/>
    <n v="350"/>
    <x v="42"/>
  </r>
  <r>
    <x v="83"/>
    <s v="Продажа"/>
    <n v="500"/>
    <x v="30"/>
  </r>
  <r>
    <x v="84"/>
    <s v="Продажа"/>
    <n v="450"/>
    <x v="62"/>
  </r>
  <r>
    <x v="84"/>
    <s v="Покупка"/>
    <n v="350"/>
    <x v="57"/>
  </r>
  <r>
    <x v="85"/>
    <s v="Покупка"/>
    <n v="430"/>
    <x v="63"/>
  </r>
  <r>
    <x v="86"/>
    <s v="Покупка"/>
    <n v="460"/>
    <x v="61"/>
  </r>
  <r>
    <x v="86"/>
    <s v="Покупка"/>
    <n v="420"/>
    <x v="59"/>
  </r>
  <r>
    <x v="87"/>
    <s v="Покупка"/>
    <n v="30"/>
    <x v="34"/>
  </r>
  <r>
    <x v="88"/>
    <s v="Покупка"/>
    <n v="20"/>
    <x v="8"/>
  </r>
  <r>
    <x v="89"/>
    <s v="Покупка"/>
    <n v="260"/>
    <x v="64"/>
  </r>
  <r>
    <x v="89"/>
    <s v="Покупка"/>
    <n v="70"/>
    <x v="56"/>
  </r>
  <r>
    <x v="90"/>
    <s v="Продажа"/>
    <n v="70"/>
    <x v="65"/>
  </r>
  <r>
    <x v="91"/>
    <s v="Продажа"/>
    <n v="40"/>
    <x v="43"/>
  </r>
  <r>
    <x v="92"/>
    <s v="Продажа"/>
    <n v="230"/>
    <x v="0"/>
  </r>
  <r>
    <x v="93"/>
    <s v="Покупка"/>
    <n v="210"/>
    <x v="66"/>
  </r>
  <r>
    <x v="93"/>
    <s v="Продажа"/>
    <n v="70"/>
    <x v="65"/>
  </r>
  <r>
    <x v="94"/>
    <s v="Покупка"/>
    <n v="210"/>
    <x v="66"/>
  </r>
  <r>
    <x v="95"/>
    <s v="Продажа"/>
    <n v="440"/>
    <x v="7"/>
  </r>
  <r>
    <x v="96"/>
    <s v="Покупка"/>
    <n v="420"/>
    <x v="59"/>
  </r>
  <r>
    <x v="97"/>
    <s v="Покупка"/>
    <n v="190"/>
    <x v="53"/>
  </r>
  <r>
    <x v="98"/>
    <s v="Покупка"/>
    <n v="420"/>
    <x v="59"/>
  </r>
  <r>
    <x v="99"/>
    <s v="Покупка"/>
    <n v="430"/>
    <x v="63"/>
  </r>
  <r>
    <x v="100"/>
    <s v="Покупка"/>
    <n v="130"/>
    <x v="10"/>
  </r>
  <r>
    <x v="101"/>
    <s v="Продажа"/>
    <n v="220"/>
    <x v="60"/>
  </r>
  <r>
    <x v="102"/>
    <s v="Покупка"/>
    <n v="250"/>
    <x v="27"/>
  </r>
  <r>
    <x v="103"/>
    <s v="Покупка"/>
    <n v="450"/>
    <x v="38"/>
  </r>
  <r>
    <x v="104"/>
    <s v="Продажа"/>
    <n v="280"/>
    <x v="22"/>
  </r>
  <r>
    <x v="105"/>
    <s v="Продажа"/>
    <n v="370"/>
    <x v="67"/>
  </r>
  <r>
    <x v="106"/>
    <s v="Покупка"/>
    <n v="70"/>
    <x v="56"/>
  </r>
  <r>
    <x v="107"/>
    <s v="Покупка"/>
    <n v="140"/>
    <x v="55"/>
  </r>
  <r>
    <x v="108"/>
    <s v="Продажа"/>
    <n v="450"/>
    <x v="62"/>
  </r>
  <r>
    <x v="109"/>
    <s v="Покупка"/>
    <n v="270"/>
    <x v="68"/>
  </r>
  <r>
    <x v="110"/>
    <s v="Покупка"/>
    <n v="460"/>
    <x v="61"/>
  </r>
  <r>
    <x v="111"/>
    <s v="Продажа"/>
    <n v="250"/>
    <x v="12"/>
  </r>
  <r>
    <x v="112"/>
    <s v="Покупка"/>
    <n v="400"/>
    <x v="69"/>
  </r>
  <r>
    <x v="113"/>
    <s v="Покупка"/>
    <n v="320"/>
    <x v="11"/>
  </r>
  <r>
    <x v="114"/>
    <s v="Продажа"/>
    <n v="130"/>
    <x v="70"/>
  </r>
  <r>
    <x v="115"/>
    <s v="Продажа"/>
    <n v="10"/>
    <x v="50"/>
  </r>
  <r>
    <x v="116"/>
    <s v="Продажа"/>
    <n v="270"/>
    <x v="58"/>
  </r>
  <r>
    <x v="117"/>
    <s v="Продажа"/>
    <n v="210"/>
    <x v="71"/>
  </r>
  <r>
    <x v="118"/>
    <s v="Покупка"/>
    <n v="40"/>
    <x v="72"/>
  </r>
  <r>
    <x v="119"/>
    <s v="Продажа"/>
    <n v="430"/>
    <x v="21"/>
  </r>
  <r>
    <x v="120"/>
    <s v="Продажа"/>
    <n v="200"/>
    <x v="73"/>
  </r>
  <r>
    <x v="121"/>
    <s v="Покупка"/>
    <n v="200"/>
    <x v="74"/>
  </r>
  <r>
    <x v="122"/>
    <s v="Продажа"/>
    <n v="370"/>
    <x v="67"/>
  </r>
  <r>
    <x v="122"/>
    <s v="Продажа"/>
    <n v="80"/>
    <x v="2"/>
  </r>
  <r>
    <x v="123"/>
    <s v="Покупка"/>
    <n v="230"/>
    <x v="25"/>
  </r>
  <r>
    <x v="124"/>
    <s v="Продажа"/>
    <n v="420"/>
    <x v="14"/>
  </r>
  <r>
    <x v="125"/>
    <s v="Продажа"/>
    <n v="180"/>
    <x v="29"/>
  </r>
  <r>
    <x v="126"/>
    <s v="Продажа"/>
    <n v="80"/>
    <x v="2"/>
  </r>
  <r>
    <x v="126"/>
    <s v="Продажа"/>
    <n v="460"/>
    <x v="9"/>
  </r>
  <r>
    <x v="127"/>
    <s v="Покупка"/>
    <n v="470"/>
    <x v="31"/>
  </r>
  <r>
    <x v="127"/>
    <s v="Покупка"/>
    <n v="230"/>
    <x v="25"/>
  </r>
  <r>
    <x v="128"/>
    <s v="Продажа"/>
    <n v="10"/>
    <x v="50"/>
  </r>
  <r>
    <x v="129"/>
    <s v="Покупка"/>
    <n v="390"/>
    <x v="75"/>
  </r>
  <r>
    <x v="130"/>
    <s v="Продажа"/>
    <n v="360"/>
    <x v="76"/>
  </r>
  <r>
    <x v="131"/>
    <s v="Покупка"/>
    <n v="180"/>
    <x v="33"/>
  </r>
  <r>
    <x v="132"/>
    <s v="Покупка"/>
    <n v="490"/>
    <x v="77"/>
  </r>
  <r>
    <x v="133"/>
    <s v="Покупка"/>
    <n v="100"/>
    <x v="78"/>
  </r>
  <r>
    <x v="133"/>
    <s v="Продажа"/>
    <n v="60"/>
    <x v="79"/>
  </r>
  <r>
    <x v="134"/>
    <s v="Покупка"/>
    <n v="370"/>
    <x v="80"/>
  </r>
  <r>
    <x v="135"/>
    <s v="Продажа"/>
    <n v="60"/>
    <x v="79"/>
  </r>
  <r>
    <x v="136"/>
    <s v="Покупка"/>
    <n v="10"/>
    <x v="81"/>
  </r>
  <r>
    <x v="137"/>
    <s v="Покупка"/>
    <n v="160"/>
    <x v="13"/>
  </r>
  <r>
    <x v="138"/>
    <s v="Продажа"/>
    <n v="260"/>
    <x v="82"/>
  </r>
  <r>
    <x v="138"/>
    <s v="Продажа"/>
    <n v="290"/>
    <x v="83"/>
  </r>
  <r>
    <x v="139"/>
    <s v="Покупка"/>
    <n v="130"/>
    <x v="10"/>
  </r>
  <r>
    <x v="140"/>
    <s v="Продажа"/>
    <n v="280"/>
    <x v="22"/>
  </r>
  <r>
    <x v="141"/>
    <s v="Покупка"/>
    <n v="430"/>
    <x v="63"/>
  </r>
  <r>
    <x v="142"/>
    <s v="Покупка"/>
    <n v="370"/>
    <x v="80"/>
  </r>
  <r>
    <x v="143"/>
    <s v="Продажа"/>
    <n v="360"/>
    <x v="76"/>
  </r>
  <r>
    <x v="144"/>
    <s v="Покупка"/>
    <n v="150"/>
    <x v="47"/>
  </r>
  <r>
    <x v="144"/>
    <s v="Покупка"/>
    <n v="90"/>
    <x v="84"/>
  </r>
  <r>
    <x v="145"/>
    <s v="Продажа"/>
    <n v="390"/>
    <x v="16"/>
  </r>
  <r>
    <x v="146"/>
    <s v="Продажа"/>
    <n v="170"/>
    <x v="15"/>
  </r>
  <r>
    <x v="147"/>
    <s v="Продажа"/>
    <n v="140"/>
    <x v="85"/>
  </r>
  <r>
    <x v="148"/>
    <s v="Продажа"/>
    <n v="490"/>
    <x v="86"/>
  </r>
  <r>
    <x v="149"/>
    <s v="Продажа"/>
    <n v="260"/>
    <x v="82"/>
  </r>
  <r>
    <x v="150"/>
    <s v="Покупка"/>
    <n v="60"/>
    <x v="87"/>
  </r>
  <r>
    <x v="151"/>
    <s v="Продажа"/>
    <n v="290"/>
    <x v="83"/>
  </r>
  <r>
    <x v="152"/>
    <s v="Продажа"/>
    <n v="20"/>
    <x v="26"/>
  </r>
  <r>
    <x v="153"/>
    <s v="Продажа"/>
    <n v="260"/>
    <x v="82"/>
  </r>
  <r>
    <x v="154"/>
    <s v="Продажа"/>
    <n v="330"/>
    <x v="54"/>
  </r>
  <r>
    <x v="155"/>
    <s v="Продажа"/>
    <n v="140"/>
    <x v="85"/>
  </r>
  <r>
    <x v="156"/>
    <s v="Продажа"/>
    <n v="450"/>
    <x v="62"/>
  </r>
  <r>
    <x v="157"/>
    <s v="Покупка"/>
    <n v="30"/>
    <x v="34"/>
  </r>
  <r>
    <x v="158"/>
    <s v="Продажа"/>
    <n v="420"/>
    <x v="14"/>
  </r>
  <r>
    <x v="159"/>
    <s v="Продажа"/>
    <n v="180"/>
    <x v="29"/>
  </r>
  <r>
    <x v="160"/>
    <s v="Продажа"/>
    <n v="90"/>
    <x v="88"/>
  </r>
  <r>
    <x v="161"/>
    <s v="Продажа"/>
    <n v="340"/>
    <x v="3"/>
  </r>
  <r>
    <x v="162"/>
    <s v="Покупка"/>
    <n v="90"/>
    <x v="84"/>
  </r>
  <r>
    <x v="163"/>
    <s v="Покупка"/>
    <n v="350"/>
    <x v="57"/>
  </r>
  <r>
    <x v="164"/>
    <s v="Покупка"/>
    <n v="0"/>
    <x v="44"/>
  </r>
  <r>
    <x v="165"/>
    <s v="Продажа"/>
    <n v="160"/>
    <x v="40"/>
  </r>
  <r>
    <x v="166"/>
    <s v="Продажа"/>
    <n v="500"/>
    <x v="30"/>
  </r>
  <r>
    <x v="166"/>
    <s v="Продажа"/>
    <n v="250"/>
    <x v="12"/>
  </r>
  <r>
    <x v="167"/>
    <s v="Продажа"/>
    <n v="360"/>
    <x v="76"/>
  </r>
  <r>
    <x v="167"/>
    <s v="Продажа"/>
    <n v="310"/>
    <x v="36"/>
  </r>
  <r>
    <x v="168"/>
    <s v="Продажа"/>
    <n v="500"/>
    <x v="30"/>
  </r>
  <r>
    <x v="169"/>
    <s v="Продажа"/>
    <n v="10"/>
    <x v="50"/>
  </r>
  <r>
    <x v="169"/>
    <s v="Продажа"/>
    <n v="320"/>
    <x v="23"/>
  </r>
  <r>
    <x v="170"/>
    <s v="Покупка"/>
    <n v="290"/>
    <x v="46"/>
  </r>
  <r>
    <x v="171"/>
    <s v="Продажа"/>
    <n v="130"/>
    <x v="70"/>
  </r>
  <r>
    <x v="172"/>
    <s v="Продажа"/>
    <n v="380"/>
    <x v="1"/>
  </r>
  <r>
    <x v="173"/>
    <s v="Покупка"/>
    <n v="120"/>
    <x v="41"/>
  </r>
  <r>
    <x v="173"/>
    <s v="Покупка"/>
    <n v="350"/>
    <x v="57"/>
  </r>
  <r>
    <x v="173"/>
    <s v="Покупка"/>
    <n v="460"/>
    <x v="61"/>
  </r>
  <r>
    <x v="173"/>
    <s v="Покупка"/>
    <n v="200"/>
    <x v="74"/>
  </r>
  <r>
    <x v="174"/>
    <s v="Продажа"/>
    <n v="40"/>
    <x v="43"/>
  </r>
  <r>
    <x v="175"/>
    <s v="Продажа"/>
    <n v="160"/>
    <x v="40"/>
  </r>
  <r>
    <x v="176"/>
    <s v="Продажа"/>
    <n v="140"/>
    <x v="85"/>
  </r>
  <r>
    <x v="177"/>
    <s v="Покупка"/>
    <n v="400"/>
    <x v="69"/>
  </r>
  <r>
    <x v="178"/>
    <s v="Покупка"/>
    <n v="180"/>
    <x v="33"/>
  </r>
  <r>
    <x v="179"/>
    <s v="Продажа"/>
    <n v="30"/>
    <x v="89"/>
  </r>
  <r>
    <x v="180"/>
    <s v="Продажа"/>
    <n v="60"/>
    <x v="79"/>
  </r>
  <r>
    <x v="181"/>
    <s v="Продажа"/>
    <n v="330"/>
    <x v="54"/>
  </r>
  <r>
    <x v="182"/>
    <s v="Покупка"/>
    <n v="450"/>
    <x v="38"/>
  </r>
  <r>
    <x v="183"/>
    <s v="Покупка"/>
    <n v="240"/>
    <x v="17"/>
  </r>
  <r>
    <x v="184"/>
    <s v="Продажа"/>
    <n v="390"/>
    <x v="16"/>
  </r>
  <r>
    <x v="185"/>
    <s v="Покупка"/>
    <n v="210"/>
    <x v="66"/>
  </r>
  <r>
    <x v="186"/>
    <s v="Продажа"/>
    <n v="150"/>
    <x v="90"/>
  </r>
  <r>
    <x v="187"/>
    <s v="Продажа"/>
    <n v="30"/>
    <x v="89"/>
  </r>
  <r>
    <x v="188"/>
    <s v="Продажа"/>
    <n v="220"/>
    <x v="60"/>
  </r>
  <r>
    <x v="189"/>
    <s v="Продажа"/>
    <n v="100"/>
    <x v="91"/>
  </r>
  <r>
    <x v="189"/>
    <s v="Покупка"/>
    <n v="210"/>
    <x v="66"/>
  </r>
  <r>
    <x v="190"/>
    <s v="Покупка"/>
    <n v="300"/>
    <x v="19"/>
  </r>
  <r>
    <x v="191"/>
    <s v="Покупка"/>
    <n v="200"/>
    <x v="74"/>
  </r>
  <r>
    <x v="191"/>
    <s v="Продажа"/>
    <n v="30"/>
    <x v="89"/>
  </r>
  <r>
    <x v="192"/>
    <s v="Покупка"/>
    <n v="440"/>
    <x v="32"/>
  </r>
  <r>
    <x v="193"/>
    <s v="Покупка"/>
    <n v="260"/>
    <x v="64"/>
  </r>
  <r>
    <x v="193"/>
    <s v="Покупка"/>
    <n v="480"/>
    <x v="92"/>
  </r>
  <r>
    <x v="194"/>
    <s v="Покупка"/>
    <n v="0"/>
    <x v="44"/>
  </r>
  <r>
    <x v="195"/>
    <s v="Продажа"/>
    <n v="230"/>
    <x v="0"/>
  </r>
  <r>
    <x v="196"/>
    <s v="Продажа"/>
    <n v="30"/>
    <x v="89"/>
  </r>
  <r>
    <x v="197"/>
    <s v="Продажа"/>
    <n v="90"/>
    <x v="88"/>
  </r>
  <r>
    <x v="198"/>
    <s v="Продажа"/>
    <n v="190"/>
    <x v="93"/>
  </r>
  <r>
    <x v="199"/>
    <s v="Продажа"/>
    <n v="470"/>
    <x v="49"/>
  </r>
  <r>
    <x v="200"/>
    <s v="Продажа"/>
    <n v="360"/>
    <x v="76"/>
  </r>
  <r>
    <x v="201"/>
    <s v="Покупка"/>
    <n v="170"/>
    <x v="24"/>
  </r>
  <r>
    <x v="202"/>
    <s v="Покупка"/>
    <n v="360"/>
    <x v="94"/>
  </r>
  <r>
    <x v="203"/>
    <s v="Покупка"/>
    <n v="290"/>
    <x v="46"/>
  </r>
  <r>
    <x v="204"/>
    <s v="Покупка"/>
    <n v="250"/>
    <x v="27"/>
  </r>
  <r>
    <x v="205"/>
    <s v="Покупка"/>
    <n v="360"/>
    <x v="94"/>
  </r>
  <r>
    <x v="206"/>
    <s v="Покупка"/>
    <n v="20"/>
    <x v="8"/>
  </r>
  <r>
    <x v="207"/>
    <s v="Продажа"/>
    <n v="490"/>
    <x v="86"/>
  </r>
  <r>
    <x v="208"/>
    <s v="Покупка"/>
    <n v="70"/>
    <x v="56"/>
  </r>
  <r>
    <x v="209"/>
    <s v="Покупка"/>
    <n v="200"/>
    <x v="74"/>
  </r>
  <r>
    <x v="210"/>
    <s v="Продажа"/>
    <n v="320"/>
    <x v="23"/>
  </r>
  <r>
    <x v="211"/>
    <s v="Покупка"/>
    <n v="200"/>
    <x v="74"/>
  </r>
  <r>
    <x v="212"/>
    <s v="Покупка"/>
    <n v="370"/>
    <x v="80"/>
  </r>
  <r>
    <x v="213"/>
    <s v="Продажа"/>
    <n v="410"/>
    <x v="4"/>
  </r>
  <r>
    <x v="214"/>
    <s v="Продажа"/>
    <n v="190"/>
    <x v="93"/>
  </r>
  <r>
    <x v="215"/>
    <s v="Продажа"/>
    <n v="60"/>
    <x v="79"/>
  </r>
  <r>
    <x v="216"/>
    <s v="Покупка"/>
    <n v="390"/>
    <x v="75"/>
  </r>
  <r>
    <x v="217"/>
    <s v="Продажа"/>
    <n v="400"/>
    <x v="6"/>
  </r>
  <r>
    <x v="217"/>
    <s v="Продажа"/>
    <n v="230"/>
    <x v="0"/>
  </r>
  <r>
    <x v="218"/>
    <s v="Покупка"/>
    <n v="120"/>
    <x v="41"/>
  </r>
  <r>
    <x v="219"/>
    <s v="Продажа"/>
    <n v="70"/>
    <x v="65"/>
  </r>
  <r>
    <x v="220"/>
    <s v="Продажа"/>
    <n v="100"/>
    <x v="91"/>
  </r>
  <r>
    <x v="221"/>
    <s v="Покупка"/>
    <n v="120"/>
    <x v="41"/>
  </r>
  <r>
    <x v="222"/>
    <s v="Продажа"/>
    <n v="120"/>
    <x v="95"/>
  </r>
  <r>
    <x v="222"/>
    <s v="Покупка"/>
    <n v="440"/>
    <x v="32"/>
  </r>
  <r>
    <x v="223"/>
    <s v="Покупка"/>
    <n v="310"/>
    <x v="51"/>
  </r>
  <r>
    <x v="223"/>
    <s v="Покупка"/>
    <n v="130"/>
    <x v="10"/>
  </r>
  <r>
    <x v="224"/>
    <s v="Продажа"/>
    <n v="380"/>
    <x v="1"/>
  </r>
  <r>
    <x v="225"/>
    <s v="Покупка"/>
    <n v="370"/>
    <x v="80"/>
  </r>
  <r>
    <x v="226"/>
    <s v="Продажа"/>
    <n v="100"/>
    <x v="91"/>
  </r>
  <r>
    <x v="227"/>
    <s v="Продажа"/>
    <n v="140"/>
    <x v="85"/>
  </r>
  <r>
    <x v="228"/>
    <s v="Продажа"/>
    <n v="320"/>
    <x v="23"/>
  </r>
  <r>
    <x v="229"/>
    <s v="Продажа"/>
    <n v="70"/>
    <x v="65"/>
  </r>
  <r>
    <x v="230"/>
    <s v="Покупка"/>
    <n v="420"/>
    <x v="59"/>
  </r>
  <r>
    <x v="230"/>
    <s v="Покупка"/>
    <n v="180"/>
    <x v="33"/>
  </r>
  <r>
    <x v="231"/>
    <s v="Продажа"/>
    <n v="150"/>
    <x v="90"/>
  </r>
  <r>
    <x v="232"/>
    <s v="Покупка"/>
    <n v="310"/>
    <x v="51"/>
  </r>
  <r>
    <x v="233"/>
    <s v="Покупка"/>
    <n v="10"/>
    <x v="81"/>
  </r>
  <r>
    <x v="234"/>
    <s v="Покупка"/>
    <n v="350"/>
    <x v="57"/>
  </r>
  <r>
    <x v="235"/>
    <s v="Продажа"/>
    <n v="60"/>
    <x v="79"/>
  </r>
  <r>
    <x v="236"/>
    <s v="Покупка"/>
    <n v="450"/>
    <x v="38"/>
  </r>
  <r>
    <x v="237"/>
    <s v="Покупка"/>
    <n v="450"/>
    <x v="38"/>
  </r>
  <r>
    <x v="238"/>
    <s v="Покупка"/>
    <n v="10"/>
    <x v="81"/>
  </r>
  <r>
    <x v="238"/>
    <s v="Покупка"/>
    <n v="360"/>
    <x v="94"/>
  </r>
  <r>
    <x v="239"/>
    <s v="Покупка"/>
    <n v="140"/>
    <x v="55"/>
  </r>
  <r>
    <x v="240"/>
    <s v="Покупка"/>
    <n v="280"/>
    <x v="96"/>
  </r>
  <r>
    <x v="240"/>
    <s v="Покупка"/>
    <n v="230"/>
    <x v="25"/>
  </r>
  <r>
    <x v="241"/>
    <s v="Продажа"/>
    <n v="380"/>
    <x v="1"/>
  </r>
  <r>
    <x v="242"/>
    <s v="Покупка"/>
    <n v="0"/>
    <x v="44"/>
  </r>
  <r>
    <x v="243"/>
    <s v="Покупка"/>
    <n v="100"/>
    <x v="78"/>
  </r>
  <r>
    <x v="244"/>
    <s v="Покупка"/>
    <n v="340"/>
    <x v="48"/>
  </r>
  <r>
    <x v="245"/>
    <s v="Покупка"/>
    <n v="370"/>
    <x v="80"/>
  </r>
  <r>
    <x v="246"/>
    <s v="Продажа"/>
    <n v="50"/>
    <x v="45"/>
  </r>
  <r>
    <x v="247"/>
    <s v="Продажа"/>
    <n v="240"/>
    <x v="5"/>
  </r>
  <r>
    <x v="248"/>
    <s v="Продажа"/>
    <n v="460"/>
    <x v="9"/>
  </r>
  <r>
    <x v="249"/>
    <s v="Покупка"/>
    <n v="430"/>
    <x v="63"/>
  </r>
  <r>
    <x v="250"/>
    <s v="Продажа"/>
    <n v="470"/>
    <x v="49"/>
  </r>
  <r>
    <x v="251"/>
    <s v="Продажа"/>
    <n v="50"/>
    <x v="45"/>
  </r>
  <r>
    <x v="252"/>
    <s v="Покупка"/>
    <n v="270"/>
    <x v="68"/>
  </r>
  <r>
    <x v="253"/>
    <s v="Покупка"/>
    <n v="20"/>
    <x v="8"/>
  </r>
  <r>
    <x v="254"/>
    <s v="Продажа"/>
    <n v="260"/>
    <x v="82"/>
  </r>
  <r>
    <x v="255"/>
    <s v="Продажа"/>
    <n v="60"/>
    <x v="79"/>
  </r>
  <r>
    <x v="256"/>
    <s v="Продажа"/>
    <n v="450"/>
    <x v="62"/>
  </r>
  <r>
    <x v="256"/>
    <s v="Продажа"/>
    <n v="140"/>
    <x v="85"/>
  </r>
  <r>
    <x v="257"/>
    <s v="Продажа"/>
    <n v="420"/>
    <x v="14"/>
  </r>
  <r>
    <x v="258"/>
    <s v="Продажа"/>
    <n v="360"/>
    <x v="76"/>
  </r>
  <r>
    <x v="259"/>
    <s v="Покупка"/>
    <n v="40"/>
    <x v="72"/>
  </r>
  <r>
    <x v="260"/>
    <s v="Покупка"/>
    <n v="70"/>
    <x v="56"/>
  </r>
  <r>
    <x v="261"/>
    <s v="Продажа"/>
    <n v="400"/>
    <x v="6"/>
  </r>
  <r>
    <x v="262"/>
    <s v="Продажа"/>
    <n v="400"/>
    <x v="6"/>
  </r>
  <r>
    <x v="262"/>
    <s v="Продажа"/>
    <n v="130"/>
    <x v="70"/>
  </r>
  <r>
    <x v="263"/>
    <s v="Покупка"/>
    <n v="200"/>
    <x v="74"/>
  </r>
  <r>
    <x v="264"/>
    <s v="Продажа"/>
    <n v="470"/>
    <x v="49"/>
  </r>
  <r>
    <x v="264"/>
    <s v="Покупка"/>
    <n v="160"/>
    <x v="13"/>
  </r>
  <r>
    <x v="265"/>
    <s v="Покупка"/>
    <n v="0"/>
    <x v="44"/>
  </r>
  <r>
    <x v="265"/>
    <s v="Продажа"/>
    <n v="30"/>
    <x v="89"/>
  </r>
  <r>
    <x v="266"/>
    <s v="Покупка"/>
    <n v="0"/>
    <x v="44"/>
  </r>
  <r>
    <x v="267"/>
    <s v="Продажа"/>
    <n v="360"/>
    <x v="76"/>
  </r>
  <r>
    <x v="268"/>
    <s v="Покупка"/>
    <n v="100"/>
    <x v="78"/>
  </r>
  <r>
    <x v="268"/>
    <s v="Покупка"/>
    <n v="150"/>
    <x v="47"/>
  </r>
  <r>
    <x v="269"/>
    <s v="Покупка"/>
    <n v="330"/>
    <x v="97"/>
  </r>
  <r>
    <x v="270"/>
    <s v="Продажа"/>
    <n v="150"/>
    <x v="90"/>
  </r>
  <r>
    <x v="270"/>
    <s v="Продажа"/>
    <n v="450"/>
    <x v="62"/>
  </r>
  <r>
    <x v="271"/>
    <s v="Покупка"/>
    <n v="330"/>
    <x v="97"/>
  </r>
  <r>
    <x v="272"/>
    <s v="Продажа"/>
    <n v="350"/>
    <x v="42"/>
  </r>
  <r>
    <x v="273"/>
    <s v="Продажа"/>
    <n v="250"/>
    <x v="12"/>
  </r>
  <r>
    <x v="274"/>
    <s v="Продажа"/>
    <n v="370"/>
    <x v="67"/>
  </r>
  <r>
    <x v="274"/>
    <s v="Покупка"/>
    <n v="80"/>
    <x v="98"/>
  </r>
  <r>
    <x v="275"/>
    <s v="Продажа"/>
    <n v="70"/>
    <x v="65"/>
  </r>
  <r>
    <x v="276"/>
    <s v="Продажа"/>
    <n v="250"/>
    <x v="12"/>
  </r>
  <r>
    <x v="276"/>
    <s v="Покупка"/>
    <n v="120"/>
    <x v="41"/>
  </r>
  <r>
    <x v="277"/>
    <s v="Продажа"/>
    <n v="320"/>
    <x v="23"/>
  </r>
  <r>
    <x v="278"/>
    <s v="Продажа"/>
    <n v="450"/>
    <x v="62"/>
  </r>
  <r>
    <x v="279"/>
    <s v="Покупка"/>
    <n v="40"/>
    <x v="72"/>
  </r>
  <r>
    <x v="280"/>
    <s v="Покупка"/>
    <n v="90"/>
    <x v="84"/>
  </r>
  <r>
    <x v="281"/>
    <s v="Продажа"/>
    <n v="290"/>
    <x v="83"/>
  </r>
  <r>
    <x v="282"/>
    <s v="Покупка"/>
    <n v="310"/>
    <x v="51"/>
  </r>
  <r>
    <x v="282"/>
    <s v="Продажа"/>
    <n v="500"/>
    <x v="30"/>
  </r>
  <r>
    <x v="283"/>
    <s v="Продажа"/>
    <n v="280"/>
    <x v="22"/>
  </r>
  <r>
    <x v="283"/>
    <s v="Покупка"/>
    <n v="110"/>
    <x v="18"/>
  </r>
  <r>
    <x v="284"/>
    <s v="Покупка"/>
    <n v="230"/>
    <x v="25"/>
  </r>
  <r>
    <x v="285"/>
    <s v="Покупка"/>
    <n v="310"/>
    <x v="51"/>
  </r>
  <r>
    <x v="286"/>
    <s v="Продажа"/>
    <n v="300"/>
    <x v="20"/>
  </r>
  <r>
    <x v="287"/>
    <s v="Продажа"/>
    <n v="500"/>
    <x v="30"/>
  </r>
  <r>
    <x v="288"/>
    <s v="Покупка"/>
    <n v="420"/>
    <x v="59"/>
  </r>
  <r>
    <x v="289"/>
    <s v="Продажа"/>
    <n v="280"/>
    <x v="22"/>
  </r>
  <r>
    <x v="290"/>
    <s v="Покупка"/>
    <n v="30"/>
    <x v="34"/>
  </r>
  <r>
    <x v="291"/>
    <s v="Продажа"/>
    <n v="230"/>
    <x v="0"/>
  </r>
  <r>
    <x v="292"/>
    <s v="Покупка"/>
    <n v="430"/>
    <x v="63"/>
  </r>
  <r>
    <x v="293"/>
    <s v="Покупка"/>
    <n v="220"/>
    <x v="35"/>
  </r>
  <r>
    <x v="294"/>
    <s v="Продажа"/>
    <n v="290"/>
    <x v="83"/>
  </r>
  <r>
    <x v="295"/>
    <s v="Покупка"/>
    <n v="230"/>
    <x v="25"/>
  </r>
  <r>
    <x v="296"/>
    <s v="Продажа"/>
    <n v="310"/>
    <x v="36"/>
  </r>
  <r>
    <x v="297"/>
    <s v="Продажа"/>
    <n v="50"/>
    <x v="45"/>
  </r>
  <r>
    <x v="298"/>
    <s v="Продажа"/>
    <n v="270"/>
    <x v="58"/>
  </r>
  <r>
    <x v="298"/>
    <s v="Продажа"/>
    <n v="220"/>
    <x v="60"/>
  </r>
  <r>
    <x v="299"/>
    <s v="Покупка"/>
    <n v="490"/>
    <x v="77"/>
  </r>
  <r>
    <x v="300"/>
    <s v="Покупка"/>
    <n v="480"/>
    <x v="92"/>
  </r>
  <r>
    <x v="301"/>
    <s v="Покупка"/>
    <n v="400"/>
    <x v="69"/>
  </r>
  <r>
    <x v="302"/>
    <s v="Продажа"/>
    <n v="210"/>
    <x v="71"/>
  </r>
  <r>
    <x v="302"/>
    <s v="Продажа"/>
    <n v="160"/>
    <x v="40"/>
  </r>
  <r>
    <x v="303"/>
    <s v="Продажа"/>
    <n v="230"/>
    <x v="0"/>
  </r>
  <r>
    <x v="304"/>
    <s v="Покупка"/>
    <n v="350"/>
    <x v="57"/>
  </r>
  <r>
    <x v="305"/>
    <s v="Продажа"/>
    <n v="40"/>
    <x v="43"/>
  </r>
  <r>
    <x v="306"/>
    <s v="Продажа"/>
    <n v="390"/>
    <x v="16"/>
  </r>
  <r>
    <x v="307"/>
    <s v="Покупка"/>
    <n v="130"/>
    <x v="10"/>
  </r>
  <r>
    <x v="308"/>
    <s v="Покупка"/>
    <n v="200"/>
    <x v="74"/>
  </r>
  <r>
    <x v="309"/>
    <s v="Продажа"/>
    <n v="360"/>
    <x v="76"/>
  </r>
  <r>
    <x v="310"/>
    <s v="Покупка"/>
    <n v="210"/>
    <x v="66"/>
  </r>
  <r>
    <x v="311"/>
    <s v="Покупка"/>
    <n v="430"/>
    <x v="63"/>
  </r>
  <r>
    <x v="312"/>
    <s v="Продажа"/>
    <n v="260"/>
    <x v="82"/>
  </r>
  <r>
    <x v="313"/>
    <s v="Продажа"/>
    <n v="350"/>
    <x v="42"/>
  </r>
  <r>
    <x v="314"/>
    <s v="Продажа"/>
    <n v="150"/>
    <x v="90"/>
  </r>
  <r>
    <x v="315"/>
    <s v="Продажа"/>
    <n v="290"/>
    <x v="83"/>
  </r>
  <r>
    <x v="316"/>
    <s v="Продажа"/>
    <n v="20"/>
    <x v="26"/>
  </r>
  <r>
    <x v="316"/>
    <s v="Продажа"/>
    <n v="330"/>
    <x v="54"/>
  </r>
  <r>
    <x v="317"/>
    <s v="Покупка"/>
    <n v="0"/>
    <x v="44"/>
  </r>
  <r>
    <x v="318"/>
    <s v="Продажа"/>
    <n v="330"/>
    <x v="54"/>
  </r>
  <r>
    <x v="318"/>
    <s v="Покупка"/>
    <n v="100"/>
    <x v="78"/>
  </r>
  <r>
    <x v="319"/>
    <s v="Продажа"/>
    <n v="490"/>
    <x v="86"/>
  </r>
  <r>
    <x v="320"/>
    <s v="Продажа"/>
    <n v="430"/>
    <x v="21"/>
  </r>
  <r>
    <x v="321"/>
    <s v="Покупка"/>
    <n v="20"/>
    <x v="8"/>
  </r>
  <r>
    <x v="321"/>
    <s v="Продажа"/>
    <n v="160"/>
    <x v="40"/>
  </r>
  <r>
    <x v="321"/>
    <s v="Покупка"/>
    <n v="410"/>
    <x v="99"/>
  </r>
  <r>
    <x v="322"/>
    <s v="Покупка"/>
    <n v="70"/>
    <x v="56"/>
  </r>
  <r>
    <x v="323"/>
    <s v="Покупка"/>
    <n v="230"/>
    <x v="25"/>
  </r>
  <r>
    <x v="324"/>
    <s v="Продажа"/>
    <n v="500"/>
    <x v="30"/>
  </r>
  <r>
    <x v="324"/>
    <s v="Покупка"/>
    <n v="9400"/>
    <x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19EFAF-76AB-6C4E-B561-2FA9D70079E3}" name="Сводная таблица2" cacheId="6" applyNumberFormats="0" applyBorderFormats="0" applyFontFormats="0" applyPatternFormats="0" applyAlignmentFormats="0" applyWidthHeightFormats="1" dataCaption="Значения" updatedVersion="6" minRefreshableVersion="3" useAutoFormatting="1" rowGrandTotals="0" itemPrintTitles="1" createdVersion="6" indent="0" outline="1" outlineData="1" multipleFieldFilters="0">
  <location ref="D42:E367" firstHeaderRow="1" firstDataRow="1" firstDataCol="1"/>
  <pivotFields count="4">
    <pivotField axis="axisRow" showAll="0">
      <items count="3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t="default"/>
      </items>
    </pivotField>
    <pivotField showAll="0"/>
    <pivotField numFmtId="1" showAll="0"/>
    <pivotField dataField="1" showAll="0">
      <items count="102">
        <item x="30"/>
        <item x="86"/>
        <item x="52"/>
        <item x="49"/>
        <item x="9"/>
        <item x="62"/>
        <item x="7"/>
        <item x="21"/>
        <item x="14"/>
        <item x="4"/>
        <item x="6"/>
        <item x="16"/>
        <item x="1"/>
        <item x="67"/>
        <item x="76"/>
        <item x="42"/>
        <item x="3"/>
        <item x="54"/>
        <item x="23"/>
        <item x="36"/>
        <item x="20"/>
        <item x="83"/>
        <item x="22"/>
        <item x="58"/>
        <item x="82"/>
        <item x="12"/>
        <item x="5"/>
        <item x="0"/>
        <item x="60"/>
        <item x="71"/>
        <item x="73"/>
        <item x="93"/>
        <item x="29"/>
        <item x="15"/>
        <item x="40"/>
        <item x="90"/>
        <item x="85"/>
        <item x="70"/>
        <item x="95"/>
        <item x="39"/>
        <item x="91"/>
        <item x="88"/>
        <item x="2"/>
        <item x="65"/>
        <item x="79"/>
        <item x="45"/>
        <item x="43"/>
        <item x="89"/>
        <item x="26"/>
        <item x="50"/>
        <item x="44"/>
        <item x="81"/>
        <item x="8"/>
        <item x="34"/>
        <item x="72"/>
        <item x="28"/>
        <item x="87"/>
        <item x="56"/>
        <item x="98"/>
        <item x="84"/>
        <item x="78"/>
        <item x="18"/>
        <item x="41"/>
        <item x="10"/>
        <item x="55"/>
        <item x="47"/>
        <item x="13"/>
        <item x="24"/>
        <item x="33"/>
        <item x="53"/>
        <item x="74"/>
        <item x="66"/>
        <item x="35"/>
        <item x="25"/>
        <item x="17"/>
        <item x="27"/>
        <item x="64"/>
        <item x="68"/>
        <item x="96"/>
        <item x="46"/>
        <item x="19"/>
        <item x="51"/>
        <item x="11"/>
        <item x="97"/>
        <item x="48"/>
        <item x="57"/>
        <item x="94"/>
        <item x="80"/>
        <item x="75"/>
        <item x="69"/>
        <item x="99"/>
        <item x="59"/>
        <item x="63"/>
        <item x="32"/>
        <item x="38"/>
        <item x="61"/>
        <item x="31"/>
        <item x="92"/>
        <item x="77"/>
        <item x="37"/>
        <item x="100"/>
        <item t="default"/>
      </items>
    </pivotField>
  </pivotFields>
  <rowFields count="1">
    <field x="0"/>
  </rowFields>
  <rowItems count="32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rowItems>
  <colItems count="1">
    <i/>
  </colItems>
  <dataFields count="1">
    <dataField name="Сумма по полю Количество_net" fld="3" baseField="0" baseItem="0"/>
  </dataField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3E6012-F727-404F-BC9B-451126EFEA0E}" name="Таблица1" displayName="Таблица1" ref="A1:D1231" totalsRowShown="0" headerRowDxfId="24" headerRowBorderDxfId="25" tableBorderDxfId="26">
  <autoFilter ref="A1:D1231" xr:uid="{D5F28621-2ADC-1141-93BE-660AE316DD04}"/>
  <tableColumns count="4">
    <tableColumn id="1" xr3:uid="{5344C27D-B103-B84C-A367-8DC18ACFA337}" name="Date" dataDxfId="1"/>
    <tableColumn id="2" xr3:uid="{72F7B221-3FD9-834A-BBB3-9485C03389B5}" name="Close" dataDxfId="2"/>
    <tableColumn id="3" xr3:uid="{B37686AA-86DB-014D-B833-56431A463165}" name="Volume" dataDxfId="23"/>
    <tableColumn id="4" xr3:uid="{D6F8B690-F4AA-9249-885B-46737D651CD1}" name="Stockname"/>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6D2456-B548-AA42-AB4E-F69C00953690}" name="Таблица2" displayName="Таблица2" ref="A5:H1350" totalsRowShown="0" headerRowDxfId="20" headerRowBorderDxfId="21" tableBorderDxfId="22">
  <autoFilter ref="A5:H1350" xr:uid="{78184391-6225-9848-AD05-DE8989FB6A6F}">
    <filterColumn colId="1">
      <filters>
        <filter val="Афанасенков Дмитрий"/>
        <filter val="Афанасьев Максим"/>
        <filter val="Батыршин Рафаэль"/>
        <filter val="Бикмуллин Рафаэль"/>
        <filter val="Шафаренко Олег"/>
      </filters>
    </filterColumn>
  </autoFilter>
  <tableColumns count="8">
    <tableColumn id="1" xr3:uid="{8F7F5A24-B529-E940-B539-54E1B0E3841A}" name="Номер"/>
    <tableColumn id="2" xr3:uid="{6D9E3820-BC38-214C-8E9E-32FFED7EA654}" name="Фамилия, имя"/>
    <tableColumn id="3" xr3:uid="{52CB25DD-E293-A449-8E67-CEC359CEF240}" name="Амплуа"/>
    <tableColumn id="4" xr3:uid="{70DC858D-E63E-694A-8E5E-B2B78ECB9025}" name="Дата рождения" dataDxfId="19"/>
    <tableColumn id="5" xr3:uid="{E1EA60E3-543B-4D43-882D-2BB6FFE6113F}" name="Возраст"/>
    <tableColumn id="6" xr3:uid="{060D6911-E1E3-024F-BD7D-E89271545F47}" name="Гражданство"/>
    <tableColumn id="7" xr3:uid="{D29D8F20-6DE3-1948-8D9D-01BFD14FCC9B}" name="Зарплата"/>
    <tableColumn id="8" xr3:uid="{58255ED4-1406-5B48-8E90-91C14D27E1AF}" name="Год рождения" dataDxfId="18">
      <calculatedColumnFormula>RIGHT(Таблица2[[#This Row],[Дата рождения]],4)</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CF059-4774-9144-A097-1663091C4610}" name="Таблица3" displayName="Таблица3" ref="C5:O432" totalsRowShown="0" headerRowDxfId="16">
  <autoFilter ref="C5:O432" xr:uid="{1F9D729C-FF60-5F4C-8A58-D8C5B4FBA956}"/>
  <tableColumns count="13">
    <tableColumn id="1" xr3:uid="{577A6A23-F799-A244-90A8-3A6F60C0220C}" name="Столбец1" dataDxfId="17"/>
    <tableColumn id="2" xr3:uid="{26DC7E01-E4BE-D045-AC59-FA921D8AFD8A}" name="Артикул"/>
    <tableColumn id="3" xr3:uid="{C5732604-6CAB-9C4A-A20F-D833F09B9308}" name="Категория"/>
    <tableColumn id="4" xr3:uid="{856B16FF-4578-E146-9117-DB3AD05F2E1A}" name="Наименование"/>
    <tableColumn id="5" xr3:uid="{3F91AA78-3DA4-3A4F-A5F8-67527CF3629A}" name="цена за 1кг"/>
    <tableColumn id="6" xr3:uid="{A805DFDD-7124-FC4D-BC1C-E7C164299396}" name="мин фасовка, кг"/>
    <tableColumn id="7" xr3:uid="{4941B05C-2DD4-4D48-AFEB-969B411AE3B7}" name="Заказанное количество, кг" dataDxfId="13"/>
    <tableColumn id="8" xr3:uid="{A7D73254-C76C-104C-A593-142BEE435867}" name="Итого" dataDxfId="14"/>
    <tableColumn id="9" xr3:uid="{8DEE9DD7-27A6-7C49-8753-67F9E2D6C7C5}" name="Скидка" dataDxfId="15"/>
    <tableColumn id="10" xr3:uid="{0F15832B-0F42-0C47-B742-287BB1C72E27}" name="Итого со скидкой" dataDxfId="11"/>
    <tableColumn id="11" xr3:uid="{04B70124-E70F-2B47-B4AD-5661AC316EDB}" name="Дата заказа" dataDxfId="9"/>
    <tableColumn id="12" xr3:uid="{67680D18-4C04-4449-9266-0A8680BFD009}" name="Месяц заказа" dataDxfId="10">
      <calculatedColumnFormula>MONTH(Таблица3[[#This Row],[Дата заказа]])</calculatedColumnFormula>
    </tableColumn>
    <tableColumn id="13" xr3:uid="{0A3A4190-E510-7F42-905D-0E22E52D4FC9}" name="День недели" dataDxfId="12">
      <calculatedColumnFormula>WEEKDAY(Таблица3[[#This Row],[Дата заказа]],2)</calculatedColumnFormula>
    </tableColum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33D38D-ABB1-3545-AD3B-E668B70A871A}" name="Таблица4" displayName="Таблица4" ref="D5:H378" totalsRowShown="0" headerRowDxfId="6" headerRowBorderDxfId="7" tableBorderDxfId="8">
  <autoFilter ref="D5:H378" xr:uid="{344B4AFE-FEE9-5A4A-9653-C5804F30331B}"/>
  <tableColumns count="5">
    <tableColumn id="1" xr3:uid="{6DD0A4ED-B0F7-DE44-A0B5-3D46D694CB3D}" name="Дата сделки" dataDxfId="3"/>
    <tableColumn id="2" xr3:uid="{82F1E980-1B82-874D-8D03-712E3BD54BE5}" name="Тип сделки"/>
    <tableColumn id="3" xr3:uid="{9E80DD95-728A-7F4B-B736-9791EF3973A5}" name="Количество" dataDxfId="5"/>
    <tableColumn id="4" xr3:uid="{16888504-4B94-A441-B20D-0ECBE986E71D}" name="Количество_net" dataDxfId="4">
      <calculatedColumnFormula>IF(Таблица4[[#This Row],[Тип сделки]]="Продажа",-1*Таблица4[[#This Row],[Количество]],Таблица4[[#This Row],[Количество]])</calculatedColumnFormula>
    </tableColumn>
    <tableColumn id="5" xr3:uid="{F0E800E5-93A4-0547-9F25-8E853D597466}" name="Стоимость" dataDxfId="0">
      <calculatedColumnFormula>INDEX(Таблица1[],MATCH(Таблица4[Дата сделки],Таблица1[Date],1),2)*Таблица4[[#This Row],[Количество_net]]</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zoomScale="125" workbookViewId="0">
      <selection activeCell="F37" sqref="F37"/>
    </sheetView>
  </sheetViews>
  <sheetFormatPr baseColWidth="10" defaultColWidth="8.83203125" defaultRowHeight="15" x14ac:dyDescent="0.2"/>
  <cols>
    <col min="1" max="1" width="25" customWidth="1"/>
    <col min="3" max="3" width="50" customWidth="1"/>
    <col min="4" max="4" width="16" bestFit="1" customWidth="1"/>
    <col min="5" max="5" width="27.33203125" bestFit="1" customWidth="1"/>
  </cols>
  <sheetData>
    <row r="1" spans="1:6" x14ac:dyDescent="0.2">
      <c r="B1" t="s">
        <v>0</v>
      </c>
      <c r="C1" s="2"/>
    </row>
    <row r="2" spans="1:6" x14ac:dyDescent="0.2">
      <c r="B2" t="s">
        <v>1</v>
      </c>
      <c r="C2" s="2"/>
    </row>
    <row r="3" spans="1:6" x14ac:dyDescent="0.2">
      <c r="B3" t="s">
        <v>2</v>
      </c>
      <c r="C3" s="3">
        <v>21</v>
      </c>
    </row>
    <row r="4" spans="1:6" x14ac:dyDescent="0.2">
      <c r="A4" s="4" t="s">
        <v>3</v>
      </c>
      <c r="B4" s="4" t="s">
        <v>4</v>
      </c>
      <c r="C4" s="4" t="s">
        <v>5</v>
      </c>
      <c r="D4" s="4" t="s">
        <v>6</v>
      </c>
    </row>
    <row r="5" spans="1:6" ht="16" x14ac:dyDescent="0.2">
      <c r="A5" s="7" t="s">
        <v>7</v>
      </c>
      <c r="B5" s="1">
        <v>1</v>
      </c>
      <c r="C5" s="5" t="s">
        <v>8</v>
      </c>
      <c r="D5" s="2"/>
      <c r="E5" s="19">
        <v>5.8404999999999996</v>
      </c>
    </row>
    <row r="6" spans="1:6" ht="16" x14ac:dyDescent="0.2">
      <c r="A6" s="8"/>
      <c r="B6" s="1">
        <v>2</v>
      </c>
      <c r="C6" s="5" t="s">
        <v>9</v>
      </c>
      <c r="D6" s="2"/>
    </row>
    <row r="7" spans="1:6" ht="16" x14ac:dyDescent="0.2">
      <c r="A7" s="8"/>
      <c r="B7" s="1">
        <v>3</v>
      </c>
      <c r="C7" s="5" t="s">
        <v>10</v>
      </c>
      <c r="D7" s="2"/>
      <c r="E7" s="19">
        <v>15813122993464.736</v>
      </c>
    </row>
    <row r="8" spans="1:6" ht="16" x14ac:dyDescent="0.2">
      <c r="A8" s="8"/>
      <c r="B8" s="1">
        <v>4</v>
      </c>
      <c r="C8" s="5" t="s">
        <v>11</v>
      </c>
      <c r="D8" s="2"/>
      <c r="E8" s="19">
        <v>1663800</v>
      </c>
    </row>
    <row r="9" spans="1:6" ht="16" x14ac:dyDescent="0.2">
      <c r="A9" s="8"/>
      <c r="B9" s="1">
        <v>5</v>
      </c>
      <c r="C9" s="5" t="s">
        <v>12</v>
      </c>
      <c r="D9" s="2"/>
      <c r="E9" s="19">
        <v>1.5163430994316502</v>
      </c>
    </row>
    <row r="10" spans="1:6" ht="16" x14ac:dyDescent="0.2">
      <c r="A10" s="8"/>
      <c r="B10" s="1">
        <v>6</v>
      </c>
      <c r="C10" s="5" t="s">
        <v>13</v>
      </c>
      <c r="D10" s="2"/>
      <c r="E10" s="19">
        <v>32411700</v>
      </c>
    </row>
    <row r="11" spans="1:6" ht="16" x14ac:dyDescent="0.2">
      <c r="A11" s="7" t="s">
        <v>14</v>
      </c>
      <c r="B11" s="1">
        <v>7</v>
      </c>
      <c r="C11" s="5" t="s">
        <v>15</v>
      </c>
      <c r="D11" s="2"/>
      <c r="E11" s="20">
        <f>COUNTIF(Таблица2[Амплуа],"нападающий")</f>
        <v>744</v>
      </c>
    </row>
    <row r="12" spans="1:6" ht="32" x14ac:dyDescent="0.2">
      <c r="A12" s="8"/>
      <c r="B12" s="1">
        <v>8</v>
      </c>
      <c r="C12" s="5" t="s">
        <v>16</v>
      </c>
      <c r="D12" s="2"/>
      <c r="E12" s="20">
        <f>COUNTIFS(Таблица2[Гражданство],"Словакия",Таблица2[Возраст],"&lt;=34")</f>
        <v>36</v>
      </c>
    </row>
    <row r="13" spans="1:6" ht="32" x14ac:dyDescent="0.2">
      <c r="A13" s="8"/>
      <c r="B13" s="1">
        <v>9</v>
      </c>
      <c r="C13" s="5" t="s">
        <v>17</v>
      </c>
      <c r="D13" s="2"/>
      <c r="E13" s="20">
        <f>SUMIFS(Таблица2[Зарплата],Таблица2[Амплуа],"защитник",Таблица2[Год рождения],"1987")</f>
        <v>866627792</v>
      </c>
      <c r="F13" t="s">
        <v>3055</v>
      </c>
    </row>
    <row r="14" spans="1:6" ht="32" x14ac:dyDescent="0.2">
      <c r="A14" s="8"/>
      <c r="B14" s="1">
        <v>10</v>
      </c>
      <c r="C14" s="5" t="s">
        <v>18</v>
      </c>
      <c r="D14" s="2"/>
      <c r="E14" t="s">
        <v>3056</v>
      </c>
    </row>
    <row r="15" spans="1:6" ht="16" x14ac:dyDescent="0.2">
      <c r="A15" s="8"/>
      <c r="B15" s="1">
        <v>11</v>
      </c>
      <c r="C15" s="5" t="s">
        <v>19</v>
      </c>
      <c r="D15" s="2"/>
      <c r="E15" s="20">
        <v>24</v>
      </c>
    </row>
    <row r="16" spans="1:6" ht="16" x14ac:dyDescent="0.2">
      <c r="A16" s="8"/>
      <c r="B16" s="1">
        <v>12</v>
      </c>
      <c r="C16" s="5" t="s">
        <v>20</v>
      </c>
      <c r="D16" s="2"/>
      <c r="E16" t="s">
        <v>3057</v>
      </c>
    </row>
    <row r="17" spans="1:5" ht="16" x14ac:dyDescent="0.2">
      <c r="A17" s="7" t="s">
        <v>21</v>
      </c>
      <c r="B17" s="1">
        <v>13</v>
      </c>
      <c r="C17" s="5" t="s">
        <v>22</v>
      </c>
      <c r="D17" s="2"/>
      <c r="E17" s="20">
        <v>1134</v>
      </c>
    </row>
    <row r="18" spans="1:5" ht="32" x14ac:dyDescent="0.2">
      <c r="A18" s="8"/>
      <c r="B18" s="1">
        <v>14</v>
      </c>
      <c r="C18" s="5" t="s">
        <v>23</v>
      </c>
      <c r="D18" s="2"/>
      <c r="E18" s="20" t="str">
        <f>Текст!F6</f>
        <v>earning to</v>
      </c>
    </row>
    <row r="19" spans="1:5" ht="32" x14ac:dyDescent="0.2">
      <c r="A19" s="8"/>
      <c r="B19" s="1">
        <v>15</v>
      </c>
      <c r="C19" s="5" t="s">
        <v>24</v>
      </c>
      <c r="D19" s="2"/>
      <c r="E19" s="20">
        <f>Текст!G6</f>
        <v>93</v>
      </c>
    </row>
    <row r="20" spans="1:5" ht="16" x14ac:dyDescent="0.2">
      <c r="A20" s="8"/>
      <c r="B20" s="1">
        <v>16</v>
      </c>
      <c r="C20" s="5" t="s">
        <v>25</v>
      </c>
      <c r="D20" s="2"/>
      <c r="E20" s="20">
        <f>Текст!E7</f>
        <v>1119</v>
      </c>
    </row>
    <row r="21" spans="1:5" ht="32" x14ac:dyDescent="0.2">
      <c r="A21" s="8"/>
      <c r="B21" s="1">
        <v>17</v>
      </c>
      <c r="C21" s="5" t="s">
        <v>26</v>
      </c>
      <c r="D21" s="2"/>
      <c r="E21" s="20">
        <f>Текст!E8</f>
        <v>18</v>
      </c>
    </row>
    <row r="22" spans="1:5" ht="32" x14ac:dyDescent="0.2">
      <c r="A22" s="8"/>
      <c r="B22" s="1">
        <v>18</v>
      </c>
      <c r="C22" s="5" t="s">
        <v>27</v>
      </c>
      <c r="D22" s="2"/>
      <c r="E22" s="20">
        <f>Текст!I6</f>
        <v>12</v>
      </c>
    </row>
    <row r="23" spans="1:5" ht="16" x14ac:dyDescent="0.2">
      <c r="A23" s="7" t="s">
        <v>28</v>
      </c>
      <c r="B23" s="1">
        <v>19</v>
      </c>
      <c r="C23" s="5" t="s">
        <v>29</v>
      </c>
      <c r="D23" s="2"/>
      <c r="E23" s="20">
        <f>Продажи!D1</f>
        <v>40</v>
      </c>
    </row>
    <row r="24" spans="1:5" ht="32" x14ac:dyDescent="0.2">
      <c r="A24" s="8"/>
      <c r="B24" s="1">
        <v>20</v>
      </c>
      <c r="C24" s="5" t="s">
        <v>30</v>
      </c>
      <c r="D24" s="2"/>
      <c r="E24" s="20">
        <f>Продажи!D2</f>
        <v>3.7996545768566495E-2</v>
      </c>
    </row>
    <row r="25" spans="1:5" ht="32" x14ac:dyDescent="0.2">
      <c r="A25" s="8"/>
      <c r="B25" s="1">
        <v>21</v>
      </c>
      <c r="C25" s="5" t="s">
        <v>31</v>
      </c>
      <c r="D25" s="2"/>
      <c r="E25" s="20">
        <f>Продажи!D3</f>
        <v>11348596</v>
      </c>
    </row>
    <row r="26" spans="1:5" ht="48" x14ac:dyDescent="0.2">
      <c r="A26" s="8"/>
      <c r="B26" s="1">
        <v>22</v>
      </c>
      <c r="C26" s="5" t="s">
        <v>32</v>
      </c>
      <c r="D26" s="2"/>
      <c r="E26" t="s">
        <v>3056</v>
      </c>
    </row>
    <row r="27" spans="1:5" ht="32" x14ac:dyDescent="0.2">
      <c r="A27" s="8"/>
      <c r="B27" s="1">
        <v>23</v>
      </c>
      <c r="C27" s="5" t="s">
        <v>33</v>
      </c>
      <c r="D27" s="2"/>
      <c r="E27" s="30">
        <f>Продажи!G2</f>
        <v>180</v>
      </c>
    </row>
    <row r="28" spans="1:5" ht="64" x14ac:dyDescent="0.2">
      <c r="A28" s="8"/>
      <c r="B28" s="1">
        <v>24</v>
      </c>
      <c r="C28" s="5" t="s">
        <v>34</v>
      </c>
      <c r="D28" s="2"/>
    </row>
    <row r="29" spans="1:5" ht="32" x14ac:dyDescent="0.2">
      <c r="A29" s="7" t="s">
        <v>35</v>
      </c>
      <c r="B29" s="1">
        <v>25</v>
      </c>
      <c r="C29" s="5" t="s">
        <v>36</v>
      </c>
      <c r="D29" s="2"/>
      <c r="E29" s="20">
        <f>Массив!B34</f>
        <v>406</v>
      </c>
    </row>
    <row r="30" spans="1:5" ht="32" x14ac:dyDescent="0.2">
      <c r="A30" s="8"/>
      <c r="B30" s="1">
        <v>26</v>
      </c>
      <c r="C30" s="5" t="s">
        <v>37</v>
      </c>
      <c r="D30" s="2"/>
      <c r="E30" s="20">
        <f>Массив!B33</f>
        <v>98</v>
      </c>
    </row>
    <row r="31" spans="1:5" ht="32" x14ac:dyDescent="0.2">
      <c r="A31" s="8"/>
      <c r="B31" s="1">
        <v>27</v>
      </c>
      <c r="C31" s="5" t="s">
        <v>38</v>
      </c>
      <c r="D31" s="2"/>
      <c r="E31" s="20">
        <f>Массив!B36</f>
        <v>59821</v>
      </c>
    </row>
    <row r="32" spans="1:5" ht="32" x14ac:dyDescent="0.2">
      <c r="A32" s="8"/>
      <c r="B32" s="1">
        <v>28</v>
      </c>
      <c r="C32" s="5" t="s">
        <v>39</v>
      </c>
      <c r="D32" s="2"/>
    </row>
    <row r="33" spans="1:5" ht="16" x14ac:dyDescent="0.2">
      <c r="A33" s="8"/>
      <c r="B33" s="1">
        <v>29</v>
      </c>
      <c r="C33" s="5" t="s">
        <v>40</v>
      </c>
      <c r="D33" s="2"/>
      <c r="E33" s="20">
        <f>Массив!M36</f>
        <v>340</v>
      </c>
    </row>
    <row r="34" spans="1:5" ht="32" x14ac:dyDescent="0.2">
      <c r="A34" s="8"/>
      <c r="B34" s="1">
        <v>30</v>
      </c>
      <c r="C34" s="5" t="s">
        <v>41</v>
      </c>
      <c r="D34" s="2"/>
      <c r="E34" s="20">
        <f>Массив!O36</f>
        <v>42663</v>
      </c>
    </row>
    <row r="35" spans="1:5" ht="96" x14ac:dyDescent="0.2">
      <c r="A35" s="7" t="s">
        <v>42</v>
      </c>
      <c r="B35" s="1">
        <v>31</v>
      </c>
      <c r="C35" s="5" t="s">
        <v>43</v>
      </c>
      <c r="D35" s="6">
        <f>SUM(Таблица4[Количество_net])</f>
        <v>0</v>
      </c>
    </row>
    <row r="36" spans="1:5" ht="96" x14ac:dyDescent="0.2">
      <c r="A36" s="8"/>
      <c r="B36" s="1">
        <v>32</v>
      </c>
      <c r="C36" s="5" t="s">
        <v>44</v>
      </c>
      <c r="D36" s="2"/>
    </row>
    <row r="37" spans="1:5" ht="96" x14ac:dyDescent="0.2">
      <c r="A37" s="8"/>
      <c r="B37" s="1">
        <v>33</v>
      </c>
      <c r="C37" s="5" t="s">
        <v>45</v>
      </c>
      <c r="D37" s="2">
        <f>SUM(Таблица4[Стоимость])</f>
        <v>-6648.4433999999892</v>
      </c>
    </row>
    <row r="38" spans="1:5" ht="80" x14ac:dyDescent="0.2">
      <c r="A38" s="8"/>
      <c r="B38" s="1">
        <v>34</v>
      </c>
      <c r="C38" s="5" t="s">
        <v>46</v>
      </c>
      <c r="D38" s="2"/>
    </row>
    <row r="39" spans="1:5" ht="64" x14ac:dyDescent="0.2">
      <c r="A39" s="8"/>
      <c r="B39" s="1">
        <v>35</v>
      </c>
      <c r="C39" s="5" t="s">
        <v>47</v>
      </c>
      <c r="D39" s="2"/>
    </row>
    <row r="40" spans="1:5" ht="64" x14ac:dyDescent="0.2">
      <c r="A40" s="8"/>
      <c r="B40" s="1">
        <v>36</v>
      </c>
      <c r="C40" s="5" t="s">
        <v>48</v>
      </c>
      <c r="D40" s="6"/>
    </row>
    <row r="42" spans="1:5" x14ac:dyDescent="0.2">
      <c r="D42" s="27" t="s">
        <v>3060</v>
      </c>
      <c r="E42" t="s">
        <v>3062</v>
      </c>
    </row>
    <row r="43" spans="1:5" x14ac:dyDescent="0.2">
      <c r="D43" s="28" t="s">
        <v>2770</v>
      </c>
      <c r="E43" s="26">
        <v>-230</v>
      </c>
    </row>
    <row r="44" spans="1:5" x14ac:dyDescent="0.2">
      <c r="D44" s="28" t="s">
        <v>2772</v>
      </c>
      <c r="E44" s="26">
        <v>-380</v>
      </c>
    </row>
    <row r="45" spans="1:5" x14ac:dyDescent="0.2">
      <c r="D45" s="28" t="s">
        <v>2773</v>
      </c>
      <c r="E45" s="26">
        <v>-80</v>
      </c>
    </row>
    <row r="46" spans="1:5" x14ac:dyDescent="0.2">
      <c r="D46" s="28" t="s">
        <v>2774</v>
      </c>
      <c r="E46" s="26">
        <v>-340</v>
      </c>
    </row>
    <row r="47" spans="1:5" x14ac:dyDescent="0.2">
      <c r="D47" s="28" t="s">
        <v>2728</v>
      </c>
      <c r="E47" s="26">
        <v>-410</v>
      </c>
    </row>
    <row r="48" spans="1:5" x14ac:dyDescent="0.2">
      <c r="D48" s="28" t="s">
        <v>2775</v>
      </c>
      <c r="E48" s="26">
        <v>-240</v>
      </c>
    </row>
    <row r="49" spans="4:5" x14ac:dyDescent="0.2">
      <c r="D49" s="28" t="s">
        <v>2776</v>
      </c>
      <c r="E49" s="26">
        <v>-400</v>
      </c>
    </row>
    <row r="50" spans="4:5" x14ac:dyDescent="0.2">
      <c r="D50" s="28" t="s">
        <v>2777</v>
      </c>
      <c r="E50" s="26">
        <v>-440</v>
      </c>
    </row>
    <row r="51" spans="4:5" x14ac:dyDescent="0.2">
      <c r="D51" s="28" t="s">
        <v>2778</v>
      </c>
      <c r="E51" s="26">
        <v>20</v>
      </c>
    </row>
    <row r="52" spans="4:5" x14ac:dyDescent="0.2">
      <c r="D52" s="28" t="s">
        <v>2780</v>
      </c>
      <c r="E52" s="26">
        <v>-330</v>
      </c>
    </row>
    <row r="53" spans="4:5" x14ac:dyDescent="0.2">
      <c r="D53" s="28" t="s">
        <v>2781</v>
      </c>
      <c r="E53" s="26">
        <v>320</v>
      </c>
    </row>
    <row r="54" spans="4:5" x14ac:dyDescent="0.2">
      <c r="D54" s="28" t="s">
        <v>2782</v>
      </c>
      <c r="E54" s="26">
        <v>-250</v>
      </c>
    </row>
    <row r="55" spans="4:5" x14ac:dyDescent="0.2">
      <c r="D55" s="28" t="s">
        <v>2783</v>
      </c>
      <c r="E55" s="26">
        <v>160</v>
      </c>
    </row>
    <row r="56" spans="4:5" x14ac:dyDescent="0.2">
      <c r="D56" s="28" t="s">
        <v>2784</v>
      </c>
      <c r="E56" s="26">
        <v>-410</v>
      </c>
    </row>
    <row r="57" spans="4:5" x14ac:dyDescent="0.2">
      <c r="D57" s="28" t="s">
        <v>2785</v>
      </c>
      <c r="E57" s="26">
        <v>-420</v>
      </c>
    </row>
    <row r="58" spans="4:5" x14ac:dyDescent="0.2">
      <c r="D58" s="28" t="s">
        <v>2786</v>
      </c>
      <c r="E58" s="26">
        <v>-170</v>
      </c>
    </row>
    <row r="59" spans="4:5" x14ac:dyDescent="0.2">
      <c r="D59" s="28" t="s">
        <v>2787</v>
      </c>
      <c r="E59" s="26">
        <v>-390</v>
      </c>
    </row>
    <row r="60" spans="4:5" x14ac:dyDescent="0.2">
      <c r="D60" s="28" t="s">
        <v>2788</v>
      </c>
      <c r="E60" s="26">
        <v>240</v>
      </c>
    </row>
    <row r="61" spans="4:5" x14ac:dyDescent="0.2">
      <c r="D61" s="28" t="s">
        <v>2789</v>
      </c>
      <c r="E61" s="26">
        <v>110</v>
      </c>
    </row>
    <row r="62" spans="4:5" x14ac:dyDescent="0.2">
      <c r="D62" s="28" t="s">
        <v>2790</v>
      </c>
      <c r="E62" s="26">
        <v>300</v>
      </c>
    </row>
    <row r="63" spans="4:5" x14ac:dyDescent="0.2">
      <c r="D63" s="28" t="s">
        <v>2791</v>
      </c>
      <c r="E63" s="26">
        <v>-300</v>
      </c>
    </row>
    <row r="64" spans="4:5" x14ac:dyDescent="0.2">
      <c r="D64" s="28" t="s">
        <v>2792</v>
      </c>
      <c r="E64" s="26">
        <v>-430</v>
      </c>
    </row>
    <row r="65" spans="4:5" x14ac:dyDescent="0.2">
      <c r="D65" s="28" t="s">
        <v>2731</v>
      </c>
      <c r="E65" s="26">
        <v>-280</v>
      </c>
    </row>
    <row r="66" spans="4:5" x14ac:dyDescent="0.2">
      <c r="D66" s="28" t="s">
        <v>2793</v>
      </c>
      <c r="E66" s="26">
        <v>-280</v>
      </c>
    </row>
    <row r="67" spans="4:5" x14ac:dyDescent="0.2">
      <c r="D67" s="28" t="s">
        <v>2794</v>
      </c>
      <c r="E67" s="26">
        <v>-170</v>
      </c>
    </row>
    <row r="68" spans="4:5" x14ac:dyDescent="0.2">
      <c r="D68" s="28" t="s">
        <v>2795</v>
      </c>
      <c r="E68" s="26">
        <v>-320</v>
      </c>
    </row>
    <row r="69" spans="4:5" x14ac:dyDescent="0.2">
      <c r="D69" s="28" t="s">
        <v>2796</v>
      </c>
      <c r="E69" s="26">
        <v>-390</v>
      </c>
    </row>
    <row r="70" spans="4:5" x14ac:dyDescent="0.2">
      <c r="D70" s="28" t="s">
        <v>2797</v>
      </c>
      <c r="E70" s="26">
        <v>170</v>
      </c>
    </row>
    <row r="71" spans="4:5" x14ac:dyDescent="0.2">
      <c r="D71" s="28" t="s">
        <v>2798</v>
      </c>
      <c r="E71" s="26">
        <v>230</v>
      </c>
    </row>
    <row r="72" spans="4:5" x14ac:dyDescent="0.2">
      <c r="D72" s="28" t="s">
        <v>2799</v>
      </c>
      <c r="E72" s="26">
        <v>-20</v>
      </c>
    </row>
    <row r="73" spans="4:5" x14ac:dyDescent="0.2">
      <c r="D73" s="28" t="s">
        <v>2800</v>
      </c>
      <c r="E73" s="26">
        <v>250</v>
      </c>
    </row>
    <row r="74" spans="4:5" x14ac:dyDescent="0.2">
      <c r="D74" s="28" t="s">
        <v>2801</v>
      </c>
      <c r="E74" s="26">
        <v>50</v>
      </c>
    </row>
    <row r="75" spans="4:5" x14ac:dyDescent="0.2">
      <c r="D75" s="28" t="s">
        <v>2802</v>
      </c>
      <c r="E75" s="26">
        <v>-180</v>
      </c>
    </row>
    <row r="76" spans="4:5" x14ac:dyDescent="0.2">
      <c r="D76" s="28" t="s">
        <v>2803</v>
      </c>
      <c r="E76" s="26">
        <v>-500</v>
      </c>
    </row>
    <row r="77" spans="4:5" x14ac:dyDescent="0.2">
      <c r="D77" s="28" t="s">
        <v>2804</v>
      </c>
      <c r="E77" s="26">
        <v>-80</v>
      </c>
    </row>
    <row r="78" spans="4:5" x14ac:dyDescent="0.2">
      <c r="D78" s="28" t="s">
        <v>2805</v>
      </c>
      <c r="E78" s="26">
        <v>-390</v>
      </c>
    </row>
    <row r="79" spans="4:5" x14ac:dyDescent="0.2">
      <c r="D79" s="28" t="s">
        <v>2806</v>
      </c>
      <c r="E79" s="26">
        <v>130</v>
      </c>
    </row>
    <row r="80" spans="4:5" x14ac:dyDescent="0.2">
      <c r="D80" s="28" t="s">
        <v>2742</v>
      </c>
      <c r="E80" s="26">
        <v>470</v>
      </c>
    </row>
    <row r="81" spans="4:5" x14ac:dyDescent="0.2">
      <c r="D81" s="28" t="s">
        <v>2807</v>
      </c>
      <c r="E81" s="26">
        <v>440</v>
      </c>
    </row>
    <row r="82" spans="4:5" x14ac:dyDescent="0.2">
      <c r="D82" s="28" t="s">
        <v>2808</v>
      </c>
      <c r="E82" s="26">
        <v>-430</v>
      </c>
    </row>
    <row r="83" spans="4:5" x14ac:dyDescent="0.2">
      <c r="D83" s="28" t="s">
        <v>2809</v>
      </c>
      <c r="E83" s="26">
        <v>180</v>
      </c>
    </row>
    <row r="84" spans="4:5" x14ac:dyDescent="0.2">
      <c r="D84" s="28" t="s">
        <v>2810</v>
      </c>
      <c r="E84" s="26">
        <v>30</v>
      </c>
    </row>
    <row r="85" spans="4:5" x14ac:dyDescent="0.2">
      <c r="D85" s="28" t="s">
        <v>2811</v>
      </c>
      <c r="E85" s="26">
        <v>-90</v>
      </c>
    </row>
    <row r="86" spans="4:5" x14ac:dyDescent="0.2">
      <c r="D86" s="28" t="s">
        <v>2724</v>
      </c>
      <c r="E86" s="26">
        <v>-420</v>
      </c>
    </row>
    <row r="87" spans="4:5" x14ac:dyDescent="0.2">
      <c r="D87" s="28" t="s">
        <v>2721</v>
      </c>
      <c r="E87" s="26">
        <v>30</v>
      </c>
    </row>
    <row r="88" spans="4:5" x14ac:dyDescent="0.2">
      <c r="D88" s="28" t="s">
        <v>2812</v>
      </c>
      <c r="E88" s="26">
        <v>950</v>
      </c>
    </row>
    <row r="89" spans="4:5" x14ac:dyDescent="0.2">
      <c r="D89" s="28" t="s">
        <v>2813</v>
      </c>
      <c r="E89" s="26">
        <v>-110</v>
      </c>
    </row>
    <row r="90" spans="4:5" x14ac:dyDescent="0.2">
      <c r="D90" s="28" t="s">
        <v>2814</v>
      </c>
      <c r="E90" s="26">
        <v>-160</v>
      </c>
    </row>
    <row r="91" spans="4:5" x14ac:dyDescent="0.2">
      <c r="D91" s="28" t="s">
        <v>2815</v>
      </c>
      <c r="E91" s="26">
        <v>120</v>
      </c>
    </row>
    <row r="92" spans="4:5" x14ac:dyDescent="0.2">
      <c r="D92" s="28" t="s">
        <v>2678</v>
      </c>
      <c r="E92" s="26">
        <v>-390</v>
      </c>
    </row>
    <row r="93" spans="4:5" x14ac:dyDescent="0.2">
      <c r="D93" s="28" t="s">
        <v>2757</v>
      </c>
      <c r="E93" s="26">
        <v>320</v>
      </c>
    </row>
    <row r="94" spans="4:5" x14ac:dyDescent="0.2">
      <c r="D94" s="28" t="s">
        <v>2816</v>
      </c>
      <c r="E94" s="26">
        <v>500</v>
      </c>
    </row>
    <row r="95" spans="4:5" x14ac:dyDescent="0.2">
      <c r="D95" s="28" t="s">
        <v>2817</v>
      </c>
      <c r="E95" s="26">
        <v>-50</v>
      </c>
    </row>
    <row r="96" spans="4:5" x14ac:dyDescent="0.2">
      <c r="D96" s="28" t="s">
        <v>2818</v>
      </c>
      <c r="E96" s="26">
        <v>290</v>
      </c>
    </row>
    <row r="97" spans="4:5" x14ac:dyDescent="0.2">
      <c r="D97" s="28" t="s">
        <v>2819</v>
      </c>
      <c r="E97" s="26">
        <v>-390</v>
      </c>
    </row>
    <row r="98" spans="4:5" x14ac:dyDescent="0.2">
      <c r="D98" s="28" t="s">
        <v>2820</v>
      </c>
      <c r="E98" s="26">
        <v>-350</v>
      </c>
    </row>
    <row r="99" spans="4:5" x14ac:dyDescent="0.2">
      <c r="D99" s="28" t="s">
        <v>2821</v>
      </c>
      <c r="E99" s="26">
        <v>-180</v>
      </c>
    </row>
    <row r="100" spans="4:5" x14ac:dyDescent="0.2">
      <c r="D100" s="28" t="s">
        <v>2822</v>
      </c>
      <c r="E100" s="26">
        <v>-40</v>
      </c>
    </row>
    <row r="101" spans="4:5" x14ac:dyDescent="0.2">
      <c r="D101" s="28" t="s">
        <v>2756</v>
      </c>
      <c r="E101" s="26">
        <v>20</v>
      </c>
    </row>
    <row r="102" spans="4:5" x14ac:dyDescent="0.2">
      <c r="D102" s="28" t="s">
        <v>2823</v>
      </c>
      <c r="E102" s="26">
        <v>150</v>
      </c>
    </row>
    <row r="103" spans="4:5" x14ac:dyDescent="0.2">
      <c r="D103" s="28" t="s">
        <v>2736</v>
      </c>
      <c r="E103" s="26">
        <v>340</v>
      </c>
    </row>
    <row r="104" spans="4:5" x14ac:dyDescent="0.2">
      <c r="D104" s="28" t="s">
        <v>2824</v>
      </c>
      <c r="E104" s="26">
        <v>-110</v>
      </c>
    </row>
    <row r="105" spans="4:5" x14ac:dyDescent="0.2">
      <c r="D105" s="28" t="s">
        <v>2825</v>
      </c>
      <c r="E105" s="26">
        <v>-470</v>
      </c>
    </row>
    <row r="106" spans="4:5" x14ac:dyDescent="0.2">
      <c r="D106" s="28" t="s">
        <v>2826</v>
      </c>
      <c r="E106" s="26">
        <v>500</v>
      </c>
    </row>
    <row r="107" spans="4:5" x14ac:dyDescent="0.2">
      <c r="D107" s="28" t="s">
        <v>2761</v>
      </c>
      <c r="E107" s="26">
        <v>-10</v>
      </c>
    </row>
    <row r="108" spans="4:5" x14ac:dyDescent="0.2">
      <c r="D108" s="28" t="s">
        <v>2827</v>
      </c>
      <c r="E108" s="26">
        <v>310</v>
      </c>
    </row>
    <row r="109" spans="4:5" x14ac:dyDescent="0.2">
      <c r="D109" s="28" t="s">
        <v>2828</v>
      </c>
      <c r="E109" s="26">
        <v>-480</v>
      </c>
    </row>
    <row r="110" spans="4:5" x14ac:dyDescent="0.2">
      <c r="D110" s="28" t="s">
        <v>2753</v>
      </c>
      <c r="E110" s="26">
        <v>-380</v>
      </c>
    </row>
    <row r="111" spans="4:5" x14ac:dyDescent="0.2">
      <c r="D111" s="28" t="s">
        <v>2829</v>
      </c>
      <c r="E111" s="26">
        <v>220</v>
      </c>
    </row>
    <row r="112" spans="4:5" x14ac:dyDescent="0.2">
      <c r="D112" s="28" t="s">
        <v>2717</v>
      </c>
      <c r="E112" s="26">
        <v>-310</v>
      </c>
    </row>
    <row r="113" spans="4:5" x14ac:dyDescent="0.2">
      <c r="D113" s="28" t="s">
        <v>2830</v>
      </c>
      <c r="E113" s="26">
        <v>190</v>
      </c>
    </row>
    <row r="114" spans="4:5" x14ac:dyDescent="0.2">
      <c r="D114" s="28" t="s">
        <v>2831</v>
      </c>
      <c r="E114" s="26">
        <v>-330</v>
      </c>
    </row>
    <row r="115" spans="4:5" x14ac:dyDescent="0.2">
      <c r="D115" s="28" t="s">
        <v>2832</v>
      </c>
      <c r="E115" s="26">
        <v>110</v>
      </c>
    </row>
    <row r="116" spans="4:5" x14ac:dyDescent="0.2">
      <c r="D116" s="28" t="s">
        <v>2833</v>
      </c>
      <c r="E116" s="26">
        <v>140</v>
      </c>
    </row>
    <row r="117" spans="4:5" x14ac:dyDescent="0.2">
      <c r="D117" s="28" t="s">
        <v>2834</v>
      </c>
      <c r="E117" s="26">
        <v>70</v>
      </c>
    </row>
    <row r="118" spans="4:5" x14ac:dyDescent="0.2">
      <c r="D118" s="28" t="s">
        <v>2835</v>
      </c>
      <c r="E118" s="26">
        <v>350</v>
      </c>
    </row>
    <row r="119" spans="4:5" x14ac:dyDescent="0.2">
      <c r="D119" s="28" t="s">
        <v>2836</v>
      </c>
      <c r="E119" s="26">
        <v>500</v>
      </c>
    </row>
    <row r="120" spans="4:5" x14ac:dyDescent="0.2">
      <c r="D120" s="28" t="s">
        <v>2837</v>
      </c>
      <c r="E120" s="26">
        <v>-270</v>
      </c>
    </row>
    <row r="121" spans="4:5" x14ac:dyDescent="0.2">
      <c r="D121" s="28" t="s">
        <v>2838</v>
      </c>
      <c r="E121" s="26">
        <v>420</v>
      </c>
    </row>
    <row r="122" spans="4:5" x14ac:dyDescent="0.2">
      <c r="D122" s="28" t="s">
        <v>2839</v>
      </c>
      <c r="E122" s="26">
        <v>150</v>
      </c>
    </row>
    <row r="123" spans="4:5" x14ac:dyDescent="0.2">
      <c r="D123" s="28" t="s">
        <v>2840</v>
      </c>
      <c r="E123" s="26">
        <v>-220</v>
      </c>
    </row>
    <row r="124" spans="4:5" x14ac:dyDescent="0.2">
      <c r="D124" s="28" t="s">
        <v>2841</v>
      </c>
      <c r="E124" s="26">
        <v>460</v>
      </c>
    </row>
    <row r="125" spans="4:5" x14ac:dyDescent="0.2">
      <c r="D125" s="28" t="s">
        <v>2842</v>
      </c>
      <c r="E125" s="26">
        <v>-350</v>
      </c>
    </row>
    <row r="126" spans="4:5" x14ac:dyDescent="0.2">
      <c r="D126" s="28" t="s">
        <v>2754</v>
      </c>
      <c r="E126" s="26">
        <v>-500</v>
      </c>
    </row>
    <row r="127" spans="4:5" x14ac:dyDescent="0.2">
      <c r="D127" s="28" t="s">
        <v>2843</v>
      </c>
      <c r="E127" s="26">
        <v>-100</v>
      </c>
    </row>
    <row r="128" spans="4:5" x14ac:dyDescent="0.2">
      <c r="D128" s="28" t="s">
        <v>2738</v>
      </c>
      <c r="E128" s="26">
        <v>430</v>
      </c>
    </row>
    <row r="129" spans="4:5" x14ac:dyDescent="0.2">
      <c r="D129" s="28" t="s">
        <v>2741</v>
      </c>
      <c r="E129" s="26">
        <v>880</v>
      </c>
    </row>
    <row r="130" spans="4:5" x14ac:dyDescent="0.2">
      <c r="D130" s="28" t="s">
        <v>2844</v>
      </c>
      <c r="E130" s="26">
        <v>30</v>
      </c>
    </row>
    <row r="131" spans="4:5" x14ac:dyDescent="0.2">
      <c r="D131" s="28" t="s">
        <v>2845</v>
      </c>
      <c r="E131" s="26">
        <v>20</v>
      </c>
    </row>
    <row r="132" spans="4:5" x14ac:dyDescent="0.2">
      <c r="D132" s="28" t="s">
        <v>2846</v>
      </c>
      <c r="E132" s="26">
        <v>330</v>
      </c>
    </row>
    <row r="133" spans="4:5" x14ac:dyDescent="0.2">
      <c r="D133" s="28" t="s">
        <v>2847</v>
      </c>
      <c r="E133" s="26">
        <v>-70</v>
      </c>
    </row>
    <row r="134" spans="4:5" x14ac:dyDescent="0.2">
      <c r="D134" s="28" t="s">
        <v>2848</v>
      </c>
      <c r="E134" s="26">
        <v>-40</v>
      </c>
    </row>
    <row r="135" spans="4:5" x14ac:dyDescent="0.2">
      <c r="D135" s="28" t="s">
        <v>2764</v>
      </c>
      <c r="E135" s="26">
        <v>-230</v>
      </c>
    </row>
    <row r="136" spans="4:5" x14ac:dyDescent="0.2">
      <c r="D136" s="28" t="s">
        <v>2849</v>
      </c>
      <c r="E136" s="26">
        <v>140</v>
      </c>
    </row>
    <row r="137" spans="4:5" x14ac:dyDescent="0.2">
      <c r="D137" s="28" t="s">
        <v>2850</v>
      </c>
      <c r="E137" s="26">
        <v>210</v>
      </c>
    </row>
    <row r="138" spans="4:5" x14ac:dyDescent="0.2">
      <c r="D138" s="28" t="s">
        <v>2851</v>
      </c>
      <c r="E138" s="26">
        <v>-440</v>
      </c>
    </row>
    <row r="139" spans="4:5" x14ac:dyDescent="0.2">
      <c r="D139" s="28" t="s">
        <v>2852</v>
      </c>
      <c r="E139" s="26">
        <v>420</v>
      </c>
    </row>
    <row r="140" spans="4:5" x14ac:dyDescent="0.2">
      <c r="D140" s="28" t="s">
        <v>2853</v>
      </c>
      <c r="E140" s="26">
        <v>190</v>
      </c>
    </row>
    <row r="141" spans="4:5" x14ac:dyDescent="0.2">
      <c r="D141" s="28" t="s">
        <v>2854</v>
      </c>
      <c r="E141" s="26">
        <v>420</v>
      </c>
    </row>
    <row r="142" spans="4:5" x14ac:dyDescent="0.2">
      <c r="D142" s="28" t="s">
        <v>2855</v>
      </c>
      <c r="E142" s="26">
        <v>430</v>
      </c>
    </row>
    <row r="143" spans="4:5" x14ac:dyDescent="0.2">
      <c r="D143" s="28" t="s">
        <v>2856</v>
      </c>
      <c r="E143" s="26">
        <v>130</v>
      </c>
    </row>
    <row r="144" spans="4:5" x14ac:dyDescent="0.2">
      <c r="D144" s="28" t="s">
        <v>2857</v>
      </c>
      <c r="E144" s="26">
        <v>-220</v>
      </c>
    </row>
    <row r="145" spans="4:5" x14ac:dyDescent="0.2">
      <c r="D145" s="28" t="s">
        <v>2858</v>
      </c>
      <c r="E145" s="26">
        <v>250</v>
      </c>
    </row>
    <row r="146" spans="4:5" x14ac:dyDescent="0.2">
      <c r="D146" s="28" t="s">
        <v>2859</v>
      </c>
      <c r="E146" s="26">
        <v>450</v>
      </c>
    </row>
    <row r="147" spans="4:5" x14ac:dyDescent="0.2">
      <c r="D147" s="28" t="s">
        <v>2860</v>
      </c>
      <c r="E147" s="26">
        <v>-280</v>
      </c>
    </row>
    <row r="148" spans="4:5" x14ac:dyDescent="0.2">
      <c r="D148" s="28" t="s">
        <v>2861</v>
      </c>
      <c r="E148" s="26">
        <v>-370</v>
      </c>
    </row>
    <row r="149" spans="4:5" x14ac:dyDescent="0.2">
      <c r="D149" s="28" t="s">
        <v>2862</v>
      </c>
      <c r="E149" s="26">
        <v>70</v>
      </c>
    </row>
    <row r="150" spans="4:5" x14ac:dyDescent="0.2">
      <c r="D150" s="28" t="s">
        <v>2863</v>
      </c>
      <c r="E150" s="26">
        <v>140</v>
      </c>
    </row>
    <row r="151" spans="4:5" x14ac:dyDescent="0.2">
      <c r="D151" s="28" t="s">
        <v>2864</v>
      </c>
      <c r="E151" s="26">
        <v>-450</v>
      </c>
    </row>
    <row r="152" spans="4:5" x14ac:dyDescent="0.2">
      <c r="D152" s="28" t="s">
        <v>2865</v>
      </c>
      <c r="E152" s="26">
        <v>270</v>
      </c>
    </row>
    <row r="153" spans="4:5" x14ac:dyDescent="0.2">
      <c r="D153" s="28" t="s">
        <v>2866</v>
      </c>
      <c r="E153" s="26">
        <v>460</v>
      </c>
    </row>
    <row r="154" spans="4:5" x14ac:dyDescent="0.2">
      <c r="D154" s="28" t="s">
        <v>2867</v>
      </c>
      <c r="E154" s="26">
        <v>-250</v>
      </c>
    </row>
    <row r="155" spans="4:5" x14ac:dyDescent="0.2">
      <c r="D155" s="28" t="s">
        <v>2868</v>
      </c>
      <c r="E155" s="26">
        <v>400</v>
      </c>
    </row>
    <row r="156" spans="4:5" x14ac:dyDescent="0.2">
      <c r="D156" s="28" t="s">
        <v>2711</v>
      </c>
      <c r="E156" s="26">
        <v>320</v>
      </c>
    </row>
    <row r="157" spans="4:5" x14ac:dyDescent="0.2">
      <c r="D157" s="28" t="s">
        <v>2869</v>
      </c>
      <c r="E157" s="26">
        <v>-130</v>
      </c>
    </row>
    <row r="158" spans="4:5" x14ac:dyDescent="0.2">
      <c r="D158" s="28" t="s">
        <v>2870</v>
      </c>
      <c r="E158" s="26">
        <v>-10</v>
      </c>
    </row>
    <row r="159" spans="4:5" x14ac:dyDescent="0.2">
      <c r="D159" s="28" t="s">
        <v>2871</v>
      </c>
      <c r="E159" s="26">
        <v>-270</v>
      </c>
    </row>
    <row r="160" spans="4:5" x14ac:dyDescent="0.2">
      <c r="D160" s="28" t="s">
        <v>2872</v>
      </c>
      <c r="E160" s="26">
        <v>-210</v>
      </c>
    </row>
    <row r="161" spans="4:5" x14ac:dyDescent="0.2">
      <c r="D161" s="28" t="s">
        <v>2873</v>
      </c>
      <c r="E161" s="26">
        <v>40</v>
      </c>
    </row>
    <row r="162" spans="4:5" x14ac:dyDescent="0.2">
      <c r="D162" s="28" t="s">
        <v>2874</v>
      </c>
      <c r="E162" s="26">
        <v>-430</v>
      </c>
    </row>
    <row r="163" spans="4:5" x14ac:dyDescent="0.2">
      <c r="D163" s="28" t="s">
        <v>2875</v>
      </c>
      <c r="E163" s="26">
        <v>-200</v>
      </c>
    </row>
    <row r="164" spans="4:5" x14ac:dyDescent="0.2">
      <c r="D164" s="28" t="s">
        <v>2876</v>
      </c>
      <c r="E164" s="26">
        <v>200</v>
      </c>
    </row>
    <row r="165" spans="4:5" x14ac:dyDescent="0.2">
      <c r="D165" s="28" t="s">
        <v>2877</v>
      </c>
      <c r="E165" s="26">
        <v>-450</v>
      </c>
    </row>
    <row r="166" spans="4:5" x14ac:dyDescent="0.2">
      <c r="D166" s="28" t="s">
        <v>2727</v>
      </c>
      <c r="E166" s="26">
        <v>230</v>
      </c>
    </row>
    <row r="167" spans="4:5" x14ac:dyDescent="0.2">
      <c r="D167" s="28" t="s">
        <v>2705</v>
      </c>
      <c r="E167" s="26">
        <v>-420</v>
      </c>
    </row>
    <row r="168" spans="4:5" x14ac:dyDescent="0.2">
      <c r="D168" s="28" t="s">
        <v>2878</v>
      </c>
      <c r="E168" s="26">
        <v>-180</v>
      </c>
    </row>
    <row r="169" spans="4:5" x14ac:dyDescent="0.2">
      <c r="D169" s="28" t="s">
        <v>2879</v>
      </c>
      <c r="E169" s="26">
        <v>-540</v>
      </c>
    </row>
    <row r="170" spans="4:5" x14ac:dyDescent="0.2">
      <c r="D170" s="28" t="s">
        <v>2880</v>
      </c>
      <c r="E170" s="26">
        <v>700</v>
      </c>
    </row>
    <row r="171" spans="4:5" x14ac:dyDescent="0.2">
      <c r="D171" s="28" t="s">
        <v>2733</v>
      </c>
      <c r="E171" s="26">
        <v>-10</v>
      </c>
    </row>
    <row r="172" spans="4:5" x14ac:dyDescent="0.2">
      <c r="D172" s="28" t="s">
        <v>2881</v>
      </c>
      <c r="E172" s="26">
        <v>390</v>
      </c>
    </row>
    <row r="173" spans="4:5" x14ac:dyDescent="0.2">
      <c r="D173" s="28" t="s">
        <v>2882</v>
      </c>
      <c r="E173" s="26">
        <v>-360</v>
      </c>
    </row>
    <row r="174" spans="4:5" x14ac:dyDescent="0.2">
      <c r="D174" s="28" t="s">
        <v>2763</v>
      </c>
      <c r="E174" s="26">
        <v>180</v>
      </c>
    </row>
    <row r="175" spans="4:5" x14ac:dyDescent="0.2">
      <c r="D175" s="28" t="s">
        <v>2883</v>
      </c>
      <c r="E175" s="26">
        <v>490</v>
      </c>
    </row>
    <row r="176" spans="4:5" x14ac:dyDescent="0.2">
      <c r="D176" s="28" t="s">
        <v>2884</v>
      </c>
      <c r="E176" s="26">
        <v>40</v>
      </c>
    </row>
    <row r="177" spans="4:5" x14ac:dyDescent="0.2">
      <c r="D177" s="28" t="s">
        <v>2885</v>
      </c>
      <c r="E177" s="26">
        <v>370</v>
      </c>
    </row>
    <row r="178" spans="4:5" x14ac:dyDescent="0.2">
      <c r="D178" s="28" t="s">
        <v>2886</v>
      </c>
      <c r="E178" s="26">
        <v>-60</v>
      </c>
    </row>
    <row r="179" spans="4:5" x14ac:dyDescent="0.2">
      <c r="D179" s="28" t="s">
        <v>2887</v>
      </c>
      <c r="E179" s="26">
        <v>10</v>
      </c>
    </row>
    <row r="180" spans="4:5" x14ac:dyDescent="0.2">
      <c r="D180" s="28" t="s">
        <v>2888</v>
      </c>
      <c r="E180" s="26">
        <v>160</v>
      </c>
    </row>
    <row r="181" spans="4:5" x14ac:dyDescent="0.2">
      <c r="D181" s="28" t="s">
        <v>2889</v>
      </c>
      <c r="E181" s="26">
        <v>-550</v>
      </c>
    </row>
    <row r="182" spans="4:5" x14ac:dyDescent="0.2">
      <c r="D182" s="28" t="s">
        <v>2890</v>
      </c>
      <c r="E182" s="26">
        <v>130</v>
      </c>
    </row>
    <row r="183" spans="4:5" x14ac:dyDescent="0.2">
      <c r="D183" s="28" t="s">
        <v>2891</v>
      </c>
      <c r="E183" s="26">
        <v>-280</v>
      </c>
    </row>
    <row r="184" spans="4:5" x14ac:dyDescent="0.2">
      <c r="D184" s="28" t="s">
        <v>2892</v>
      </c>
      <c r="E184" s="26">
        <v>430</v>
      </c>
    </row>
    <row r="185" spans="4:5" x14ac:dyDescent="0.2">
      <c r="D185" s="28" t="s">
        <v>2893</v>
      </c>
      <c r="E185" s="26">
        <v>370</v>
      </c>
    </row>
    <row r="186" spans="4:5" x14ac:dyDescent="0.2">
      <c r="D186" s="28" t="s">
        <v>2894</v>
      </c>
      <c r="E186" s="26">
        <v>-360</v>
      </c>
    </row>
    <row r="187" spans="4:5" x14ac:dyDescent="0.2">
      <c r="D187" s="28" t="s">
        <v>2740</v>
      </c>
      <c r="E187" s="26">
        <v>240</v>
      </c>
    </row>
    <row r="188" spans="4:5" x14ac:dyDescent="0.2">
      <c r="D188" s="28" t="s">
        <v>2895</v>
      </c>
      <c r="E188" s="26">
        <v>-390</v>
      </c>
    </row>
    <row r="189" spans="4:5" x14ac:dyDescent="0.2">
      <c r="D189" s="28" t="s">
        <v>2896</v>
      </c>
      <c r="E189" s="26">
        <v>-170</v>
      </c>
    </row>
    <row r="190" spans="4:5" x14ac:dyDescent="0.2">
      <c r="D190" s="28" t="s">
        <v>2897</v>
      </c>
      <c r="E190" s="26">
        <v>-140</v>
      </c>
    </row>
    <row r="191" spans="4:5" x14ac:dyDescent="0.2">
      <c r="D191" s="28" t="s">
        <v>2898</v>
      </c>
      <c r="E191" s="26">
        <v>-490</v>
      </c>
    </row>
    <row r="192" spans="4:5" x14ac:dyDescent="0.2">
      <c r="D192" s="28" t="s">
        <v>2899</v>
      </c>
      <c r="E192" s="26">
        <v>-260</v>
      </c>
    </row>
    <row r="193" spans="4:5" x14ac:dyDescent="0.2">
      <c r="D193" s="28" t="s">
        <v>2900</v>
      </c>
      <c r="E193" s="26">
        <v>60</v>
      </c>
    </row>
    <row r="194" spans="4:5" x14ac:dyDescent="0.2">
      <c r="D194" s="28" t="s">
        <v>2901</v>
      </c>
      <c r="E194" s="26">
        <v>-290</v>
      </c>
    </row>
    <row r="195" spans="4:5" x14ac:dyDescent="0.2">
      <c r="D195" s="28" t="s">
        <v>2902</v>
      </c>
      <c r="E195" s="26">
        <v>-20</v>
      </c>
    </row>
    <row r="196" spans="4:5" x14ac:dyDescent="0.2">
      <c r="D196" s="28" t="s">
        <v>2903</v>
      </c>
      <c r="E196" s="26">
        <v>-260</v>
      </c>
    </row>
    <row r="197" spans="4:5" x14ac:dyDescent="0.2">
      <c r="D197" s="28" t="s">
        <v>2904</v>
      </c>
      <c r="E197" s="26">
        <v>-330</v>
      </c>
    </row>
    <row r="198" spans="4:5" x14ac:dyDescent="0.2">
      <c r="D198" s="28" t="s">
        <v>2905</v>
      </c>
      <c r="E198" s="26">
        <v>-140</v>
      </c>
    </row>
    <row r="199" spans="4:5" x14ac:dyDescent="0.2">
      <c r="D199" s="28" t="s">
        <v>2906</v>
      </c>
      <c r="E199" s="26">
        <v>-450</v>
      </c>
    </row>
    <row r="200" spans="4:5" x14ac:dyDescent="0.2">
      <c r="D200" s="28" t="s">
        <v>2759</v>
      </c>
      <c r="E200" s="26">
        <v>30</v>
      </c>
    </row>
    <row r="201" spans="4:5" x14ac:dyDescent="0.2">
      <c r="D201" s="28" t="s">
        <v>2732</v>
      </c>
      <c r="E201" s="26">
        <v>-420</v>
      </c>
    </row>
    <row r="202" spans="4:5" x14ac:dyDescent="0.2">
      <c r="D202" s="28" t="s">
        <v>2692</v>
      </c>
      <c r="E202" s="26">
        <v>-180</v>
      </c>
    </row>
    <row r="203" spans="4:5" x14ac:dyDescent="0.2">
      <c r="D203" s="28" t="s">
        <v>2907</v>
      </c>
      <c r="E203" s="26">
        <v>-90</v>
      </c>
    </row>
    <row r="204" spans="4:5" x14ac:dyDescent="0.2">
      <c r="D204" s="28" t="s">
        <v>2908</v>
      </c>
      <c r="E204" s="26">
        <v>-340</v>
      </c>
    </row>
    <row r="205" spans="4:5" x14ac:dyDescent="0.2">
      <c r="D205" s="28" t="s">
        <v>2909</v>
      </c>
      <c r="E205" s="26">
        <v>90</v>
      </c>
    </row>
    <row r="206" spans="4:5" x14ac:dyDescent="0.2">
      <c r="D206" s="28" t="s">
        <v>2910</v>
      </c>
      <c r="E206" s="26">
        <v>350</v>
      </c>
    </row>
    <row r="207" spans="4:5" x14ac:dyDescent="0.2">
      <c r="D207" s="28" t="s">
        <v>2911</v>
      </c>
      <c r="E207" s="26">
        <v>0</v>
      </c>
    </row>
    <row r="208" spans="4:5" x14ac:dyDescent="0.2">
      <c r="D208" s="28" t="s">
        <v>2912</v>
      </c>
      <c r="E208" s="26">
        <v>-160</v>
      </c>
    </row>
    <row r="209" spans="4:5" x14ac:dyDescent="0.2">
      <c r="D209" s="28" t="s">
        <v>2913</v>
      </c>
      <c r="E209" s="26">
        <v>-750</v>
      </c>
    </row>
    <row r="210" spans="4:5" x14ac:dyDescent="0.2">
      <c r="D210" s="28" t="s">
        <v>2914</v>
      </c>
      <c r="E210" s="26">
        <v>-670</v>
      </c>
    </row>
    <row r="211" spans="4:5" x14ac:dyDescent="0.2">
      <c r="D211" s="28" t="s">
        <v>2915</v>
      </c>
      <c r="E211" s="26">
        <v>-500</v>
      </c>
    </row>
    <row r="212" spans="4:5" x14ac:dyDescent="0.2">
      <c r="D212" s="28" t="s">
        <v>2916</v>
      </c>
      <c r="E212" s="26">
        <v>-330</v>
      </c>
    </row>
    <row r="213" spans="4:5" x14ac:dyDescent="0.2">
      <c r="D213" s="28" t="s">
        <v>2917</v>
      </c>
      <c r="E213" s="26">
        <v>290</v>
      </c>
    </row>
    <row r="214" spans="4:5" x14ac:dyDescent="0.2">
      <c r="D214" s="28" t="s">
        <v>2918</v>
      </c>
      <c r="E214" s="26">
        <v>-130</v>
      </c>
    </row>
    <row r="215" spans="4:5" x14ac:dyDescent="0.2">
      <c r="D215" s="28" t="s">
        <v>2919</v>
      </c>
      <c r="E215" s="26">
        <v>-380</v>
      </c>
    </row>
    <row r="216" spans="4:5" x14ac:dyDescent="0.2">
      <c r="D216" s="28" t="s">
        <v>2920</v>
      </c>
      <c r="E216" s="26">
        <v>1130</v>
      </c>
    </row>
    <row r="217" spans="4:5" x14ac:dyDescent="0.2">
      <c r="D217" s="28" t="s">
        <v>2921</v>
      </c>
      <c r="E217" s="26">
        <v>-40</v>
      </c>
    </row>
    <row r="218" spans="4:5" x14ac:dyDescent="0.2">
      <c r="D218" s="28" t="s">
        <v>2922</v>
      </c>
      <c r="E218" s="26">
        <v>-160</v>
      </c>
    </row>
    <row r="219" spans="4:5" x14ac:dyDescent="0.2">
      <c r="D219" s="28" t="s">
        <v>2923</v>
      </c>
      <c r="E219" s="26">
        <v>-140</v>
      </c>
    </row>
    <row r="220" spans="4:5" x14ac:dyDescent="0.2">
      <c r="D220" s="28" t="s">
        <v>2924</v>
      </c>
      <c r="E220" s="26">
        <v>400</v>
      </c>
    </row>
    <row r="221" spans="4:5" x14ac:dyDescent="0.2">
      <c r="D221" s="28" t="s">
        <v>2925</v>
      </c>
      <c r="E221" s="26">
        <v>180</v>
      </c>
    </row>
    <row r="222" spans="4:5" x14ac:dyDescent="0.2">
      <c r="D222" s="28" t="s">
        <v>2723</v>
      </c>
      <c r="E222" s="26">
        <v>-30</v>
      </c>
    </row>
    <row r="223" spans="4:5" x14ac:dyDescent="0.2">
      <c r="D223" s="28" t="s">
        <v>2926</v>
      </c>
      <c r="E223" s="26">
        <v>-60</v>
      </c>
    </row>
    <row r="224" spans="4:5" x14ac:dyDescent="0.2">
      <c r="D224" s="28" t="s">
        <v>2927</v>
      </c>
      <c r="E224" s="26">
        <v>-330</v>
      </c>
    </row>
    <row r="225" spans="4:5" x14ac:dyDescent="0.2">
      <c r="D225" s="28" t="s">
        <v>2710</v>
      </c>
      <c r="E225" s="26">
        <v>450</v>
      </c>
    </row>
    <row r="226" spans="4:5" x14ac:dyDescent="0.2">
      <c r="D226" s="28" t="s">
        <v>2748</v>
      </c>
      <c r="E226" s="26">
        <v>240</v>
      </c>
    </row>
    <row r="227" spans="4:5" x14ac:dyDescent="0.2">
      <c r="D227" s="28" t="s">
        <v>2928</v>
      </c>
      <c r="E227" s="26">
        <v>-390</v>
      </c>
    </row>
    <row r="228" spans="4:5" x14ac:dyDescent="0.2">
      <c r="D228" s="28" t="s">
        <v>2929</v>
      </c>
      <c r="E228" s="26">
        <v>210</v>
      </c>
    </row>
    <row r="229" spans="4:5" x14ac:dyDescent="0.2">
      <c r="D229" s="28" t="s">
        <v>2930</v>
      </c>
      <c r="E229" s="26">
        <v>-150</v>
      </c>
    </row>
    <row r="230" spans="4:5" x14ac:dyDescent="0.2">
      <c r="D230" s="28" t="s">
        <v>2931</v>
      </c>
      <c r="E230" s="26">
        <v>-30</v>
      </c>
    </row>
    <row r="231" spans="4:5" x14ac:dyDescent="0.2">
      <c r="D231" s="28" t="s">
        <v>2932</v>
      </c>
      <c r="E231" s="26">
        <v>-220</v>
      </c>
    </row>
    <row r="232" spans="4:5" x14ac:dyDescent="0.2">
      <c r="D232" s="28" t="s">
        <v>2933</v>
      </c>
      <c r="E232" s="26">
        <v>110</v>
      </c>
    </row>
    <row r="233" spans="4:5" x14ac:dyDescent="0.2">
      <c r="D233" s="28" t="s">
        <v>2934</v>
      </c>
      <c r="E233" s="26">
        <v>300</v>
      </c>
    </row>
    <row r="234" spans="4:5" x14ac:dyDescent="0.2">
      <c r="D234" s="28" t="s">
        <v>2935</v>
      </c>
      <c r="E234" s="26">
        <v>170</v>
      </c>
    </row>
    <row r="235" spans="4:5" x14ac:dyDescent="0.2">
      <c r="D235" s="28" t="s">
        <v>2936</v>
      </c>
      <c r="E235" s="26">
        <v>440</v>
      </c>
    </row>
    <row r="236" spans="4:5" x14ac:dyDescent="0.2">
      <c r="D236" s="28" t="s">
        <v>2937</v>
      </c>
      <c r="E236" s="26">
        <v>740</v>
      </c>
    </row>
    <row r="237" spans="4:5" x14ac:dyDescent="0.2">
      <c r="D237" s="28" t="s">
        <v>2938</v>
      </c>
      <c r="E237" s="26">
        <v>0</v>
      </c>
    </row>
    <row r="238" spans="4:5" x14ac:dyDescent="0.2">
      <c r="D238" s="28" t="s">
        <v>2939</v>
      </c>
      <c r="E238" s="26">
        <v>-230</v>
      </c>
    </row>
    <row r="239" spans="4:5" x14ac:dyDescent="0.2">
      <c r="D239" s="28" t="s">
        <v>2730</v>
      </c>
      <c r="E239" s="26">
        <v>-30</v>
      </c>
    </row>
    <row r="240" spans="4:5" x14ac:dyDescent="0.2">
      <c r="D240" s="28" t="s">
        <v>2940</v>
      </c>
      <c r="E240" s="26">
        <v>-90</v>
      </c>
    </row>
    <row r="241" spans="4:5" x14ac:dyDescent="0.2">
      <c r="D241" s="28" t="s">
        <v>2941</v>
      </c>
      <c r="E241" s="26">
        <v>-190</v>
      </c>
    </row>
    <row r="242" spans="4:5" x14ac:dyDescent="0.2">
      <c r="D242" s="28" t="s">
        <v>2942</v>
      </c>
      <c r="E242" s="26">
        <v>-470</v>
      </c>
    </row>
    <row r="243" spans="4:5" x14ac:dyDescent="0.2">
      <c r="D243" s="28" t="s">
        <v>2720</v>
      </c>
      <c r="E243" s="26">
        <v>-360</v>
      </c>
    </row>
    <row r="244" spans="4:5" x14ac:dyDescent="0.2">
      <c r="D244" s="28" t="s">
        <v>2943</v>
      </c>
      <c r="E244" s="26">
        <v>170</v>
      </c>
    </row>
    <row r="245" spans="4:5" x14ac:dyDescent="0.2">
      <c r="D245" s="28" t="s">
        <v>2944</v>
      </c>
      <c r="E245" s="26">
        <v>360</v>
      </c>
    </row>
    <row r="246" spans="4:5" x14ac:dyDescent="0.2">
      <c r="D246" s="28" t="s">
        <v>2945</v>
      </c>
      <c r="E246" s="26">
        <v>290</v>
      </c>
    </row>
    <row r="247" spans="4:5" x14ac:dyDescent="0.2">
      <c r="D247" s="28" t="s">
        <v>2737</v>
      </c>
      <c r="E247" s="26">
        <v>250</v>
      </c>
    </row>
    <row r="248" spans="4:5" x14ac:dyDescent="0.2">
      <c r="D248" s="28" t="s">
        <v>2946</v>
      </c>
      <c r="E248" s="26">
        <v>360</v>
      </c>
    </row>
    <row r="249" spans="4:5" x14ac:dyDescent="0.2">
      <c r="D249" s="28" t="s">
        <v>2947</v>
      </c>
      <c r="E249" s="26">
        <v>20</v>
      </c>
    </row>
    <row r="250" spans="4:5" x14ac:dyDescent="0.2">
      <c r="D250" s="28" t="s">
        <v>2948</v>
      </c>
      <c r="E250" s="26">
        <v>-490</v>
      </c>
    </row>
    <row r="251" spans="4:5" x14ac:dyDescent="0.2">
      <c r="D251" s="28" t="s">
        <v>2949</v>
      </c>
      <c r="E251" s="26">
        <v>70</v>
      </c>
    </row>
    <row r="252" spans="4:5" x14ac:dyDescent="0.2">
      <c r="D252" s="28" t="s">
        <v>2760</v>
      </c>
      <c r="E252" s="26">
        <v>200</v>
      </c>
    </row>
    <row r="253" spans="4:5" x14ac:dyDescent="0.2">
      <c r="D253" s="28" t="s">
        <v>2950</v>
      </c>
      <c r="E253" s="26">
        <v>-320</v>
      </c>
    </row>
    <row r="254" spans="4:5" x14ac:dyDescent="0.2">
      <c r="D254" s="28" t="s">
        <v>2951</v>
      </c>
      <c r="E254" s="26">
        <v>200</v>
      </c>
    </row>
    <row r="255" spans="4:5" x14ac:dyDescent="0.2">
      <c r="D255" s="28" t="s">
        <v>2636</v>
      </c>
      <c r="E255" s="26">
        <v>370</v>
      </c>
    </row>
    <row r="256" spans="4:5" x14ac:dyDescent="0.2">
      <c r="D256" s="28" t="s">
        <v>2952</v>
      </c>
      <c r="E256" s="26">
        <v>-410</v>
      </c>
    </row>
    <row r="257" spans="4:5" x14ac:dyDescent="0.2">
      <c r="D257" s="28" t="s">
        <v>2953</v>
      </c>
      <c r="E257" s="26">
        <v>-190</v>
      </c>
    </row>
    <row r="258" spans="4:5" x14ac:dyDescent="0.2">
      <c r="D258" s="28" t="s">
        <v>2954</v>
      </c>
      <c r="E258" s="26">
        <v>-60</v>
      </c>
    </row>
    <row r="259" spans="4:5" x14ac:dyDescent="0.2">
      <c r="D259" s="28" t="s">
        <v>2955</v>
      </c>
      <c r="E259" s="26">
        <v>390</v>
      </c>
    </row>
    <row r="260" spans="4:5" x14ac:dyDescent="0.2">
      <c r="D260" s="28" t="s">
        <v>2956</v>
      </c>
      <c r="E260" s="26">
        <v>-630</v>
      </c>
    </row>
    <row r="261" spans="4:5" x14ac:dyDescent="0.2">
      <c r="D261" s="28" t="s">
        <v>2957</v>
      </c>
      <c r="E261" s="26">
        <v>120</v>
      </c>
    </row>
    <row r="262" spans="4:5" x14ac:dyDescent="0.2">
      <c r="D262" s="28" t="s">
        <v>2958</v>
      </c>
      <c r="E262" s="26">
        <v>-70</v>
      </c>
    </row>
    <row r="263" spans="4:5" x14ac:dyDescent="0.2">
      <c r="D263" s="28" t="s">
        <v>2959</v>
      </c>
      <c r="E263" s="26">
        <v>-100</v>
      </c>
    </row>
    <row r="264" spans="4:5" x14ac:dyDescent="0.2">
      <c r="D264" s="28" t="s">
        <v>2960</v>
      </c>
      <c r="E264" s="26">
        <v>120</v>
      </c>
    </row>
    <row r="265" spans="4:5" x14ac:dyDescent="0.2">
      <c r="D265" s="28" t="s">
        <v>2961</v>
      </c>
      <c r="E265" s="26">
        <v>320</v>
      </c>
    </row>
    <row r="266" spans="4:5" x14ac:dyDescent="0.2">
      <c r="D266" s="28" t="s">
        <v>2686</v>
      </c>
      <c r="E266" s="26">
        <v>440</v>
      </c>
    </row>
    <row r="267" spans="4:5" x14ac:dyDescent="0.2">
      <c r="D267" s="28" t="s">
        <v>2962</v>
      </c>
      <c r="E267" s="26">
        <v>-380</v>
      </c>
    </row>
    <row r="268" spans="4:5" x14ac:dyDescent="0.2">
      <c r="D268" s="28" t="s">
        <v>2963</v>
      </c>
      <c r="E268" s="26">
        <v>370</v>
      </c>
    </row>
    <row r="269" spans="4:5" x14ac:dyDescent="0.2">
      <c r="D269" s="28" t="s">
        <v>2964</v>
      </c>
      <c r="E269" s="26">
        <v>-100</v>
      </c>
    </row>
    <row r="270" spans="4:5" x14ac:dyDescent="0.2">
      <c r="D270" s="28" t="s">
        <v>2965</v>
      </c>
      <c r="E270" s="26">
        <v>-140</v>
      </c>
    </row>
    <row r="271" spans="4:5" x14ac:dyDescent="0.2">
      <c r="D271" s="28" t="s">
        <v>2685</v>
      </c>
      <c r="E271" s="26">
        <v>-320</v>
      </c>
    </row>
    <row r="272" spans="4:5" x14ac:dyDescent="0.2">
      <c r="D272" s="28" t="s">
        <v>2966</v>
      </c>
      <c r="E272" s="26">
        <v>-70</v>
      </c>
    </row>
    <row r="273" spans="4:5" x14ac:dyDescent="0.2">
      <c r="D273" s="28" t="s">
        <v>2967</v>
      </c>
      <c r="E273" s="26">
        <v>600</v>
      </c>
    </row>
    <row r="274" spans="4:5" x14ac:dyDescent="0.2">
      <c r="D274" s="28" t="s">
        <v>2968</v>
      </c>
      <c r="E274" s="26">
        <v>-150</v>
      </c>
    </row>
    <row r="275" spans="4:5" x14ac:dyDescent="0.2">
      <c r="D275" s="28" t="s">
        <v>2969</v>
      </c>
      <c r="E275" s="26">
        <v>310</v>
      </c>
    </row>
    <row r="276" spans="4:5" x14ac:dyDescent="0.2">
      <c r="D276" s="28" t="s">
        <v>2970</v>
      </c>
      <c r="E276" s="26">
        <v>10</v>
      </c>
    </row>
    <row r="277" spans="4:5" x14ac:dyDescent="0.2">
      <c r="D277" s="28" t="s">
        <v>2746</v>
      </c>
      <c r="E277" s="26">
        <v>350</v>
      </c>
    </row>
    <row r="278" spans="4:5" x14ac:dyDescent="0.2">
      <c r="D278" s="28" t="s">
        <v>2971</v>
      </c>
      <c r="E278" s="26">
        <v>-60</v>
      </c>
    </row>
    <row r="279" spans="4:5" x14ac:dyDescent="0.2">
      <c r="D279" s="28" t="s">
        <v>2972</v>
      </c>
      <c r="E279" s="26">
        <v>450</v>
      </c>
    </row>
    <row r="280" spans="4:5" x14ac:dyDescent="0.2">
      <c r="D280" s="28" t="s">
        <v>2973</v>
      </c>
      <c r="E280" s="26">
        <v>450</v>
      </c>
    </row>
    <row r="281" spans="4:5" x14ac:dyDescent="0.2">
      <c r="D281" s="28" t="s">
        <v>2974</v>
      </c>
      <c r="E281" s="26">
        <v>370</v>
      </c>
    </row>
    <row r="282" spans="4:5" x14ac:dyDescent="0.2">
      <c r="D282" s="28" t="s">
        <v>2749</v>
      </c>
      <c r="E282" s="26">
        <v>140</v>
      </c>
    </row>
    <row r="283" spans="4:5" x14ac:dyDescent="0.2">
      <c r="D283" s="28" t="s">
        <v>2975</v>
      </c>
      <c r="E283" s="26">
        <v>510</v>
      </c>
    </row>
    <row r="284" spans="4:5" x14ac:dyDescent="0.2">
      <c r="D284" s="28" t="s">
        <v>2976</v>
      </c>
      <c r="E284" s="26">
        <v>-380</v>
      </c>
    </row>
    <row r="285" spans="4:5" x14ac:dyDescent="0.2">
      <c r="D285" s="28" t="s">
        <v>2977</v>
      </c>
      <c r="E285" s="26">
        <v>0</v>
      </c>
    </row>
    <row r="286" spans="4:5" x14ac:dyDescent="0.2">
      <c r="D286" s="28" t="s">
        <v>2978</v>
      </c>
      <c r="E286" s="26">
        <v>100</v>
      </c>
    </row>
    <row r="287" spans="4:5" x14ac:dyDescent="0.2">
      <c r="D287" s="28" t="s">
        <v>2979</v>
      </c>
      <c r="E287" s="26">
        <v>340</v>
      </c>
    </row>
    <row r="288" spans="4:5" x14ac:dyDescent="0.2">
      <c r="D288" s="28" t="s">
        <v>2980</v>
      </c>
      <c r="E288" s="26">
        <v>370</v>
      </c>
    </row>
    <row r="289" spans="4:5" x14ac:dyDescent="0.2">
      <c r="D289" s="28" t="s">
        <v>2981</v>
      </c>
      <c r="E289" s="26">
        <v>-50</v>
      </c>
    </row>
    <row r="290" spans="4:5" x14ac:dyDescent="0.2">
      <c r="D290" s="28" t="s">
        <v>2752</v>
      </c>
      <c r="E290" s="26">
        <v>-240</v>
      </c>
    </row>
    <row r="291" spans="4:5" x14ac:dyDescent="0.2">
      <c r="D291" s="28" t="s">
        <v>2982</v>
      </c>
      <c r="E291" s="26">
        <v>-460</v>
      </c>
    </row>
    <row r="292" spans="4:5" x14ac:dyDescent="0.2">
      <c r="D292" s="28" t="s">
        <v>2983</v>
      </c>
      <c r="E292" s="26">
        <v>430</v>
      </c>
    </row>
    <row r="293" spans="4:5" x14ac:dyDescent="0.2">
      <c r="D293" s="28" t="s">
        <v>2984</v>
      </c>
      <c r="E293" s="26">
        <v>-470</v>
      </c>
    </row>
    <row r="294" spans="4:5" x14ac:dyDescent="0.2">
      <c r="D294" s="28" t="s">
        <v>2985</v>
      </c>
      <c r="E294" s="26">
        <v>-50</v>
      </c>
    </row>
    <row r="295" spans="4:5" x14ac:dyDescent="0.2">
      <c r="D295" s="28" t="s">
        <v>2986</v>
      </c>
      <c r="E295" s="26">
        <v>270</v>
      </c>
    </row>
    <row r="296" spans="4:5" x14ac:dyDescent="0.2">
      <c r="D296" s="28" t="s">
        <v>2987</v>
      </c>
      <c r="E296" s="26">
        <v>20</v>
      </c>
    </row>
    <row r="297" spans="4:5" x14ac:dyDescent="0.2">
      <c r="D297" s="28" t="s">
        <v>2988</v>
      </c>
      <c r="E297" s="26">
        <v>-260</v>
      </c>
    </row>
    <row r="298" spans="4:5" x14ac:dyDescent="0.2">
      <c r="D298" s="28" t="s">
        <v>2745</v>
      </c>
      <c r="E298" s="26">
        <v>-60</v>
      </c>
    </row>
    <row r="299" spans="4:5" x14ac:dyDescent="0.2">
      <c r="D299" s="28" t="s">
        <v>2725</v>
      </c>
      <c r="E299" s="26">
        <v>-590</v>
      </c>
    </row>
    <row r="300" spans="4:5" x14ac:dyDescent="0.2">
      <c r="D300" s="28" t="s">
        <v>2989</v>
      </c>
      <c r="E300" s="26">
        <v>-420</v>
      </c>
    </row>
    <row r="301" spans="4:5" x14ac:dyDescent="0.2">
      <c r="D301" s="28" t="s">
        <v>2747</v>
      </c>
      <c r="E301" s="26">
        <v>-360</v>
      </c>
    </row>
    <row r="302" spans="4:5" x14ac:dyDescent="0.2">
      <c r="D302" s="28" t="s">
        <v>2990</v>
      </c>
      <c r="E302" s="26">
        <v>40</v>
      </c>
    </row>
    <row r="303" spans="4:5" x14ac:dyDescent="0.2">
      <c r="D303" s="28" t="s">
        <v>2991</v>
      </c>
      <c r="E303" s="26">
        <v>70</v>
      </c>
    </row>
    <row r="304" spans="4:5" x14ac:dyDescent="0.2">
      <c r="D304" s="28" t="s">
        <v>2992</v>
      </c>
      <c r="E304" s="26">
        <v>-400</v>
      </c>
    </row>
    <row r="305" spans="4:5" x14ac:dyDescent="0.2">
      <c r="D305" s="28" t="s">
        <v>2765</v>
      </c>
      <c r="E305" s="26">
        <v>-530</v>
      </c>
    </row>
    <row r="306" spans="4:5" x14ac:dyDescent="0.2">
      <c r="D306" s="28" t="s">
        <v>2993</v>
      </c>
      <c r="E306" s="26">
        <v>200</v>
      </c>
    </row>
    <row r="307" spans="4:5" x14ac:dyDescent="0.2">
      <c r="D307" s="28" t="s">
        <v>2994</v>
      </c>
      <c r="E307" s="26">
        <v>-310</v>
      </c>
    </row>
    <row r="308" spans="4:5" x14ac:dyDescent="0.2">
      <c r="D308" s="28" t="s">
        <v>2995</v>
      </c>
      <c r="E308" s="26">
        <v>-30</v>
      </c>
    </row>
    <row r="309" spans="4:5" x14ac:dyDescent="0.2">
      <c r="D309" s="28" t="s">
        <v>2744</v>
      </c>
      <c r="E309" s="26">
        <v>0</v>
      </c>
    </row>
    <row r="310" spans="4:5" x14ac:dyDescent="0.2">
      <c r="D310" s="28" t="s">
        <v>2680</v>
      </c>
      <c r="E310" s="26">
        <v>-360</v>
      </c>
    </row>
    <row r="311" spans="4:5" x14ac:dyDescent="0.2">
      <c r="D311" s="28" t="s">
        <v>2996</v>
      </c>
      <c r="E311" s="26">
        <v>250</v>
      </c>
    </row>
    <row r="312" spans="4:5" x14ac:dyDescent="0.2">
      <c r="D312" s="28" t="s">
        <v>2758</v>
      </c>
      <c r="E312" s="26">
        <v>330</v>
      </c>
    </row>
    <row r="313" spans="4:5" x14ac:dyDescent="0.2">
      <c r="D313" s="28" t="s">
        <v>2997</v>
      </c>
      <c r="E313" s="26">
        <v>-600</v>
      </c>
    </row>
    <row r="314" spans="4:5" x14ac:dyDescent="0.2">
      <c r="D314" s="28" t="s">
        <v>2998</v>
      </c>
      <c r="E314" s="26">
        <v>330</v>
      </c>
    </row>
    <row r="315" spans="4:5" x14ac:dyDescent="0.2">
      <c r="D315" s="28" t="s">
        <v>2999</v>
      </c>
      <c r="E315" s="26">
        <v>-350</v>
      </c>
    </row>
    <row r="316" spans="4:5" x14ac:dyDescent="0.2">
      <c r="D316" s="28" t="s">
        <v>3000</v>
      </c>
      <c r="E316" s="26">
        <v>-250</v>
      </c>
    </row>
    <row r="317" spans="4:5" x14ac:dyDescent="0.2">
      <c r="D317" s="28" t="s">
        <v>3001</v>
      </c>
      <c r="E317" s="26">
        <v>-290</v>
      </c>
    </row>
    <row r="318" spans="4:5" x14ac:dyDescent="0.2">
      <c r="D318" s="28" t="s">
        <v>2671</v>
      </c>
      <c r="E318" s="26">
        <v>-70</v>
      </c>
    </row>
    <row r="319" spans="4:5" x14ac:dyDescent="0.2">
      <c r="D319" s="28" t="s">
        <v>3002</v>
      </c>
      <c r="E319" s="26">
        <v>-130</v>
      </c>
    </row>
    <row r="320" spans="4:5" x14ac:dyDescent="0.2">
      <c r="D320" s="28" t="s">
        <v>3003</v>
      </c>
      <c r="E320" s="26">
        <v>-320</v>
      </c>
    </row>
    <row r="321" spans="4:5" x14ac:dyDescent="0.2">
      <c r="D321" s="28" t="s">
        <v>3004</v>
      </c>
      <c r="E321" s="26">
        <v>-450</v>
      </c>
    </row>
    <row r="322" spans="4:5" x14ac:dyDescent="0.2">
      <c r="D322" s="28" t="s">
        <v>3005</v>
      </c>
      <c r="E322" s="26">
        <v>40</v>
      </c>
    </row>
    <row r="323" spans="4:5" x14ac:dyDescent="0.2">
      <c r="D323" s="28" t="s">
        <v>3006</v>
      </c>
      <c r="E323" s="26">
        <v>90</v>
      </c>
    </row>
    <row r="324" spans="4:5" x14ac:dyDescent="0.2">
      <c r="D324" s="28" t="s">
        <v>3007</v>
      </c>
      <c r="E324" s="26">
        <v>-290</v>
      </c>
    </row>
    <row r="325" spans="4:5" x14ac:dyDescent="0.2">
      <c r="D325" s="28" t="s">
        <v>2729</v>
      </c>
      <c r="E325" s="26">
        <v>-190</v>
      </c>
    </row>
    <row r="326" spans="4:5" x14ac:dyDescent="0.2">
      <c r="D326" s="28" t="s">
        <v>3008</v>
      </c>
      <c r="E326" s="26">
        <v>-170</v>
      </c>
    </row>
    <row r="327" spans="4:5" x14ac:dyDescent="0.2">
      <c r="D327" s="28" t="s">
        <v>2762</v>
      </c>
      <c r="E327" s="26">
        <v>230</v>
      </c>
    </row>
    <row r="328" spans="4:5" x14ac:dyDescent="0.2">
      <c r="D328" s="28" t="s">
        <v>3009</v>
      </c>
      <c r="E328" s="26">
        <v>310</v>
      </c>
    </row>
    <row r="329" spans="4:5" x14ac:dyDescent="0.2">
      <c r="D329" s="28" t="s">
        <v>3010</v>
      </c>
      <c r="E329" s="26">
        <v>-300</v>
      </c>
    </row>
    <row r="330" spans="4:5" x14ac:dyDescent="0.2">
      <c r="D330" s="28" t="s">
        <v>3011</v>
      </c>
      <c r="E330" s="26">
        <v>-500</v>
      </c>
    </row>
    <row r="331" spans="4:5" x14ac:dyDescent="0.2">
      <c r="D331" s="28" t="s">
        <v>2739</v>
      </c>
      <c r="E331" s="26">
        <v>420</v>
      </c>
    </row>
    <row r="332" spans="4:5" x14ac:dyDescent="0.2">
      <c r="D332" s="28" t="s">
        <v>2714</v>
      </c>
      <c r="E332" s="26">
        <v>-280</v>
      </c>
    </row>
    <row r="333" spans="4:5" x14ac:dyDescent="0.2">
      <c r="D333" s="28" t="s">
        <v>3012</v>
      </c>
      <c r="E333" s="26">
        <v>30</v>
      </c>
    </row>
    <row r="334" spans="4:5" x14ac:dyDescent="0.2">
      <c r="D334" s="28" t="s">
        <v>3013</v>
      </c>
      <c r="E334" s="26">
        <v>-230</v>
      </c>
    </row>
    <row r="335" spans="4:5" x14ac:dyDescent="0.2">
      <c r="D335" s="28" t="s">
        <v>3014</v>
      </c>
      <c r="E335" s="26">
        <v>430</v>
      </c>
    </row>
    <row r="336" spans="4:5" x14ac:dyDescent="0.2">
      <c r="D336" s="28" t="s">
        <v>3015</v>
      </c>
      <c r="E336" s="26">
        <v>220</v>
      </c>
    </row>
    <row r="337" spans="4:5" x14ac:dyDescent="0.2">
      <c r="D337" s="28" t="s">
        <v>3016</v>
      </c>
      <c r="E337" s="26">
        <v>-290</v>
      </c>
    </row>
    <row r="338" spans="4:5" x14ac:dyDescent="0.2">
      <c r="D338" s="28" t="s">
        <v>2743</v>
      </c>
      <c r="E338" s="26">
        <v>230</v>
      </c>
    </row>
    <row r="339" spans="4:5" x14ac:dyDescent="0.2">
      <c r="D339" s="28" t="s">
        <v>2699</v>
      </c>
      <c r="E339" s="26">
        <v>-310</v>
      </c>
    </row>
    <row r="340" spans="4:5" x14ac:dyDescent="0.2">
      <c r="D340" s="28" t="s">
        <v>3017</v>
      </c>
      <c r="E340" s="26">
        <v>-50</v>
      </c>
    </row>
    <row r="341" spans="4:5" x14ac:dyDescent="0.2">
      <c r="D341" s="28" t="s">
        <v>3018</v>
      </c>
      <c r="E341" s="26">
        <v>-490</v>
      </c>
    </row>
    <row r="342" spans="4:5" x14ac:dyDescent="0.2">
      <c r="D342" s="28" t="s">
        <v>3019</v>
      </c>
      <c r="E342" s="26">
        <v>490</v>
      </c>
    </row>
    <row r="343" spans="4:5" x14ac:dyDescent="0.2">
      <c r="D343" s="28" t="s">
        <v>3020</v>
      </c>
      <c r="E343" s="26">
        <v>480</v>
      </c>
    </row>
    <row r="344" spans="4:5" x14ac:dyDescent="0.2">
      <c r="D344" s="28" t="s">
        <v>3021</v>
      </c>
      <c r="E344" s="26">
        <v>400</v>
      </c>
    </row>
    <row r="345" spans="4:5" x14ac:dyDescent="0.2">
      <c r="D345" s="28" t="s">
        <v>3022</v>
      </c>
      <c r="E345" s="26">
        <v>-370</v>
      </c>
    </row>
    <row r="346" spans="4:5" x14ac:dyDescent="0.2">
      <c r="D346" s="28" t="s">
        <v>2766</v>
      </c>
      <c r="E346" s="26">
        <v>-230</v>
      </c>
    </row>
    <row r="347" spans="4:5" x14ac:dyDescent="0.2">
      <c r="D347" s="28" t="s">
        <v>2751</v>
      </c>
      <c r="E347" s="26">
        <v>350</v>
      </c>
    </row>
    <row r="348" spans="4:5" x14ac:dyDescent="0.2">
      <c r="D348" s="28" t="s">
        <v>2750</v>
      </c>
      <c r="E348" s="26">
        <v>-40</v>
      </c>
    </row>
    <row r="349" spans="4:5" x14ac:dyDescent="0.2">
      <c r="D349" s="28" t="s">
        <v>3023</v>
      </c>
      <c r="E349" s="26">
        <v>-390</v>
      </c>
    </row>
    <row r="350" spans="4:5" x14ac:dyDescent="0.2">
      <c r="D350" s="28" t="s">
        <v>2726</v>
      </c>
      <c r="E350" s="26">
        <v>130</v>
      </c>
    </row>
    <row r="351" spans="4:5" x14ac:dyDescent="0.2">
      <c r="D351" s="28" t="s">
        <v>3024</v>
      </c>
      <c r="E351" s="26">
        <v>200</v>
      </c>
    </row>
    <row r="352" spans="4:5" x14ac:dyDescent="0.2">
      <c r="D352" s="28" t="s">
        <v>3025</v>
      </c>
      <c r="E352" s="26">
        <v>-360</v>
      </c>
    </row>
    <row r="353" spans="4:5" x14ac:dyDescent="0.2">
      <c r="D353" s="28" t="s">
        <v>2755</v>
      </c>
      <c r="E353" s="26">
        <v>210</v>
      </c>
    </row>
    <row r="354" spans="4:5" x14ac:dyDescent="0.2">
      <c r="D354" s="28" t="s">
        <v>2697</v>
      </c>
      <c r="E354" s="26">
        <v>430</v>
      </c>
    </row>
    <row r="355" spans="4:5" x14ac:dyDescent="0.2">
      <c r="D355" s="28" t="s">
        <v>3026</v>
      </c>
      <c r="E355" s="26">
        <v>-260</v>
      </c>
    </row>
    <row r="356" spans="4:5" x14ac:dyDescent="0.2">
      <c r="D356" s="28" t="s">
        <v>3027</v>
      </c>
      <c r="E356" s="26">
        <v>-350</v>
      </c>
    </row>
    <row r="357" spans="4:5" x14ac:dyDescent="0.2">
      <c r="D357" s="28" t="s">
        <v>3028</v>
      </c>
      <c r="E357" s="26">
        <v>-150</v>
      </c>
    </row>
    <row r="358" spans="4:5" x14ac:dyDescent="0.2">
      <c r="D358" s="28" t="s">
        <v>3029</v>
      </c>
      <c r="E358" s="26">
        <v>-290</v>
      </c>
    </row>
    <row r="359" spans="4:5" x14ac:dyDescent="0.2">
      <c r="D359" s="28" t="s">
        <v>3030</v>
      </c>
      <c r="E359" s="26">
        <v>-350</v>
      </c>
    </row>
    <row r="360" spans="4:5" x14ac:dyDescent="0.2">
      <c r="D360" s="28" t="s">
        <v>3031</v>
      </c>
      <c r="E360" s="26">
        <v>0</v>
      </c>
    </row>
    <row r="361" spans="4:5" x14ac:dyDescent="0.2">
      <c r="D361" s="28" t="s">
        <v>2659</v>
      </c>
      <c r="E361" s="26">
        <v>-230</v>
      </c>
    </row>
    <row r="362" spans="4:5" x14ac:dyDescent="0.2">
      <c r="D362" s="28" t="s">
        <v>3032</v>
      </c>
      <c r="E362" s="26">
        <v>-490</v>
      </c>
    </row>
    <row r="363" spans="4:5" x14ac:dyDescent="0.2">
      <c r="D363" s="28" t="s">
        <v>3033</v>
      </c>
      <c r="E363" s="26">
        <v>-430</v>
      </c>
    </row>
    <row r="364" spans="4:5" x14ac:dyDescent="0.2">
      <c r="D364" s="28" t="s">
        <v>3034</v>
      </c>
      <c r="E364" s="26">
        <v>270</v>
      </c>
    </row>
    <row r="365" spans="4:5" x14ac:dyDescent="0.2">
      <c r="D365" s="28" t="s">
        <v>2722</v>
      </c>
      <c r="E365" s="26">
        <v>70</v>
      </c>
    </row>
    <row r="366" spans="4:5" x14ac:dyDescent="0.2">
      <c r="D366" s="28" t="s">
        <v>3035</v>
      </c>
      <c r="E366" s="26">
        <v>230</v>
      </c>
    </row>
    <row r="367" spans="4:5" x14ac:dyDescent="0.2">
      <c r="D367" s="28" t="s">
        <v>3036</v>
      </c>
      <c r="E367" s="26">
        <v>8900</v>
      </c>
    </row>
  </sheetData>
  <mergeCells count="6">
    <mergeCell ref="A35:A40"/>
    <mergeCell ref="A5:A10"/>
    <mergeCell ref="A11:A16"/>
    <mergeCell ref="A17:A22"/>
    <mergeCell ref="A23:A28"/>
    <mergeCell ref="A29:A3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31"/>
  <sheetViews>
    <sheetView topLeftCell="A1195" workbookViewId="0">
      <selection activeCell="A2" sqref="A2:A1231"/>
    </sheetView>
  </sheetViews>
  <sheetFormatPr baseColWidth="10" defaultColWidth="8.83203125" defaultRowHeight="15" x14ac:dyDescent="0.2"/>
  <cols>
    <col min="1" max="1" width="17.6640625" bestFit="1" customWidth="1"/>
    <col min="2" max="2" width="8.1640625" style="13" bestFit="1" customWidth="1"/>
    <col min="3" max="3" width="9.6640625" style="15" customWidth="1"/>
    <col min="4" max="4" width="12" customWidth="1"/>
  </cols>
  <sheetData>
    <row r="1" spans="1:20" x14ac:dyDescent="0.2">
      <c r="A1" s="9" t="s">
        <v>49</v>
      </c>
      <c r="B1" s="12" t="s">
        <v>50</v>
      </c>
      <c r="C1" s="14" t="s">
        <v>51</v>
      </c>
      <c r="D1" s="10" t="s">
        <v>52</v>
      </c>
      <c r="O1" s="18" t="s">
        <v>49</v>
      </c>
      <c r="P1" s="18"/>
      <c r="Q1" s="18" t="s">
        <v>50</v>
      </c>
      <c r="R1" s="18"/>
      <c r="S1" s="18" t="s">
        <v>51</v>
      </c>
      <c r="T1" s="18"/>
    </row>
    <row r="2" spans="1:20" x14ac:dyDescent="0.2">
      <c r="A2" s="32">
        <v>42166</v>
      </c>
      <c r="B2" s="13">
        <v>4.9992900000000002</v>
      </c>
      <c r="C2" s="15">
        <v>16134300</v>
      </c>
      <c r="D2" t="s">
        <v>53</v>
      </c>
      <c r="O2" s="16"/>
      <c r="P2" s="16"/>
      <c r="Q2" s="16"/>
      <c r="R2" s="16"/>
      <c r="S2" s="16"/>
      <c r="T2" s="16"/>
    </row>
    <row r="3" spans="1:20" x14ac:dyDescent="0.2">
      <c r="A3" s="32">
        <v>42167</v>
      </c>
      <c r="B3" s="13">
        <v>4.9566299999999996</v>
      </c>
      <c r="C3" s="15">
        <v>6210000</v>
      </c>
      <c r="D3" t="s">
        <v>53</v>
      </c>
      <c r="O3" s="16" t="s">
        <v>3041</v>
      </c>
      <c r="P3" s="16">
        <v>43057.221951219515</v>
      </c>
      <c r="Q3" s="16" t="s">
        <v>3041</v>
      </c>
      <c r="R3" s="16">
        <v>5.8772564227642281</v>
      </c>
      <c r="S3" s="16" t="s">
        <v>3041</v>
      </c>
      <c r="T3" s="16">
        <v>8857492.3577235769</v>
      </c>
    </row>
    <row r="4" spans="1:20" x14ac:dyDescent="0.2">
      <c r="A4" s="32">
        <v>42170</v>
      </c>
      <c r="B4" s="13">
        <v>4.92197</v>
      </c>
      <c r="C4" s="15">
        <v>4424400</v>
      </c>
      <c r="D4" t="s">
        <v>53</v>
      </c>
      <c r="O4" s="16" t="s">
        <v>3042</v>
      </c>
      <c r="P4" s="16">
        <v>14.701757605590418</v>
      </c>
      <c r="Q4" s="16" t="s">
        <v>3042</v>
      </c>
      <c r="R4" s="16">
        <v>1.8515536006297077E-2</v>
      </c>
      <c r="S4" s="16" t="s">
        <v>3042</v>
      </c>
      <c r="T4" s="16">
        <v>113385.17343842796</v>
      </c>
    </row>
    <row r="5" spans="1:20" x14ac:dyDescent="0.2">
      <c r="A5" s="32">
        <v>42171</v>
      </c>
      <c r="B5" s="13">
        <v>5.0099600000000004</v>
      </c>
      <c r="C5" s="15">
        <v>8148900</v>
      </c>
      <c r="D5" t="s">
        <v>53</v>
      </c>
      <c r="O5" s="16" t="s">
        <v>3043</v>
      </c>
      <c r="P5" s="16">
        <v>43054.5</v>
      </c>
      <c r="Q5" s="16" t="s">
        <v>3043</v>
      </c>
      <c r="R5" s="19">
        <v>5.8404999999999996</v>
      </c>
      <c r="S5" s="16" t="s">
        <v>3043</v>
      </c>
      <c r="T5" s="16">
        <v>7927750</v>
      </c>
    </row>
    <row r="6" spans="1:20" x14ac:dyDescent="0.2">
      <c r="A6" s="32">
        <v>42172</v>
      </c>
      <c r="B6" s="13">
        <v>5.0512800000000002</v>
      </c>
      <c r="C6" s="15">
        <v>5676500</v>
      </c>
      <c r="D6" t="s">
        <v>53</v>
      </c>
      <c r="O6" s="16" t="s">
        <v>3044</v>
      </c>
      <c r="P6" s="16" t="e">
        <v>#N/A</v>
      </c>
      <c r="Q6" s="16" t="s">
        <v>3044</v>
      </c>
      <c r="R6" s="16">
        <v>5.8951599999999997</v>
      </c>
      <c r="S6" s="16" t="s">
        <v>3044</v>
      </c>
      <c r="T6" s="16">
        <v>6803000</v>
      </c>
    </row>
    <row r="7" spans="1:20" x14ac:dyDescent="0.2">
      <c r="A7" s="32">
        <v>42173</v>
      </c>
      <c r="B7" s="13">
        <v>5.1285999999999996</v>
      </c>
      <c r="C7" s="15">
        <v>7797600</v>
      </c>
      <c r="D7" t="s">
        <v>53</v>
      </c>
      <c r="O7" s="16" t="s">
        <v>3045</v>
      </c>
      <c r="P7" s="16">
        <v>515.61057236353179</v>
      </c>
      <c r="Q7" s="16" t="s">
        <v>3045</v>
      </c>
      <c r="R7" s="16">
        <v>0.64936495172483299</v>
      </c>
      <c r="S7" s="16" t="s">
        <v>3045</v>
      </c>
      <c r="T7" s="16">
        <v>3976571.7639022605</v>
      </c>
    </row>
    <row r="8" spans="1:20" x14ac:dyDescent="0.2">
      <c r="A8" s="32">
        <v>42174</v>
      </c>
      <c r="B8" s="13">
        <v>5.0859399999999999</v>
      </c>
      <c r="C8" s="15">
        <v>9379600</v>
      </c>
      <c r="D8" t="s">
        <v>53</v>
      </c>
      <c r="O8" s="16" t="s">
        <v>3046</v>
      </c>
      <c r="P8" s="16">
        <v>265854.26233304886</v>
      </c>
      <c r="Q8" s="16" t="s">
        <v>3046</v>
      </c>
      <c r="R8" s="16">
        <v>0.42167484052859466</v>
      </c>
      <c r="S8" s="16" t="s">
        <v>3046</v>
      </c>
      <c r="T8" s="19">
        <v>15813122993464.736</v>
      </c>
    </row>
    <row r="9" spans="1:20" x14ac:dyDescent="0.2">
      <c r="A9" s="32">
        <v>42177</v>
      </c>
      <c r="B9" s="13">
        <v>5.0726100000000001</v>
      </c>
      <c r="C9" s="15">
        <v>12956300</v>
      </c>
      <c r="D9" t="s">
        <v>53</v>
      </c>
      <c r="O9" s="16" t="s">
        <v>3047</v>
      </c>
      <c r="P9" s="16">
        <v>-1.1997100637060094</v>
      </c>
      <c r="Q9" s="16" t="s">
        <v>3047</v>
      </c>
      <c r="R9" s="16">
        <v>-0.15076050865934043</v>
      </c>
      <c r="S9" s="16" t="s">
        <v>3047</v>
      </c>
      <c r="T9" s="16">
        <v>3.5578917082970265</v>
      </c>
    </row>
    <row r="10" spans="1:20" x14ac:dyDescent="0.2">
      <c r="A10" s="32">
        <v>42178</v>
      </c>
      <c r="B10" s="13">
        <v>4.9832900000000002</v>
      </c>
      <c r="C10" s="15">
        <v>7413700</v>
      </c>
      <c r="D10" t="s">
        <v>53</v>
      </c>
      <c r="O10" s="16" t="s">
        <v>3048</v>
      </c>
      <c r="P10" s="16">
        <v>1.4698069069539396E-3</v>
      </c>
      <c r="Q10" s="16" t="s">
        <v>3048</v>
      </c>
      <c r="R10" s="16">
        <v>0.17903666773348575</v>
      </c>
      <c r="S10" s="16" t="s">
        <v>3048</v>
      </c>
      <c r="T10" s="19">
        <v>1.5163430994316502</v>
      </c>
    </row>
    <row r="11" spans="1:20" x14ac:dyDescent="0.2">
      <c r="A11" s="32">
        <v>42179</v>
      </c>
      <c r="B11" s="13">
        <v>4.9566299999999996</v>
      </c>
      <c r="C11" s="15">
        <v>5344600</v>
      </c>
      <c r="D11" t="s">
        <v>53</v>
      </c>
      <c r="O11" s="16" t="s">
        <v>3049</v>
      </c>
      <c r="P11" s="16">
        <v>1784</v>
      </c>
      <c r="Q11" s="16" t="s">
        <v>3049</v>
      </c>
      <c r="R11" s="16">
        <v>4.0260999999999996</v>
      </c>
      <c r="S11" s="16" t="s">
        <v>3049</v>
      </c>
      <c r="T11" s="16">
        <v>30747900</v>
      </c>
    </row>
    <row r="12" spans="1:20" x14ac:dyDescent="0.2">
      <c r="A12" s="32">
        <v>42180</v>
      </c>
      <c r="B12" s="13">
        <v>4.9499599999999999</v>
      </c>
      <c r="C12" s="15">
        <v>4844600</v>
      </c>
      <c r="D12" t="s">
        <v>53</v>
      </c>
      <c r="O12" s="16" t="s">
        <v>3050</v>
      </c>
      <c r="P12" s="16">
        <v>42166</v>
      </c>
      <c r="Q12" s="16" t="s">
        <v>3050</v>
      </c>
      <c r="R12" s="16">
        <v>3.3715199999999999</v>
      </c>
      <c r="S12" s="16" t="s">
        <v>3050</v>
      </c>
      <c r="T12" s="19">
        <v>1663800</v>
      </c>
    </row>
    <row r="13" spans="1:20" x14ac:dyDescent="0.2">
      <c r="A13" s="32">
        <v>42181</v>
      </c>
      <c r="B13" s="13">
        <v>4.9726299999999997</v>
      </c>
      <c r="C13" s="15">
        <v>15030000</v>
      </c>
      <c r="D13" t="s">
        <v>53</v>
      </c>
      <c r="O13" s="16" t="s">
        <v>3051</v>
      </c>
      <c r="P13" s="16">
        <v>43950</v>
      </c>
      <c r="Q13" s="16" t="s">
        <v>3051</v>
      </c>
      <c r="R13" s="16">
        <v>7.3976199999999999</v>
      </c>
      <c r="S13" s="16" t="s">
        <v>3051</v>
      </c>
      <c r="T13" s="19">
        <v>32411700</v>
      </c>
    </row>
    <row r="14" spans="1:20" x14ac:dyDescent="0.2">
      <c r="A14" s="32">
        <v>42184</v>
      </c>
      <c r="B14" s="13">
        <v>4.9233000000000002</v>
      </c>
      <c r="C14" s="15">
        <v>8997600</v>
      </c>
      <c r="D14" t="s">
        <v>53</v>
      </c>
      <c r="O14" s="16" t="s">
        <v>3052</v>
      </c>
      <c r="P14" s="16">
        <v>52960383</v>
      </c>
      <c r="Q14" s="16" t="s">
        <v>3052</v>
      </c>
      <c r="R14" s="16">
        <v>7229.0254000000004</v>
      </c>
      <c r="S14" s="16" t="s">
        <v>3052</v>
      </c>
      <c r="T14" s="16">
        <v>10894715600</v>
      </c>
    </row>
    <row r="15" spans="1:20" x14ac:dyDescent="0.2">
      <c r="A15" s="32">
        <v>42185</v>
      </c>
      <c r="B15" s="13">
        <v>4.9233000000000002</v>
      </c>
      <c r="C15" s="15">
        <v>8286500</v>
      </c>
      <c r="D15" t="s">
        <v>53</v>
      </c>
      <c r="O15" s="16" t="s">
        <v>3053</v>
      </c>
      <c r="P15" s="16">
        <v>1230</v>
      </c>
      <c r="Q15" s="16" t="s">
        <v>3053</v>
      </c>
      <c r="R15" s="16">
        <v>1230</v>
      </c>
      <c r="S15" s="16" t="s">
        <v>3053</v>
      </c>
      <c r="T15" s="16">
        <v>1230</v>
      </c>
    </row>
    <row r="16" spans="1:20" x14ac:dyDescent="0.2">
      <c r="A16" s="32">
        <v>42186</v>
      </c>
      <c r="B16" s="13">
        <v>5.0392799999999998</v>
      </c>
      <c r="C16" s="15">
        <v>9143500</v>
      </c>
      <c r="D16" t="s">
        <v>53</v>
      </c>
      <c r="O16" s="16" t="s">
        <v>3037</v>
      </c>
      <c r="P16" s="16">
        <v>43950</v>
      </c>
      <c r="Q16" s="16" t="s">
        <v>3037</v>
      </c>
      <c r="R16" s="16">
        <v>7.3976199999999999</v>
      </c>
      <c r="S16" s="16" t="s">
        <v>3037</v>
      </c>
      <c r="T16" s="16">
        <v>32411700</v>
      </c>
    </row>
    <row r="17" spans="1:20" x14ac:dyDescent="0.2">
      <c r="A17" s="32">
        <v>42187</v>
      </c>
      <c r="B17" s="13">
        <v>5.0699500000000004</v>
      </c>
      <c r="C17" s="15">
        <v>7013100</v>
      </c>
      <c r="D17" t="s">
        <v>53</v>
      </c>
      <c r="O17" s="16" t="s">
        <v>3038</v>
      </c>
      <c r="P17" s="16">
        <v>42166</v>
      </c>
      <c r="Q17" s="16" t="s">
        <v>3038</v>
      </c>
      <c r="R17" s="16">
        <v>3.3715199999999999</v>
      </c>
      <c r="S17" s="16" t="s">
        <v>3038</v>
      </c>
      <c r="T17" s="16">
        <v>1663800</v>
      </c>
    </row>
    <row r="18" spans="1:20" ht="16" thickBot="1" x14ac:dyDescent="0.25">
      <c r="A18" s="32">
        <v>42191</v>
      </c>
      <c r="B18" s="13">
        <v>5.1099399999999999</v>
      </c>
      <c r="C18" s="15">
        <v>9205800</v>
      </c>
      <c r="D18" t="s">
        <v>53</v>
      </c>
      <c r="O18" s="17" t="s">
        <v>3039</v>
      </c>
      <c r="P18" s="17">
        <v>28.843320904821571</v>
      </c>
      <c r="Q18" s="17" t="s">
        <v>3039</v>
      </c>
      <c r="R18" s="17">
        <v>3.6325557874204779E-2</v>
      </c>
      <c r="S18" s="17" t="s">
        <v>3039</v>
      </c>
      <c r="T18" s="17">
        <v>222449.92953018355</v>
      </c>
    </row>
    <row r="19" spans="1:20" x14ac:dyDescent="0.2">
      <c r="A19" s="32">
        <v>42192</v>
      </c>
      <c r="B19" s="13">
        <v>5.2099299999999999</v>
      </c>
      <c r="C19" s="15">
        <v>9739300</v>
      </c>
      <c r="D19" t="s">
        <v>53</v>
      </c>
    </row>
    <row r="20" spans="1:20" x14ac:dyDescent="0.2">
      <c r="A20" s="32">
        <v>42193</v>
      </c>
      <c r="B20" s="13">
        <v>5.1525999999999996</v>
      </c>
      <c r="C20" s="15">
        <v>8148900</v>
      </c>
      <c r="D20" t="s">
        <v>53</v>
      </c>
    </row>
    <row r="21" spans="1:20" x14ac:dyDescent="0.2">
      <c r="A21" s="32">
        <v>42194</v>
      </c>
      <c r="B21" s="13">
        <v>5.14994</v>
      </c>
      <c r="C21" s="15">
        <v>7402500</v>
      </c>
      <c r="D21" t="s">
        <v>53</v>
      </c>
    </row>
    <row r="22" spans="1:20" x14ac:dyDescent="0.2">
      <c r="A22" s="32">
        <v>42195</v>
      </c>
      <c r="B22" s="13">
        <v>5.1685999999999996</v>
      </c>
      <c r="C22" s="15">
        <v>6356900</v>
      </c>
      <c r="D22" t="s">
        <v>53</v>
      </c>
    </row>
    <row r="23" spans="1:20" x14ac:dyDescent="0.2">
      <c r="A23" s="32">
        <v>42198</v>
      </c>
      <c r="B23" s="13">
        <v>5.1539299999999999</v>
      </c>
      <c r="C23" s="15">
        <v>6566000</v>
      </c>
      <c r="D23" t="s">
        <v>53</v>
      </c>
    </row>
    <row r="24" spans="1:20" x14ac:dyDescent="0.2">
      <c r="A24" s="32">
        <v>42199</v>
      </c>
      <c r="B24" s="13">
        <v>5.1872600000000002</v>
      </c>
      <c r="C24" s="15">
        <v>3951300</v>
      </c>
      <c r="D24" t="s">
        <v>53</v>
      </c>
    </row>
    <row r="25" spans="1:20" x14ac:dyDescent="0.2">
      <c r="A25" s="32">
        <v>42200</v>
      </c>
      <c r="B25" s="13">
        <v>5.2099299999999999</v>
      </c>
      <c r="C25" s="15">
        <v>6496300</v>
      </c>
      <c r="D25" t="s">
        <v>53</v>
      </c>
    </row>
    <row r="26" spans="1:20" x14ac:dyDescent="0.2">
      <c r="A26" s="32">
        <v>42201</v>
      </c>
      <c r="B26" s="13">
        <v>5.2539199999999999</v>
      </c>
      <c r="C26" s="15">
        <v>6661700</v>
      </c>
      <c r="D26" t="s">
        <v>53</v>
      </c>
    </row>
    <row r="27" spans="1:20" x14ac:dyDescent="0.2">
      <c r="A27" s="32">
        <v>42202</v>
      </c>
      <c r="B27" s="13">
        <v>5.2592499999999998</v>
      </c>
      <c r="C27" s="15">
        <v>7432300</v>
      </c>
      <c r="D27" t="s">
        <v>53</v>
      </c>
    </row>
    <row r="28" spans="1:20" x14ac:dyDescent="0.2">
      <c r="A28" s="32">
        <v>42205</v>
      </c>
      <c r="B28" s="13">
        <v>5.2912499999999998</v>
      </c>
      <c r="C28" s="15">
        <v>5726600</v>
      </c>
      <c r="D28" t="s">
        <v>53</v>
      </c>
    </row>
    <row r="29" spans="1:20" x14ac:dyDescent="0.2">
      <c r="A29" s="32">
        <v>42206</v>
      </c>
      <c r="B29" s="13">
        <v>5.3085800000000001</v>
      </c>
      <c r="C29" s="15">
        <v>11581600</v>
      </c>
      <c r="D29" t="s">
        <v>53</v>
      </c>
    </row>
    <row r="30" spans="1:20" x14ac:dyDescent="0.2">
      <c r="A30" s="32">
        <v>42207</v>
      </c>
      <c r="B30" s="13">
        <v>5.3312400000000002</v>
      </c>
      <c r="C30" s="15">
        <v>7263100</v>
      </c>
      <c r="D30" t="s">
        <v>53</v>
      </c>
    </row>
    <row r="31" spans="1:20" x14ac:dyDescent="0.2">
      <c r="A31" s="32">
        <v>42208</v>
      </c>
      <c r="B31" s="13">
        <v>5.3045799999999996</v>
      </c>
      <c r="C31" s="15">
        <v>10214300</v>
      </c>
      <c r="D31" t="s">
        <v>53</v>
      </c>
    </row>
    <row r="32" spans="1:20" x14ac:dyDescent="0.2">
      <c r="A32" s="32">
        <v>42209</v>
      </c>
      <c r="B32" s="13">
        <v>5.3339100000000004</v>
      </c>
      <c r="C32" s="15">
        <v>9669600</v>
      </c>
      <c r="D32" t="s">
        <v>53</v>
      </c>
    </row>
    <row r="33" spans="1:4" x14ac:dyDescent="0.2">
      <c r="A33" s="32">
        <v>42212</v>
      </c>
      <c r="B33" s="13">
        <v>5.3312400000000002</v>
      </c>
      <c r="C33" s="15">
        <v>13904400</v>
      </c>
      <c r="D33" t="s">
        <v>53</v>
      </c>
    </row>
    <row r="34" spans="1:4" x14ac:dyDescent="0.2">
      <c r="A34" s="32">
        <v>42213</v>
      </c>
      <c r="B34" s="13">
        <v>5.3205799999999996</v>
      </c>
      <c r="C34" s="15">
        <v>19707300</v>
      </c>
      <c r="D34" t="s">
        <v>53</v>
      </c>
    </row>
    <row r="35" spans="1:4" x14ac:dyDescent="0.2">
      <c r="A35" s="32">
        <v>42214</v>
      </c>
      <c r="B35" s="13">
        <v>5.2832499999999998</v>
      </c>
      <c r="C35" s="15">
        <v>13313200</v>
      </c>
      <c r="D35" t="s">
        <v>53</v>
      </c>
    </row>
    <row r="36" spans="1:4" x14ac:dyDescent="0.2">
      <c r="A36" s="32">
        <v>42215</v>
      </c>
      <c r="B36" s="13">
        <v>5.2552500000000002</v>
      </c>
      <c r="C36" s="15">
        <v>10347200</v>
      </c>
      <c r="D36" t="s">
        <v>53</v>
      </c>
    </row>
    <row r="37" spans="1:4" x14ac:dyDescent="0.2">
      <c r="A37" s="32">
        <v>42216</v>
      </c>
      <c r="B37" s="13">
        <v>5.2099299999999999</v>
      </c>
      <c r="C37" s="15">
        <v>15159200</v>
      </c>
      <c r="D37" t="s">
        <v>53</v>
      </c>
    </row>
    <row r="38" spans="1:4" x14ac:dyDescent="0.2">
      <c r="A38" s="32">
        <v>42219</v>
      </c>
      <c r="B38" s="13">
        <v>5.2565900000000001</v>
      </c>
      <c r="C38" s="15">
        <v>7771500</v>
      </c>
      <c r="D38" t="s">
        <v>53</v>
      </c>
    </row>
    <row r="39" spans="1:4" x14ac:dyDescent="0.2">
      <c r="A39" s="32">
        <v>42220</v>
      </c>
      <c r="B39" s="13">
        <v>5.2485900000000001</v>
      </c>
      <c r="C39" s="15">
        <v>7527100</v>
      </c>
      <c r="D39" t="s">
        <v>53</v>
      </c>
    </row>
    <row r="40" spans="1:4" x14ac:dyDescent="0.2">
      <c r="A40" s="32">
        <v>42221</v>
      </c>
      <c r="B40" s="13">
        <v>5.20059</v>
      </c>
      <c r="C40" s="15">
        <v>9563600</v>
      </c>
      <c r="D40" t="s">
        <v>53</v>
      </c>
    </row>
    <row r="41" spans="1:4" x14ac:dyDescent="0.2">
      <c r="A41" s="32">
        <v>42222</v>
      </c>
      <c r="B41" s="13">
        <v>5.21793</v>
      </c>
      <c r="C41" s="15">
        <v>7225900</v>
      </c>
      <c r="D41" t="s">
        <v>53</v>
      </c>
    </row>
    <row r="42" spans="1:4" x14ac:dyDescent="0.2">
      <c r="A42" s="32">
        <v>42223</v>
      </c>
      <c r="B42" s="13">
        <v>5.2432600000000003</v>
      </c>
      <c r="C42" s="15">
        <v>6587400</v>
      </c>
      <c r="D42" t="s">
        <v>53</v>
      </c>
    </row>
    <row r="43" spans="1:4" x14ac:dyDescent="0.2">
      <c r="A43" s="32">
        <v>42226</v>
      </c>
      <c r="B43" s="13">
        <v>5.2285899999999996</v>
      </c>
      <c r="C43" s="15">
        <v>7394200</v>
      </c>
      <c r="D43" t="s">
        <v>53</v>
      </c>
    </row>
    <row r="44" spans="1:4" x14ac:dyDescent="0.2">
      <c r="A44" s="32">
        <v>42227</v>
      </c>
      <c r="B44" s="13">
        <v>5.3232400000000002</v>
      </c>
      <c r="C44" s="15">
        <v>11403100</v>
      </c>
      <c r="D44" t="s">
        <v>53</v>
      </c>
    </row>
    <row r="45" spans="1:4" x14ac:dyDescent="0.2">
      <c r="A45" s="32">
        <v>42228</v>
      </c>
      <c r="B45" s="13">
        <v>5.3299099999999999</v>
      </c>
      <c r="C45" s="15">
        <v>12505500</v>
      </c>
      <c r="D45" t="s">
        <v>53</v>
      </c>
    </row>
    <row r="46" spans="1:4" x14ac:dyDescent="0.2">
      <c r="A46" s="32">
        <v>42229</v>
      </c>
      <c r="B46" s="13">
        <v>5.2805799999999996</v>
      </c>
      <c r="C46" s="15">
        <v>11602900</v>
      </c>
      <c r="D46" t="s">
        <v>53</v>
      </c>
    </row>
    <row r="47" spans="1:4" x14ac:dyDescent="0.2">
      <c r="A47" s="32">
        <v>42230</v>
      </c>
      <c r="B47" s="13">
        <v>5.3112500000000002</v>
      </c>
      <c r="C47" s="15">
        <v>5167100</v>
      </c>
      <c r="D47" t="s">
        <v>53</v>
      </c>
    </row>
    <row r="48" spans="1:4" x14ac:dyDescent="0.2">
      <c r="A48" s="32">
        <v>42233</v>
      </c>
      <c r="B48" s="13">
        <v>5.3525700000000001</v>
      </c>
      <c r="C48" s="15">
        <v>4696800</v>
      </c>
      <c r="D48" t="s">
        <v>53</v>
      </c>
    </row>
    <row r="49" spans="1:4" x14ac:dyDescent="0.2">
      <c r="A49" s="32">
        <v>42234</v>
      </c>
      <c r="B49" s="13">
        <v>5.3779000000000003</v>
      </c>
      <c r="C49" s="15">
        <v>3456800</v>
      </c>
      <c r="D49" t="s">
        <v>53</v>
      </c>
    </row>
    <row r="50" spans="1:4" x14ac:dyDescent="0.2">
      <c r="A50" s="32">
        <v>42235</v>
      </c>
      <c r="B50" s="13">
        <v>5.3299099999999999</v>
      </c>
      <c r="C50" s="15">
        <v>5293500</v>
      </c>
      <c r="D50" t="s">
        <v>53</v>
      </c>
    </row>
    <row r="51" spans="1:4" x14ac:dyDescent="0.2">
      <c r="A51" s="32">
        <v>42236</v>
      </c>
      <c r="B51" s="13">
        <v>5.2579200000000004</v>
      </c>
      <c r="C51" s="15">
        <v>5393000</v>
      </c>
      <c r="D51" t="s">
        <v>53</v>
      </c>
    </row>
    <row r="52" spans="1:4" x14ac:dyDescent="0.2">
      <c r="A52" s="32">
        <v>42237</v>
      </c>
      <c r="B52" s="13">
        <v>5.1326000000000001</v>
      </c>
      <c r="C52" s="15">
        <v>10996900</v>
      </c>
      <c r="D52" t="s">
        <v>53</v>
      </c>
    </row>
    <row r="53" spans="1:4" x14ac:dyDescent="0.2">
      <c r="A53" s="32">
        <v>42240</v>
      </c>
      <c r="B53" s="13">
        <v>4.85398</v>
      </c>
      <c r="C53" s="15">
        <v>15363700</v>
      </c>
      <c r="D53" t="s">
        <v>53</v>
      </c>
    </row>
    <row r="54" spans="1:4" x14ac:dyDescent="0.2">
      <c r="A54" s="32">
        <v>42241</v>
      </c>
      <c r="B54" s="13">
        <v>4.7379899999999999</v>
      </c>
      <c r="C54" s="15">
        <v>15268000</v>
      </c>
      <c r="D54" t="s">
        <v>53</v>
      </c>
    </row>
    <row r="55" spans="1:4" x14ac:dyDescent="0.2">
      <c r="A55" s="32">
        <v>42242</v>
      </c>
      <c r="B55" s="13">
        <v>4.8593099999999998</v>
      </c>
      <c r="C55" s="15">
        <v>13255600</v>
      </c>
      <c r="D55" t="s">
        <v>53</v>
      </c>
    </row>
    <row r="56" spans="1:4" x14ac:dyDescent="0.2">
      <c r="A56" s="32">
        <v>42243</v>
      </c>
      <c r="B56" s="13">
        <v>4.9539600000000004</v>
      </c>
      <c r="C56" s="15">
        <v>12540800</v>
      </c>
      <c r="D56" t="s">
        <v>53</v>
      </c>
    </row>
    <row r="57" spans="1:4" x14ac:dyDescent="0.2">
      <c r="A57" s="32">
        <v>42244</v>
      </c>
      <c r="B57" s="13">
        <v>4.9886299999999997</v>
      </c>
      <c r="C57" s="15">
        <v>11950600</v>
      </c>
      <c r="D57" t="s">
        <v>53</v>
      </c>
    </row>
    <row r="58" spans="1:4" x14ac:dyDescent="0.2">
      <c r="A58" s="32">
        <v>42247</v>
      </c>
      <c r="B58" s="13">
        <v>4.8033200000000003</v>
      </c>
      <c r="C58" s="15">
        <v>20966700</v>
      </c>
      <c r="D58" t="s">
        <v>53</v>
      </c>
    </row>
    <row r="59" spans="1:4" x14ac:dyDescent="0.2">
      <c r="A59" s="32">
        <v>42248</v>
      </c>
      <c r="B59" s="13">
        <v>4.7233299999999998</v>
      </c>
      <c r="C59" s="15">
        <v>10995100</v>
      </c>
      <c r="D59" t="s">
        <v>53</v>
      </c>
    </row>
    <row r="60" spans="1:4" x14ac:dyDescent="0.2">
      <c r="A60" s="32">
        <v>42249</v>
      </c>
      <c r="B60" s="13">
        <v>4.7606599999999997</v>
      </c>
      <c r="C60" s="15">
        <v>10168700</v>
      </c>
      <c r="D60" t="s">
        <v>53</v>
      </c>
    </row>
    <row r="61" spans="1:4" x14ac:dyDescent="0.2">
      <c r="A61" s="32">
        <v>42250</v>
      </c>
      <c r="B61" s="13">
        <v>4.7526599999999997</v>
      </c>
      <c r="C61" s="15">
        <v>8132200</v>
      </c>
      <c r="D61" t="s">
        <v>53</v>
      </c>
    </row>
    <row r="62" spans="1:4" x14ac:dyDescent="0.2">
      <c r="A62" s="32">
        <v>42251</v>
      </c>
      <c r="B62" s="13">
        <v>4.6460100000000004</v>
      </c>
      <c r="C62" s="15">
        <v>6718400</v>
      </c>
      <c r="D62" t="s">
        <v>53</v>
      </c>
    </row>
    <row r="63" spans="1:4" x14ac:dyDescent="0.2">
      <c r="A63" s="32">
        <v>42255</v>
      </c>
      <c r="B63" s="13">
        <v>4.6926699999999997</v>
      </c>
      <c r="C63" s="15">
        <v>9530200</v>
      </c>
      <c r="D63" t="s">
        <v>53</v>
      </c>
    </row>
    <row r="64" spans="1:4" x14ac:dyDescent="0.2">
      <c r="A64" s="32">
        <v>42256</v>
      </c>
      <c r="B64" s="13">
        <v>4.6646700000000001</v>
      </c>
      <c r="C64" s="15">
        <v>10211500</v>
      </c>
      <c r="D64" t="s">
        <v>53</v>
      </c>
    </row>
    <row r="65" spans="1:4" x14ac:dyDescent="0.2">
      <c r="A65" s="32">
        <v>42257</v>
      </c>
      <c r="B65" s="13">
        <v>4.6980000000000004</v>
      </c>
      <c r="C65" s="15">
        <v>10121300</v>
      </c>
      <c r="D65" t="s">
        <v>53</v>
      </c>
    </row>
    <row r="66" spans="1:4" x14ac:dyDescent="0.2">
      <c r="A66" s="32">
        <v>42258</v>
      </c>
      <c r="B66" s="13">
        <v>4.8179800000000004</v>
      </c>
      <c r="C66" s="15">
        <v>9638000</v>
      </c>
      <c r="D66" t="s">
        <v>53</v>
      </c>
    </row>
    <row r="67" spans="1:4" x14ac:dyDescent="0.2">
      <c r="A67" s="32">
        <v>42261</v>
      </c>
      <c r="B67" s="13">
        <v>4.7993199999999998</v>
      </c>
      <c r="C67" s="15">
        <v>5807500</v>
      </c>
      <c r="D67" t="s">
        <v>53</v>
      </c>
    </row>
    <row r="68" spans="1:4" x14ac:dyDescent="0.2">
      <c r="A68" s="32">
        <v>42262</v>
      </c>
      <c r="B68" s="13">
        <v>4.7793200000000002</v>
      </c>
      <c r="C68" s="15">
        <v>24299900</v>
      </c>
      <c r="D68" t="s">
        <v>53</v>
      </c>
    </row>
    <row r="69" spans="1:4" x14ac:dyDescent="0.2">
      <c r="A69" s="32">
        <v>42263</v>
      </c>
      <c r="B69" s="13">
        <v>4.8099800000000004</v>
      </c>
      <c r="C69" s="15">
        <v>14410000</v>
      </c>
      <c r="D69" t="s">
        <v>53</v>
      </c>
    </row>
    <row r="70" spans="1:4" x14ac:dyDescent="0.2">
      <c r="A70" s="32">
        <v>42264</v>
      </c>
      <c r="B70" s="13">
        <v>4.85398</v>
      </c>
      <c r="C70" s="15">
        <v>13002800</v>
      </c>
      <c r="D70" t="s">
        <v>53</v>
      </c>
    </row>
    <row r="71" spans="1:4" x14ac:dyDescent="0.2">
      <c r="A71" s="32">
        <v>42265</v>
      </c>
      <c r="B71" s="13">
        <v>4.8339800000000004</v>
      </c>
      <c r="C71" s="15">
        <v>15180600</v>
      </c>
      <c r="D71" t="s">
        <v>53</v>
      </c>
    </row>
    <row r="72" spans="1:4" x14ac:dyDescent="0.2">
      <c r="A72" s="32">
        <v>42268</v>
      </c>
      <c r="B72" s="13">
        <v>4.8753099999999998</v>
      </c>
      <c r="C72" s="15">
        <v>11519300</v>
      </c>
      <c r="D72" t="s">
        <v>53</v>
      </c>
    </row>
    <row r="73" spans="1:4" x14ac:dyDescent="0.2">
      <c r="A73" s="32">
        <v>42269</v>
      </c>
      <c r="B73" s="13">
        <v>4.8406500000000001</v>
      </c>
      <c r="C73" s="15">
        <v>8254900</v>
      </c>
      <c r="D73" t="s">
        <v>53</v>
      </c>
    </row>
    <row r="74" spans="1:4" x14ac:dyDescent="0.2">
      <c r="A74" s="32">
        <v>42270</v>
      </c>
      <c r="B74" s="13">
        <v>4.8779700000000004</v>
      </c>
      <c r="C74" s="15">
        <v>9296900</v>
      </c>
      <c r="D74" t="s">
        <v>53</v>
      </c>
    </row>
    <row r="75" spans="1:4" x14ac:dyDescent="0.2">
      <c r="A75" s="32">
        <v>42271</v>
      </c>
      <c r="B75" s="13">
        <v>4.8233199999999998</v>
      </c>
      <c r="C75" s="15">
        <v>7529900</v>
      </c>
      <c r="D75" t="s">
        <v>53</v>
      </c>
    </row>
    <row r="76" spans="1:4" x14ac:dyDescent="0.2">
      <c r="A76" s="32">
        <v>42272</v>
      </c>
      <c r="B76" s="13">
        <v>4.8673099999999998</v>
      </c>
      <c r="C76" s="15">
        <v>6717500</v>
      </c>
      <c r="D76" t="s">
        <v>53</v>
      </c>
    </row>
    <row r="77" spans="1:4" x14ac:dyDescent="0.2">
      <c r="A77" s="32">
        <v>42275</v>
      </c>
      <c r="B77" s="13">
        <v>4.7833199999999998</v>
      </c>
      <c r="C77" s="15">
        <v>8028100</v>
      </c>
      <c r="D77" t="s">
        <v>53</v>
      </c>
    </row>
    <row r="78" spans="1:4" x14ac:dyDescent="0.2">
      <c r="A78" s="32">
        <v>42276</v>
      </c>
      <c r="B78" s="13">
        <v>4.8859700000000004</v>
      </c>
      <c r="C78" s="15">
        <v>10795200</v>
      </c>
      <c r="D78" t="s">
        <v>53</v>
      </c>
    </row>
    <row r="79" spans="1:4" x14ac:dyDescent="0.2">
      <c r="A79" s="32">
        <v>42277</v>
      </c>
      <c r="B79" s="13">
        <v>4.9352999999999998</v>
      </c>
      <c r="C79" s="15">
        <v>12757400</v>
      </c>
      <c r="D79" t="s">
        <v>53</v>
      </c>
    </row>
    <row r="80" spans="1:4" x14ac:dyDescent="0.2">
      <c r="A80" s="32">
        <v>42278</v>
      </c>
      <c r="B80" s="13">
        <v>5.0046200000000001</v>
      </c>
      <c r="C80" s="15">
        <v>9122100</v>
      </c>
      <c r="D80" t="s">
        <v>53</v>
      </c>
    </row>
    <row r="81" spans="1:4" x14ac:dyDescent="0.2">
      <c r="A81" s="32">
        <v>42279</v>
      </c>
      <c r="B81" s="13">
        <v>5.0512800000000002</v>
      </c>
      <c r="C81" s="15">
        <v>8000200</v>
      </c>
      <c r="D81" t="s">
        <v>53</v>
      </c>
    </row>
    <row r="82" spans="1:4" x14ac:dyDescent="0.2">
      <c r="A82" s="32">
        <v>42282</v>
      </c>
      <c r="B82" s="13">
        <v>5.1099399999999999</v>
      </c>
      <c r="C82" s="15">
        <v>9054300</v>
      </c>
      <c r="D82" t="s">
        <v>53</v>
      </c>
    </row>
    <row r="83" spans="1:4" x14ac:dyDescent="0.2">
      <c r="A83" s="32">
        <v>42283</v>
      </c>
      <c r="B83" s="13">
        <v>5.0766099999999996</v>
      </c>
      <c r="C83" s="15">
        <v>14059600</v>
      </c>
      <c r="D83" t="s">
        <v>53</v>
      </c>
    </row>
    <row r="84" spans="1:4" x14ac:dyDescent="0.2">
      <c r="A84" s="32">
        <v>42284</v>
      </c>
      <c r="B84" s="13">
        <v>5.1539299999999999</v>
      </c>
      <c r="C84" s="15">
        <v>13771500</v>
      </c>
      <c r="D84" t="s">
        <v>53</v>
      </c>
    </row>
    <row r="85" spans="1:4" x14ac:dyDescent="0.2">
      <c r="A85" s="32">
        <v>42285</v>
      </c>
      <c r="B85" s="13">
        <v>5.1992599999999998</v>
      </c>
      <c r="C85" s="15">
        <v>8069900</v>
      </c>
      <c r="D85" t="s">
        <v>53</v>
      </c>
    </row>
    <row r="86" spans="1:4" x14ac:dyDescent="0.2">
      <c r="A86" s="32">
        <v>42286</v>
      </c>
      <c r="B86" s="13">
        <v>5.2352600000000002</v>
      </c>
      <c r="C86" s="15">
        <v>6405200</v>
      </c>
      <c r="D86" t="s">
        <v>53</v>
      </c>
    </row>
    <row r="87" spans="1:4" x14ac:dyDescent="0.2">
      <c r="A87" s="32">
        <v>42289</v>
      </c>
      <c r="B87" s="13">
        <v>5.2672499999999998</v>
      </c>
      <c r="C87" s="15">
        <v>6714700</v>
      </c>
      <c r="D87" t="s">
        <v>53</v>
      </c>
    </row>
    <row r="88" spans="1:4" x14ac:dyDescent="0.2">
      <c r="A88" s="32">
        <v>42290</v>
      </c>
      <c r="B88" s="13">
        <v>5.2232599999999998</v>
      </c>
      <c r="C88" s="15">
        <v>4367700</v>
      </c>
      <c r="D88" t="s">
        <v>53</v>
      </c>
    </row>
    <row r="89" spans="1:4" x14ac:dyDescent="0.2">
      <c r="A89" s="32">
        <v>42291</v>
      </c>
      <c r="B89" s="13">
        <v>5.1579300000000003</v>
      </c>
      <c r="C89" s="15">
        <v>7159000</v>
      </c>
      <c r="D89" t="s">
        <v>53</v>
      </c>
    </row>
    <row r="90" spans="1:4" x14ac:dyDescent="0.2">
      <c r="A90" s="32">
        <v>42292</v>
      </c>
      <c r="B90" s="13">
        <v>5.2525899999999996</v>
      </c>
      <c r="C90" s="15">
        <v>4930100</v>
      </c>
      <c r="D90" t="s">
        <v>53</v>
      </c>
    </row>
    <row r="91" spans="1:4" x14ac:dyDescent="0.2">
      <c r="A91" s="32">
        <v>42293</v>
      </c>
      <c r="B91" s="13">
        <v>5.27658</v>
      </c>
      <c r="C91" s="15">
        <v>5621600</v>
      </c>
      <c r="D91" t="s">
        <v>53</v>
      </c>
    </row>
    <row r="92" spans="1:4" x14ac:dyDescent="0.2">
      <c r="A92" s="32">
        <v>42296</v>
      </c>
      <c r="B92" s="13">
        <v>5.3752399999999998</v>
      </c>
      <c r="C92" s="15">
        <v>6341000</v>
      </c>
      <c r="D92" t="s">
        <v>53</v>
      </c>
    </row>
    <row r="93" spans="1:4" x14ac:dyDescent="0.2">
      <c r="A93" s="32">
        <v>42297</v>
      </c>
      <c r="B93" s="13">
        <v>5.4005700000000001</v>
      </c>
      <c r="C93" s="15">
        <v>7397900</v>
      </c>
      <c r="D93" t="s">
        <v>53</v>
      </c>
    </row>
    <row r="94" spans="1:4" x14ac:dyDescent="0.2">
      <c r="A94" s="32">
        <v>42298</v>
      </c>
      <c r="B94" s="13">
        <v>5.3592399999999998</v>
      </c>
      <c r="C94" s="15">
        <v>7520600</v>
      </c>
      <c r="D94" t="s">
        <v>53</v>
      </c>
    </row>
    <row r="95" spans="1:4" x14ac:dyDescent="0.2">
      <c r="A95" s="32">
        <v>42299</v>
      </c>
      <c r="B95" s="13">
        <v>5.3632400000000002</v>
      </c>
      <c r="C95" s="15">
        <v>11530400</v>
      </c>
      <c r="D95" t="s">
        <v>53</v>
      </c>
    </row>
    <row r="96" spans="1:4" x14ac:dyDescent="0.2">
      <c r="A96" s="32">
        <v>42300</v>
      </c>
      <c r="B96" s="13">
        <v>5.3312400000000002</v>
      </c>
      <c r="C96" s="15">
        <v>7035400</v>
      </c>
      <c r="D96" t="s">
        <v>53</v>
      </c>
    </row>
    <row r="97" spans="1:4" x14ac:dyDescent="0.2">
      <c r="A97" s="32">
        <v>42303</v>
      </c>
      <c r="B97" s="13">
        <v>5.3299099999999999</v>
      </c>
      <c r="C97" s="15">
        <v>8720600</v>
      </c>
      <c r="D97" t="s">
        <v>53</v>
      </c>
    </row>
    <row r="98" spans="1:4" x14ac:dyDescent="0.2">
      <c r="A98" s="32">
        <v>42304</v>
      </c>
      <c r="B98" s="13">
        <v>5.3632400000000002</v>
      </c>
      <c r="C98" s="15">
        <v>9240200</v>
      </c>
      <c r="D98" t="s">
        <v>53</v>
      </c>
    </row>
    <row r="99" spans="1:4" x14ac:dyDescent="0.2">
      <c r="A99" s="32">
        <v>42305</v>
      </c>
      <c r="B99" s="13">
        <v>5.3072499999999998</v>
      </c>
      <c r="C99" s="15">
        <v>7950000</v>
      </c>
      <c r="D99" t="s">
        <v>53</v>
      </c>
    </row>
    <row r="100" spans="1:4" x14ac:dyDescent="0.2">
      <c r="A100" s="32">
        <v>42306</v>
      </c>
      <c r="B100" s="13">
        <v>5.3272399999999998</v>
      </c>
      <c r="C100" s="15">
        <v>8676900</v>
      </c>
      <c r="D100" t="s">
        <v>53</v>
      </c>
    </row>
    <row r="101" spans="1:4" x14ac:dyDescent="0.2">
      <c r="A101" s="32">
        <v>42307</v>
      </c>
      <c r="B101" s="13">
        <v>5.2245900000000001</v>
      </c>
      <c r="C101" s="15">
        <v>13232400</v>
      </c>
      <c r="D101" t="s">
        <v>53</v>
      </c>
    </row>
    <row r="102" spans="1:4" x14ac:dyDescent="0.2">
      <c r="A102" s="32">
        <v>42310</v>
      </c>
      <c r="B102" s="13">
        <v>5.3339100000000004</v>
      </c>
      <c r="C102" s="15">
        <v>11397500</v>
      </c>
      <c r="D102" t="s">
        <v>53</v>
      </c>
    </row>
    <row r="103" spans="1:4" x14ac:dyDescent="0.2">
      <c r="A103" s="32">
        <v>42311</v>
      </c>
      <c r="B103" s="13">
        <v>5.2885799999999996</v>
      </c>
      <c r="C103" s="15">
        <v>8277200</v>
      </c>
      <c r="D103" t="s">
        <v>53</v>
      </c>
    </row>
    <row r="104" spans="1:4" x14ac:dyDescent="0.2">
      <c r="A104" s="32">
        <v>42312</v>
      </c>
      <c r="B104" s="13">
        <v>5.1006099999999996</v>
      </c>
      <c r="C104" s="15">
        <v>22734600</v>
      </c>
      <c r="D104" t="s">
        <v>53</v>
      </c>
    </row>
    <row r="105" spans="1:4" x14ac:dyDescent="0.2">
      <c r="A105" s="32">
        <v>42313</v>
      </c>
      <c r="B105" s="13">
        <v>5.1019399999999999</v>
      </c>
      <c r="C105" s="15">
        <v>11552800</v>
      </c>
      <c r="D105" t="s">
        <v>53</v>
      </c>
    </row>
    <row r="106" spans="1:4" x14ac:dyDescent="0.2">
      <c r="A106" s="32">
        <v>42314</v>
      </c>
      <c r="B106" s="13">
        <v>4.9446300000000001</v>
      </c>
      <c r="C106" s="15">
        <v>10647400</v>
      </c>
      <c r="D106" t="s">
        <v>53</v>
      </c>
    </row>
    <row r="107" spans="1:4" x14ac:dyDescent="0.2">
      <c r="A107" s="32">
        <v>42317</v>
      </c>
      <c r="B107" s="13">
        <v>4.8286499999999997</v>
      </c>
      <c r="C107" s="15">
        <v>12552000</v>
      </c>
      <c r="D107" t="s">
        <v>53</v>
      </c>
    </row>
    <row r="108" spans="1:4" x14ac:dyDescent="0.2">
      <c r="A108" s="32">
        <v>42318</v>
      </c>
      <c r="B108" s="13">
        <v>4.86198</v>
      </c>
      <c r="C108" s="15">
        <v>13683200</v>
      </c>
      <c r="D108" t="s">
        <v>53</v>
      </c>
    </row>
    <row r="109" spans="1:4" x14ac:dyDescent="0.2">
      <c r="A109" s="32">
        <v>42319</v>
      </c>
      <c r="B109" s="13">
        <v>4.9112999999999998</v>
      </c>
      <c r="C109" s="15">
        <v>4955200</v>
      </c>
      <c r="D109" t="s">
        <v>53</v>
      </c>
    </row>
    <row r="110" spans="1:4" x14ac:dyDescent="0.2">
      <c r="A110" s="32">
        <v>42320</v>
      </c>
      <c r="B110" s="13">
        <v>4.8739699999999999</v>
      </c>
      <c r="C110" s="15">
        <v>6987100</v>
      </c>
      <c r="D110" t="s">
        <v>53</v>
      </c>
    </row>
    <row r="111" spans="1:4" x14ac:dyDescent="0.2">
      <c r="A111" s="32">
        <v>42321</v>
      </c>
      <c r="B111" s="13">
        <v>4.84598</v>
      </c>
      <c r="C111" s="15">
        <v>11062900</v>
      </c>
      <c r="D111" t="s">
        <v>53</v>
      </c>
    </row>
    <row r="112" spans="1:4" x14ac:dyDescent="0.2">
      <c r="A112" s="32">
        <v>42324</v>
      </c>
      <c r="B112" s="13">
        <v>4.86998</v>
      </c>
      <c r="C112" s="15">
        <v>8176800</v>
      </c>
      <c r="D112" t="s">
        <v>53</v>
      </c>
    </row>
    <row r="113" spans="1:4" x14ac:dyDescent="0.2">
      <c r="A113" s="32">
        <v>42325</v>
      </c>
      <c r="B113" s="13">
        <v>4.8952999999999998</v>
      </c>
      <c r="C113" s="15">
        <v>8131300</v>
      </c>
      <c r="D113" t="s">
        <v>53</v>
      </c>
    </row>
    <row r="114" spans="1:4" x14ac:dyDescent="0.2">
      <c r="A114" s="32">
        <v>42326</v>
      </c>
      <c r="B114" s="13">
        <v>4.9086400000000001</v>
      </c>
      <c r="C114" s="15">
        <v>6390300</v>
      </c>
      <c r="D114" t="s">
        <v>53</v>
      </c>
    </row>
    <row r="115" spans="1:4" x14ac:dyDescent="0.2">
      <c r="A115" s="32">
        <v>42327</v>
      </c>
      <c r="B115" s="13">
        <v>4.92997</v>
      </c>
      <c r="C115" s="15">
        <v>7312400</v>
      </c>
      <c r="D115" t="s">
        <v>53</v>
      </c>
    </row>
    <row r="116" spans="1:4" x14ac:dyDescent="0.2">
      <c r="A116" s="32">
        <v>42328</v>
      </c>
      <c r="B116" s="13">
        <v>5.0072900000000002</v>
      </c>
      <c r="C116" s="15">
        <v>9453900</v>
      </c>
      <c r="D116" t="s">
        <v>53</v>
      </c>
    </row>
    <row r="117" spans="1:4" x14ac:dyDescent="0.2">
      <c r="A117" s="32">
        <v>42331</v>
      </c>
      <c r="B117" s="13">
        <v>5.0206200000000001</v>
      </c>
      <c r="C117" s="15">
        <v>4443900</v>
      </c>
      <c r="D117" t="s">
        <v>53</v>
      </c>
    </row>
    <row r="118" spans="1:4" x14ac:dyDescent="0.2">
      <c r="A118" s="32">
        <v>42332</v>
      </c>
      <c r="B118" s="13">
        <v>4.9819599999999999</v>
      </c>
      <c r="C118" s="15">
        <v>7253800</v>
      </c>
      <c r="D118" t="s">
        <v>53</v>
      </c>
    </row>
    <row r="119" spans="1:4" x14ac:dyDescent="0.2">
      <c r="A119" s="32">
        <v>42333</v>
      </c>
      <c r="B119" s="13">
        <v>5.0459500000000004</v>
      </c>
      <c r="C119" s="15">
        <v>5588200</v>
      </c>
      <c r="D119" t="s">
        <v>53</v>
      </c>
    </row>
    <row r="120" spans="1:4" x14ac:dyDescent="0.2">
      <c r="A120" s="32">
        <v>42335</v>
      </c>
      <c r="B120" s="13">
        <v>5.1219400000000004</v>
      </c>
      <c r="C120" s="15">
        <v>4301700</v>
      </c>
      <c r="D120" t="s">
        <v>53</v>
      </c>
    </row>
    <row r="121" spans="1:4" x14ac:dyDescent="0.2">
      <c r="A121" s="32">
        <v>42338</v>
      </c>
      <c r="B121" s="13">
        <v>5.0806100000000001</v>
      </c>
      <c r="C121" s="15">
        <v>11447700</v>
      </c>
      <c r="D121" t="s">
        <v>53</v>
      </c>
    </row>
    <row r="122" spans="1:4" x14ac:dyDescent="0.2">
      <c r="A122" s="32">
        <v>42339</v>
      </c>
      <c r="B122" s="13">
        <v>5.1685999999999996</v>
      </c>
      <c r="C122" s="15">
        <v>6408900</v>
      </c>
      <c r="D122" t="s">
        <v>53</v>
      </c>
    </row>
    <row r="123" spans="1:4" x14ac:dyDescent="0.2">
      <c r="A123" s="32">
        <v>42340</v>
      </c>
      <c r="B123" s="13">
        <v>5.0806100000000001</v>
      </c>
      <c r="C123" s="15">
        <v>8121000</v>
      </c>
      <c r="D123" t="s">
        <v>53</v>
      </c>
    </row>
    <row r="124" spans="1:4" x14ac:dyDescent="0.2">
      <c r="A124" s="32">
        <v>42341</v>
      </c>
      <c r="B124" s="13">
        <v>4.99796</v>
      </c>
      <c r="C124" s="15">
        <v>12212700</v>
      </c>
      <c r="D124" t="s">
        <v>53</v>
      </c>
    </row>
    <row r="125" spans="1:4" x14ac:dyDescent="0.2">
      <c r="A125" s="32">
        <v>42342</v>
      </c>
      <c r="B125" s="13">
        <v>5.1632699999999998</v>
      </c>
      <c r="C125" s="15">
        <v>9461400</v>
      </c>
      <c r="D125" t="s">
        <v>53</v>
      </c>
    </row>
    <row r="126" spans="1:4" x14ac:dyDescent="0.2">
      <c r="A126" s="32">
        <v>42345</v>
      </c>
      <c r="B126" s="13">
        <v>5.1166099999999997</v>
      </c>
      <c r="C126" s="15">
        <v>7829200</v>
      </c>
      <c r="D126" t="s">
        <v>53</v>
      </c>
    </row>
    <row r="127" spans="1:4" x14ac:dyDescent="0.2">
      <c r="A127" s="32">
        <v>42346</v>
      </c>
      <c r="B127" s="13">
        <v>5.1259399999999999</v>
      </c>
      <c r="C127" s="15">
        <v>8120100</v>
      </c>
      <c r="D127" t="s">
        <v>53</v>
      </c>
    </row>
    <row r="128" spans="1:4" x14ac:dyDescent="0.2">
      <c r="A128" s="32">
        <v>42347</v>
      </c>
      <c r="B128" s="13">
        <v>5.1019399999999999</v>
      </c>
      <c r="C128" s="15">
        <v>8342300</v>
      </c>
      <c r="D128" t="s">
        <v>53</v>
      </c>
    </row>
    <row r="129" spans="1:4" x14ac:dyDescent="0.2">
      <c r="A129" s="32">
        <v>42348</v>
      </c>
      <c r="B129" s="13">
        <v>5.0152900000000002</v>
      </c>
      <c r="C129" s="15">
        <v>7390500</v>
      </c>
      <c r="D129" t="s">
        <v>53</v>
      </c>
    </row>
    <row r="130" spans="1:4" x14ac:dyDescent="0.2">
      <c r="A130" s="32">
        <v>42349</v>
      </c>
      <c r="B130" s="13">
        <v>5.0152900000000002</v>
      </c>
      <c r="C130" s="15">
        <v>11101900</v>
      </c>
      <c r="D130" t="s">
        <v>53</v>
      </c>
    </row>
    <row r="131" spans="1:4" x14ac:dyDescent="0.2">
      <c r="A131" s="32">
        <v>42352</v>
      </c>
      <c r="B131" s="13">
        <v>5.0459500000000004</v>
      </c>
      <c r="C131" s="15">
        <v>7756700</v>
      </c>
      <c r="D131" t="s">
        <v>53</v>
      </c>
    </row>
    <row r="132" spans="1:4" x14ac:dyDescent="0.2">
      <c r="A132" s="32">
        <v>42353</v>
      </c>
      <c r="B132" s="13">
        <v>5.1312699999999998</v>
      </c>
      <c r="C132" s="15">
        <v>11680100</v>
      </c>
      <c r="D132" t="s">
        <v>53</v>
      </c>
    </row>
    <row r="133" spans="1:4" x14ac:dyDescent="0.2">
      <c r="A133" s="32">
        <v>42354</v>
      </c>
      <c r="B133" s="13">
        <v>5.3032500000000002</v>
      </c>
      <c r="C133" s="15">
        <v>10878900</v>
      </c>
      <c r="D133" t="s">
        <v>53</v>
      </c>
    </row>
    <row r="134" spans="1:4" x14ac:dyDescent="0.2">
      <c r="A134" s="32">
        <v>42355</v>
      </c>
      <c r="B134" s="13">
        <v>5.2699199999999999</v>
      </c>
      <c r="C134" s="15">
        <v>11043400</v>
      </c>
      <c r="D134" t="s">
        <v>53</v>
      </c>
    </row>
    <row r="135" spans="1:4" x14ac:dyDescent="0.2">
      <c r="A135" s="32">
        <v>42356</v>
      </c>
      <c r="B135" s="13">
        <v>5.2512499999999998</v>
      </c>
      <c r="C135" s="15">
        <v>19893200</v>
      </c>
      <c r="D135" t="s">
        <v>53</v>
      </c>
    </row>
    <row r="136" spans="1:4" x14ac:dyDescent="0.2">
      <c r="A136" s="32">
        <v>42359</v>
      </c>
      <c r="B136" s="13">
        <v>5.2685899999999997</v>
      </c>
      <c r="C136" s="15">
        <v>9025400</v>
      </c>
      <c r="D136" t="s">
        <v>53</v>
      </c>
    </row>
    <row r="137" spans="1:4" x14ac:dyDescent="0.2">
      <c r="A137" s="32">
        <v>42360</v>
      </c>
      <c r="B137" s="13">
        <v>5.2685899999999997</v>
      </c>
      <c r="C137" s="15">
        <v>8234400</v>
      </c>
      <c r="D137" t="s">
        <v>53</v>
      </c>
    </row>
    <row r="138" spans="1:4" x14ac:dyDescent="0.2">
      <c r="A138" s="32">
        <v>42361</v>
      </c>
      <c r="B138" s="13">
        <v>5.2925800000000001</v>
      </c>
      <c r="C138" s="15">
        <v>6088200</v>
      </c>
      <c r="D138" t="s">
        <v>53</v>
      </c>
    </row>
    <row r="139" spans="1:4" x14ac:dyDescent="0.2">
      <c r="A139" s="32">
        <v>42362</v>
      </c>
      <c r="B139" s="13">
        <v>5.2819200000000004</v>
      </c>
      <c r="C139" s="15">
        <v>2069100</v>
      </c>
      <c r="D139" t="s">
        <v>53</v>
      </c>
    </row>
    <row r="140" spans="1:4" x14ac:dyDescent="0.2">
      <c r="A140" s="32">
        <v>42366</v>
      </c>
      <c r="B140" s="13">
        <v>5.3085800000000001</v>
      </c>
      <c r="C140" s="15">
        <v>7679500</v>
      </c>
      <c r="D140" t="s">
        <v>53</v>
      </c>
    </row>
    <row r="141" spans="1:4" x14ac:dyDescent="0.2">
      <c r="A141" s="32">
        <v>42367</v>
      </c>
      <c r="B141" s="13">
        <v>5.3805699999999996</v>
      </c>
      <c r="C141" s="15">
        <v>6327100</v>
      </c>
      <c r="D141" t="s">
        <v>53</v>
      </c>
    </row>
    <row r="142" spans="1:4" x14ac:dyDescent="0.2">
      <c r="A142" s="32">
        <v>42368</v>
      </c>
      <c r="B142" s="13">
        <v>5.3805699999999996</v>
      </c>
      <c r="C142" s="15">
        <v>5320500</v>
      </c>
      <c r="D142" t="s">
        <v>53</v>
      </c>
    </row>
    <row r="143" spans="1:4" x14ac:dyDescent="0.2">
      <c r="A143" s="32">
        <v>42369</v>
      </c>
      <c r="B143" s="13">
        <v>5.3365799999999997</v>
      </c>
      <c r="C143" s="15">
        <v>6423800</v>
      </c>
      <c r="D143" t="s">
        <v>53</v>
      </c>
    </row>
    <row r="144" spans="1:4" x14ac:dyDescent="0.2">
      <c r="A144" s="32">
        <v>42373</v>
      </c>
      <c r="B144" s="13">
        <v>5.28592</v>
      </c>
      <c r="C144" s="15">
        <v>8551400</v>
      </c>
      <c r="D144" t="s">
        <v>53</v>
      </c>
    </row>
    <row r="145" spans="1:4" x14ac:dyDescent="0.2">
      <c r="A145" s="32">
        <v>42374</v>
      </c>
      <c r="B145" s="13">
        <v>5.42056</v>
      </c>
      <c r="C145" s="15">
        <v>12695100</v>
      </c>
      <c r="D145" t="s">
        <v>53</v>
      </c>
    </row>
    <row r="146" spans="1:4" x14ac:dyDescent="0.2">
      <c r="A146" s="32">
        <v>42375</v>
      </c>
      <c r="B146" s="13">
        <v>5.3592399999999998</v>
      </c>
      <c r="C146" s="15">
        <v>7568000</v>
      </c>
      <c r="D146" t="s">
        <v>53</v>
      </c>
    </row>
    <row r="147" spans="1:4" x14ac:dyDescent="0.2">
      <c r="A147" s="32">
        <v>42376</v>
      </c>
      <c r="B147" s="13">
        <v>5.3285799999999997</v>
      </c>
      <c r="C147" s="15">
        <v>11853000</v>
      </c>
      <c r="D147" t="s">
        <v>53</v>
      </c>
    </row>
    <row r="148" spans="1:4" x14ac:dyDescent="0.2">
      <c r="A148" s="32">
        <v>42377</v>
      </c>
      <c r="B148" s="13">
        <v>5.2272600000000002</v>
      </c>
      <c r="C148" s="15">
        <v>6373600</v>
      </c>
      <c r="D148" t="s">
        <v>53</v>
      </c>
    </row>
    <row r="149" spans="1:4" x14ac:dyDescent="0.2">
      <c r="A149" s="32">
        <v>42380</v>
      </c>
      <c r="B149" s="13">
        <v>5.2605899999999997</v>
      </c>
      <c r="C149" s="15">
        <v>8757700</v>
      </c>
      <c r="D149" t="s">
        <v>53</v>
      </c>
    </row>
    <row r="150" spans="1:4" x14ac:dyDescent="0.2">
      <c r="A150" s="32">
        <v>42381</v>
      </c>
      <c r="B150" s="13">
        <v>5.2232599999999998</v>
      </c>
      <c r="C150" s="15">
        <v>9651900</v>
      </c>
      <c r="D150" t="s">
        <v>53</v>
      </c>
    </row>
    <row r="151" spans="1:4" x14ac:dyDescent="0.2">
      <c r="A151" s="32">
        <v>42382</v>
      </c>
      <c r="B151" s="13">
        <v>5.1246099999999997</v>
      </c>
      <c r="C151" s="15">
        <v>12700700</v>
      </c>
      <c r="D151" t="s">
        <v>53</v>
      </c>
    </row>
    <row r="152" spans="1:4" x14ac:dyDescent="0.2">
      <c r="A152" s="32">
        <v>42383</v>
      </c>
      <c r="B152" s="13">
        <v>5.0406199999999997</v>
      </c>
      <c r="C152" s="15">
        <v>13943400</v>
      </c>
      <c r="D152" t="s">
        <v>53</v>
      </c>
    </row>
    <row r="153" spans="1:4" x14ac:dyDescent="0.2">
      <c r="A153" s="32">
        <v>42384</v>
      </c>
      <c r="B153" s="13">
        <v>5.0406199999999997</v>
      </c>
      <c r="C153" s="15">
        <v>13354100</v>
      </c>
      <c r="D153" t="s">
        <v>53</v>
      </c>
    </row>
    <row r="154" spans="1:4" x14ac:dyDescent="0.2">
      <c r="A154" s="32">
        <v>42388</v>
      </c>
      <c r="B154" s="13">
        <v>5.0979400000000004</v>
      </c>
      <c r="C154" s="15">
        <v>13541900</v>
      </c>
      <c r="D154" t="s">
        <v>53</v>
      </c>
    </row>
    <row r="155" spans="1:4" x14ac:dyDescent="0.2">
      <c r="A155" s="32">
        <v>42389</v>
      </c>
      <c r="B155" s="13">
        <v>4.9272999999999998</v>
      </c>
      <c r="C155" s="15">
        <v>17122300</v>
      </c>
      <c r="D155" t="s">
        <v>53</v>
      </c>
    </row>
    <row r="156" spans="1:4" x14ac:dyDescent="0.2">
      <c r="A156" s="32">
        <v>42390</v>
      </c>
      <c r="B156" s="13">
        <v>4.9259700000000004</v>
      </c>
      <c r="C156" s="15">
        <v>12028700</v>
      </c>
      <c r="D156" t="s">
        <v>53</v>
      </c>
    </row>
    <row r="157" spans="1:4" x14ac:dyDescent="0.2">
      <c r="A157" s="32">
        <v>42391</v>
      </c>
      <c r="B157" s="13">
        <v>5.0339499999999999</v>
      </c>
      <c r="C157" s="15">
        <v>6629200</v>
      </c>
      <c r="D157" t="s">
        <v>53</v>
      </c>
    </row>
    <row r="158" spans="1:4" x14ac:dyDescent="0.2">
      <c r="A158" s="32">
        <v>42394</v>
      </c>
      <c r="B158" s="13">
        <v>5.0219500000000004</v>
      </c>
      <c r="C158" s="15">
        <v>9082100</v>
      </c>
      <c r="D158" t="s">
        <v>53</v>
      </c>
    </row>
    <row r="159" spans="1:4" x14ac:dyDescent="0.2">
      <c r="A159" s="32">
        <v>42395</v>
      </c>
      <c r="B159" s="13">
        <v>5.1632699999999998</v>
      </c>
      <c r="C159" s="15">
        <v>7877500</v>
      </c>
      <c r="D159" t="s">
        <v>53</v>
      </c>
    </row>
    <row r="160" spans="1:4" x14ac:dyDescent="0.2">
      <c r="A160" s="32">
        <v>42396</v>
      </c>
      <c r="B160" s="13">
        <v>5.0979400000000004</v>
      </c>
      <c r="C160" s="15">
        <v>10293300</v>
      </c>
      <c r="D160" t="s">
        <v>53</v>
      </c>
    </row>
    <row r="161" spans="1:4" x14ac:dyDescent="0.2">
      <c r="A161" s="32">
        <v>42397</v>
      </c>
      <c r="B161" s="13">
        <v>5.0806100000000001</v>
      </c>
      <c r="C161" s="15">
        <v>14553200</v>
      </c>
      <c r="D161" t="s">
        <v>53</v>
      </c>
    </row>
    <row r="162" spans="1:4" x14ac:dyDescent="0.2">
      <c r="A162" s="32">
        <v>42398</v>
      </c>
      <c r="B162" s="13">
        <v>5.2192600000000002</v>
      </c>
      <c r="C162" s="15">
        <v>15050500</v>
      </c>
      <c r="D162" t="s">
        <v>53</v>
      </c>
    </row>
    <row r="163" spans="1:4" x14ac:dyDescent="0.2">
      <c r="A163" s="32">
        <v>42401</v>
      </c>
      <c r="B163" s="13">
        <v>5.2805799999999996</v>
      </c>
      <c r="C163" s="15">
        <v>12448800</v>
      </c>
      <c r="D163" t="s">
        <v>53</v>
      </c>
    </row>
    <row r="164" spans="1:4" x14ac:dyDescent="0.2">
      <c r="A164" s="32">
        <v>42402</v>
      </c>
      <c r="B164" s="13">
        <v>5.21793</v>
      </c>
      <c r="C164" s="15">
        <v>11545300</v>
      </c>
      <c r="D164" t="s">
        <v>53</v>
      </c>
    </row>
    <row r="165" spans="1:4" x14ac:dyDescent="0.2">
      <c r="A165" s="32">
        <v>42403</v>
      </c>
      <c r="B165" s="13">
        <v>5.2819200000000004</v>
      </c>
      <c r="C165" s="15">
        <v>11556500</v>
      </c>
      <c r="D165" t="s">
        <v>53</v>
      </c>
    </row>
    <row r="166" spans="1:4" x14ac:dyDescent="0.2">
      <c r="A166" s="32">
        <v>42404</v>
      </c>
      <c r="B166" s="13">
        <v>5.2899200000000004</v>
      </c>
      <c r="C166" s="15">
        <v>10786800</v>
      </c>
      <c r="D166" t="s">
        <v>53</v>
      </c>
    </row>
    <row r="167" spans="1:4" x14ac:dyDescent="0.2">
      <c r="A167" s="32">
        <v>42405</v>
      </c>
      <c r="B167" s="13">
        <v>4.9339700000000004</v>
      </c>
      <c r="C167" s="15">
        <v>25499900</v>
      </c>
      <c r="D167" t="s">
        <v>53</v>
      </c>
    </row>
    <row r="168" spans="1:4" x14ac:dyDescent="0.2">
      <c r="A168" s="32">
        <v>42408</v>
      </c>
      <c r="B168" s="13">
        <v>4.7459899999999999</v>
      </c>
      <c r="C168" s="15">
        <v>21854400</v>
      </c>
      <c r="D168" t="s">
        <v>53</v>
      </c>
    </row>
    <row r="169" spans="1:4" x14ac:dyDescent="0.2">
      <c r="A169" s="32">
        <v>42409</v>
      </c>
      <c r="B169" s="13">
        <v>4.726</v>
      </c>
      <c r="C169" s="15">
        <v>15877700</v>
      </c>
      <c r="D169" t="s">
        <v>53</v>
      </c>
    </row>
    <row r="170" spans="1:4" x14ac:dyDescent="0.2">
      <c r="A170" s="32">
        <v>42410</v>
      </c>
      <c r="B170" s="13">
        <v>4.8419800000000004</v>
      </c>
      <c r="C170" s="15">
        <v>12357700</v>
      </c>
      <c r="D170" t="s">
        <v>53</v>
      </c>
    </row>
    <row r="171" spans="1:4" x14ac:dyDescent="0.2">
      <c r="A171" s="32">
        <v>42411</v>
      </c>
      <c r="B171" s="13">
        <v>4.7686599999999997</v>
      </c>
      <c r="C171" s="15">
        <v>10930900</v>
      </c>
      <c r="D171" t="s">
        <v>53</v>
      </c>
    </row>
    <row r="172" spans="1:4" x14ac:dyDescent="0.2">
      <c r="A172" s="32">
        <v>42412</v>
      </c>
      <c r="B172" s="13">
        <v>4.8059799999999999</v>
      </c>
      <c r="C172" s="15">
        <v>12571500</v>
      </c>
      <c r="D172" t="s">
        <v>53</v>
      </c>
    </row>
    <row r="173" spans="1:4" x14ac:dyDescent="0.2">
      <c r="A173" s="32">
        <v>42416</v>
      </c>
      <c r="B173" s="13">
        <v>4.8819699999999999</v>
      </c>
      <c r="C173" s="15">
        <v>11420800</v>
      </c>
      <c r="D173" t="s">
        <v>53</v>
      </c>
    </row>
    <row r="174" spans="1:4" x14ac:dyDescent="0.2">
      <c r="A174" s="32">
        <v>42417</v>
      </c>
      <c r="B174" s="13">
        <v>4.8326500000000001</v>
      </c>
      <c r="C174" s="15">
        <v>15375800</v>
      </c>
      <c r="D174" t="s">
        <v>53</v>
      </c>
    </row>
    <row r="175" spans="1:4" x14ac:dyDescent="0.2">
      <c r="A175" s="32">
        <v>42418</v>
      </c>
      <c r="B175" s="13">
        <v>4.84598</v>
      </c>
      <c r="C175" s="15">
        <v>11449600</v>
      </c>
      <c r="D175" t="s">
        <v>53</v>
      </c>
    </row>
    <row r="176" spans="1:4" x14ac:dyDescent="0.2">
      <c r="A176" s="32">
        <v>42419</v>
      </c>
      <c r="B176" s="13">
        <v>4.8233199999999998</v>
      </c>
      <c r="C176" s="15">
        <v>15983700</v>
      </c>
      <c r="D176" t="s">
        <v>53</v>
      </c>
    </row>
    <row r="177" spans="1:4" x14ac:dyDescent="0.2">
      <c r="A177" s="32">
        <v>42422</v>
      </c>
      <c r="B177" s="13">
        <v>4.8606400000000001</v>
      </c>
      <c r="C177" s="15">
        <v>12741600</v>
      </c>
      <c r="D177" t="s">
        <v>53</v>
      </c>
    </row>
    <row r="178" spans="1:4" x14ac:dyDescent="0.2">
      <c r="A178" s="32">
        <v>42423</v>
      </c>
      <c r="B178" s="13">
        <v>4.8219799999999999</v>
      </c>
      <c r="C178" s="15">
        <v>12024000</v>
      </c>
      <c r="D178" t="s">
        <v>53</v>
      </c>
    </row>
    <row r="179" spans="1:4" x14ac:dyDescent="0.2">
      <c r="A179" s="32">
        <v>42424</v>
      </c>
      <c r="B179" s="13">
        <v>4.8046499999999996</v>
      </c>
      <c r="C179" s="15">
        <v>13639500</v>
      </c>
      <c r="D179" t="s">
        <v>53</v>
      </c>
    </row>
    <row r="180" spans="1:4" x14ac:dyDescent="0.2">
      <c r="A180" s="32">
        <v>42425</v>
      </c>
      <c r="B180" s="13">
        <v>4.8819699999999999</v>
      </c>
      <c r="C180" s="15">
        <v>10785900</v>
      </c>
      <c r="D180" t="s">
        <v>53</v>
      </c>
    </row>
    <row r="181" spans="1:4" x14ac:dyDescent="0.2">
      <c r="A181" s="32">
        <v>42426</v>
      </c>
      <c r="B181" s="13">
        <v>4.86198</v>
      </c>
      <c r="C181" s="15">
        <v>8275300</v>
      </c>
      <c r="D181" t="s">
        <v>53</v>
      </c>
    </row>
    <row r="182" spans="1:4" x14ac:dyDescent="0.2">
      <c r="A182" s="32">
        <v>42429</v>
      </c>
      <c r="B182" s="13">
        <v>4.8806399999999996</v>
      </c>
      <c r="C182" s="15">
        <v>11941300</v>
      </c>
      <c r="D182" t="s">
        <v>53</v>
      </c>
    </row>
    <row r="183" spans="1:4" x14ac:dyDescent="0.2">
      <c r="A183" s="32">
        <v>42430</v>
      </c>
      <c r="B183" s="13">
        <v>5.0486199999999997</v>
      </c>
      <c r="C183" s="15">
        <v>8560700</v>
      </c>
      <c r="D183" t="s">
        <v>53</v>
      </c>
    </row>
    <row r="184" spans="1:4" x14ac:dyDescent="0.2">
      <c r="A184" s="32">
        <v>42431</v>
      </c>
      <c r="B184" s="13">
        <v>5.1086099999999997</v>
      </c>
      <c r="C184" s="15">
        <v>7091200</v>
      </c>
      <c r="D184" t="s">
        <v>53</v>
      </c>
    </row>
    <row r="185" spans="1:4" x14ac:dyDescent="0.2">
      <c r="A185" s="32">
        <v>42432</v>
      </c>
      <c r="B185" s="13">
        <v>5.1432700000000002</v>
      </c>
      <c r="C185" s="15">
        <v>5318600</v>
      </c>
      <c r="D185" t="s">
        <v>53</v>
      </c>
    </row>
    <row r="186" spans="1:4" x14ac:dyDescent="0.2">
      <c r="A186" s="32">
        <v>42433</v>
      </c>
      <c r="B186" s="13">
        <v>5.1379400000000004</v>
      </c>
      <c r="C186" s="15">
        <v>4988600</v>
      </c>
      <c r="D186" t="s">
        <v>53</v>
      </c>
    </row>
    <row r="187" spans="1:4" x14ac:dyDescent="0.2">
      <c r="A187" s="32">
        <v>42436</v>
      </c>
      <c r="B187" s="13">
        <v>5.1445999999999996</v>
      </c>
      <c r="C187" s="15">
        <v>5669000</v>
      </c>
      <c r="D187" t="s">
        <v>53</v>
      </c>
    </row>
    <row r="188" spans="1:4" x14ac:dyDescent="0.2">
      <c r="A188" s="32">
        <v>42437</v>
      </c>
      <c r="B188" s="13">
        <v>5.1072699999999998</v>
      </c>
      <c r="C188" s="15">
        <v>6448900</v>
      </c>
      <c r="D188" t="s">
        <v>53</v>
      </c>
    </row>
    <row r="189" spans="1:4" x14ac:dyDescent="0.2">
      <c r="A189" s="32">
        <v>42438</v>
      </c>
      <c r="B189" s="13">
        <v>5.1312699999999998</v>
      </c>
      <c r="C189" s="15">
        <v>4995100</v>
      </c>
      <c r="D189" t="s">
        <v>53</v>
      </c>
    </row>
    <row r="190" spans="1:4" x14ac:dyDescent="0.2">
      <c r="A190" s="32">
        <v>42439</v>
      </c>
      <c r="B190" s="13">
        <v>5.1285999999999996</v>
      </c>
      <c r="C190" s="15">
        <v>5050900</v>
      </c>
      <c r="D190" t="s">
        <v>53</v>
      </c>
    </row>
    <row r="191" spans="1:4" x14ac:dyDescent="0.2">
      <c r="A191" s="32">
        <v>42440</v>
      </c>
      <c r="B191" s="13">
        <v>5.2352600000000002</v>
      </c>
      <c r="C191" s="15">
        <v>5885600</v>
      </c>
      <c r="D191" t="s">
        <v>53</v>
      </c>
    </row>
    <row r="192" spans="1:4" x14ac:dyDescent="0.2">
      <c r="A192" s="32">
        <v>42443</v>
      </c>
      <c r="B192" s="13">
        <v>5.21793</v>
      </c>
      <c r="C192" s="15">
        <v>4063800</v>
      </c>
      <c r="D192" t="s">
        <v>53</v>
      </c>
    </row>
    <row r="193" spans="1:4" x14ac:dyDescent="0.2">
      <c r="A193" s="32">
        <v>42444</v>
      </c>
      <c r="B193" s="13">
        <v>5.2352600000000002</v>
      </c>
      <c r="C193" s="15">
        <v>3578600</v>
      </c>
      <c r="D193" t="s">
        <v>53</v>
      </c>
    </row>
    <row r="194" spans="1:4" x14ac:dyDescent="0.2">
      <c r="A194" s="32">
        <v>42445</v>
      </c>
      <c r="B194" s="13">
        <v>5.2872500000000002</v>
      </c>
      <c r="C194" s="15">
        <v>4065600</v>
      </c>
      <c r="D194" t="s">
        <v>53</v>
      </c>
    </row>
    <row r="195" spans="1:4" x14ac:dyDescent="0.2">
      <c r="A195" s="32">
        <v>42446</v>
      </c>
      <c r="B195" s="13">
        <v>5.4032299999999998</v>
      </c>
      <c r="C195" s="15">
        <v>5620700</v>
      </c>
      <c r="D195" t="s">
        <v>53</v>
      </c>
    </row>
    <row r="196" spans="1:4" x14ac:dyDescent="0.2">
      <c r="A196" s="32">
        <v>42447</v>
      </c>
      <c r="B196" s="13">
        <v>5.3672399999999998</v>
      </c>
      <c r="C196" s="15">
        <v>12145800</v>
      </c>
      <c r="D196" t="s">
        <v>53</v>
      </c>
    </row>
    <row r="197" spans="1:4" x14ac:dyDescent="0.2">
      <c r="A197" s="32">
        <v>42450</v>
      </c>
      <c r="B197" s="13">
        <v>5.3672399999999998</v>
      </c>
      <c r="C197" s="15">
        <v>7507600</v>
      </c>
      <c r="D197" t="s">
        <v>53</v>
      </c>
    </row>
    <row r="198" spans="1:4" x14ac:dyDescent="0.2">
      <c r="A198" s="32">
        <v>42451</v>
      </c>
      <c r="B198" s="13">
        <v>5.3939000000000004</v>
      </c>
      <c r="C198" s="15">
        <v>9741200</v>
      </c>
      <c r="D198" t="s">
        <v>53</v>
      </c>
    </row>
    <row r="199" spans="1:4" x14ac:dyDescent="0.2">
      <c r="A199" s="32">
        <v>42452</v>
      </c>
      <c r="B199" s="13">
        <v>5.3792400000000002</v>
      </c>
      <c r="C199" s="15">
        <v>6714700</v>
      </c>
      <c r="D199" t="s">
        <v>53</v>
      </c>
    </row>
    <row r="200" spans="1:4" x14ac:dyDescent="0.2">
      <c r="A200" s="32">
        <v>42453</v>
      </c>
      <c r="B200" s="13">
        <v>5.3818999999999999</v>
      </c>
      <c r="C200" s="15">
        <v>6373600</v>
      </c>
      <c r="D200" t="s">
        <v>53</v>
      </c>
    </row>
    <row r="201" spans="1:4" x14ac:dyDescent="0.2">
      <c r="A201" s="32">
        <v>42457</v>
      </c>
      <c r="B201" s="13">
        <v>5.4192299999999998</v>
      </c>
      <c r="C201" s="15">
        <v>4944900</v>
      </c>
      <c r="D201" t="s">
        <v>53</v>
      </c>
    </row>
    <row r="202" spans="1:4" x14ac:dyDescent="0.2">
      <c r="A202" s="32">
        <v>42458</v>
      </c>
      <c r="B202" s="13">
        <v>5.5232200000000002</v>
      </c>
      <c r="C202" s="15">
        <v>9008700</v>
      </c>
      <c r="D202" t="s">
        <v>53</v>
      </c>
    </row>
    <row r="203" spans="1:4" x14ac:dyDescent="0.2">
      <c r="A203" s="32">
        <v>42459</v>
      </c>
      <c r="B203" s="13">
        <v>5.5552099999999998</v>
      </c>
      <c r="C203" s="15">
        <v>7956500</v>
      </c>
      <c r="D203" t="s">
        <v>53</v>
      </c>
    </row>
    <row r="204" spans="1:4" x14ac:dyDescent="0.2">
      <c r="A204" s="32">
        <v>42460</v>
      </c>
      <c r="B204" s="13">
        <v>5.5752100000000002</v>
      </c>
      <c r="C204" s="15">
        <v>9520900</v>
      </c>
      <c r="D204" t="s">
        <v>53</v>
      </c>
    </row>
    <row r="205" spans="1:4" x14ac:dyDescent="0.2">
      <c r="A205" s="32">
        <v>42461</v>
      </c>
      <c r="B205" s="13">
        <v>5.6032000000000002</v>
      </c>
      <c r="C205" s="15">
        <v>6316900</v>
      </c>
      <c r="D205" t="s">
        <v>53</v>
      </c>
    </row>
    <row r="206" spans="1:4" x14ac:dyDescent="0.2">
      <c r="A206" s="32">
        <v>42464</v>
      </c>
      <c r="B206" s="13">
        <v>5.6165399999999996</v>
      </c>
      <c r="C206" s="15">
        <v>7932400</v>
      </c>
      <c r="D206" t="s">
        <v>53</v>
      </c>
    </row>
    <row r="207" spans="1:4" x14ac:dyDescent="0.2">
      <c r="A207" s="32">
        <v>42465</v>
      </c>
      <c r="B207" s="13">
        <v>5.56454</v>
      </c>
      <c r="C207" s="15">
        <v>7526200</v>
      </c>
      <c r="D207" t="s">
        <v>53</v>
      </c>
    </row>
    <row r="208" spans="1:4" x14ac:dyDescent="0.2">
      <c r="A208" s="32">
        <v>42466</v>
      </c>
      <c r="B208" s="13">
        <v>5.6018699999999999</v>
      </c>
      <c r="C208" s="15">
        <v>7611700</v>
      </c>
      <c r="D208" t="s">
        <v>53</v>
      </c>
    </row>
    <row r="209" spans="1:4" x14ac:dyDescent="0.2">
      <c r="A209" s="32">
        <v>42467</v>
      </c>
      <c r="B209" s="13">
        <v>5.5818700000000003</v>
      </c>
      <c r="C209" s="15">
        <v>6761200</v>
      </c>
      <c r="D209" t="s">
        <v>53</v>
      </c>
    </row>
    <row r="210" spans="1:4" x14ac:dyDescent="0.2">
      <c r="A210" s="32">
        <v>42468</v>
      </c>
      <c r="B210" s="13">
        <v>5.62453</v>
      </c>
      <c r="C210" s="15">
        <v>7413700</v>
      </c>
      <c r="D210" t="s">
        <v>53</v>
      </c>
    </row>
    <row r="211" spans="1:4" x14ac:dyDescent="0.2">
      <c r="A211" s="32">
        <v>42471</v>
      </c>
      <c r="B211" s="13">
        <v>5.5098799999999999</v>
      </c>
      <c r="C211" s="15">
        <v>9329400</v>
      </c>
      <c r="D211" t="s">
        <v>53</v>
      </c>
    </row>
    <row r="212" spans="1:4" x14ac:dyDescent="0.2">
      <c r="A212" s="32">
        <v>42472</v>
      </c>
      <c r="B212" s="13">
        <v>5.5458800000000004</v>
      </c>
      <c r="C212" s="15">
        <v>7427600</v>
      </c>
      <c r="D212" t="s">
        <v>53</v>
      </c>
    </row>
    <row r="213" spans="1:4" x14ac:dyDescent="0.2">
      <c r="A213" s="32">
        <v>42473</v>
      </c>
      <c r="B213" s="13">
        <v>5.4152300000000002</v>
      </c>
      <c r="C213" s="15">
        <v>10740400</v>
      </c>
      <c r="D213" t="s">
        <v>53</v>
      </c>
    </row>
    <row r="214" spans="1:4" x14ac:dyDescent="0.2">
      <c r="A214" s="32">
        <v>42474</v>
      </c>
      <c r="B214" s="13">
        <v>5.2792500000000002</v>
      </c>
      <c r="C214" s="15">
        <v>13326200</v>
      </c>
      <c r="D214" t="s">
        <v>53</v>
      </c>
    </row>
    <row r="215" spans="1:4" x14ac:dyDescent="0.2">
      <c r="A215" s="32">
        <v>42475</v>
      </c>
      <c r="B215" s="13">
        <v>5.3965699999999996</v>
      </c>
      <c r="C215" s="15">
        <v>9851800</v>
      </c>
      <c r="D215" t="s">
        <v>53</v>
      </c>
    </row>
    <row r="216" spans="1:4" x14ac:dyDescent="0.2">
      <c r="A216" s="32">
        <v>42478</v>
      </c>
      <c r="B216" s="13">
        <v>5.4485599999999996</v>
      </c>
      <c r="C216" s="15">
        <v>15571000</v>
      </c>
      <c r="D216" t="s">
        <v>53</v>
      </c>
    </row>
    <row r="217" spans="1:4" x14ac:dyDescent="0.2">
      <c r="A217" s="32">
        <v>42479</v>
      </c>
      <c r="B217" s="13">
        <v>5.4525600000000001</v>
      </c>
      <c r="C217" s="15">
        <v>5120600</v>
      </c>
      <c r="D217" t="s">
        <v>53</v>
      </c>
    </row>
    <row r="218" spans="1:4" x14ac:dyDescent="0.2">
      <c r="A218" s="32">
        <v>42480</v>
      </c>
      <c r="B218" s="13">
        <v>5.3379099999999999</v>
      </c>
      <c r="C218" s="15">
        <v>5089900</v>
      </c>
      <c r="D218" t="s">
        <v>53</v>
      </c>
    </row>
    <row r="219" spans="1:4" x14ac:dyDescent="0.2">
      <c r="A219" s="32">
        <v>42481</v>
      </c>
      <c r="B219" s="13">
        <v>5.2752499999999998</v>
      </c>
      <c r="C219" s="15">
        <v>6285300</v>
      </c>
      <c r="D219" t="s">
        <v>53</v>
      </c>
    </row>
    <row r="220" spans="1:4" x14ac:dyDescent="0.2">
      <c r="A220" s="32">
        <v>42482</v>
      </c>
      <c r="B220" s="13">
        <v>5.3512399999999998</v>
      </c>
      <c r="C220" s="15">
        <v>6547400</v>
      </c>
      <c r="D220" t="s">
        <v>53</v>
      </c>
    </row>
    <row r="221" spans="1:4" x14ac:dyDescent="0.2">
      <c r="A221" s="32">
        <v>42485</v>
      </c>
      <c r="B221" s="13">
        <v>5.4259000000000004</v>
      </c>
      <c r="C221" s="15">
        <v>5762900</v>
      </c>
      <c r="D221" t="s">
        <v>53</v>
      </c>
    </row>
    <row r="222" spans="1:4" x14ac:dyDescent="0.2">
      <c r="A222" s="32">
        <v>42486</v>
      </c>
      <c r="B222" s="13">
        <v>5.41256</v>
      </c>
      <c r="C222" s="15">
        <v>7766000</v>
      </c>
      <c r="D222" t="s">
        <v>53</v>
      </c>
    </row>
    <row r="223" spans="1:4" x14ac:dyDescent="0.2">
      <c r="A223" s="32">
        <v>42487</v>
      </c>
      <c r="B223" s="13">
        <v>5.3632400000000002</v>
      </c>
      <c r="C223" s="15">
        <v>10207800</v>
      </c>
      <c r="D223" t="s">
        <v>53</v>
      </c>
    </row>
    <row r="224" spans="1:4" x14ac:dyDescent="0.2">
      <c r="A224" s="32">
        <v>42488</v>
      </c>
      <c r="B224" s="13">
        <v>5.3405699999999996</v>
      </c>
      <c r="C224" s="15">
        <v>7250100</v>
      </c>
      <c r="D224" t="s">
        <v>53</v>
      </c>
    </row>
    <row r="225" spans="1:4" x14ac:dyDescent="0.2">
      <c r="A225" s="32">
        <v>42489</v>
      </c>
      <c r="B225" s="13">
        <v>5.3405699999999996</v>
      </c>
      <c r="C225" s="15">
        <v>11677300</v>
      </c>
      <c r="D225" t="s">
        <v>53</v>
      </c>
    </row>
    <row r="226" spans="1:4" x14ac:dyDescent="0.2">
      <c r="A226" s="32">
        <v>42492</v>
      </c>
      <c r="B226" s="13">
        <v>5.4805599999999997</v>
      </c>
      <c r="C226" s="15">
        <v>9201100</v>
      </c>
      <c r="D226" t="s">
        <v>53</v>
      </c>
    </row>
    <row r="227" spans="1:4" x14ac:dyDescent="0.2">
      <c r="A227" s="32">
        <v>42493</v>
      </c>
      <c r="B227" s="13">
        <v>5.5392099999999997</v>
      </c>
      <c r="C227" s="15">
        <v>8555100</v>
      </c>
      <c r="D227" t="s">
        <v>53</v>
      </c>
    </row>
    <row r="228" spans="1:4" x14ac:dyDescent="0.2">
      <c r="A228" s="32">
        <v>42494</v>
      </c>
      <c r="B228" s="13">
        <v>5.6218700000000004</v>
      </c>
      <c r="C228" s="15">
        <v>7271500</v>
      </c>
      <c r="D228" t="s">
        <v>53</v>
      </c>
    </row>
    <row r="229" spans="1:4" x14ac:dyDescent="0.2">
      <c r="A229" s="32">
        <v>42495</v>
      </c>
      <c r="B229" s="13">
        <v>5.64053</v>
      </c>
      <c r="C229" s="15">
        <v>8202800</v>
      </c>
      <c r="D229" t="s">
        <v>53</v>
      </c>
    </row>
    <row r="230" spans="1:4" x14ac:dyDescent="0.2">
      <c r="A230" s="32">
        <v>42496</v>
      </c>
      <c r="B230" s="13">
        <v>5.70852</v>
      </c>
      <c r="C230" s="15">
        <v>6849500</v>
      </c>
      <c r="D230" t="s">
        <v>53</v>
      </c>
    </row>
    <row r="231" spans="1:4" x14ac:dyDescent="0.2">
      <c r="A231" s="32">
        <v>42499</v>
      </c>
      <c r="B231" s="13">
        <v>5.7365199999999996</v>
      </c>
      <c r="C231" s="15">
        <v>6144000</v>
      </c>
      <c r="D231" t="s">
        <v>53</v>
      </c>
    </row>
    <row r="232" spans="1:4" x14ac:dyDescent="0.2">
      <c r="A232" s="32">
        <v>42500</v>
      </c>
      <c r="B232" s="13">
        <v>5.7458499999999999</v>
      </c>
      <c r="C232" s="15">
        <v>7923100</v>
      </c>
      <c r="D232" t="s">
        <v>53</v>
      </c>
    </row>
    <row r="233" spans="1:4" x14ac:dyDescent="0.2">
      <c r="A233" s="32">
        <v>42501</v>
      </c>
      <c r="B233" s="13">
        <v>5.6551999999999998</v>
      </c>
      <c r="C233" s="15">
        <v>7083700</v>
      </c>
      <c r="D233" t="s">
        <v>53</v>
      </c>
    </row>
    <row r="234" spans="1:4" x14ac:dyDescent="0.2">
      <c r="A234" s="32">
        <v>42502</v>
      </c>
      <c r="B234" s="13">
        <v>5.6658600000000003</v>
      </c>
      <c r="C234" s="15">
        <v>8834900</v>
      </c>
      <c r="D234" t="s">
        <v>53</v>
      </c>
    </row>
    <row r="235" spans="1:4" x14ac:dyDescent="0.2">
      <c r="A235" s="32">
        <v>42503</v>
      </c>
      <c r="B235" s="13">
        <v>5.6338699999999999</v>
      </c>
      <c r="C235" s="15">
        <v>3873200</v>
      </c>
      <c r="D235" t="s">
        <v>53</v>
      </c>
    </row>
    <row r="236" spans="1:4" x14ac:dyDescent="0.2">
      <c r="A236" s="32">
        <v>42506</v>
      </c>
      <c r="B236" s="13">
        <v>5.6885300000000001</v>
      </c>
      <c r="C236" s="15">
        <v>3802600</v>
      </c>
      <c r="D236" t="s">
        <v>53</v>
      </c>
    </row>
    <row r="237" spans="1:4" x14ac:dyDescent="0.2">
      <c r="A237" s="32">
        <v>42507</v>
      </c>
      <c r="B237" s="13">
        <v>5.6005399999999996</v>
      </c>
      <c r="C237" s="15">
        <v>5823300</v>
      </c>
      <c r="D237" t="s">
        <v>53</v>
      </c>
    </row>
    <row r="238" spans="1:4" x14ac:dyDescent="0.2">
      <c r="A238" s="32">
        <v>42508</v>
      </c>
      <c r="B238" s="13">
        <v>5.5498799999999999</v>
      </c>
      <c r="C238" s="15">
        <v>7304900</v>
      </c>
      <c r="D238" t="s">
        <v>53</v>
      </c>
    </row>
    <row r="239" spans="1:4" x14ac:dyDescent="0.2">
      <c r="A239" s="32">
        <v>42509</v>
      </c>
      <c r="B239" s="13">
        <v>5.4898899999999999</v>
      </c>
      <c r="C239" s="15">
        <v>5110400</v>
      </c>
      <c r="D239" t="s">
        <v>53</v>
      </c>
    </row>
    <row r="240" spans="1:4" x14ac:dyDescent="0.2">
      <c r="A240" s="32">
        <v>42510</v>
      </c>
      <c r="B240" s="13">
        <v>5.5365500000000001</v>
      </c>
      <c r="C240" s="15">
        <v>6292700</v>
      </c>
      <c r="D240" t="s">
        <v>53</v>
      </c>
    </row>
    <row r="241" spans="1:4" x14ac:dyDescent="0.2">
      <c r="A241" s="32">
        <v>42513</v>
      </c>
      <c r="B241" s="13">
        <v>5.5445500000000001</v>
      </c>
      <c r="C241" s="15">
        <v>3507900</v>
      </c>
      <c r="D241" t="s">
        <v>53</v>
      </c>
    </row>
    <row r="242" spans="1:4" x14ac:dyDescent="0.2">
      <c r="A242" s="32">
        <v>42514</v>
      </c>
      <c r="B242" s="13">
        <v>5.6125400000000001</v>
      </c>
      <c r="C242" s="15">
        <v>8207500</v>
      </c>
      <c r="D242" t="s">
        <v>53</v>
      </c>
    </row>
    <row r="243" spans="1:4" x14ac:dyDescent="0.2">
      <c r="A243" s="32">
        <v>42515</v>
      </c>
      <c r="B243" s="13">
        <v>5.6458599999999999</v>
      </c>
      <c r="C243" s="15">
        <v>8229800</v>
      </c>
      <c r="D243" t="s">
        <v>53</v>
      </c>
    </row>
    <row r="244" spans="1:4" x14ac:dyDescent="0.2">
      <c r="A244" s="32">
        <v>42516</v>
      </c>
      <c r="B244" s="13">
        <v>5.6845299999999996</v>
      </c>
      <c r="C244" s="15">
        <v>9320100</v>
      </c>
      <c r="D244" t="s">
        <v>53</v>
      </c>
    </row>
    <row r="245" spans="1:4" x14ac:dyDescent="0.2">
      <c r="A245" s="32">
        <v>42517</v>
      </c>
      <c r="B245" s="13">
        <v>5.7031900000000002</v>
      </c>
      <c r="C245" s="15">
        <v>6120800</v>
      </c>
      <c r="D245" t="s">
        <v>53</v>
      </c>
    </row>
    <row r="246" spans="1:4" x14ac:dyDescent="0.2">
      <c r="A246" s="32">
        <v>42521</v>
      </c>
      <c r="B246" s="13">
        <v>5.6858599999999999</v>
      </c>
      <c r="C246" s="15">
        <v>9108200</v>
      </c>
      <c r="D246" t="s">
        <v>53</v>
      </c>
    </row>
    <row r="247" spans="1:4" x14ac:dyDescent="0.2">
      <c r="A247" s="32">
        <v>42522</v>
      </c>
      <c r="B247" s="13">
        <v>5.5832100000000002</v>
      </c>
      <c r="C247" s="15">
        <v>13461000</v>
      </c>
      <c r="D247" t="s">
        <v>53</v>
      </c>
    </row>
    <row r="248" spans="1:4" x14ac:dyDescent="0.2">
      <c r="A248" s="32">
        <v>42523</v>
      </c>
      <c r="B248" s="13">
        <v>5.5498799999999999</v>
      </c>
      <c r="C248" s="15">
        <v>15858200</v>
      </c>
      <c r="D248" t="s">
        <v>53</v>
      </c>
    </row>
    <row r="249" spans="1:4" x14ac:dyDescent="0.2">
      <c r="A249" s="32">
        <v>42524</v>
      </c>
      <c r="B249" s="13">
        <v>5.4512299999999998</v>
      </c>
      <c r="C249" s="15">
        <v>10408500</v>
      </c>
      <c r="D249" t="s">
        <v>53</v>
      </c>
    </row>
    <row r="250" spans="1:4" x14ac:dyDescent="0.2">
      <c r="A250" s="32">
        <v>42527</v>
      </c>
      <c r="B250" s="13">
        <v>5.3072499999999998</v>
      </c>
      <c r="C250" s="15">
        <v>13977800</v>
      </c>
      <c r="D250" t="s">
        <v>53</v>
      </c>
    </row>
    <row r="251" spans="1:4" x14ac:dyDescent="0.2">
      <c r="A251" s="32">
        <v>42528</v>
      </c>
      <c r="B251" s="13">
        <v>5.3419100000000004</v>
      </c>
      <c r="C251" s="15">
        <v>7871900</v>
      </c>
      <c r="D251" t="s">
        <v>53</v>
      </c>
    </row>
    <row r="252" spans="1:4" x14ac:dyDescent="0.2">
      <c r="A252" s="32">
        <v>42529</v>
      </c>
      <c r="B252" s="13">
        <v>5.3832399999999998</v>
      </c>
      <c r="C252" s="15">
        <v>7339300</v>
      </c>
      <c r="D252" t="s">
        <v>53</v>
      </c>
    </row>
    <row r="253" spans="1:4" x14ac:dyDescent="0.2">
      <c r="A253" s="32">
        <v>42530</v>
      </c>
      <c r="B253" s="13">
        <v>5.4552300000000002</v>
      </c>
      <c r="C253" s="15">
        <v>10666000</v>
      </c>
      <c r="D253" t="s">
        <v>53</v>
      </c>
    </row>
    <row r="254" spans="1:4" x14ac:dyDescent="0.2">
      <c r="A254" s="32">
        <v>42531</v>
      </c>
      <c r="B254" s="13">
        <v>5.4432299999999998</v>
      </c>
      <c r="C254" s="15">
        <v>7261300</v>
      </c>
      <c r="D254" t="s">
        <v>53</v>
      </c>
    </row>
    <row r="255" spans="1:4" x14ac:dyDescent="0.2">
      <c r="A255" s="32">
        <v>42534</v>
      </c>
      <c r="B255" s="13">
        <v>5.4592200000000002</v>
      </c>
      <c r="C255" s="15">
        <v>7251000</v>
      </c>
      <c r="D255" t="s">
        <v>53</v>
      </c>
    </row>
    <row r="256" spans="1:4" x14ac:dyDescent="0.2">
      <c r="A256" s="32">
        <v>42535</v>
      </c>
      <c r="B256" s="13">
        <v>5.4578899999999999</v>
      </c>
      <c r="C256" s="15">
        <v>8852600</v>
      </c>
      <c r="D256" t="s">
        <v>53</v>
      </c>
    </row>
    <row r="257" spans="1:4" x14ac:dyDescent="0.2">
      <c r="A257" s="32">
        <v>42536</v>
      </c>
      <c r="B257" s="13">
        <v>5.5138800000000003</v>
      </c>
      <c r="C257" s="15">
        <v>12014700</v>
      </c>
      <c r="D257" t="s">
        <v>53</v>
      </c>
    </row>
    <row r="258" spans="1:4" x14ac:dyDescent="0.2">
      <c r="A258" s="32">
        <v>42537</v>
      </c>
      <c r="B258" s="13">
        <v>5.5418799999999999</v>
      </c>
      <c r="C258" s="15">
        <v>9434400</v>
      </c>
      <c r="D258" t="s">
        <v>53</v>
      </c>
    </row>
    <row r="259" spans="1:4" x14ac:dyDescent="0.2">
      <c r="A259" s="32">
        <v>42538</v>
      </c>
      <c r="B259" s="13">
        <v>5.5432100000000002</v>
      </c>
      <c r="C259" s="15">
        <v>11205100</v>
      </c>
      <c r="D259" t="s">
        <v>53</v>
      </c>
    </row>
    <row r="260" spans="1:4" x14ac:dyDescent="0.2">
      <c r="A260" s="32">
        <v>42541</v>
      </c>
      <c r="B260" s="13">
        <v>5.5338799999999999</v>
      </c>
      <c r="C260" s="15">
        <v>8396200</v>
      </c>
      <c r="D260" t="s">
        <v>53</v>
      </c>
    </row>
    <row r="261" spans="1:4" x14ac:dyDescent="0.2">
      <c r="A261" s="32">
        <v>42542</v>
      </c>
      <c r="B261" s="13">
        <v>5.56454</v>
      </c>
      <c r="C261" s="15">
        <v>8880400</v>
      </c>
      <c r="D261" t="s">
        <v>53</v>
      </c>
    </row>
    <row r="262" spans="1:4" x14ac:dyDescent="0.2">
      <c r="A262" s="32">
        <v>42543</v>
      </c>
      <c r="B262" s="13">
        <v>5.5792099999999998</v>
      </c>
      <c r="C262" s="15">
        <v>7833800</v>
      </c>
      <c r="D262" t="s">
        <v>53</v>
      </c>
    </row>
    <row r="263" spans="1:4" x14ac:dyDescent="0.2">
      <c r="A263" s="32">
        <v>42544</v>
      </c>
      <c r="B263" s="13">
        <v>5.6151999999999997</v>
      </c>
      <c r="C263" s="15">
        <v>4216200</v>
      </c>
      <c r="D263" t="s">
        <v>53</v>
      </c>
    </row>
    <row r="264" spans="1:4" x14ac:dyDescent="0.2">
      <c r="A264" s="32">
        <v>42545</v>
      </c>
      <c r="B264" s="13">
        <v>5.5685399999999996</v>
      </c>
      <c r="C264" s="15">
        <v>10152000</v>
      </c>
      <c r="D264" t="s">
        <v>53</v>
      </c>
    </row>
    <row r="265" spans="1:4" x14ac:dyDescent="0.2">
      <c r="A265" s="32">
        <v>42548</v>
      </c>
      <c r="B265" s="13">
        <v>5.5592100000000002</v>
      </c>
      <c r="C265" s="15">
        <v>11554600</v>
      </c>
      <c r="D265" t="s">
        <v>53</v>
      </c>
    </row>
    <row r="266" spans="1:4" x14ac:dyDescent="0.2">
      <c r="A266" s="32">
        <v>42549</v>
      </c>
      <c r="B266" s="13">
        <v>5.6791900000000002</v>
      </c>
      <c r="C266" s="15">
        <v>11998000</v>
      </c>
      <c r="D266" t="s">
        <v>53</v>
      </c>
    </row>
    <row r="267" spans="1:4" x14ac:dyDescent="0.2">
      <c r="A267" s="32">
        <v>42550</v>
      </c>
      <c r="B267" s="13">
        <v>5.7871800000000002</v>
      </c>
      <c r="C267" s="15">
        <v>8231700</v>
      </c>
      <c r="D267" t="s">
        <v>53</v>
      </c>
    </row>
    <row r="268" spans="1:4" x14ac:dyDescent="0.2">
      <c r="A268" s="32">
        <v>42551</v>
      </c>
      <c r="B268" s="13">
        <v>5.8871599999999997</v>
      </c>
      <c r="C268" s="15">
        <v>11012700</v>
      </c>
      <c r="D268" t="s">
        <v>53</v>
      </c>
    </row>
    <row r="269" spans="1:4" x14ac:dyDescent="0.2">
      <c r="A269" s="32">
        <v>42552</v>
      </c>
      <c r="B269" s="13">
        <v>5.9338199999999999</v>
      </c>
      <c r="C269" s="15">
        <v>8776300</v>
      </c>
      <c r="D269" t="s">
        <v>53</v>
      </c>
    </row>
    <row r="270" spans="1:4" x14ac:dyDescent="0.2">
      <c r="A270" s="32">
        <v>42556</v>
      </c>
      <c r="B270" s="13">
        <v>6.0151500000000002</v>
      </c>
      <c r="C270" s="15">
        <v>8748500</v>
      </c>
      <c r="D270" t="s">
        <v>53</v>
      </c>
    </row>
    <row r="271" spans="1:4" x14ac:dyDescent="0.2">
      <c r="A271" s="32">
        <v>42557</v>
      </c>
      <c r="B271" s="13">
        <v>6.0338099999999999</v>
      </c>
      <c r="C271" s="15">
        <v>12008200</v>
      </c>
      <c r="D271" t="s">
        <v>53</v>
      </c>
    </row>
    <row r="272" spans="1:4" x14ac:dyDescent="0.2">
      <c r="A272" s="32">
        <v>42558</v>
      </c>
      <c r="B272" s="13">
        <v>5.9844799999999996</v>
      </c>
      <c r="C272" s="15">
        <v>6803000</v>
      </c>
      <c r="D272" t="s">
        <v>53</v>
      </c>
    </row>
    <row r="273" spans="1:4" x14ac:dyDescent="0.2">
      <c r="A273" s="32">
        <v>42559</v>
      </c>
      <c r="B273" s="13">
        <v>6.0711399999999998</v>
      </c>
      <c r="C273" s="15">
        <v>5828900</v>
      </c>
      <c r="D273" t="s">
        <v>53</v>
      </c>
    </row>
    <row r="274" spans="1:4" x14ac:dyDescent="0.2">
      <c r="A274" s="32">
        <v>42562</v>
      </c>
      <c r="B274" s="13">
        <v>6.0964700000000001</v>
      </c>
      <c r="C274" s="15">
        <v>5986900</v>
      </c>
      <c r="D274" t="s">
        <v>53</v>
      </c>
    </row>
    <row r="275" spans="1:4" x14ac:dyDescent="0.2">
      <c r="A275" s="32">
        <v>42563</v>
      </c>
      <c r="B275" s="13">
        <v>6.1031300000000002</v>
      </c>
      <c r="C275" s="15">
        <v>8368300</v>
      </c>
      <c r="D275" t="s">
        <v>53</v>
      </c>
    </row>
    <row r="276" spans="1:4" x14ac:dyDescent="0.2">
      <c r="A276" s="32">
        <v>42564</v>
      </c>
      <c r="B276" s="13">
        <v>6.1457899999999999</v>
      </c>
      <c r="C276" s="15">
        <v>8376700</v>
      </c>
      <c r="D276" t="s">
        <v>53</v>
      </c>
    </row>
    <row r="277" spans="1:4" x14ac:dyDescent="0.2">
      <c r="A277" s="32">
        <v>42565</v>
      </c>
      <c r="B277" s="13">
        <v>6.0964700000000001</v>
      </c>
      <c r="C277" s="15">
        <v>10004200</v>
      </c>
      <c r="D277" t="s">
        <v>53</v>
      </c>
    </row>
    <row r="278" spans="1:4" x14ac:dyDescent="0.2">
      <c r="A278" s="32">
        <v>42566</v>
      </c>
      <c r="B278" s="13">
        <v>6.0671400000000002</v>
      </c>
      <c r="C278" s="15">
        <v>9717900</v>
      </c>
      <c r="D278" t="s">
        <v>53</v>
      </c>
    </row>
    <row r="279" spans="1:4" x14ac:dyDescent="0.2">
      <c r="A279" s="32">
        <v>42569</v>
      </c>
      <c r="B279" s="13">
        <v>6.0151500000000002</v>
      </c>
      <c r="C279" s="15">
        <v>7999300</v>
      </c>
      <c r="D279" t="s">
        <v>53</v>
      </c>
    </row>
    <row r="280" spans="1:4" x14ac:dyDescent="0.2">
      <c r="A280" s="32">
        <v>42570</v>
      </c>
      <c r="B280" s="13">
        <v>6.0444800000000001</v>
      </c>
      <c r="C280" s="15">
        <v>6185800</v>
      </c>
      <c r="D280" t="s">
        <v>53</v>
      </c>
    </row>
    <row r="281" spans="1:4" x14ac:dyDescent="0.2">
      <c r="A281" s="32">
        <v>42571</v>
      </c>
      <c r="B281" s="13">
        <v>6.0111499999999998</v>
      </c>
      <c r="C281" s="15">
        <v>6135600</v>
      </c>
      <c r="D281" t="s">
        <v>53</v>
      </c>
    </row>
    <row r="282" spans="1:4" x14ac:dyDescent="0.2">
      <c r="A282" s="32">
        <v>42572</v>
      </c>
      <c r="B282" s="13">
        <v>5.9724899999999996</v>
      </c>
      <c r="C282" s="15">
        <v>10671600</v>
      </c>
      <c r="D282" t="s">
        <v>53</v>
      </c>
    </row>
    <row r="283" spans="1:4" x14ac:dyDescent="0.2">
      <c r="A283" s="32">
        <v>42573</v>
      </c>
      <c r="B283" s="13">
        <v>6.0151500000000002</v>
      </c>
      <c r="C283" s="15">
        <v>12657000</v>
      </c>
      <c r="D283" t="s">
        <v>53</v>
      </c>
    </row>
    <row r="284" spans="1:4" x14ac:dyDescent="0.2">
      <c r="A284" s="32">
        <v>42576</v>
      </c>
      <c r="B284" s="13">
        <v>5.9778200000000004</v>
      </c>
      <c r="C284" s="15">
        <v>6254600</v>
      </c>
      <c r="D284" t="s">
        <v>53</v>
      </c>
    </row>
    <row r="285" spans="1:4" x14ac:dyDescent="0.2">
      <c r="A285" s="32">
        <v>42577</v>
      </c>
      <c r="B285" s="13">
        <v>5.9298200000000003</v>
      </c>
      <c r="C285" s="15">
        <v>5091800</v>
      </c>
      <c r="D285" t="s">
        <v>53</v>
      </c>
    </row>
    <row r="286" spans="1:4" x14ac:dyDescent="0.2">
      <c r="A286" s="32">
        <v>42578</v>
      </c>
      <c r="B286" s="13">
        <v>5.8391700000000002</v>
      </c>
      <c r="C286" s="15">
        <v>10448500</v>
      </c>
      <c r="D286" t="s">
        <v>53</v>
      </c>
    </row>
    <row r="287" spans="1:4" x14ac:dyDescent="0.2">
      <c r="A287" s="32">
        <v>42579</v>
      </c>
      <c r="B287" s="13">
        <v>5.9005000000000001</v>
      </c>
      <c r="C287" s="15">
        <v>7459200</v>
      </c>
      <c r="D287" t="s">
        <v>53</v>
      </c>
    </row>
    <row r="288" spans="1:4" x14ac:dyDescent="0.2">
      <c r="A288" s="32">
        <v>42580</v>
      </c>
      <c r="B288" s="13">
        <v>6.1284599999999996</v>
      </c>
      <c r="C288" s="15">
        <v>16714300</v>
      </c>
      <c r="D288" t="s">
        <v>53</v>
      </c>
    </row>
    <row r="289" spans="1:4" x14ac:dyDescent="0.2">
      <c r="A289" s="32">
        <v>42583</v>
      </c>
      <c r="B289" s="13">
        <v>6.14046</v>
      </c>
      <c r="C289" s="15">
        <v>11791600</v>
      </c>
      <c r="D289" t="s">
        <v>53</v>
      </c>
    </row>
    <row r="290" spans="1:4" x14ac:dyDescent="0.2">
      <c r="A290" s="32">
        <v>42584</v>
      </c>
      <c r="B290" s="13">
        <v>6.0218100000000003</v>
      </c>
      <c r="C290" s="15">
        <v>14907300</v>
      </c>
      <c r="D290" t="s">
        <v>53</v>
      </c>
    </row>
    <row r="291" spans="1:4" x14ac:dyDescent="0.2">
      <c r="A291" s="32">
        <v>42585</v>
      </c>
      <c r="B291" s="13">
        <v>6.0058100000000003</v>
      </c>
      <c r="C291" s="15">
        <v>13892300</v>
      </c>
      <c r="D291" t="s">
        <v>53</v>
      </c>
    </row>
    <row r="292" spans="1:4" x14ac:dyDescent="0.2">
      <c r="A292" s="32">
        <v>42586</v>
      </c>
      <c r="B292" s="13">
        <v>5.9831500000000002</v>
      </c>
      <c r="C292" s="15">
        <v>7415600</v>
      </c>
      <c r="D292" t="s">
        <v>53</v>
      </c>
    </row>
    <row r="293" spans="1:4" x14ac:dyDescent="0.2">
      <c r="A293" s="32">
        <v>42587</v>
      </c>
      <c r="B293" s="13">
        <v>6.0471399999999997</v>
      </c>
      <c r="C293" s="15">
        <v>6826200</v>
      </c>
      <c r="D293" t="s">
        <v>53</v>
      </c>
    </row>
    <row r="294" spans="1:4" x14ac:dyDescent="0.2">
      <c r="A294" s="32">
        <v>42590</v>
      </c>
      <c r="B294" s="13">
        <v>6.11646</v>
      </c>
      <c r="C294" s="15">
        <v>9113700</v>
      </c>
      <c r="D294" t="s">
        <v>53</v>
      </c>
    </row>
    <row r="295" spans="1:4" x14ac:dyDescent="0.2">
      <c r="A295" s="32">
        <v>42591</v>
      </c>
      <c r="B295" s="13">
        <v>6.1298000000000004</v>
      </c>
      <c r="C295" s="15">
        <v>6957300</v>
      </c>
      <c r="D295" t="s">
        <v>53</v>
      </c>
    </row>
    <row r="296" spans="1:4" x14ac:dyDescent="0.2">
      <c r="A296" s="32">
        <v>42592</v>
      </c>
      <c r="B296" s="13">
        <v>6.0524699999999996</v>
      </c>
      <c r="C296" s="15">
        <v>8873000</v>
      </c>
      <c r="D296" t="s">
        <v>53</v>
      </c>
    </row>
    <row r="297" spans="1:4" x14ac:dyDescent="0.2">
      <c r="A297" s="32">
        <v>42593</v>
      </c>
      <c r="B297" s="13">
        <v>5.9818199999999999</v>
      </c>
      <c r="C297" s="15">
        <v>6368900</v>
      </c>
      <c r="D297" t="s">
        <v>53</v>
      </c>
    </row>
    <row r="298" spans="1:4" x14ac:dyDescent="0.2">
      <c r="A298" s="32">
        <v>42594</v>
      </c>
      <c r="B298" s="13">
        <v>6.0058100000000003</v>
      </c>
      <c r="C298" s="15">
        <v>4579600</v>
      </c>
      <c r="D298" t="s">
        <v>53</v>
      </c>
    </row>
    <row r="299" spans="1:4" x14ac:dyDescent="0.2">
      <c r="A299" s="32">
        <v>42597</v>
      </c>
      <c r="B299" s="13">
        <v>6.0711399999999998</v>
      </c>
      <c r="C299" s="15">
        <v>9531100</v>
      </c>
      <c r="D299" t="s">
        <v>53</v>
      </c>
    </row>
    <row r="300" spans="1:4" x14ac:dyDescent="0.2">
      <c r="A300" s="32">
        <v>42598</v>
      </c>
      <c r="B300" s="13">
        <v>5.9471600000000002</v>
      </c>
      <c r="C300" s="15">
        <v>8408300</v>
      </c>
      <c r="D300" t="s">
        <v>53</v>
      </c>
    </row>
    <row r="301" spans="1:4" x14ac:dyDescent="0.2">
      <c r="A301" s="32">
        <v>42599</v>
      </c>
      <c r="B301" s="13">
        <v>5.8951599999999997</v>
      </c>
      <c r="C301" s="15">
        <v>11416100</v>
      </c>
      <c r="D301" t="s">
        <v>53</v>
      </c>
    </row>
    <row r="302" spans="1:4" x14ac:dyDescent="0.2">
      <c r="A302" s="32">
        <v>42600</v>
      </c>
      <c r="B302" s="13">
        <v>5.8925000000000001</v>
      </c>
      <c r="C302" s="15">
        <v>7085600</v>
      </c>
      <c r="D302" t="s">
        <v>53</v>
      </c>
    </row>
    <row r="303" spans="1:4" x14ac:dyDescent="0.2">
      <c r="A303" s="32">
        <v>42601</v>
      </c>
      <c r="B303" s="13">
        <v>5.8311700000000002</v>
      </c>
      <c r="C303" s="15">
        <v>6486100</v>
      </c>
      <c r="D303" t="s">
        <v>53</v>
      </c>
    </row>
    <row r="304" spans="1:4" x14ac:dyDescent="0.2">
      <c r="A304" s="32">
        <v>42604</v>
      </c>
      <c r="B304" s="13">
        <v>5.8724999999999996</v>
      </c>
      <c r="C304" s="15">
        <v>5997100</v>
      </c>
      <c r="D304" t="s">
        <v>53</v>
      </c>
    </row>
    <row r="305" spans="1:4" x14ac:dyDescent="0.2">
      <c r="A305" s="32">
        <v>42605</v>
      </c>
      <c r="B305" s="13">
        <v>5.8978299999999999</v>
      </c>
      <c r="C305" s="15">
        <v>8110800</v>
      </c>
      <c r="D305" t="s">
        <v>53</v>
      </c>
    </row>
    <row r="306" spans="1:4" x14ac:dyDescent="0.2">
      <c r="A306" s="32">
        <v>42606</v>
      </c>
      <c r="B306" s="13">
        <v>5.8658299999999999</v>
      </c>
      <c r="C306" s="15">
        <v>5192200</v>
      </c>
      <c r="D306" t="s">
        <v>53</v>
      </c>
    </row>
    <row r="307" spans="1:4" x14ac:dyDescent="0.2">
      <c r="A307" s="32">
        <v>42607</v>
      </c>
      <c r="B307" s="13">
        <v>5.9818199999999999</v>
      </c>
      <c r="C307" s="15">
        <v>8157300</v>
      </c>
      <c r="D307" t="s">
        <v>53</v>
      </c>
    </row>
    <row r="308" spans="1:4" x14ac:dyDescent="0.2">
      <c r="A308" s="32">
        <v>42608</v>
      </c>
      <c r="B308" s="13">
        <v>5.9111599999999997</v>
      </c>
      <c r="C308" s="15">
        <v>7710200</v>
      </c>
      <c r="D308" t="s">
        <v>53</v>
      </c>
    </row>
    <row r="309" spans="1:4" x14ac:dyDescent="0.2">
      <c r="A309" s="32">
        <v>42611</v>
      </c>
      <c r="B309" s="13">
        <v>6.0191499999999998</v>
      </c>
      <c r="C309" s="15">
        <v>9224400</v>
      </c>
      <c r="D309" t="s">
        <v>53</v>
      </c>
    </row>
    <row r="310" spans="1:4" x14ac:dyDescent="0.2">
      <c r="A310" s="32">
        <v>42612</v>
      </c>
      <c r="B310" s="13">
        <v>5.9791499999999997</v>
      </c>
      <c r="C310" s="15">
        <v>12066800</v>
      </c>
      <c r="D310" t="s">
        <v>53</v>
      </c>
    </row>
    <row r="311" spans="1:4" x14ac:dyDescent="0.2">
      <c r="A311" s="32">
        <v>42613</v>
      </c>
      <c r="B311" s="13">
        <v>6.0231399999999997</v>
      </c>
      <c r="C311" s="15">
        <v>14260400</v>
      </c>
      <c r="D311" t="s">
        <v>53</v>
      </c>
    </row>
    <row r="312" spans="1:4" x14ac:dyDescent="0.2">
      <c r="A312" s="32">
        <v>42614</v>
      </c>
      <c r="B312" s="13">
        <v>6.0498099999999999</v>
      </c>
      <c r="C312" s="15">
        <v>8360900</v>
      </c>
      <c r="D312" t="s">
        <v>53</v>
      </c>
    </row>
    <row r="313" spans="1:4" x14ac:dyDescent="0.2">
      <c r="A313" s="32">
        <v>42615</v>
      </c>
      <c r="B313" s="13">
        <v>6.1084699999999996</v>
      </c>
      <c r="C313" s="15">
        <v>10843500</v>
      </c>
      <c r="D313" t="s">
        <v>53</v>
      </c>
    </row>
    <row r="314" spans="1:4" x14ac:dyDescent="0.2">
      <c r="A314" s="32">
        <v>42619</v>
      </c>
      <c r="B314" s="13">
        <v>6.23245</v>
      </c>
      <c r="C314" s="15">
        <v>20883100</v>
      </c>
      <c r="D314" t="s">
        <v>53</v>
      </c>
    </row>
    <row r="315" spans="1:4" x14ac:dyDescent="0.2">
      <c r="A315" s="32">
        <v>42620</v>
      </c>
      <c r="B315" s="13">
        <v>6.2457799999999999</v>
      </c>
      <c r="C315" s="15">
        <v>9746700</v>
      </c>
      <c r="D315" t="s">
        <v>53</v>
      </c>
    </row>
    <row r="316" spans="1:4" x14ac:dyDescent="0.2">
      <c r="A316" s="32">
        <v>42621</v>
      </c>
      <c r="B316" s="13">
        <v>6.07247</v>
      </c>
      <c r="C316" s="15">
        <v>19231400</v>
      </c>
      <c r="D316" t="s">
        <v>53</v>
      </c>
    </row>
    <row r="317" spans="1:4" x14ac:dyDescent="0.2">
      <c r="A317" s="32">
        <v>42622</v>
      </c>
      <c r="B317" s="13">
        <v>5.8431699999999998</v>
      </c>
      <c r="C317" s="15">
        <v>9905700</v>
      </c>
      <c r="D317" t="s">
        <v>53</v>
      </c>
    </row>
    <row r="318" spans="1:4" x14ac:dyDescent="0.2">
      <c r="A318" s="32">
        <v>42625</v>
      </c>
      <c r="B318" s="13">
        <v>5.93649</v>
      </c>
      <c r="C318" s="15">
        <v>10188200</v>
      </c>
      <c r="D318" t="s">
        <v>53</v>
      </c>
    </row>
    <row r="319" spans="1:4" x14ac:dyDescent="0.2">
      <c r="A319" s="32">
        <v>42626</v>
      </c>
      <c r="B319" s="13">
        <v>5.7725099999999996</v>
      </c>
      <c r="C319" s="15">
        <v>7654400</v>
      </c>
      <c r="D319" t="s">
        <v>53</v>
      </c>
    </row>
    <row r="320" spans="1:4" x14ac:dyDescent="0.2">
      <c r="A320" s="32">
        <v>42627</v>
      </c>
      <c r="B320" s="13">
        <v>5.8231700000000002</v>
      </c>
      <c r="C320" s="15">
        <v>7075400</v>
      </c>
      <c r="D320" t="s">
        <v>53</v>
      </c>
    </row>
    <row r="321" spans="1:4" x14ac:dyDescent="0.2">
      <c r="A321" s="32">
        <v>42628</v>
      </c>
      <c r="B321" s="13">
        <v>5.8445</v>
      </c>
      <c r="C321" s="15">
        <v>5633700</v>
      </c>
      <c r="D321" t="s">
        <v>53</v>
      </c>
    </row>
    <row r="322" spans="1:4" x14ac:dyDescent="0.2">
      <c r="A322" s="32">
        <v>42629</v>
      </c>
      <c r="B322" s="13">
        <v>5.8365</v>
      </c>
      <c r="C322" s="15">
        <v>10491300</v>
      </c>
      <c r="D322" t="s">
        <v>53</v>
      </c>
    </row>
    <row r="323" spans="1:4" x14ac:dyDescent="0.2">
      <c r="A323" s="32">
        <v>42632</v>
      </c>
      <c r="B323" s="13">
        <v>5.8884999999999996</v>
      </c>
      <c r="C323" s="15">
        <v>13374600</v>
      </c>
      <c r="D323" t="s">
        <v>53</v>
      </c>
    </row>
    <row r="324" spans="1:4" x14ac:dyDescent="0.2">
      <c r="A324" s="32">
        <v>42633</v>
      </c>
      <c r="B324" s="13">
        <v>5.9511500000000002</v>
      </c>
      <c r="C324" s="15">
        <v>8927800</v>
      </c>
      <c r="D324" t="s">
        <v>53</v>
      </c>
    </row>
    <row r="325" spans="1:4" x14ac:dyDescent="0.2">
      <c r="A325" s="32">
        <v>42634</v>
      </c>
      <c r="B325" s="13">
        <v>6.0498099999999999</v>
      </c>
      <c r="C325" s="15">
        <v>7089300</v>
      </c>
      <c r="D325" t="s">
        <v>53</v>
      </c>
    </row>
    <row r="326" spans="1:4" x14ac:dyDescent="0.2">
      <c r="A326" s="32">
        <v>42635</v>
      </c>
      <c r="B326" s="13">
        <v>6.2097800000000003</v>
      </c>
      <c r="C326" s="15">
        <v>9806200</v>
      </c>
      <c r="D326" t="s">
        <v>53</v>
      </c>
    </row>
    <row r="327" spans="1:4" x14ac:dyDescent="0.2">
      <c r="A327" s="32">
        <v>42636</v>
      </c>
      <c r="B327" s="13">
        <v>6.2591099999999997</v>
      </c>
      <c r="C327" s="15">
        <v>13047400</v>
      </c>
      <c r="D327" t="s">
        <v>53</v>
      </c>
    </row>
    <row r="328" spans="1:4" x14ac:dyDescent="0.2">
      <c r="A328" s="32">
        <v>42639</v>
      </c>
      <c r="B328" s="13">
        <v>6.34443</v>
      </c>
      <c r="C328" s="15">
        <v>11629900</v>
      </c>
      <c r="D328" t="s">
        <v>53</v>
      </c>
    </row>
    <row r="329" spans="1:4" x14ac:dyDescent="0.2">
      <c r="A329" s="32">
        <v>42640</v>
      </c>
      <c r="B329" s="13">
        <v>6.2871100000000002</v>
      </c>
      <c r="C329" s="15">
        <v>7149700</v>
      </c>
      <c r="D329" t="s">
        <v>53</v>
      </c>
    </row>
    <row r="330" spans="1:4" x14ac:dyDescent="0.2">
      <c r="A330" s="32">
        <v>42641</v>
      </c>
      <c r="B330" s="13">
        <v>6.3164400000000001</v>
      </c>
      <c r="C330" s="15">
        <v>9164900</v>
      </c>
      <c r="D330" t="s">
        <v>53</v>
      </c>
    </row>
    <row r="331" spans="1:4" x14ac:dyDescent="0.2">
      <c r="A331" s="32">
        <v>42642</v>
      </c>
      <c r="B331" s="13">
        <v>6.2124499999999996</v>
      </c>
      <c r="C331" s="15">
        <v>8568100</v>
      </c>
      <c r="D331" t="s">
        <v>53</v>
      </c>
    </row>
    <row r="332" spans="1:4" x14ac:dyDescent="0.2">
      <c r="A332" s="32">
        <v>42643</v>
      </c>
      <c r="B332" s="13">
        <v>6.1204599999999996</v>
      </c>
      <c r="C332" s="15">
        <v>13341100</v>
      </c>
      <c r="D332" t="s">
        <v>53</v>
      </c>
    </row>
    <row r="333" spans="1:4" x14ac:dyDescent="0.2">
      <c r="A333" s="32">
        <v>42646</v>
      </c>
      <c r="B333" s="13">
        <v>5.9618200000000003</v>
      </c>
      <c r="C333" s="15">
        <v>9208600</v>
      </c>
      <c r="D333" t="s">
        <v>53</v>
      </c>
    </row>
    <row r="334" spans="1:4" x14ac:dyDescent="0.2">
      <c r="A334" s="32">
        <v>42647</v>
      </c>
      <c r="B334" s="13">
        <v>5.8618300000000003</v>
      </c>
      <c r="C334" s="15">
        <v>12163400</v>
      </c>
      <c r="D334" t="s">
        <v>53</v>
      </c>
    </row>
    <row r="335" spans="1:4" x14ac:dyDescent="0.2">
      <c r="A335" s="32">
        <v>42648</v>
      </c>
      <c r="B335" s="13">
        <v>5.6298700000000004</v>
      </c>
      <c r="C335" s="15">
        <v>22202000</v>
      </c>
      <c r="D335" t="s">
        <v>53</v>
      </c>
    </row>
    <row r="336" spans="1:4" x14ac:dyDescent="0.2">
      <c r="A336" s="32">
        <v>42649</v>
      </c>
      <c r="B336" s="13">
        <v>5.6005399999999996</v>
      </c>
      <c r="C336" s="15">
        <v>17856600</v>
      </c>
      <c r="D336" t="s">
        <v>53</v>
      </c>
    </row>
    <row r="337" spans="1:4" x14ac:dyDescent="0.2">
      <c r="A337" s="32">
        <v>42650</v>
      </c>
      <c r="B337" s="13">
        <v>5.5938699999999999</v>
      </c>
      <c r="C337" s="15">
        <v>10075800</v>
      </c>
      <c r="D337" t="s">
        <v>53</v>
      </c>
    </row>
    <row r="338" spans="1:4" x14ac:dyDescent="0.2">
      <c r="A338" s="32">
        <v>42653</v>
      </c>
      <c r="B338" s="13">
        <v>5.6471999999999998</v>
      </c>
      <c r="C338" s="15">
        <v>8051300</v>
      </c>
      <c r="D338" t="s">
        <v>53</v>
      </c>
    </row>
    <row r="339" spans="1:4" x14ac:dyDescent="0.2">
      <c r="A339" s="32">
        <v>42654</v>
      </c>
      <c r="B339" s="13">
        <v>5.6365299999999996</v>
      </c>
      <c r="C339" s="15">
        <v>17024700</v>
      </c>
      <c r="D339" t="s">
        <v>53</v>
      </c>
    </row>
    <row r="340" spans="1:4" x14ac:dyDescent="0.2">
      <c r="A340" s="32">
        <v>42655</v>
      </c>
      <c r="B340" s="13">
        <v>5.6898600000000004</v>
      </c>
      <c r="C340" s="15">
        <v>13958300</v>
      </c>
      <c r="D340" t="s">
        <v>53</v>
      </c>
    </row>
    <row r="341" spans="1:4" x14ac:dyDescent="0.2">
      <c r="A341" s="32">
        <v>42656</v>
      </c>
      <c r="B341" s="13">
        <v>5.7471800000000002</v>
      </c>
      <c r="C341" s="15">
        <v>10040500</v>
      </c>
      <c r="D341" t="s">
        <v>53</v>
      </c>
    </row>
    <row r="342" spans="1:4" x14ac:dyDescent="0.2">
      <c r="A342" s="32">
        <v>42657</v>
      </c>
      <c r="B342" s="13">
        <v>5.7045199999999996</v>
      </c>
      <c r="C342" s="15">
        <v>9552500</v>
      </c>
      <c r="D342" t="s">
        <v>53</v>
      </c>
    </row>
    <row r="343" spans="1:4" x14ac:dyDescent="0.2">
      <c r="A343" s="32">
        <v>42660</v>
      </c>
      <c r="B343" s="13">
        <v>5.7445199999999996</v>
      </c>
      <c r="C343" s="15">
        <v>5566800</v>
      </c>
      <c r="D343" t="s">
        <v>53</v>
      </c>
    </row>
    <row r="344" spans="1:4" x14ac:dyDescent="0.2">
      <c r="A344" s="32">
        <v>42661</v>
      </c>
      <c r="B344" s="13">
        <v>5.7231899999999998</v>
      </c>
      <c r="C344" s="15">
        <v>5612300</v>
      </c>
      <c r="D344" t="s">
        <v>53</v>
      </c>
    </row>
    <row r="345" spans="1:4" x14ac:dyDescent="0.2">
      <c r="A345" s="32">
        <v>42662</v>
      </c>
      <c r="B345" s="13">
        <v>5.77651</v>
      </c>
      <c r="C345" s="15">
        <v>5598400</v>
      </c>
      <c r="D345" t="s">
        <v>53</v>
      </c>
    </row>
    <row r="346" spans="1:4" x14ac:dyDescent="0.2">
      <c r="A346" s="32">
        <v>42663</v>
      </c>
      <c r="B346" s="13">
        <v>5.7778499999999999</v>
      </c>
      <c r="C346" s="15">
        <v>11156800</v>
      </c>
      <c r="D346" t="s">
        <v>53</v>
      </c>
    </row>
    <row r="347" spans="1:4" x14ac:dyDescent="0.2">
      <c r="A347" s="32">
        <v>42664</v>
      </c>
      <c r="B347" s="13">
        <v>5.7831799999999998</v>
      </c>
      <c r="C347" s="15">
        <v>7360700</v>
      </c>
      <c r="D347" t="s">
        <v>53</v>
      </c>
    </row>
    <row r="348" spans="1:4" x14ac:dyDescent="0.2">
      <c r="A348" s="32">
        <v>42667</v>
      </c>
      <c r="B348" s="13">
        <v>5.7325200000000001</v>
      </c>
      <c r="C348" s="15">
        <v>7463000</v>
      </c>
      <c r="D348" t="s">
        <v>53</v>
      </c>
    </row>
    <row r="349" spans="1:4" x14ac:dyDescent="0.2">
      <c r="A349" s="32">
        <v>42668</v>
      </c>
      <c r="B349" s="13">
        <v>5.7218499999999999</v>
      </c>
      <c r="C349" s="15">
        <v>10629800</v>
      </c>
      <c r="D349" t="s">
        <v>53</v>
      </c>
    </row>
    <row r="350" spans="1:4" x14ac:dyDescent="0.2">
      <c r="A350" s="32">
        <v>42669</v>
      </c>
      <c r="B350" s="13">
        <v>5.7498500000000003</v>
      </c>
      <c r="C350" s="15">
        <v>8992900</v>
      </c>
      <c r="D350" t="s">
        <v>53</v>
      </c>
    </row>
    <row r="351" spans="1:4" x14ac:dyDescent="0.2">
      <c r="A351" s="32">
        <v>42670</v>
      </c>
      <c r="B351" s="13">
        <v>5.6138700000000004</v>
      </c>
      <c r="C351" s="15">
        <v>8908300</v>
      </c>
      <c r="D351" t="s">
        <v>53</v>
      </c>
    </row>
    <row r="352" spans="1:4" x14ac:dyDescent="0.2">
      <c r="A352" s="32">
        <v>42671</v>
      </c>
      <c r="B352" s="13">
        <v>5.7125199999999996</v>
      </c>
      <c r="C352" s="15">
        <v>14737200</v>
      </c>
      <c r="D352" t="s">
        <v>53</v>
      </c>
    </row>
    <row r="353" spans="1:4" x14ac:dyDescent="0.2">
      <c r="A353" s="32">
        <v>42674</v>
      </c>
      <c r="B353" s="13">
        <v>5.8751699999999998</v>
      </c>
      <c r="C353" s="15">
        <v>14170200</v>
      </c>
      <c r="D353" t="s">
        <v>53</v>
      </c>
    </row>
    <row r="354" spans="1:4" x14ac:dyDescent="0.2">
      <c r="A354" s="32">
        <v>42675</v>
      </c>
      <c r="B354" s="13">
        <v>5.8165100000000001</v>
      </c>
      <c r="C354" s="15">
        <v>12143900</v>
      </c>
      <c r="D354" t="s">
        <v>53</v>
      </c>
    </row>
    <row r="355" spans="1:4" x14ac:dyDescent="0.2">
      <c r="A355" s="32">
        <v>42676</v>
      </c>
      <c r="B355" s="13">
        <v>5.8564999999999996</v>
      </c>
      <c r="C355" s="15">
        <v>13407100</v>
      </c>
      <c r="D355" t="s">
        <v>53</v>
      </c>
    </row>
    <row r="356" spans="1:4" x14ac:dyDescent="0.2">
      <c r="A356" s="32">
        <v>42677</v>
      </c>
      <c r="B356" s="13">
        <v>5.8325100000000001</v>
      </c>
      <c r="C356" s="15">
        <v>8900000</v>
      </c>
      <c r="D356" t="s">
        <v>53</v>
      </c>
    </row>
    <row r="357" spans="1:4" x14ac:dyDescent="0.2">
      <c r="A357" s="32">
        <v>42678</v>
      </c>
      <c r="B357" s="13">
        <v>5.9098300000000004</v>
      </c>
      <c r="C357" s="15">
        <v>8411000</v>
      </c>
      <c r="D357" t="s">
        <v>53</v>
      </c>
    </row>
    <row r="358" spans="1:4" x14ac:dyDescent="0.2">
      <c r="A358" s="32">
        <v>42681</v>
      </c>
      <c r="B358" s="13">
        <v>5.8925000000000001</v>
      </c>
      <c r="C358" s="15">
        <v>9868500</v>
      </c>
      <c r="D358" t="s">
        <v>53</v>
      </c>
    </row>
    <row r="359" spans="1:4" x14ac:dyDescent="0.2">
      <c r="A359" s="32">
        <v>42682</v>
      </c>
      <c r="B359" s="13">
        <v>5.98048</v>
      </c>
      <c r="C359" s="15">
        <v>7568900</v>
      </c>
      <c r="D359" t="s">
        <v>53</v>
      </c>
    </row>
    <row r="360" spans="1:4" x14ac:dyDescent="0.2">
      <c r="A360" s="32">
        <v>42683</v>
      </c>
      <c r="B360" s="13">
        <v>5.8031800000000002</v>
      </c>
      <c r="C360" s="15">
        <v>10515400</v>
      </c>
      <c r="D360" t="s">
        <v>53</v>
      </c>
    </row>
    <row r="361" spans="1:4" x14ac:dyDescent="0.2">
      <c r="A361" s="32">
        <v>42684</v>
      </c>
      <c r="B361" s="13">
        <v>5.6365299999999996</v>
      </c>
      <c r="C361" s="15">
        <v>13843000</v>
      </c>
      <c r="D361" t="s">
        <v>53</v>
      </c>
    </row>
    <row r="362" spans="1:4" x14ac:dyDescent="0.2">
      <c r="A362" s="32">
        <v>42685</v>
      </c>
      <c r="B362" s="13">
        <v>5.5952099999999998</v>
      </c>
      <c r="C362" s="15">
        <v>18109400</v>
      </c>
      <c r="D362" t="s">
        <v>53</v>
      </c>
    </row>
    <row r="363" spans="1:4" x14ac:dyDescent="0.2">
      <c r="A363" s="32">
        <v>42688</v>
      </c>
      <c r="B363" s="13">
        <v>5.7058600000000004</v>
      </c>
      <c r="C363" s="15">
        <v>26776100</v>
      </c>
      <c r="D363" t="s">
        <v>53</v>
      </c>
    </row>
    <row r="364" spans="1:4" x14ac:dyDescent="0.2">
      <c r="A364" s="32">
        <v>42689</v>
      </c>
      <c r="B364" s="13">
        <v>5.4698900000000004</v>
      </c>
      <c r="C364" s="15">
        <v>28472400</v>
      </c>
      <c r="D364" t="s">
        <v>53</v>
      </c>
    </row>
    <row r="365" spans="1:4" x14ac:dyDescent="0.2">
      <c r="A365" s="32">
        <v>42690</v>
      </c>
      <c r="B365" s="13">
        <v>5.4339000000000004</v>
      </c>
      <c r="C365" s="15">
        <v>10195700</v>
      </c>
      <c r="D365" t="s">
        <v>53</v>
      </c>
    </row>
    <row r="366" spans="1:4" x14ac:dyDescent="0.2">
      <c r="A366" s="32">
        <v>42691</v>
      </c>
      <c r="B366" s="13">
        <v>5.3859000000000004</v>
      </c>
      <c r="C366" s="15">
        <v>10099000</v>
      </c>
      <c r="D366" t="s">
        <v>53</v>
      </c>
    </row>
    <row r="367" spans="1:4" x14ac:dyDescent="0.2">
      <c r="A367" s="32">
        <v>42692</v>
      </c>
      <c r="B367" s="13">
        <v>5.3925700000000001</v>
      </c>
      <c r="C367" s="15">
        <v>14588500</v>
      </c>
      <c r="D367" t="s">
        <v>53</v>
      </c>
    </row>
    <row r="368" spans="1:4" x14ac:dyDescent="0.2">
      <c r="A368" s="32">
        <v>42695</v>
      </c>
      <c r="B368" s="13">
        <v>5.3165800000000001</v>
      </c>
      <c r="C368" s="15">
        <v>11659600</v>
      </c>
      <c r="D368" t="s">
        <v>53</v>
      </c>
    </row>
    <row r="369" spans="1:4" x14ac:dyDescent="0.2">
      <c r="A369" s="32">
        <v>42696</v>
      </c>
      <c r="B369" s="13">
        <v>5.42056</v>
      </c>
      <c r="C369" s="15">
        <v>11309200</v>
      </c>
      <c r="D369" t="s">
        <v>53</v>
      </c>
    </row>
    <row r="370" spans="1:4" x14ac:dyDescent="0.2">
      <c r="A370" s="32">
        <v>42697</v>
      </c>
      <c r="B370" s="13">
        <v>5.4179000000000004</v>
      </c>
      <c r="C370" s="15">
        <v>9072800</v>
      </c>
      <c r="D370" t="s">
        <v>53</v>
      </c>
    </row>
    <row r="371" spans="1:4" x14ac:dyDescent="0.2">
      <c r="A371" s="32">
        <v>42699</v>
      </c>
      <c r="B371" s="13">
        <v>5.4738899999999999</v>
      </c>
      <c r="C371" s="15">
        <v>3856500</v>
      </c>
      <c r="D371" t="s">
        <v>53</v>
      </c>
    </row>
    <row r="372" spans="1:4" x14ac:dyDescent="0.2">
      <c r="A372" s="32">
        <v>42702</v>
      </c>
      <c r="B372" s="13">
        <v>5.5592100000000002</v>
      </c>
      <c r="C372" s="15">
        <v>10714300</v>
      </c>
      <c r="D372" t="s">
        <v>53</v>
      </c>
    </row>
    <row r="373" spans="1:4" x14ac:dyDescent="0.2">
      <c r="A373" s="32">
        <v>42703</v>
      </c>
      <c r="B373" s="13">
        <v>5.6058700000000004</v>
      </c>
      <c r="C373" s="15">
        <v>12416300</v>
      </c>
      <c r="D373" t="s">
        <v>53</v>
      </c>
    </row>
    <row r="374" spans="1:4" x14ac:dyDescent="0.2">
      <c r="A374" s="32">
        <v>42704</v>
      </c>
      <c r="B374" s="13">
        <v>5.6125400000000001</v>
      </c>
      <c r="C374" s="15">
        <v>14992800</v>
      </c>
      <c r="D374" t="s">
        <v>53</v>
      </c>
    </row>
    <row r="375" spans="1:4" x14ac:dyDescent="0.2">
      <c r="A375" s="32">
        <v>42705</v>
      </c>
      <c r="B375" s="13">
        <v>5.5138800000000003</v>
      </c>
      <c r="C375" s="15">
        <v>11160500</v>
      </c>
      <c r="D375" t="s">
        <v>53</v>
      </c>
    </row>
    <row r="376" spans="1:4" x14ac:dyDescent="0.2">
      <c r="A376" s="32">
        <v>42706</v>
      </c>
      <c r="B376" s="13">
        <v>5.5685399999999996</v>
      </c>
      <c r="C376" s="15">
        <v>9931700</v>
      </c>
      <c r="D376" t="s">
        <v>53</v>
      </c>
    </row>
    <row r="377" spans="1:4" x14ac:dyDescent="0.2">
      <c r="A377" s="32">
        <v>42709</v>
      </c>
      <c r="B377" s="13">
        <v>5.5858699999999999</v>
      </c>
      <c r="C377" s="15">
        <v>7941600</v>
      </c>
      <c r="D377" t="s">
        <v>53</v>
      </c>
    </row>
    <row r="378" spans="1:4" x14ac:dyDescent="0.2">
      <c r="A378" s="32">
        <v>42710</v>
      </c>
      <c r="B378" s="13">
        <v>5.5685399999999996</v>
      </c>
      <c r="C378" s="15">
        <v>10570300</v>
      </c>
      <c r="D378" t="s">
        <v>53</v>
      </c>
    </row>
    <row r="379" spans="1:4" x14ac:dyDescent="0.2">
      <c r="A379" s="32">
        <v>42711</v>
      </c>
      <c r="B379" s="13">
        <v>5.6458599999999999</v>
      </c>
      <c r="C379" s="15">
        <v>7832900</v>
      </c>
      <c r="D379" t="s">
        <v>53</v>
      </c>
    </row>
    <row r="380" spans="1:4" x14ac:dyDescent="0.2">
      <c r="A380" s="32">
        <v>42712</v>
      </c>
      <c r="B380" s="13">
        <v>5.6791900000000002</v>
      </c>
      <c r="C380" s="15">
        <v>5727600</v>
      </c>
      <c r="D380" t="s">
        <v>53</v>
      </c>
    </row>
    <row r="381" spans="1:4" x14ac:dyDescent="0.2">
      <c r="A381" s="32">
        <v>42713</v>
      </c>
      <c r="B381" s="13">
        <v>5.64053</v>
      </c>
      <c r="C381" s="15">
        <v>6760300</v>
      </c>
      <c r="D381" t="s">
        <v>53</v>
      </c>
    </row>
    <row r="382" spans="1:4" x14ac:dyDescent="0.2">
      <c r="A382" s="32">
        <v>42716</v>
      </c>
      <c r="B382" s="13">
        <v>5.6538599999999999</v>
      </c>
      <c r="C382" s="15">
        <v>11522100</v>
      </c>
      <c r="D382" t="s">
        <v>53</v>
      </c>
    </row>
    <row r="383" spans="1:4" x14ac:dyDescent="0.2">
      <c r="A383" s="32">
        <v>42717</v>
      </c>
      <c r="B383" s="13">
        <v>5.6991899999999998</v>
      </c>
      <c r="C383" s="15">
        <v>8767000</v>
      </c>
      <c r="D383" t="s">
        <v>53</v>
      </c>
    </row>
    <row r="384" spans="1:4" x14ac:dyDescent="0.2">
      <c r="A384" s="32">
        <v>42718</v>
      </c>
      <c r="B384" s="13">
        <v>5.6831899999999997</v>
      </c>
      <c r="C384" s="15">
        <v>12215500</v>
      </c>
      <c r="D384" t="s">
        <v>53</v>
      </c>
    </row>
    <row r="385" spans="1:4" x14ac:dyDescent="0.2">
      <c r="A385" s="32">
        <v>42719</v>
      </c>
      <c r="B385" s="13">
        <v>5.7565200000000001</v>
      </c>
      <c r="C385" s="15">
        <v>14376600</v>
      </c>
      <c r="D385" t="s">
        <v>53</v>
      </c>
    </row>
    <row r="386" spans="1:4" x14ac:dyDescent="0.2">
      <c r="A386" s="32">
        <v>42720</v>
      </c>
      <c r="B386" s="13">
        <v>5.8884999999999996</v>
      </c>
      <c r="C386" s="15">
        <v>22695600</v>
      </c>
      <c r="D386" t="s">
        <v>53</v>
      </c>
    </row>
    <row r="387" spans="1:4" x14ac:dyDescent="0.2">
      <c r="A387" s="32">
        <v>42723</v>
      </c>
      <c r="B387" s="13">
        <v>5.9418199999999999</v>
      </c>
      <c r="C387" s="15">
        <v>11226500</v>
      </c>
      <c r="D387" t="s">
        <v>53</v>
      </c>
    </row>
    <row r="388" spans="1:4" x14ac:dyDescent="0.2">
      <c r="A388" s="32">
        <v>42724</v>
      </c>
      <c r="B388" s="13">
        <v>5.9778200000000004</v>
      </c>
      <c r="C388" s="15">
        <v>8964100</v>
      </c>
      <c r="D388" t="s">
        <v>53</v>
      </c>
    </row>
    <row r="389" spans="1:4" x14ac:dyDescent="0.2">
      <c r="A389" s="32">
        <v>42725</v>
      </c>
      <c r="B389" s="13">
        <v>5.8618300000000003</v>
      </c>
      <c r="C389" s="15">
        <v>12467400</v>
      </c>
      <c r="D389" t="s">
        <v>53</v>
      </c>
    </row>
    <row r="390" spans="1:4" x14ac:dyDescent="0.2">
      <c r="A390" s="32">
        <v>42726</v>
      </c>
      <c r="B390" s="13">
        <v>5.9391600000000002</v>
      </c>
      <c r="C390" s="15">
        <v>8381300</v>
      </c>
      <c r="D390" t="s">
        <v>53</v>
      </c>
    </row>
    <row r="391" spans="1:4" x14ac:dyDescent="0.2">
      <c r="A391" s="32">
        <v>42727</v>
      </c>
      <c r="B391" s="13">
        <v>5.9644899999999996</v>
      </c>
      <c r="C391" s="15">
        <v>5973900</v>
      </c>
      <c r="D391" t="s">
        <v>53</v>
      </c>
    </row>
    <row r="392" spans="1:4" x14ac:dyDescent="0.2">
      <c r="A392" s="32">
        <v>42731</v>
      </c>
      <c r="B392" s="13">
        <v>5.9071600000000002</v>
      </c>
      <c r="C392" s="15">
        <v>9846200</v>
      </c>
      <c r="D392" t="s">
        <v>53</v>
      </c>
    </row>
    <row r="393" spans="1:4" x14ac:dyDescent="0.2">
      <c r="A393" s="32">
        <v>42732</v>
      </c>
      <c r="B393" s="13">
        <v>5.8964999999999996</v>
      </c>
      <c r="C393" s="15">
        <v>6133800</v>
      </c>
      <c r="D393" t="s">
        <v>53</v>
      </c>
    </row>
    <row r="394" spans="1:4" x14ac:dyDescent="0.2">
      <c r="A394" s="32">
        <v>42733</v>
      </c>
      <c r="B394" s="13">
        <v>5.9591500000000002</v>
      </c>
      <c r="C394" s="15">
        <v>4899400</v>
      </c>
      <c r="D394" t="s">
        <v>53</v>
      </c>
    </row>
    <row r="395" spans="1:4" x14ac:dyDescent="0.2">
      <c r="A395" s="32">
        <v>42734</v>
      </c>
      <c r="B395" s="13">
        <v>6.0591400000000002</v>
      </c>
      <c r="C395" s="15">
        <v>10385300</v>
      </c>
      <c r="D395" t="s">
        <v>53</v>
      </c>
    </row>
    <row r="396" spans="1:4" x14ac:dyDescent="0.2">
      <c r="A396" s="32">
        <v>42738</v>
      </c>
      <c r="B396" s="13">
        <v>5.9911500000000002</v>
      </c>
      <c r="C396" s="15">
        <v>5776800</v>
      </c>
      <c r="D396" t="s">
        <v>53</v>
      </c>
    </row>
    <row r="397" spans="1:4" x14ac:dyDescent="0.2">
      <c r="A397" s="32">
        <v>42739</v>
      </c>
      <c r="B397" s="13">
        <v>6.0471399999999997</v>
      </c>
      <c r="C397" s="15">
        <v>8171200</v>
      </c>
      <c r="D397" t="s">
        <v>53</v>
      </c>
    </row>
    <row r="398" spans="1:4" x14ac:dyDescent="0.2">
      <c r="A398" s="32">
        <v>42740</v>
      </c>
      <c r="B398" s="13">
        <v>6.0591400000000002</v>
      </c>
      <c r="C398" s="15">
        <v>6251800</v>
      </c>
      <c r="D398" t="s">
        <v>53</v>
      </c>
    </row>
    <row r="399" spans="1:4" x14ac:dyDescent="0.2">
      <c r="A399" s="32">
        <v>42741</v>
      </c>
      <c r="B399" s="13">
        <v>6.0591400000000002</v>
      </c>
      <c r="C399" s="15">
        <v>9745800</v>
      </c>
      <c r="D399" t="s">
        <v>53</v>
      </c>
    </row>
    <row r="400" spans="1:4" x14ac:dyDescent="0.2">
      <c r="A400" s="32">
        <v>42744</v>
      </c>
      <c r="B400" s="13">
        <v>5.9938200000000004</v>
      </c>
      <c r="C400" s="15">
        <v>5233100</v>
      </c>
      <c r="D400" t="s">
        <v>53</v>
      </c>
    </row>
    <row r="401" spans="1:4" x14ac:dyDescent="0.2">
      <c r="A401" s="32">
        <v>42745</v>
      </c>
      <c r="B401" s="13">
        <v>5.8991600000000002</v>
      </c>
      <c r="C401" s="15">
        <v>9315400</v>
      </c>
      <c r="D401" t="s">
        <v>53</v>
      </c>
    </row>
    <row r="402" spans="1:4" x14ac:dyDescent="0.2">
      <c r="A402" s="32">
        <v>42746</v>
      </c>
      <c r="B402" s="13">
        <v>5.8618300000000003</v>
      </c>
      <c r="C402" s="15">
        <v>8986400</v>
      </c>
      <c r="D402" t="s">
        <v>53</v>
      </c>
    </row>
    <row r="403" spans="1:4" x14ac:dyDescent="0.2">
      <c r="A403" s="32">
        <v>42747</v>
      </c>
      <c r="B403" s="13">
        <v>5.8951599999999997</v>
      </c>
      <c r="C403" s="15">
        <v>6414500</v>
      </c>
      <c r="D403" t="s">
        <v>53</v>
      </c>
    </row>
    <row r="404" spans="1:4" x14ac:dyDescent="0.2">
      <c r="A404" s="32">
        <v>42748</v>
      </c>
      <c r="B404" s="13">
        <v>5.8898299999999999</v>
      </c>
      <c r="C404" s="15">
        <v>3367600</v>
      </c>
      <c r="D404" t="s">
        <v>53</v>
      </c>
    </row>
    <row r="405" spans="1:4" x14ac:dyDescent="0.2">
      <c r="A405" s="32">
        <v>42752</v>
      </c>
      <c r="B405" s="13">
        <v>5.9351599999999998</v>
      </c>
      <c r="C405" s="15">
        <v>9153700</v>
      </c>
      <c r="D405" t="s">
        <v>53</v>
      </c>
    </row>
    <row r="406" spans="1:4" x14ac:dyDescent="0.2">
      <c r="A406" s="32">
        <v>42753</v>
      </c>
      <c r="B406" s="13">
        <v>5.9271599999999998</v>
      </c>
      <c r="C406" s="15">
        <v>5083400</v>
      </c>
      <c r="D406" t="s">
        <v>53</v>
      </c>
    </row>
    <row r="407" spans="1:4" x14ac:dyDescent="0.2">
      <c r="A407" s="32">
        <v>42754</v>
      </c>
      <c r="B407" s="13">
        <v>5.8711700000000002</v>
      </c>
      <c r="C407" s="15">
        <v>4749700</v>
      </c>
      <c r="D407" t="s">
        <v>53</v>
      </c>
    </row>
    <row r="408" spans="1:4" x14ac:dyDescent="0.2">
      <c r="A408" s="32">
        <v>42755</v>
      </c>
      <c r="B408" s="13">
        <v>5.9671500000000002</v>
      </c>
      <c r="C408" s="15">
        <v>8315300</v>
      </c>
      <c r="D408" t="s">
        <v>53</v>
      </c>
    </row>
    <row r="409" spans="1:4" x14ac:dyDescent="0.2">
      <c r="A409" s="32">
        <v>42758</v>
      </c>
      <c r="B409" s="13">
        <v>6.0204800000000001</v>
      </c>
      <c r="C409" s="15">
        <v>7378400</v>
      </c>
      <c r="D409" t="s">
        <v>53</v>
      </c>
    </row>
    <row r="410" spans="1:4" x14ac:dyDescent="0.2">
      <c r="A410" s="32">
        <v>42759</v>
      </c>
      <c r="B410" s="13">
        <v>6.0391399999999997</v>
      </c>
      <c r="C410" s="15">
        <v>10051600</v>
      </c>
      <c r="D410" t="s">
        <v>53</v>
      </c>
    </row>
    <row r="411" spans="1:4" x14ac:dyDescent="0.2">
      <c r="A411" s="32">
        <v>42760</v>
      </c>
      <c r="B411" s="13">
        <v>5.9324899999999996</v>
      </c>
      <c r="C411" s="15">
        <v>6803000</v>
      </c>
      <c r="D411" t="s">
        <v>53</v>
      </c>
    </row>
    <row r="412" spans="1:4" x14ac:dyDescent="0.2">
      <c r="A412" s="32">
        <v>42761</v>
      </c>
      <c r="B412" s="13">
        <v>5.9271599999999998</v>
      </c>
      <c r="C412" s="15">
        <v>4325000</v>
      </c>
      <c r="D412" t="s">
        <v>53</v>
      </c>
    </row>
    <row r="413" spans="1:4" x14ac:dyDescent="0.2">
      <c r="A413" s="32">
        <v>42762</v>
      </c>
      <c r="B413" s="13">
        <v>5.9058299999999999</v>
      </c>
      <c r="C413" s="15">
        <v>5805700</v>
      </c>
      <c r="D413" t="s">
        <v>53</v>
      </c>
    </row>
    <row r="414" spans="1:4" x14ac:dyDescent="0.2">
      <c r="A414" s="32">
        <v>42765</v>
      </c>
      <c r="B414" s="13">
        <v>5.8498400000000004</v>
      </c>
      <c r="C414" s="15">
        <v>7998300</v>
      </c>
      <c r="D414" t="s">
        <v>53</v>
      </c>
    </row>
    <row r="415" spans="1:4" x14ac:dyDescent="0.2">
      <c r="A415" s="32">
        <v>42766</v>
      </c>
      <c r="B415" s="13">
        <v>5.8751699999999998</v>
      </c>
      <c r="C415" s="15">
        <v>5540700</v>
      </c>
      <c r="D415" t="s">
        <v>53</v>
      </c>
    </row>
    <row r="416" spans="1:4" x14ac:dyDescent="0.2">
      <c r="A416" s="32">
        <v>42767</v>
      </c>
      <c r="B416" s="13">
        <v>5.7631800000000002</v>
      </c>
      <c r="C416" s="15">
        <v>5899500</v>
      </c>
      <c r="D416" t="s">
        <v>53</v>
      </c>
    </row>
    <row r="417" spans="1:4" x14ac:dyDescent="0.2">
      <c r="A417" s="32">
        <v>42768</v>
      </c>
      <c r="B417" s="13">
        <v>5.90449</v>
      </c>
      <c r="C417" s="15">
        <v>10994100</v>
      </c>
      <c r="D417" t="s">
        <v>53</v>
      </c>
    </row>
    <row r="418" spans="1:4" x14ac:dyDescent="0.2">
      <c r="A418" s="32">
        <v>42769</v>
      </c>
      <c r="B418" s="13">
        <v>5.9244899999999996</v>
      </c>
      <c r="C418" s="15">
        <v>10854700</v>
      </c>
      <c r="D418" t="s">
        <v>53</v>
      </c>
    </row>
    <row r="419" spans="1:4" x14ac:dyDescent="0.2">
      <c r="A419" s="32">
        <v>42772</v>
      </c>
      <c r="B419" s="13">
        <v>5.9005000000000001</v>
      </c>
      <c r="C419" s="15">
        <v>7264000</v>
      </c>
      <c r="D419" t="s">
        <v>53</v>
      </c>
    </row>
    <row r="420" spans="1:4" x14ac:dyDescent="0.2">
      <c r="A420" s="32">
        <v>42773</v>
      </c>
      <c r="B420" s="13">
        <v>5.9578199999999999</v>
      </c>
      <c r="C420" s="15">
        <v>6279700</v>
      </c>
      <c r="D420" t="s">
        <v>53</v>
      </c>
    </row>
    <row r="421" spans="1:4" x14ac:dyDescent="0.2">
      <c r="A421" s="32">
        <v>42774</v>
      </c>
      <c r="B421" s="13">
        <v>6.0391399999999997</v>
      </c>
      <c r="C421" s="15">
        <v>11762800</v>
      </c>
      <c r="D421" t="s">
        <v>53</v>
      </c>
    </row>
    <row r="422" spans="1:4" x14ac:dyDescent="0.2">
      <c r="A422" s="32">
        <v>42775</v>
      </c>
      <c r="B422" s="13">
        <v>6.0151500000000002</v>
      </c>
      <c r="C422" s="15">
        <v>8097800</v>
      </c>
      <c r="D422" t="s">
        <v>53</v>
      </c>
    </row>
    <row r="423" spans="1:4" x14ac:dyDescent="0.2">
      <c r="A423" s="32">
        <v>42776</v>
      </c>
      <c r="B423" s="13">
        <v>6.0951300000000002</v>
      </c>
      <c r="C423" s="15">
        <v>5349300</v>
      </c>
      <c r="D423" t="s">
        <v>53</v>
      </c>
    </row>
    <row r="424" spans="1:4" x14ac:dyDescent="0.2">
      <c r="A424" s="32">
        <v>42779</v>
      </c>
      <c r="B424" s="13">
        <v>6.0684699999999996</v>
      </c>
      <c r="C424" s="15">
        <v>5617900</v>
      </c>
      <c r="D424" t="s">
        <v>53</v>
      </c>
    </row>
    <row r="425" spans="1:4" x14ac:dyDescent="0.2">
      <c r="A425" s="32">
        <v>42780</v>
      </c>
      <c r="B425" s="13">
        <v>6.0471399999999997</v>
      </c>
      <c r="C425" s="15">
        <v>4954200</v>
      </c>
      <c r="D425" t="s">
        <v>53</v>
      </c>
    </row>
    <row r="426" spans="1:4" x14ac:dyDescent="0.2">
      <c r="A426" s="32">
        <v>42781</v>
      </c>
      <c r="B426" s="13">
        <v>5.9618200000000003</v>
      </c>
      <c r="C426" s="15">
        <v>5834500</v>
      </c>
      <c r="D426" t="s">
        <v>53</v>
      </c>
    </row>
    <row r="427" spans="1:4" x14ac:dyDescent="0.2">
      <c r="A427" s="32">
        <v>42782</v>
      </c>
      <c r="B427" s="13">
        <v>6.0218100000000003</v>
      </c>
      <c r="C427" s="15">
        <v>3039500</v>
      </c>
      <c r="D427" t="s">
        <v>53</v>
      </c>
    </row>
    <row r="428" spans="1:4" x14ac:dyDescent="0.2">
      <c r="A428" s="32">
        <v>42783</v>
      </c>
      <c r="B428" s="13">
        <v>6.0004799999999996</v>
      </c>
      <c r="C428" s="15">
        <v>5568600</v>
      </c>
      <c r="D428" t="s">
        <v>53</v>
      </c>
    </row>
    <row r="429" spans="1:4" x14ac:dyDescent="0.2">
      <c r="A429" s="32">
        <v>42787</v>
      </c>
      <c r="B429" s="13">
        <v>6.1031300000000002</v>
      </c>
      <c r="C429" s="15">
        <v>6121700</v>
      </c>
      <c r="D429" t="s">
        <v>53</v>
      </c>
    </row>
    <row r="430" spans="1:4" x14ac:dyDescent="0.2">
      <c r="A430" s="32">
        <v>42788</v>
      </c>
      <c r="B430" s="13">
        <v>6.05647</v>
      </c>
      <c r="C430" s="15">
        <v>6364300</v>
      </c>
      <c r="D430" t="s">
        <v>53</v>
      </c>
    </row>
    <row r="431" spans="1:4" x14ac:dyDescent="0.2">
      <c r="A431" s="32">
        <v>42789</v>
      </c>
      <c r="B431" s="13">
        <v>6.1271300000000002</v>
      </c>
      <c r="C431" s="15">
        <v>7807800</v>
      </c>
      <c r="D431" t="s">
        <v>53</v>
      </c>
    </row>
    <row r="432" spans="1:4" x14ac:dyDescent="0.2">
      <c r="A432" s="32">
        <v>42790</v>
      </c>
      <c r="B432" s="13">
        <v>6.1444599999999996</v>
      </c>
      <c r="C432" s="15">
        <v>3659400</v>
      </c>
      <c r="D432" t="s">
        <v>53</v>
      </c>
    </row>
    <row r="433" spans="1:4" x14ac:dyDescent="0.2">
      <c r="A433" s="32">
        <v>42793</v>
      </c>
      <c r="B433" s="13">
        <v>6.1937899999999999</v>
      </c>
      <c r="C433" s="15">
        <v>3985700</v>
      </c>
      <c r="D433" t="s">
        <v>53</v>
      </c>
    </row>
    <row r="434" spans="1:4" x14ac:dyDescent="0.2">
      <c r="A434" s="32">
        <v>42794</v>
      </c>
      <c r="B434" s="13">
        <v>6.2031200000000002</v>
      </c>
      <c r="C434" s="15">
        <v>12072300</v>
      </c>
      <c r="D434" t="s">
        <v>53</v>
      </c>
    </row>
    <row r="435" spans="1:4" x14ac:dyDescent="0.2">
      <c r="A435" s="32">
        <v>42795</v>
      </c>
      <c r="B435" s="13">
        <v>6.1351300000000002</v>
      </c>
      <c r="C435" s="15">
        <v>10048800</v>
      </c>
      <c r="D435" t="s">
        <v>53</v>
      </c>
    </row>
    <row r="436" spans="1:4" x14ac:dyDescent="0.2">
      <c r="A436" s="32">
        <v>42796</v>
      </c>
      <c r="B436" s="13">
        <v>6.0711399999999998</v>
      </c>
      <c r="C436" s="15">
        <v>8436100</v>
      </c>
      <c r="D436" t="s">
        <v>53</v>
      </c>
    </row>
    <row r="437" spans="1:4" x14ac:dyDescent="0.2">
      <c r="A437" s="32">
        <v>42797</v>
      </c>
      <c r="B437" s="13">
        <v>6.0511400000000002</v>
      </c>
      <c r="C437" s="15">
        <v>6202600</v>
      </c>
      <c r="D437" t="s">
        <v>53</v>
      </c>
    </row>
    <row r="438" spans="1:4" x14ac:dyDescent="0.2">
      <c r="A438" s="32">
        <v>42800</v>
      </c>
      <c r="B438" s="13">
        <v>6.0324799999999996</v>
      </c>
      <c r="C438" s="15">
        <v>7411800</v>
      </c>
      <c r="D438" t="s">
        <v>53</v>
      </c>
    </row>
    <row r="439" spans="1:4" x14ac:dyDescent="0.2">
      <c r="A439" s="32">
        <v>42801</v>
      </c>
      <c r="B439" s="13">
        <v>6.05647</v>
      </c>
      <c r="C439" s="15">
        <v>5874400</v>
      </c>
      <c r="D439" t="s">
        <v>53</v>
      </c>
    </row>
    <row r="440" spans="1:4" x14ac:dyDescent="0.2">
      <c r="A440" s="32">
        <v>42802</v>
      </c>
      <c r="B440" s="13">
        <v>5.9578199999999999</v>
      </c>
      <c r="C440" s="15">
        <v>4488600</v>
      </c>
      <c r="D440" t="s">
        <v>53</v>
      </c>
    </row>
    <row r="441" spans="1:4" x14ac:dyDescent="0.2">
      <c r="A441" s="32">
        <v>42803</v>
      </c>
      <c r="B441" s="13">
        <v>5.8338400000000004</v>
      </c>
      <c r="C441" s="15">
        <v>7631200</v>
      </c>
      <c r="D441" t="s">
        <v>53</v>
      </c>
    </row>
    <row r="442" spans="1:4" x14ac:dyDescent="0.2">
      <c r="A442" s="32">
        <v>42804</v>
      </c>
      <c r="B442" s="13">
        <v>5.7898399999999999</v>
      </c>
      <c r="C442" s="15">
        <v>7064200</v>
      </c>
      <c r="D442" t="s">
        <v>53</v>
      </c>
    </row>
    <row r="443" spans="1:4" x14ac:dyDescent="0.2">
      <c r="A443" s="32">
        <v>42807</v>
      </c>
      <c r="B443" s="13">
        <v>5.7471800000000002</v>
      </c>
      <c r="C443" s="15">
        <v>17070300</v>
      </c>
      <c r="D443" t="s">
        <v>53</v>
      </c>
    </row>
    <row r="444" spans="1:4" x14ac:dyDescent="0.2">
      <c r="A444" s="32">
        <v>42808</v>
      </c>
      <c r="B444" s="13">
        <v>5.7471800000000002</v>
      </c>
      <c r="C444" s="15">
        <v>15571900</v>
      </c>
      <c r="D444" t="s">
        <v>53</v>
      </c>
    </row>
    <row r="445" spans="1:4" x14ac:dyDescent="0.2">
      <c r="A445" s="32">
        <v>42809</v>
      </c>
      <c r="B445" s="13">
        <v>5.9111599999999997</v>
      </c>
      <c r="C445" s="15">
        <v>22586900</v>
      </c>
      <c r="D445" t="s">
        <v>53</v>
      </c>
    </row>
    <row r="446" spans="1:4" x14ac:dyDescent="0.2">
      <c r="A446" s="32">
        <v>42810</v>
      </c>
      <c r="B446" s="13">
        <v>5.8831600000000002</v>
      </c>
      <c r="C446" s="15">
        <v>6441400</v>
      </c>
      <c r="D446" t="s">
        <v>53</v>
      </c>
    </row>
    <row r="447" spans="1:4" x14ac:dyDescent="0.2">
      <c r="A447" s="32">
        <v>42811</v>
      </c>
      <c r="B447" s="13">
        <v>5.8938300000000003</v>
      </c>
      <c r="C447" s="15">
        <v>12237800</v>
      </c>
      <c r="D447" t="s">
        <v>53</v>
      </c>
    </row>
    <row r="448" spans="1:4" x14ac:dyDescent="0.2">
      <c r="A448" s="32">
        <v>42814</v>
      </c>
      <c r="B448" s="13">
        <v>5.8778300000000003</v>
      </c>
      <c r="C448" s="15">
        <v>8202800</v>
      </c>
      <c r="D448" t="s">
        <v>53</v>
      </c>
    </row>
    <row r="449" spans="1:4" x14ac:dyDescent="0.2">
      <c r="A449" s="32">
        <v>42815</v>
      </c>
      <c r="B449" s="13">
        <v>5.9271599999999998</v>
      </c>
      <c r="C449" s="15">
        <v>12738800</v>
      </c>
      <c r="D449" t="s">
        <v>53</v>
      </c>
    </row>
    <row r="450" spans="1:4" x14ac:dyDescent="0.2">
      <c r="A450" s="32">
        <v>42816</v>
      </c>
      <c r="B450" s="13">
        <v>5.9338199999999999</v>
      </c>
      <c r="C450" s="15">
        <v>5213600</v>
      </c>
      <c r="D450" t="s">
        <v>53</v>
      </c>
    </row>
    <row r="451" spans="1:4" x14ac:dyDescent="0.2">
      <c r="A451" s="32">
        <v>42817</v>
      </c>
      <c r="B451" s="13">
        <v>5.9604900000000001</v>
      </c>
      <c r="C451" s="15">
        <v>5328800</v>
      </c>
      <c r="D451" t="s">
        <v>53</v>
      </c>
    </row>
    <row r="452" spans="1:4" x14ac:dyDescent="0.2">
      <c r="A452" s="32">
        <v>42818</v>
      </c>
      <c r="B452" s="13">
        <v>5.9644899999999996</v>
      </c>
      <c r="C452" s="15">
        <v>4160400</v>
      </c>
      <c r="D452" t="s">
        <v>53</v>
      </c>
    </row>
    <row r="453" spans="1:4" x14ac:dyDescent="0.2">
      <c r="A453" s="32">
        <v>42821</v>
      </c>
      <c r="B453" s="13">
        <v>5.8951599999999997</v>
      </c>
      <c r="C453" s="15">
        <v>6005500</v>
      </c>
      <c r="D453" t="s">
        <v>53</v>
      </c>
    </row>
    <row r="454" spans="1:4" x14ac:dyDescent="0.2">
      <c r="A454" s="32">
        <v>42822</v>
      </c>
      <c r="B454" s="13">
        <v>5.91249</v>
      </c>
      <c r="C454" s="15">
        <v>6469300</v>
      </c>
      <c r="D454" t="s">
        <v>53</v>
      </c>
    </row>
    <row r="455" spans="1:4" x14ac:dyDescent="0.2">
      <c r="A455" s="32">
        <v>42823</v>
      </c>
      <c r="B455" s="13">
        <v>5.9191599999999998</v>
      </c>
      <c r="C455" s="15">
        <v>4844600</v>
      </c>
      <c r="D455" t="s">
        <v>53</v>
      </c>
    </row>
    <row r="456" spans="1:4" x14ac:dyDescent="0.2">
      <c r="A456" s="32">
        <v>42824</v>
      </c>
      <c r="B456" s="13">
        <v>5.9084899999999996</v>
      </c>
      <c r="C456" s="15">
        <v>4878000</v>
      </c>
      <c r="D456" t="s">
        <v>53</v>
      </c>
    </row>
    <row r="457" spans="1:4" x14ac:dyDescent="0.2">
      <c r="A457" s="32">
        <v>42825</v>
      </c>
      <c r="B457" s="13">
        <v>5.91249</v>
      </c>
      <c r="C457" s="15">
        <v>10806400</v>
      </c>
      <c r="D457" t="s">
        <v>53</v>
      </c>
    </row>
    <row r="458" spans="1:4" x14ac:dyDescent="0.2">
      <c r="A458" s="32">
        <v>42828</v>
      </c>
      <c r="B458" s="13">
        <v>5.9084899999999996</v>
      </c>
      <c r="C458" s="15">
        <v>11323200</v>
      </c>
      <c r="D458" t="s">
        <v>53</v>
      </c>
    </row>
    <row r="459" spans="1:4" x14ac:dyDescent="0.2">
      <c r="A459" s="32">
        <v>42829</v>
      </c>
      <c r="B459" s="13">
        <v>5.9244899999999996</v>
      </c>
      <c r="C459" s="15">
        <v>8579300</v>
      </c>
      <c r="D459" t="s">
        <v>53</v>
      </c>
    </row>
    <row r="460" spans="1:4" x14ac:dyDescent="0.2">
      <c r="A460" s="32">
        <v>42830</v>
      </c>
      <c r="B460" s="13">
        <v>5.9511500000000002</v>
      </c>
      <c r="C460" s="15">
        <v>8965000</v>
      </c>
      <c r="D460" t="s">
        <v>53</v>
      </c>
    </row>
    <row r="461" spans="1:4" x14ac:dyDescent="0.2">
      <c r="A461" s="32">
        <v>42831</v>
      </c>
      <c r="B461" s="13">
        <v>5.98048</v>
      </c>
      <c r="C461" s="15">
        <v>9088700</v>
      </c>
      <c r="D461" t="s">
        <v>53</v>
      </c>
    </row>
    <row r="462" spans="1:4" x14ac:dyDescent="0.2">
      <c r="A462" s="32">
        <v>42832</v>
      </c>
      <c r="B462" s="13">
        <v>5.98848</v>
      </c>
      <c r="C462" s="15">
        <v>4787900</v>
      </c>
      <c r="D462" t="s">
        <v>53</v>
      </c>
    </row>
    <row r="463" spans="1:4" x14ac:dyDescent="0.2">
      <c r="A463" s="32">
        <v>42835</v>
      </c>
      <c r="B463" s="13">
        <v>5.9978199999999999</v>
      </c>
      <c r="C463" s="15">
        <v>5302800</v>
      </c>
      <c r="D463" t="s">
        <v>53</v>
      </c>
    </row>
    <row r="464" spans="1:4" x14ac:dyDescent="0.2">
      <c r="A464" s="32">
        <v>42836</v>
      </c>
      <c r="B464" s="13">
        <v>5.9738199999999999</v>
      </c>
      <c r="C464" s="15">
        <v>6903400</v>
      </c>
      <c r="D464" t="s">
        <v>53</v>
      </c>
    </row>
    <row r="465" spans="1:4" x14ac:dyDescent="0.2">
      <c r="A465" s="32">
        <v>42837</v>
      </c>
      <c r="B465" s="13">
        <v>5.8978299999999999</v>
      </c>
      <c r="C465" s="15">
        <v>20656300</v>
      </c>
      <c r="D465" t="s">
        <v>53</v>
      </c>
    </row>
    <row r="466" spans="1:4" x14ac:dyDescent="0.2">
      <c r="A466" s="32">
        <v>42838</v>
      </c>
      <c r="B466" s="13">
        <v>5.8644999999999996</v>
      </c>
      <c r="C466" s="15">
        <v>10911400</v>
      </c>
      <c r="D466" t="s">
        <v>53</v>
      </c>
    </row>
    <row r="467" spans="1:4" x14ac:dyDescent="0.2">
      <c r="A467" s="32">
        <v>42842</v>
      </c>
      <c r="B467" s="13">
        <v>5.9444900000000001</v>
      </c>
      <c r="C467" s="15">
        <v>15286600</v>
      </c>
      <c r="D467" t="s">
        <v>53</v>
      </c>
    </row>
    <row r="468" spans="1:4" x14ac:dyDescent="0.2">
      <c r="A468" s="32">
        <v>42843</v>
      </c>
      <c r="B468" s="13">
        <v>5.9618200000000003</v>
      </c>
      <c r="C468" s="15">
        <v>11576900</v>
      </c>
      <c r="D468" t="s">
        <v>53</v>
      </c>
    </row>
    <row r="469" spans="1:4" x14ac:dyDescent="0.2">
      <c r="A469" s="32">
        <v>42844</v>
      </c>
      <c r="B469" s="13">
        <v>5.9058299999999999</v>
      </c>
      <c r="C469" s="15">
        <v>7378400</v>
      </c>
      <c r="D469" t="s">
        <v>53</v>
      </c>
    </row>
    <row r="470" spans="1:4" x14ac:dyDescent="0.2">
      <c r="A470" s="32">
        <v>42845</v>
      </c>
      <c r="B470" s="13">
        <v>5.8724999999999996</v>
      </c>
      <c r="C470" s="15">
        <v>16011600</v>
      </c>
      <c r="D470" t="s">
        <v>53</v>
      </c>
    </row>
    <row r="471" spans="1:4" x14ac:dyDescent="0.2">
      <c r="A471" s="32">
        <v>42846</v>
      </c>
      <c r="B471" s="13">
        <v>5.8858300000000003</v>
      </c>
      <c r="C471" s="15">
        <v>12385600</v>
      </c>
      <c r="D471" t="s">
        <v>53</v>
      </c>
    </row>
    <row r="472" spans="1:4" x14ac:dyDescent="0.2">
      <c r="A472" s="32">
        <v>42849</v>
      </c>
      <c r="B472" s="13">
        <v>5.8404999999999996</v>
      </c>
      <c r="C472" s="15">
        <v>18531400</v>
      </c>
      <c r="D472" t="s">
        <v>53</v>
      </c>
    </row>
    <row r="473" spans="1:4" x14ac:dyDescent="0.2">
      <c r="A473" s="32">
        <v>42850</v>
      </c>
      <c r="B473" s="13">
        <v>5.9524900000000001</v>
      </c>
      <c r="C473" s="15">
        <v>13526100</v>
      </c>
      <c r="D473" t="s">
        <v>53</v>
      </c>
    </row>
    <row r="474" spans="1:4" x14ac:dyDescent="0.2">
      <c r="A474" s="32">
        <v>42851</v>
      </c>
      <c r="B474" s="13">
        <v>5.9778200000000004</v>
      </c>
      <c r="C474" s="15">
        <v>12941400</v>
      </c>
      <c r="D474" t="s">
        <v>53</v>
      </c>
    </row>
    <row r="475" spans="1:4" x14ac:dyDescent="0.2">
      <c r="A475" s="32">
        <v>42852</v>
      </c>
      <c r="B475" s="13">
        <v>5.9258300000000004</v>
      </c>
      <c r="C475" s="15">
        <v>21676900</v>
      </c>
      <c r="D475" t="s">
        <v>53</v>
      </c>
    </row>
    <row r="476" spans="1:4" x14ac:dyDescent="0.2">
      <c r="A476" s="32">
        <v>42853</v>
      </c>
      <c r="B476" s="13">
        <v>5.8311700000000002</v>
      </c>
      <c r="C476" s="15">
        <v>17133500</v>
      </c>
      <c r="D476" t="s">
        <v>53</v>
      </c>
    </row>
    <row r="477" spans="1:4" x14ac:dyDescent="0.2">
      <c r="A477" s="32">
        <v>42856</v>
      </c>
      <c r="B477" s="13">
        <v>5.7791800000000002</v>
      </c>
      <c r="C477" s="15">
        <v>14544800</v>
      </c>
      <c r="D477" t="s">
        <v>53</v>
      </c>
    </row>
    <row r="478" spans="1:4" x14ac:dyDescent="0.2">
      <c r="A478" s="32">
        <v>42857</v>
      </c>
      <c r="B478" s="13">
        <v>5.7498500000000003</v>
      </c>
      <c r="C478" s="15">
        <v>11418000</v>
      </c>
      <c r="D478" t="s">
        <v>53</v>
      </c>
    </row>
    <row r="479" spans="1:4" x14ac:dyDescent="0.2">
      <c r="A479" s="32">
        <v>42858</v>
      </c>
      <c r="B479" s="13">
        <v>5.7098599999999999</v>
      </c>
      <c r="C479" s="15">
        <v>9154600</v>
      </c>
      <c r="D479" t="s">
        <v>53</v>
      </c>
    </row>
    <row r="480" spans="1:4" x14ac:dyDescent="0.2">
      <c r="A480" s="32">
        <v>42859</v>
      </c>
      <c r="B480" s="13">
        <v>5.7551800000000002</v>
      </c>
      <c r="C480" s="15">
        <v>7358900</v>
      </c>
      <c r="D480" t="s">
        <v>53</v>
      </c>
    </row>
    <row r="481" spans="1:4" x14ac:dyDescent="0.2">
      <c r="A481" s="32">
        <v>42860</v>
      </c>
      <c r="B481" s="13">
        <v>5.8605</v>
      </c>
      <c r="C481" s="15">
        <v>8967800</v>
      </c>
      <c r="D481" t="s">
        <v>53</v>
      </c>
    </row>
    <row r="482" spans="1:4" x14ac:dyDescent="0.2">
      <c r="A482" s="32">
        <v>42863</v>
      </c>
      <c r="B482" s="13">
        <v>5.7445199999999996</v>
      </c>
      <c r="C482" s="15">
        <v>11118700</v>
      </c>
      <c r="D482" t="s">
        <v>53</v>
      </c>
    </row>
    <row r="483" spans="1:4" x14ac:dyDescent="0.2">
      <c r="A483" s="32">
        <v>42864</v>
      </c>
      <c r="B483" s="13">
        <v>5.7191900000000002</v>
      </c>
      <c r="C483" s="15">
        <v>10401100</v>
      </c>
      <c r="D483" t="s">
        <v>53</v>
      </c>
    </row>
    <row r="484" spans="1:4" x14ac:dyDescent="0.2">
      <c r="A484" s="32">
        <v>42865</v>
      </c>
      <c r="B484" s="13">
        <v>5.7791800000000002</v>
      </c>
      <c r="C484" s="15">
        <v>6686800</v>
      </c>
      <c r="D484" t="s">
        <v>53</v>
      </c>
    </row>
    <row r="485" spans="1:4" x14ac:dyDescent="0.2">
      <c r="A485" s="32">
        <v>42866</v>
      </c>
      <c r="B485" s="13">
        <v>5.7591799999999997</v>
      </c>
      <c r="C485" s="15">
        <v>5594700</v>
      </c>
      <c r="D485" t="s">
        <v>53</v>
      </c>
    </row>
    <row r="486" spans="1:4" x14ac:dyDescent="0.2">
      <c r="A486" s="32">
        <v>42867</v>
      </c>
      <c r="B486" s="13">
        <v>5.7618499999999999</v>
      </c>
      <c r="C486" s="15">
        <v>4719100</v>
      </c>
      <c r="D486" t="s">
        <v>53</v>
      </c>
    </row>
    <row r="487" spans="1:4" x14ac:dyDescent="0.2">
      <c r="A487" s="32">
        <v>42870</v>
      </c>
      <c r="B487" s="13">
        <v>5.7418500000000003</v>
      </c>
      <c r="C487" s="15">
        <v>6162600</v>
      </c>
      <c r="D487" t="s">
        <v>53</v>
      </c>
    </row>
    <row r="488" spans="1:4" x14ac:dyDescent="0.2">
      <c r="A488" s="32">
        <v>42871</v>
      </c>
      <c r="B488" s="13">
        <v>5.6845299999999996</v>
      </c>
      <c r="C488" s="15">
        <v>8751200</v>
      </c>
      <c r="D488" t="s">
        <v>53</v>
      </c>
    </row>
    <row r="489" spans="1:4" x14ac:dyDescent="0.2">
      <c r="A489" s="32">
        <v>42872</v>
      </c>
      <c r="B489" s="13">
        <v>5.7151899999999998</v>
      </c>
      <c r="C489" s="15">
        <v>11545300</v>
      </c>
      <c r="D489" t="s">
        <v>53</v>
      </c>
    </row>
    <row r="490" spans="1:4" x14ac:dyDescent="0.2">
      <c r="A490" s="32">
        <v>42873</v>
      </c>
      <c r="B490" s="13">
        <v>5.7045199999999996</v>
      </c>
      <c r="C490" s="15">
        <v>10181700</v>
      </c>
      <c r="D490" t="s">
        <v>53</v>
      </c>
    </row>
    <row r="491" spans="1:4" x14ac:dyDescent="0.2">
      <c r="A491" s="32">
        <v>42874</v>
      </c>
      <c r="B491" s="13">
        <v>5.7378499999999999</v>
      </c>
      <c r="C491" s="15">
        <v>8762400</v>
      </c>
      <c r="D491" t="s">
        <v>53</v>
      </c>
    </row>
    <row r="492" spans="1:4" x14ac:dyDescent="0.2">
      <c r="A492" s="32">
        <v>42877</v>
      </c>
      <c r="B492" s="13">
        <v>5.7525199999999996</v>
      </c>
      <c r="C492" s="15">
        <v>7895200</v>
      </c>
      <c r="D492" t="s">
        <v>53</v>
      </c>
    </row>
    <row r="493" spans="1:4" x14ac:dyDescent="0.2">
      <c r="A493" s="32">
        <v>42878</v>
      </c>
      <c r="B493" s="13">
        <v>5.7698499999999999</v>
      </c>
      <c r="C493" s="15">
        <v>5634600</v>
      </c>
      <c r="D493" t="s">
        <v>53</v>
      </c>
    </row>
    <row r="494" spans="1:4" x14ac:dyDescent="0.2">
      <c r="A494" s="32">
        <v>42879</v>
      </c>
      <c r="B494" s="13">
        <v>5.76851</v>
      </c>
      <c r="C494" s="15">
        <v>6735200</v>
      </c>
      <c r="D494" t="s">
        <v>53</v>
      </c>
    </row>
    <row r="495" spans="1:4" x14ac:dyDescent="0.2">
      <c r="A495" s="32">
        <v>42880</v>
      </c>
      <c r="B495" s="13">
        <v>5.7578500000000004</v>
      </c>
      <c r="C495" s="15">
        <v>3864900</v>
      </c>
      <c r="D495" t="s">
        <v>53</v>
      </c>
    </row>
    <row r="496" spans="1:4" x14ac:dyDescent="0.2">
      <c r="A496" s="32">
        <v>42881</v>
      </c>
      <c r="B496" s="13">
        <v>5.7565200000000001</v>
      </c>
      <c r="C496" s="15">
        <v>5039700</v>
      </c>
      <c r="D496" t="s">
        <v>53</v>
      </c>
    </row>
    <row r="497" spans="1:4" x14ac:dyDescent="0.2">
      <c r="A497" s="32">
        <v>42885</v>
      </c>
      <c r="B497" s="13">
        <v>5.7218499999999999</v>
      </c>
      <c r="C497" s="15">
        <v>15270800</v>
      </c>
      <c r="D497" t="s">
        <v>53</v>
      </c>
    </row>
    <row r="498" spans="1:4" x14ac:dyDescent="0.2">
      <c r="A498" s="32">
        <v>42886</v>
      </c>
      <c r="B498" s="13">
        <v>5.7218499999999999</v>
      </c>
      <c r="C498" s="15">
        <v>10504300</v>
      </c>
      <c r="D498" t="s">
        <v>53</v>
      </c>
    </row>
    <row r="499" spans="1:4" x14ac:dyDescent="0.2">
      <c r="A499" s="32">
        <v>42887</v>
      </c>
      <c r="B499" s="13">
        <v>5.7391800000000002</v>
      </c>
      <c r="C499" s="15">
        <v>8491000</v>
      </c>
      <c r="D499" t="s">
        <v>53</v>
      </c>
    </row>
    <row r="500" spans="1:4" x14ac:dyDescent="0.2">
      <c r="A500" s="32">
        <v>42888</v>
      </c>
      <c r="B500" s="13">
        <v>5.8245100000000001</v>
      </c>
      <c r="C500" s="15">
        <v>7115300</v>
      </c>
      <c r="D500" t="s">
        <v>53</v>
      </c>
    </row>
    <row r="501" spans="1:4" x14ac:dyDescent="0.2">
      <c r="A501" s="32">
        <v>42891</v>
      </c>
      <c r="B501" s="13">
        <v>5.8711700000000002</v>
      </c>
      <c r="C501" s="15">
        <v>6418200</v>
      </c>
      <c r="D501" t="s">
        <v>53</v>
      </c>
    </row>
    <row r="502" spans="1:4" x14ac:dyDescent="0.2">
      <c r="A502" s="32">
        <v>42892</v>
      </c>
      <c r="B502" s="13">
        <v>5.8765000000000001</v>
      </c>
      <c r="C502" s="15">
        <v>10578600</v>
      </c>
      <c r="D502" t="s">
        <v>53</v>
      </c>
    </row>
    <row r="503" spans="1:4" x14ac:dyDescent="0.2">
      <c r="A503" s="32">
        <v>42893</v>
      </c>
      <c r="B503" s="13">
        <v>5.8951599999999997</v>
      </c>
      <c r="C503" s="15">
        <v>7958400</v>
      </c>
      <c r="D503" t="s">
        <v>53</v>
      </c>
    </row>
    <row r="504" spans="1:4" x14ac:dyDescent="0.2">
      <c r="A504" s="32">
        <v>42894</v>
      </c>
      <c r="B504" s="13">
        <v>5.8778300000000003</v>
      </c>
      <c r="C504" s="15">
        <v>7010300</v>
      </c>
      <c r="D504" t="s">
        <v>53</v>
      </c>
    </row>
    <row r="505" spans="1:4" x14ac:dyDescent="0.2">
      <c r="A505" s="32">
        <v>42895</v>
      </c>
      <c r="B505" s="13">
        <v>5.9138299999999999</v>
      </c>
      <c r="C505" s="15">
        <v>6904300</v>
      </c>
      <c r="D505" t="s">
        <v>53</v>
      </c>
    </row>
    <row r="506" spans="1:4" x14ac:dyDescent="0.2">
      <c r="A506" s="32">
        <v>42898</v>
      </c>
      <c r="B506" s="13">
        <v>5.8858300000000003</v>
      </c>
      <c r="C506" s="15">
        <v>7621900</v>
      </c>
      <c r="D506" t="s">
        <v>53</v>
      </c>
    </row>
    <row r="507" spans="1:4" x14ac:dyDescent="0.2">
      <c r="A507" s="32">
        <v>42899</v>
      </c>
      <c r="B507" s="13">
        <v>5.9084899999999996</v>
      </c>
      <c r="C507" s="15">
        <v>4625200</v>
      </c>
      <c r="D507" t="s">
        <v>53</v>
      </c>
    </row>
    <row r="508" spans="1:4" x14ac:dyDescent="0.2">
      <c r="A508" s="32">
        <v>42900</v>
      </c>
      <c r="B508" s="13">
        <v>5.9311600000000002</v>
      </c>
      <c r="C508" s="15">
        <v>3470800</v>
      </c>
      <c r="D508" t="s">
        <v>53</v>
      </c>
    </row>
    <row r="509" spans="1:4" x14ac:dyDescent="0.2">
      <c r="A509" s="32">
        <v>42901</v>
      </c>
      <c r="B509" s="13">
        <v>5.9244899999999996</v>
      </c>
      <c r="C509" s="15">
        <v>7647000</v>
      </c>
      <c r="D509" t="s">
        <v>53</v>
      </c>
    </row>
    <row r="510" spans="1:4" x14ac:dyDescent="0.2">
      <c r="A510" s="32">
        <v>42902</v>
      </c>
      <c r="B510" s="13">
        <v>5.9338199999999999</v>
      </c>
      <c r="C510" s="15">
        <v>11138200</v>
      </c>
      <c r="D510" t="s">
        <v>53</v>
      </c>
    </row>
    <row r="511" spans="1:4" x14ac:dyDescent="0.2">
      <c r="A511" s="32">
        <v>42905</v>
      </c>
      <c r="B511" s="13">
        <v>5.9618200000000003</v>
      </c>
      <c r="C511" s="15">
        <v>5600200</v>
      </c>
      <c r="D511" t="s">
        <v>53</v>
      </c>
    </row>
    <row r="512" spans="1:4" x14ac:dyDescent="0.2">
      <c r="A512" s="32">
        <v>42906</v>
      </c>
      <c r="B512" s="13">
        <v>5.9231600000000002</v>
      </c>
      <c r="C512" s="15">
        <v>5679200</v>
      </c>
      <c r="D512" t="s">
        <v>53</v>
      </c>
    </row>
    <row r="513" spans="1:4" x14ac:dyDescent="0.2">
      <c r="A513" s="32">
        <v>42907</v>
      </c>
      <c r="B513" s="13">
        <v>5.8644999999999996</v>
      </c>
      <c r="C513" s="15">
        <v>7753900</v>
      </c>
      <c r="D513" t="s">
        <v>53</v>
      </c>
    </row>
    <row r="514" spans="1:4" x14ac:dyDescent="0.2">
      <c r="A514" s="32">
        <v>42908</v>
      </c>
      <c r="B514" s="13">
        <v>5.8431699999999998</v>
      </c>
      <c r="C514" s="15">
        <v>11210700</v>
      </c>
      <c r="D514" t="s">
        <v>53</v>
      </c>
    </row>
    <row r="515" spans="1:4" x14ac:dyDescent="0.2">
      <c r="A515" s="32">
        <v>42909</v>
      </c>
      <c r="B515" s="13">
        <v>5.8365</v>
      </c>
      <c r="C515" s="15">
        <v>12915400</v>
      </c>
      <c r="D515" t="s">
        <v>53</v>
      </c>
    </row>
    <row r="516" spans="1:4" x14ac:dyDescent="0.2">
      <c r="A516" s="32">
        <v>42912</v>
      </c>
      <c r="B516" s="13">
        <v>5.8338400000000004</v>
      </c>
      <c r="C516" s="15">
        <v>6551100</v>
      </c>
      <c r="D516" t="s">
        <v>53</v>
      </c>
    </row>
    <row r="517" spans="1:4" x14ac:dyDescent="0.2">
      <c r="A517" s="32">
        <v>42913</v>
      </c>
      <c r="B517" s="13">
        <v>5.7338500000000003</v>
      </c>
      <c r="C517" s="15">
        <v>13443400</v>
      </c>
      <c r="D517" t="s">
        <v>53</v>
      </c>
    </row>
    <row r="518" spans="1:4" x14ac:dyDescent="0.2">
      <c r="A518" s="32">
        <v>42914</v>
      </c>
      <c r="B518" s="13">
        <v>5.6871900000000002</v>
      </c>
      <c r="C518" s="15">
        <v>12990700</v>
      </c>
      <c r="D518" t="s">
        <v>53</v>
      </c>
    </row>
    <row r="519" spans="1:4" x14ac:dyDescent="0.2">
      <c r="A519" s="32">
        <v>42915</v>
      </c>
      <c r="B519" s="13">
        <v>5.6911899999999997</v>
      </c>
      <c r="C519" s="15">
        <v>13802100</v>
      </c>
      <c r="D519" t="s">
        <v>53</v>
      </c>
    </row>
    <row r="520" spans="1:4" x14ac:dyDescent="0.2">
      <c r="A520" s="32">
        <v>42916</v>
      </c>
      <c r="B520" s="13">
        <v>5.7285199999999996</v>
      </c>
      <c r="C520" s="15">
        <v>12684000</v>
      </c>
      <c r="D520" t="s">
        <v>53</v>
      </c>
    </row>
    <row r="521" spans="1:4" x14ac:dyDescent="0.2">
      <c r="A521" s="32">
        <v>42919</v>
      </c>
      <c r="B521" s="13">
        <v>5.7565200000000001</v>
      </c>
      <c r="C521" s="15">
        <v>5422700</v>
      </c>
      <c r="D521" t="s">
        <v>53</v>
      </c>
    </row>
    <row r="522" spans="1:4" x14ac:dyDescent="0.2">
      <c r="A522" s="32">
        <v>42921</v>
      </c>
      <c r="B522" s="13">
        <v>5.8338400000000004</v>
      </c>
      <c r="C522" s="15">
        <v>13837500</v>
      </c>
      <c r="D522" t="s">
        <v>53</v>
      </c>
    </row>
    <row r="523" spans="1:4" x14ac:dyDescent="0.2">
      <c r="A523" s="32">
        <v>42922</v>
      </c>
      <c r="B523" s="13">
        <v>5.70052</v>
      </c>
      <c r="C523" s="15">
        <v>17856600</v>
      </c>
      <c r="D523" t="s">
        <v>53</v>
      </c>
    </row>
    <row r="524" spans="1:4" x14ac:dyDescent="0.2">
      <c r="A524" s="32">
        <v>42923</v>
      </c>
      <c r="B524" s="13">
        <v>5.6858599999999999</v>
      </c>
      <c r="C524" s="15">
        <v>12508300</v>
      </c>
      <c r="D524" t="s">
        <v>53</v>
      </c>
    </row>
    <row r="525" spans="1:4" x14ac:dyDescent="0.2">
      <c r="A525" s="32">
        <v>42926</v>
      </c>
      <c r="B525" s="13">
        <v>5.6778599999999999</v>
      </c>
      <c r="C525" s="15">
        <v>10825000</v>
      </c>
      <c r="D525" t="s">
        <v>53</v>
      </c>
    </row>
    <row r="526" spans="1:4" x14ac:dyDescent="0.2">
      <c r="A526" s="32">
        <v>42927</v>
      </c>
      <c r="B526" s="13">
        <v>5.6551999999999998</v>
      </c>
      <c r="C526" s="15">
        <v>13842100</v>
      </c>
      <c r="D526" t="s">
        <v>53</v>
      </c>
    </row>
    <row r="527" spans="1:4" x14ac:dyDescent="0.2">
      <c r="A527" s="32">
        <v>42928</v>
      </c>
      <c r="B527" s="13">
        <v>5.7285199999999996</v>
      </c>
      <c r="C527" s="15">
        <v>9706800</v>
      </c>
      <c r="D527" t="s">
        <v>53</v>
      </c>
    </row>
    <row r="528" spans="1:4" x14ac:dyDescent="0.2">
      <c r="A528" s="32">
        <v>42929</v>
      </c>
      <c r="B528" s="13">
        <v>5.7071899999999998</v>
      </c>
      <c r="C528" s="15">
        <v>7954700</v>
      </c>
      <c r="D528" t="s">
        <v>53</v>
      </c>
    </row>
    <row r="529" spans="1:4" x14ac:dyDescent="0.2">
      <c r="A529" s="32">
        <v>42930</v>
      </c>
      <c r="B529" s="13">
        <v>5.7671799999999998</v>
      </c>
      <c r="C529" s="15">
        <v>6226700</v>
      </c>
      <c r="D529" t="s">
        <v>53</v>
      </c>
    </row>
    <row r="530" spans="1:4" x14ac:dyDescent="0.2">
      <c r="A530" s="32">
        <v>42933</v>
      </c>
      <c r="B530" s="13">
        <v>5.8165100000000001</v>
      </c>
      <c r="C530" s="15">
        <v>9549700</v>
      </c>
      <c r="D530" t="s">
        <v>53</v>
      </c>
    </row>
    <row r="531" spans="1:4" x14ac:dyDescent="0.2">
      <c r="A531" s="32">
        <v>42934</v>
      </c>
      <c r="B531" s="13">
        <v>5.7725099999999996</v>
      </c>
      <c r="C531" s="15">
        <v>7581000</v>
      </c>
      <c r="D531" t="s">
        <v>53</v>
      </c>
    </row>
    <row r="532" spans="1:4" x14ac:dyDescent="0.2">
      <c r="A532" s="32">
        <v>42935</v>
      </c>
      <c r="B532" s="13">
        <v>5.8298399999999999</v>
      </c>
      <c r="C532" s="15">
        <v>4545300</v>
      </c>
      <c r="D532" t="s">
        <v>53</v>
      </c>
    </row>
    <row r="533" spans="1:4" x14ac:dyDescent="0.2">
      <c r="A533" s="32">
        <v>42936</v>
      </c>
      <c r="B533" s="13">
        <v>5.8525</v>
      </c>
      <c r="C533" s="15">
        <v>7347700</v>
      </c>
      <c r="D533" t="s">
        <v>53</v>
      </c>
    </row>
    <row r="534" spans="1:4" x14ac:dyDescent="0.2">
      <c r="A534" s="32">
        <v>42937</v>
      </c>
      <c r="B534" s="13">
        <v>5.8964999999999996</v>
      </c>
      <c r="C534" s="15">
        <v>5394800</v>
      </c>
      <c r="D534" t="s">
        <v>53</v>
      </c>
    </row>
    <row r="535" spans="1:4" x14ac:dyDescent="0.2">
      <c r="A535" s="32">
        <v>42940</v>
      </c>
      <c r="B535" s="13">
        <v>5.8231700000000002</v>
      </c>
      <c r="C535" s="15">
        <v>13134800</v>
      </c>
      <c r="D535" t="s">
        <v>53</v>
      </c>
    </row>
    <row r="536" spans="1:4" x14ac:dyDescent="0.2">
      <c r="A536" s="32">
        <v>42941</v>
      </c>
      <c r="B536" s="13">
        <v>5.7898399999999999</v>
      </c>
      <c r="C536" s="15">
        <v>5699700</v>
      </c>
      <c r="D536" t="s">
        <v>53</v>
      </c>
    </row>
    <row r="537" spans="1:4" x14ac:dyDescent="0.2">
      <c r="A537" s="32">
        <v>42942</v>
      </c>
      <c r="B537" s="13">
        <v>5.8498400000000004</v>
      </c>
      <c r="C537" s="15">
        <v>6356900</v>
      </c>
      <c r="D537" t="s">
        <v>53</v>
      </c>
    </row>
    <row r="538" spans="1:4" x14ac:dyDescent="0.2">
      <c r="A538" s="32">
        <v>42943</v>
      </c>
      <c r="B538" s="13">
        <v>5.8671699999999998</v>
      </c>
      <c r="C538" s="15">
        <v>8254900</v>
      </c>
      <c r="D538" t="s">
        <v>53</v>
      </c>
    </row>
    <row r="539" spans="1:4" x14ac:dyDescent="0.2">
      <c r="A539" s="32">
        <v>42944</v>
      </c>
      <c r="B539" s="13">
        <v>6.0338099999999999</v>
      </c>
      <c r="C539" s="15">
        <v>9606400</v>
      </c>
      <c r="D539" t="s">
        <v>53</v>
      </c>
    </row>
    <row r="540" spans="1:4" x14ac:dyDescent="0.2">
      <c r="A540" s="32">
        <v>42947</v>
      </c>
      <c r="B540" s="13">
        <v>6.07247</v>
      </c>
      <c r="C540" s="15">
        <v>8370100</v>
      </c>
      <c r="D540" t="s">
        <v>53</v>
      </c>
    </row>
    <row r="541" spans="1:4" x14ac:dyDescent="0.2">
      <c r="A541" s="32">
        <v>42948</v>
      </c>
      <c r="B541" s="13">
        <v>6.0791399999999998</v>
      </c>
      <c r="C541" s="15">
        <v>9464200</v>
      </c>
      <c r="D541" t="s">
        <v>53</v>
      </c>
    </row>
    <row r="542" spans="1:4" x14ac:dyDescent="0.2">
      <c r="A542" s="32">
        <v>42949</v>
      </c>
      <c r="B542" s="13">
        <v>6.06447</v>
      </c>
      <c r="C542" s="15">
        <v>6544600</v>
      </c>
      <c r="D542" t="s">
        <v>53</v>
      </c>
    </row>
    <row r="543" spans="1:4" x14ac:dyDescent="0.2">
      <c r="A543" s="32">
        <v>42950</v>
      </c>
      <c r="B543" s="13">
        <v>6.0697999999999999</v>
      </c>
      <c r="C543" s="15">
        <v>8580200</v>
      </c>
      <c r="D543" t="s">
        <v>53</v>
      </c>
    </row>
    <row r="544" spans="1:4" x14ac:dyDescent="0.2">
      <c r="A544" s="32">
        <v>42951</v>
      </c>
      <c r="B544" s="13">
        <v>6.0831400000000002</v>
      </c>
      <c r="C544" s="15">
        <v>5450600</v>
      </c>
      <c r="D544" t="s">
        <v>53</v>
      </c>
    </row>
    <row r="545" spans="1:4" x14ac:dyDescent="0.2">
      <c r="A545" s="32">
        <v>42954</v>
      </c>
      <c r="B545" s="13">
        <v>6.0791399999999998</v>
      </c>
      <c r="C545" s="15">
        <v>5714600</v>
      </c>
      <c r="D545" t="s">
        <v>53</v>
      </c>
    </row>
    <row r="546" spans="1:4" x14ac:dyDescent="0.2">
      <c r="A546" s="32">
        <v>42955</v>
      </c>
      <c r="B546" s="13">
        <v>6.1457899999999999</v>
      </c>
      <c r="C546" s="15">
        <v>19985200</v>
      </c>
      <c r="D546" t="s">
        <v>53</v>
      </c>
    </row>
    <row r="547" spans="1:4" x14ac:dyDescent="0.2">
      <c r="A547" s="32">
        <v>42956</v>
      </c>
      <c r="B547" s="13">
        <v>6.13246</v>
      </c>
      <c r="C547" s="15">
        <v>7426700</v>
      </c>
      <c r="D547" t="s">
        <v>53</v>
      </c>
    </row>
    <row r="548" spans="1:4" x14ac:dyDescent="0.2">
      <c r="A548" s="32">
        <v>42957</v>
      </c>
      <c r="B548" s="13">
        <v>6.0978000000000003</v>
      </c>
      <c r="C548" s="15">
        <v>4410500</v>
      </c>
      <c r="D548" t="s">
        <v>53</v>
      </c>
    </row>
    <row r="549" spans="1:4" x14ac:dyDescent="0.2">
      <c r="A549" s="32">
        <v>42958</v>
      </c>
      <c r="B549" s="13">
        <v>6.07247</v>
      </c>
      <c r="C549" s="15">
        <v>5008100</v>
      </c>
      <c r="D549" t="s">
        <v>53</v>
      </c>
    </row>
    <row r="550" spans="1:4" x14ac:dyDescent="0.2">
      <c r="A550" s="32">
        <v>42961</v>
      </c>
      <c r="B550" s="13">
        <v>6.15646</v>
      </c>
      <c r="C550" s="15">
        <v>6135600</v>
      </c>
      <c r="D550" t="s">
        <v>53</v>
      </c>
    </row>
    <row r="551" spans="1:4" x14ac:dyDescent="0.2">
      <c r="A551" s="32">
        <v>42962</v>
      </c>
      <c r="B551" s="13">
        <v>6.1271300000000002</v>
      </c>
      <c r="C551" s="15">
        <v>9135100</v>
      </c>
      <c r="D551" t="s">
        <v>53</v>
      </c>
    </row>
    <row r="552" spans="1:4" x14ac:dyDescent="0.2">
      <c r="A552" s="32">
        <v>42963</v>
      </c>
      <c r="B552" s="13">
        <v>6.0551399999999997</v>
      </c>
      <c r="C552" s="15">
        <v>9156500</v>
      </c>
      <c r="D552" t="s">
        <v>53</v>
      </c>
    </row>
    <row r="553" spans="1:4" x14ac:dyDescent="0.2">
      <c r="A553" s="32">
        <v>42964</v>
      </c>
      <c r="B553" s="13">
        <v>6.0538100000000004</v>
      </c>
      <c r="C553" s="15">
        <v>6567800</v>
      </c>
      <c r="D553" t="s">
        <v>53</v>
      </c>
    </row>
    <row r="554" spans="1:4" x14ac:dyDescent="0.2">
      <c r="A554" s="32">
        <v>42965</v>
      </c>
      <c r="B554" s="13">
        <v>6.0191499999999998</v>
      </c>
      <c r="C554" s="15">
        <v>6806700</v>
      </c>
      <c r="D554" t="s">
        <v>53</v>
      </c>
    </row>
    <row r="555" spans="1:4" x14ac:dyDescent="0.2">
      <c r="A555" s="32">
        <v>42968</v>
      </c>
      <c r="B555" s="13">
        <v>6.0551399999999997</v>
      </c>
      <c r="C555" s="15">
        <v>7825500</v>
      </c>
      <c r="D555" t="s">
        <v>53</v>
      </c>
    </row>
    <row r="556" spans="1:4" x14ac:dyDescent="0.2">
      <c r="A556" s="32">
        <v>42969</v>
      </c>
      <c r="B556" s="13">
        <v>6.0498099999999999</v>
      </c>
      <c r="C556" s="15">
        <v>6068700</v>
      </c>
      <c r="D556" t="s">
        <v>53</v>
      </c>
    </row>
    <row r="557" spans="1:4" x14ac:dyDescent="0.2">
      <c r="A557" s="32">
        <v>42970</v>
      </c>
      <c r="B557" s="13">
        <v>6.1191300000000002</v>
      </c>
      <c r="C557" s="15">
        <v>8381300</v>
      </c>
      <c r="D557" t="s">
        <v>53</v>
      </c>
    </row>
    <row r="558" spans="1:4" x14ac:dyDescent="0.2">
      <c r="A558" s="32">
        <v>42971</v>
      </c>
      <c r="B558" s="13">
        <v>6.1111300000000002</v>
      </c>
      <c r="C558" s="15">
        <v>7318900</v>
      </c>
      <c r="D558" t="s">
        <v>53</v>
      </c>
    </row>
    <row r="559" spans="1:4" x14ac:dyDescent="0.2">
      <c r="A559" s="32">
        <v>42972</v>
      </c>
      <c r="B559" s="13">
        <v>6.0991299999999997</v>
      </c>
      <c r="C559" s="15">
        <v>4094400</v>
      </c>
      <c r="D559" t="s">
        <v>53</v>
      </c>
    </row>
    <row r="560" spans="1:4" x14ac:dyDescent="0.2">
      <c r="A560" s="32">
        <v>42975</v>
      </c>
      <c r="B560" s="13">
        <v>6.0671400000000002</v>
      </c>
      <c r="C560" s="15">
        <v>4082400</v>
      </c>
      <c r="D560" t="s">
        <v>53</v>
      </c>
    </row>
    <row r="561" spans="1:4" x14ac:dyDescent="0.2">
      <c r="A561" s="32">
        <v>42976</v>
      </c>
      <c r="B561" s="13">
        <v>5.9951499999999998</v>
      </c>
      <c r="C561" s="15">
        <v>4222700</v>
      </c>
      <c r="D561" t="s">
        <v>53</v>
      </c>
    </row>
    <row r="562" spans="1:4" x14ac:dyDescent="0.2">
      <c r="A562" s="32">
        <v>42977</v>
      </c>
      <c r="B562" s="13">
        <v>6.0511400000000002</v>
      </c>
      <c r="C562" s="15">
        <v>4673500</v>
      </c>
      <c r="D562" t="s">
        <v>53</v>
      </c>
    </row>
    <row r="563" spans="1:4" x14ac:dyDescent="0.2">
      <c r="A563" s="32">
        <v>42978</v>
      </c>
      <c r="B563" s="13">
        <v>6.0431400000000002</v>
      </c>
      <c r="C563" s="15">
        <v>5841900</v>
      </c>
      <c r="D563" t="s">
        <v>53</v>
      </c>
    </row>
    <row r="564" spans="1:4" x14ac:dyDescent="0.2">
      <c r="A564" s="32">
        <v>42979</v>
      </c>
      <c r="B564" s="13">
        <v>6.0284800000000001</v>
      </c>
      <c r="C564" s="15">
        <v>3407500</v>
      </c>
      <c r="D564" t="s">
        <v>53</v>
      </c>
    </row>
    <row r="565" spans="1:4" x14ac:dyDescent="0.2">
      <c r="A565" s="32">
        <v>42983</v>
      </c>
      <c r="B565" s="13">
        <v>6.0418099999999999</v>
      </c>
      <c r="C565" s="15">
        <v>8758700</v>
      </c>
      <c r="D565" t="s">
        <v>53</v>
      </c>
    </row>
    <row r="566" spans="1:4" x14ac:dyDescent="0.2">
      <c r="A566" s="32">
        <v>42984</v>
      </c>
      <c r="B566" s="13">
        <v>6.0444800000000001</v>
      </c>
      <c r="C566" s="15">
        <v>8518900</v>
      </c>
      <c r="D566" t="s">
        <v>53</v>
      </c>
    </row>
    <row r="567" spans="1:4" x14ac:dyDescent="0.2">
      <c r="A567" s="32">
        <v>42985</v>
      </c>
      <c r="B567" s="13">
        <v>6.1111300000000002</v>
      </c>
      <c r="C567" s="15">
        <v>6799300</v>
      </c>
      <c r="D567" t="s">
        <v>53</v>
      </c>
    </row>
    <row r="568" spans="1:4" x14ac:dyDescent="0.2">
      <c r="A568" s="32">
        <v>42986</v>
      </c>
      <c r="B568" s="13">
        <v>6.19245</v>
      </c>
      <c r="C568" s="15">
        <v>12323300</v>
      </c>
      <c r="D568" t="s">
        <v>53</v>
      </c>
    </row>
    <row r="569" spans="1:4" x14ac:dyDescent="0.2">
      <c r="A569" s="32">
        <v>42989</v>
      </c>
      <c r="B569" s="13">
        <v>6.1684599999999996</v>
      </c>
      <c r="C569" s="15">
        <v>6483300</v>
      </c>
      <c r="D569" t="s">
        <v>53</v>
      </c>
    </row>
    <row r="570" spans="1:4" x14ac:dyDescent="0.2">
      <c r="A570" s="32">
        <v>42990</v>
      </c>
      <c r="B570" s="13">
        <v>6.0751400000000002</v>
      </c>
      <c r="C570" s="15">
        <v>6778800</v>
      </c>
      <c r="D570" t="s">
        <v>53</v>
      </c>
    </row>
    <row r="571" spans="1:4" x14ac:dyDescent="0.2">
      <c r="A571" s="32">
        <v>42991</v>
      </c>
      <c r="B571" s="13">
        <v>6.0471399999999997</v>
      </c>
      <c r="C571" s="15">
        <v>5419900</v>
      </c>
      <c r="D571" t="s">
        <v>53</v>
      </c>
    </row>
    <row r="572" spans="1:4" x14ac:dyDescent="0.2">
      <c r="A572" s="32">
        <v>42992</v>
      </c>
      <c r="B572" s="13">
        <v>6.1004699999999996</v>
      </c>
      <c r="C572" s="15">
        <v>5378100</v>
      </c>
      <c r="D572" t="s">
        <v>53</v>
      </c>
    </row>
    <row r="573" spans="1:4" x14ac:dyDescent="0.2">
      <c r="A573" s="32">
        <v>42993</v>
      </c>
      <c r="B573" s="13">
        <v>6.0777999999999999</v>
      </c>
      <c r="C573" s="15">
        <v>10686500</v>
      </c>
      <c r="D573" t="s">
        <v>53</v>
      </c>
    </row>
    <row r="574" spans="1:4" x14ac:dyDescent="0.2">
      <c r="A574" s="32">
        <v>42996</v>
      </c>
      <c r="B574" s="13">
        <v>6.0924699999999996</v>
      </c>
      <c r="C574" s="15">
        <v>5069500</v>
      </c>
      <c r="D574" t="s">
        <v>53</v>
      </c>
    </row>
    <row r="575" spans="1:4" x14ac:dyDescent="0.2">
      <c r="A575" s="32">
        <v>42997</v>
      </c>
      <c r="B575" s="13">
        <v>6.0578099999999999</v>
      </c>
      <c r="C575" s="15">
        <v>7298400</v>
      </c>
      <c r="D575" t="s">
        <v>53</v>
      </c>
    </row>
    <row r="576" spans="1:4" x14ac:dyDescent="0.2">
      <c r="A576" s="32">
        <v>42998</v>
      </c>
      <c r="B576" s="13">
        <v>6.0284800000000001</v>
      </c>
      <c r="C576" s="15">
        <v>4514600</v>
      </c>
      <c r="D576" t="s">
        <v>53</v>
      </c>
    </row>
    <row r="577" spans="1:4" x14ac:dyDescent="0.2">
      <c r="A577" s="32">
        <v>42999</v>
      </c>
      <c r="B577" s="13">
        <v>5.9844799999999996</v>
      </c>
      <c r="C577" s="15">
        <v>4438400</v>
      </c>
      <c r="D577" t="s">
        <v>53</v>
      </c>
    </row>
    <row r="578" spans="1:4" x14ac:dyDescent="0.2">
      <c r="A578" s="32">
        <v>43000</v>
      </c>
      <c r="B578" s="13">
        <v>5.9658199999999999</v>
      </c>
      <c r="C578" s="15">
        <v>3002300</v>
      </c>
      <c r="D578" t="s">
        <v>53</v>
      </c>
    </row>
    <row r="579" spans="1:4" x14ac:dyDescent="0.2">
      <c r="A579" s="32">
        <v>43003</v>
      </c>
      <c r="B579" s="13">
        <v>5.9378200000000003</v>
      </c>
      <c r="C579" s="15">
        <v>9613800</v>
      </c>
      <c r="D579" t="s">
        <v>53</v>
      </c>
    </row>
    <row r="580" spans="1:4" x14ac:dyDescent="0.2">
      <c r="A580" s="32">
        <v>43004</v>
      </c>
      <c r="B580" s="13">
        <v>5.9098300000000004</v>
      </c>
      <c r="C580" s="15">
        <v>6057600</v>
      </c>
      <c r="D580" t="s">
        <v>53</v>
      </c>
    </row>
    <row r="581" spans="1:4" x14ac:dyDescent="0.2">
      <c r="A581" s="32">
        <v>43005</v>
      </c>
      <c r="B581" s="13">
        <v>5.8165100000000001</v>
      </c>
      <c r="C581" s="15">
        <v>7400700</v>
      </c>
      <c r="D581" t="s">
        <v>53</v>
      </c>
    </row>
    <row r="582" spans="1:4" x14ac:dyDescent="0.2">
      <c r="A582" s="32">
        <v>43006</v>
      </c>
      <c r="B582" s="13">
        <v>5.8445</v>
      </c>
      <c r="C582" s="15">
        <v>3480000</v>
      </c>
      <c r="D582" t="s">
        <v>53</v>
      </c>
    </row>
    <row r="583" spans="1:4" x14ac:dyDescent="0.2">
      <c r="A583" s="32">
        <v>43007</v>
      </c>
      <c r="B583" s="13">
        <v>5.8471700000000002</v>
      </c>
      <c r="C583" s="15">
        <v>4875200</v>
      </c>
      <c r="D583" t="s">
        <v>53</v>
      </c>
    </row>
    <row r="584" spans="1:4" x14ac:dyDescent="0.2">
      <c r="A584" s="32">
        <v>43010</v>
      </c>
      <c r="B584" s="13">
        <v>5.8631700000000002</v>
      </c>
      <c r="C584" s="15">
        <v>5572400</v>
      </c>
      <c r="D584" t="s">
        <v>53</v>
      </c>
    </row>
    <row r="585" spans="1:4" x14ac:dyDescent="0.2">
      <c r="A585" s="32">
        <v>43011</v>
      </c>
      <c r="B585" s="13">
        <v>5.8498400000000004</v>
      </c>
      <c r="C585" s="15">
        <v>7486200</v>
      </c>
      <c r="D585" t="s">
        <v>53</v>
      </c>
    </row>
    <row r="586" spans="1:4" x14ac:dyDescent="0.2">
      <c r="A586" s="32">
        <v>43012</v>
      </c>
      <c r="B586" s="13">
        <v>5.9258300000000004</v>
      </c>
      <c r="C586" s="15">
        <v>5536100</v>
      </c>
      <c r="D586" t="s">
        <v>53</v>
      </c>
    </row>
    <row r="587" spans="1:4" x14ac:dyDescent="0.2">
      <c r="A587" s="32">
        <v>43013</v>
      </c>
      <c r="B587" s="13">
        <v>5.9644899999999996</v>
      </c>
      <c r="C587" s="15">
        <v>6026900</v>
      </c>
      <c r="D587" t="s">
        <v>53</v>
      </c>
    </row>
    <row r="588" spans="1:4" x14ac:dyDescent="0.2">
      <c r="A588" s="32">
        <v>43014</v>
      </c>
      <c r="B588" s="13">
        <v>5.9191599999999998</v>
      </c>
      <c r="C588" s="15">
        <v>7595900</v>
      </c>
      <c r="D588" t="s">
        <v>53</v>
      </c>
    </row>
    <row r="589" spans="1:4" x14ac:dyDescent="0.2">
      <c r="A589" s="32">
        <v>43017</v>
      </c>
      <c r="B589" s="13">
        <v>5.9658199999999999</v>
      </c>
      <c r="C589" s="15">
        <v>3956000</v>
      </c>
      <c r="D589" t="s">
        <v>53</v>
      </c>
    </row>
    <row r="590" spans="1:4" x14ac:dyDescent="0.2">
      <c r="A590" s="32">
        <v>43018</v>
      </c>
      <c r="B590" s="13">
        <v>5.9578199999999999</v>
      </c>
      <c r="C590" s="15">
        <v>7371900</v>
      </c>
      <c r="D590" t="s">
        <v>53</v>
      </c>
    </row>
    <row r="591" spans="1:4" x14ac:dyDescent="0.2">
      <c r="A591" s="32">
        <v>43019</v>
      </c>
      <c r="B591" s="13">
        <v>5.9951499999999998</v>
      </c>
      <c r="C591" s="15">
        <v>5857700</v>
      </c>
      <c r="D591" t="s">
        <v>53</v>
      </c>
    </row>
    <row r="592" spans="1:4" x14ac:dyDescent="0.2">
      <c r="A592" s="32">
        <v>43020</v>
      </c>
      <c r="B592" s="13">
        <v>6.0311399999999997</v>
      </c>
      <c r="C592" s="15">
        <v>5905100</v>
      </c>
      <c r="D592" t="s">
        <v>53</v>
      </c>
    </row>
    <row r="593" spans="1:4" x14ac:dyDescent="0.2">
      <c r="A593" s="32">
        <v>43021</v>
      </c>
      <c r="B593" s="13">
        <v>5.9538200000000003</v>
      </c>
      <c r="C593" s="15">
        <v>6745400</v>
      </c>
      <c r="D593" t="s">
        <v>53</v>
      </c>
    </row>
    <row r="594" spans="1:4" x14ac:dyDescent="0.2">
      <c r="A594" s="32">
        <v>43024</v>
      </c>
      <c r="B594" s="13">
        <v>5.8991600000000002</v>
      </c>
      <c r="C594" s="15">
        <v>5656000</v>
      </c>
      <c r="D594" t="s">
        <v>53</v>
      </c>
    </row>
    <row r="595" spans="1:4" x14ac:dyDescent="0.2">
      <c r="A595" s="32">
        <v>43025</v>
      </c>
      <c r="B595" s="13">
        <v>5.8978299999999999</v>
      </c>
      <c r="C595" s="15">
        <v>6018500</v>
      </c>
      <c r="D595" t="s">
        <v>53</v>
      </c>
    </row>
    <row r="596" spans="1:4" x14ac:dyDescent="0.2">
      <c r="A596" s="32">
        <v>43026</v>
      </c>
      <c r="B596" s="13">
        <v>5.8911600000000002</v>
      </c>
      <c r="C596" s="15">
        <v>3790500</v>
      </c>
      <c r="D596" t="s">
        <v>53</v>
      </c>
    </row>
    <row r="597" spans="1:4" x14ac:dyDescent="0.2">
      <c r="A597" s="32">
        <v>43027</v>
      </c>
      <c r="B597" s="13">
        <v>5.8831600000000002</v>
      </c>
      <c r="C597" s="15">
        <v>3779300</v>
      </c>
      <c r="D597" t="s">
        <v>53</v>
      </c>
    </row>
    <row r="598" spans="1:4" x14ac:dyDescent="0.2">
      <c r="A598" s="32">
        <v>43028</v>
      </c>
      <c r="B598" s="13">
        <v>5.8751699999999998</v>
      </c>
      <c r="C598" s="15">
        <v>3876000</v>
      </c>
      <c r="D598" t="s">
        <v>53</v>
      </c>
    </row>
    <row r="599" spans="1:4" x14ac:dyDescent="0.2">
      <c r="A599" s="32">
        <v>43031</v>
      </c>
      <c r="B599" s="13">
        <v>5.8804999999999996</v>
      </c>
      <c r="C599" s="15">
        <v>4424400</v>
      </c>
      <c r="D599" t="s">
        <v>53</v>
      </c>
    </row>
    <row r="600" spans="1:4" x14ac:dyDescent="0.2">
      <c r="A600" s="32">
        <v>43032</v>
      </c>
      <c r="B600" s="13">
        <v>5.8325100000000001</v>
      </c>
      <c r="C600" s="15">
        <v>7983500</v>
      </c>
      <c r="D600" t="s">
        <v>53</v>
      </c>
    </row>
    <row r="601" spans="1:4" x14ac:dyDescent="0.2">
      <c r="A601" s="32">
        <v>43033</v>
      </c>
      <c r="B601" s="13">
        <v>5.8258400000000004</v>
      </c>
      <c r="C601" s="15">
        <v>5455200</v>
      </c>
      <c r="D601" t="s">
        <v>53</v>
      </c>
    </row>
    <row r="602" spans="1:4" x14ac:dyDescent="0.2">
      <c r="A602" s="32">
        <v>43034</v>
      </c>
      <c r="B602" s="13">
        <v>5.7791800000000002</v>
      </c>
      <c r="C602" s="15">
        <v>7659100</v>
      </c>
      <c r="D602" t="s">
        <v>53</v>
      </c>
    </row>
    <row r="603" spans="1:4" x14ac:dyDescent="0.2">
      <c r="A603" s="32">
        <v>43035</v>
      </c>
      <c r="B603" s="13">
        <v>5.9151600000000002</v>
      </c>
      <c r="C603" s="15">
        <v>11999800</v>
      </c>
      <c r="D603" t="s">
        <v>53</v>
      </c>
    </row>
    <row r="604" spans="1:4" x14ac:dyDescent="0.2">
      <c r="A604" s="32">
        <v>43038</v>
      </c>
      <c r="B604" s="13">
        <v>5.8925000000000001</v>
      </c>
      <c r="C604" s="15">
        <v>7163700</v>
      </c>
      <c r="D604" t="s">
        <v>53</v>
      </c>
    </row>
    <row r="605" spans="1:4" x14ac:dyDescent="0.2">
      <c r="A605" s="32">
        <v>43039</v>
      </c>
      <c r="B605" s="13">
        <v>5.8631700000000002</v>
      </c>
      <c r="C605" s="15">
        <v>9468800</v>
      </c>
      <c r="D605" t="s">
        <v>53</v>
      </c>
    </row>
    <row r="606" spans="1:4" x14ac:dyDescent="0.2">
      <c r="A606" s="32">
        <v>43040</v>
      </c>
      <c r="B606" s="13">
        <v>5.9111599999999997</v>
      </c>
      <c r="C606" s="15">
        <v>7609800</v>
      </c>
      <c r="D606" t="s">
        <v>53</v>
      </c>
    </row>
    <row r="607" spans="1:4" x14ac:dyDescent="0.2">
      <c r="A607" s="32">
        <v>43041</v>
      </c>
      <c r="B607" s="13">
        <v>5.8125099999999996</v>
      </c>
      <c r="C607" s="15">
        <v>7361600</v>
      </c>
      <c r="D607" t="s">
        <v>53</v>
      </c>
    </row>
    <row r="608" spans="1:4" x14ac:dyDescent="0.2">
      <c r="A608" s="32">
        <v>43042</v>
      </c>
      <c r="B608" s="13">
        <v>5.8951599999999997</v>
      </c>
      <c r="C608" s="15">
        <v>7961200</v>
      </c>
      <c r="D608" t="s">
        <v>53</v>
      </c>
    </row>
    <row r="609" spans="1:4" x14ac:dyDescent="0.2">
      <c r="A609" s="32">
        <v>43045</v>
      </c>
      <c r="B609" s="13">
        <v>5.9644899999999996</v>
      </c>
      <c r="C609" s="15">
        <v>9981000</v>
      </c>
      <c r="D609" t="s">
        <v>53</v>
      </c>
    </row>
    <row r="610" spans="1:4" x14ac:dyDescent="0.2">
      <c r="A610" s="32">
        <v>43046</v>
      </c>
      <c r="B610" s="13">
        <v>5.9858200000000004</v>
      </c>
      <c r="C610" s="15">
        <v>6467500</v>
      </c>
      <c r="D610" t="s">
        <v>53</v>
      </c>
    </row>
    <row r="611" spans="1:4" x14ac:dyDescent="0.2">
      <c r="A611" s="32">
        <v>43047</v>
      </c>
      <c r="B611" s="13">
        <v>6.0471399999999997</v>
      </c>
      <c r="C611" s="15">
        <v>4933800</v>
      </c>
      <c r="D611" t="s">
        <v>53</v>
      </c>
    </row>
    <row r="612" spans="1:4" x14ac:dyDescent="0.2">
      <c r="A612" s="32">
        <v>43048</v>
      </c>
      <c r="B612" s="13">
        <v>6.0271400000000002</v>
      </c>
      <c r="C612" s="15">
        <v>5208900</v>
      </c>
      <c r="D612" t="s">
        <v>53</v>
      </c>
    </row>
    <row r="613" spans="1:4" x14ac:dyDescent="0.2">
      <c r="A613" s="32">
        <v>43049</v>
      </c>
      <c r="B613" s="13">
        <v>6.0164799999999996</v>
      </c>
      <c r="C613" s="15">
        <v>5734100</v>
      </c>
      <c r="D613" t="s">
        <v>53</v>
      </c>
    </row>
    <row r="614" spans="1:4" x14ac:dyDescent="0.2">
      <c r="A614" s="32">
        <v>43052</v>
      </c>
      <c r="B614" s="13">
        <v>6.0618100000000004</v>
      </c>
      <c r="C614" s="15">
        <v>7519700</v>
      </c>
      <c r="D614" t="s">
        <v>53</v>
      </c>
    </row>
    <row r="615" spans="1:4" x14ac:dyDescent="0.2">
      <c r="A615" s="32">
        <v>43053</v>
      </c>
      <c r="B615" s="13">
        <v>6.0298100000000003</v>
      </c>
      <c r="C615" s="15">
        <v>4576900</v>
      </c>
      <c r="D615" t="s">
        <v>53</v>
      </c>
    </row>
    <row r="616" spans="1:4" x14ac:dyDescent="0.2">
      <c r="A616" s="32">
        <v>43054</v>
      </c>
      <c r="B616" s="13">
        <v>5.9391600000000002</v>
      </c>
      <c r="C616" s="15">
        <v>6359600</v>
      </c>
      <c r="D616" t="s">
        <v>53</v>
      </c>
    </row>
    <row r="617" spans="1:4" x14ac:dyDescent="0.2">
      <c r="A617" s="32">
        <v>43055</v>
      </c>
      <c r="B617" s="13">
        <v>5.9578199999999999</v>
      </c>
      <c r="C617" s="15">
        <v>7237100</v>
      </c>
      <c r="D617" t="s">
        <v>53</v>
      </c>
    </row>
    <row r="618" spans="1:4" x14ac:dyDescent="0.2">
      <c r="A618" s="32">
        <v>43056</v>
      </c>
      <c r="B618" s="13">
        <v>5.8911600000000002</v>
      </c>
      <c r="C618" s="15">
        <v>26239800</v>
      </c>
      <c r="D618" t="s">
        <v>53</v>
      </c>
    </row>
    <row r="619" spans="1:4" x14ac:dyDescent="0.2">
      <c r="A619" s="32">
        <v>43059</v>
      </c>
      <c r="B619" s="13">
        <v>5.8991600000000002</v>
      </c>
      <c r="C619" s="15">
        <v>5658800</v>
      </c>
      <c r="D619" t="s">
        <v>53</v>
      </c>
    </row>
    <row r="620" spans="1:4" x14ac:dyDescent="0.2">
      <c r="A620" s="32">
        <v>43060</v>
      </c>
      <c r="B620" s="13">
        <v>5.98848</v>
      </c>
      <c r="C620" s="15">
        <v>8833000</v>
      </c>
      <c r="D620" t="s">
        <v>53</v>
      </c>
    </row>
    <row r="621" spans="1:4" x14ac:dyDescent="0.2">
      <c r="A621" s="32">
        <v>43061</v>
      </c>
      <c r="B621" s="13">
        <v>5.9511500000000002</v>
      </c>
      <c r="C621" s="15">
        <v>4549900</v>
      </c>
      <c r="D621" t="s">
        <v>53</v>
      </c>
    </row>
    <row r="622" spans="1:4" x14ac:dyDescent="0.2">
      <c r="A622" s="32">
        <v>43063</v>
      </c>
      <c r="B622" s="13">
        <v>5.9658199999999999</v>
      </c>
      <c r="C622" s="15">
        <v>1663800</v>
      </c>
      <c r="D622" t="s">
        <v>53</v>
      </c>
    </row>
    <row r="623" spans="1:4" x14ac:dyDescent="0.2">
      <c r="A623" s="32">
        <v>43066</v>
      </c>
      <c r="B623" s="13">
        <v>5.9191599999999998</v>
      </c>
      <c r="C623" s="15">
        <v>4340800</v>
      </c>
      <c r="D623" t="s">
        <v>53</v>
      </c>
    </row>
    <row r="624" spans="1:4" x14ac:dyDescent="0.2">
      <c r="A624" s="32">
        <v>43067</v>
      </c>
      <c r="B624" s="13">
        <v>5.8831600000000002</v>
      </c>
      <c r="C624" s="15">
        <v>5068600</v>
      </c>
      <c r="D624" t="s">
        <v>53</v>
      </c>
    </row>
    <row r="625" spans="1:4" x14ac:dyDescent="0.2">
      <c r="A625" s="32">
        <v>43068</v>
      </c>
      <c r="B625" s="13">
        <v>5.90449</v>
      </c>
      <c r="C625" s="15">
        <v>5605800</v>
      </c>
      <c r="D625" t="s">
        <v>53</v>
      </c>
    </row>
    <row r="626" spans="1:4" x14ac:dyDescent="0.2">
      <c r="A626" s="32">
        <v>43069</v>
      </c>
      <c r="B626" s="13">
        <v>5.8778300000000003</v>
      </c>
      <c r="C626" s="15">
        <v>7052100</v>
      </c>
      <c r="D626" t="s">
        <v>53</v>
      </c>
    </row>
    <row r="627" spans="1:4" x14ac:dyDescent="0.2">
      <c r="A627" s="32">
        <v>43070</v>
      </c>
      <c r="B627" s="13">
        <v>5.8644999999999996</v>
      </c>
      <c r="C627" s="15">
        <v>7498300</v>
      </c>
      <c r="D627" t="s">
        <v>53</v>
      </c>
    </row>
    <row r="628" spans="1:4" x14ac:dyDescent="0.2">
      <c r="A628" s="32">
        <v>43073</v>
      </c>
      <c r="B628" s="13">
        <v>5.8578299999999999</v>
      </c>
      <c r="C628" s="15">
        <v>7416500</v>
      </c>
      <c r="D628" t="s">
        <v>53</v>
      </c>
    </row>
    <row r="629" spans="1:4" x14ac:dyDescent="0.2">
      <c r="A629" s="32">
        <v>43074</v>
      </c>
      <c r="B629" s="13">
        <v>5.78451</v>
      </c>
      <c r="C629" s="15">
        <v>6329000</v>
      </c>
      <c r="D629" t="s">
        <v>53</v>
      </c>
    </row>
    <row r="630" spans="1:4" x14ac:dyDescent="0.2">
      <c r="A630" s="32">
        <v>43075</v>
      </c>
      <c r="B630" s="13">
        <v>5.8125099999999996</v>
      </c>
      <c r="C630" s="15">
        <v>4923600</v>
      </c>
      <c r="D630" t="s">
        <v>53</v>
      </c>
    </row>
    <row r="631" spans="1:4" x14ac:dyDescent="0.2">
      <c r="A631" s="32">
        <v>43076</v>
      </c>
      <c r="B631" s="13">
        <v>5.8458399999999999</v>
      </c>
      <c r="C631" s="15">
        <v>6200700</v>
      </c>
      <c r="D631" t="s">
        <v>53</v>
      </c>
    </row>
    <row r="632" spans="1:4" x14ac:dyDescent="0.2">
      <c r="A632" s="32">
        <v>43077</v>
      </c>
      <c r="B632" s="13">
        <v>5.8831600000000002</v>
      </c>
      <c r="C632" s="15">
        <v>5632800</v>
      </c>
      <c r="D632" t="s">
        <v>53</v>
      </c>
    </row>
    <row r="633" spans="1:4" x14ac:dyDescent="0.2">
      <c r="A633" s="32">
        <v>43080</v>
      </c>
      <c r="B633" s="13">
        <v>5.9005000000000001</v>
      </c>
      <c r="C633" s="15">
        <v>7344000</v>
      </c>
      <c r="D633" t="s">
        <v>53</v>
      </c>
    </row>
    <row r="634" spans="1:4" x14ac:dyDescent="0.2">
      <c r="A634" s="32">
        <v>43081</v>
      </c>
      <c r="B634" s="13">
        <v>5.8498400000000004</v>
      </c>
      <c r="C634" s="15">
        <v>9777400</v>
      </c>
      <c r="D634" t="s">
        <v>53</v>
      </c>
    </row>
    <row r="635" spans="1:4" x14ac:dyDescent="0.2">
      <c r="A635" s="32">
        <v>43082</v>
      </c>
      <c r="B635" s="13">
        <v>5.8511699999999998</v>
      </c>
      <c r="C635" s="15">
        <v>5757300</v>
      </c>
      <c r="D635" t="s">
        <v>53</v>
      </c>
    </row>
    <row r="636" spans="1:4" x14ac:dyDescent="0.2">
      <c r="A636" s="32">
        <v>43083</v>
      </c>
      <c r="B636" s="13">
        <v>5.8458399999999999</v>
      </c>
      <c r="C636" s="15">
        <v>3251400</v>
      </c>
      <c r="D636" t="s">
        <v>53</v>
      </c>
    </row>
    <row r="637" spans="1:4" x14ac:dyDescent="0.2">
      <c r="A637" s="32">
        <v>43084</v>
      </c>
      <c r="B637" s="13">
        <v>5.8445</v>
      </c>
      <c r="C637" s="15">
        <v>17683700</v>
      </c>
      <c r="D637" t="s">
        <v>53</v>
      </c>
    </row>
    <row r="638" spans="1:4" x14ac:dyDescent="0.2">
      <c r="A638" s="32">
        <v>43087</v>
      </c>
      <c r="B638" s="13">
        <v>5.8951599999999997</v>
      </c>
      <c r="C638" s="15">
        <v>7029800</v>
      </c>
      <c r="D638" t="s">
        <v>53</v>
      </c>
    </row>
    <row r="639" spans="1:4" x14ac:dyDescent="0.2">
      <c r="A639" s="32">
        <v>43088</v>
      </c>
      <c r="B639" s="13">
        <v>5.7645099999999996</v>
      </c>
      <c r="C639" s="15">
        <v>6640300</v>
      </c>
      <c r="D639" t="s">
        <v>53</v>
      </c>
    </row>
    <row r="640" spans="1:4" x14ac:dyDescent="0.2">
      <c r="A640" s="32">
        <v>43089</v>
      </c>
      <c r="B640" s="13">
        <v>5.7671799999999998</v>
      </c>
      <c r="C640" s="15">
        <v>10296100</v>
      </c>
      <c r="D640" t="s">
        <v>53</v>
      </c>
    </row>
    <row r="641" spans="1:4" x14ac:dyDescent="0.2">
      <c r="A641" s="32">
        <v>43090</v>
      </c>
      <c r="B641" s="13">
        <v>5.7525199999999996</v>
      </c>
      <c r="C641" s="15">
        <v>11855800</v>
      </c>
      <c r="D641" t="s">
        <v>53</v>
      </c>
    </row>
    <row r="642" spans="1:4" x14ac:dyDescent="0.2">
      <c r="A642" s="32">
        <v>43091</v>
      </c>
      <c r="B642" s="13">
        <v>5.7578500000000004</v>
      </c>
      <c r="C642" s="15">
        <v>9764400</v>
      </c>
      <c r="D642" t="s">
        <v>53</v>
      </c>
    </row>
    <row r="643" spans="1:4" x14ac:dyDescent="0.2">
      <c r="A643" s="32">
        <v>43095</v>
      </c>
      <c r="B643" s="13">
        <v>5.77651</v>
      </c>
      <c r="C643" s="15">
        <v>3429900</v>
      </c>
      <c r="D643" t="s">
        <v>53</v>
      </c>
    </row>
    <row r="644" spans="1:4" x14ac:dyDescent="0.2">
      <c r="A644" s="32">
        <v>43096</v>
      </c>
      <c r="B644" s="13">
        <v>5.7805099999999996</v>
      </c>
      <c r="C644" s="15">
        <v>4670700</v>
      </c>
      <c r="D644" t="s">
        <v>53</v>
      </c>
    </row>
    <row r="645" spans="1:4" x14ac:dyDescent="0.2">
      <c r="A645" s="32">
        <v>43097</v>
      </c>
      <c r="B645" s="13">
        <v>5.8111699999999997</v>
      </c>
      <c r="C645" s="15">
        <v>4670700</v>
      </c>
      <c r="D645" t="s">
        <v>53</v>
      </c>
    </row>
    <row r="646" spans="1:4" x14ac:dyDescent="0.2">
      <c r="A646" s="32">
        <v>43098</v>
      </c>
      <c r="B646" s="13">
        <v>5.8271699999999997</v>
      </c>
      <c r="C646" s="15">
        <v>3424300</v>
      </c>
      <c r="D646" t="s">
        <v>53</v>
      </c>
    </row>
    <row r="647" spans="1:4" x14ac:dyDescent="0.2">
      <c r="A647" s="32">
        <v>43102</v>
      </c>
      <c r="B647" s="13">
        <v>5.79251</v>
      </c>
      <c r="C647" s="15">
        <v>5023000</v>
      </c>
      <c r="D647" t="s">
        <v>53</v>
      </c>
    </row>
    <row r="648" spans="1:4" x14ac:dyDescent="0.2">
      <c r="A648" s="32">
        <v>43103</v>
      </c>
      <c r="B648" s="13">
        <v>5.8005100000000001</v>
      </c>
      <c r="C648" s="15">
        <v>5225600</v>
      </c>
      <c r="D648" t="s">
        <v>53</v>
      </c>
    </row>
    <row r="649" spans="1:4" x14ac:dyDescent="0.2">
      <c r="A649" s="32">
        <v>43104</v>
      </c>
      <c r="B649" s="13">
        <v>5.70852</v>
      </c>
      <c r="C649" s="15">
        <v>5698800</v>
      </c>
      <c r="D649" t="s">
        <v>53</v>
      </c>
    </row>
    <row r="650" spans="1:4" x14ac:dyDescent="0.2">
      <c r="A650" s="32">
        <v>43105</v>
      </c>
      <c r="B650" s="13">
        <v>5.6738600000000003</v>
      </c>
      <c r="C650" s="15">
        <v>7496400</v>
      </c>
      <c r="D650" t="s">
        <v>53</v>
      </c>
    </row>
    <row r="651" spans="1:4" x14ac:dyDescent="0.2">
      <c r="A651" s="32">
        <v>43108</v>
      </c>
      <c r="B651" s="13">
        <v>5.7178500000000003</v>
      </c>
      <c r="C651" s="15">
        <v>6166300</v>
      </c>
      <c r="D651" t="s">
        <v>53</v>
      </c>
    </row>
    <row r="652" spans="1:4" x14ac:dyDescent="0.2">
      <c r="A652" s="32">
        <v>43109</v>
      </c>
      <c r="B652" s="13">
        <v>5.5965400000000001</v>
      </c>
      <c r="C652" s="15">
        <v>7522400</v>
      </c>
      <c r="D652" t="s">
        <v>53</v>
      </c>
    </row>
    <row r="653" spans="1:4" x14ac:dyDescent="0.2">
      <c r="A653" s="32">
        <v>43110</v>
      </c>
      <c r="B653" s="13">
        <v>5.5272199999999998</v>
      </c>
      <c r="C653" s="15">
        <v>7067900</v>
      </c>
      <c r="D653" t="s">
        <v>53</v>
      </c>
    </row>
    <row r="654" spans="1:4" x14ac:dyDescent="0.2">
      <c r="A654" s="32">
        <v>43111</v>
      </c>
      <c r="B654" s="13">
        <v>5.4592200000000002</v>
      </c>
      <c r="C654" s="15">
        <v>7805900</v>
      </c>
      <c r="D654" t="s">
        <v>53</v>
      </c>
    </row>
    <row r="655" spans="1:4" x14ac:dyDescent="0.2">
      <c r="A655" s="32">
        <v>43112</v>
      </c>
      <c r="B655" s="13">
        <v>5.4152300000000002</v>
      </c>
      <c r="C655" s="15">
        <v>6465600</v>
      </c>
      <c r="D655" t="s">
        <v>53</v>
      </c>
    </row>
    <row r="656" spans="1:4" x14ac:dyDescent="0.2">
      <c r="A656" s="32">
        <v>43116</v>
      </c>
      <c r="B656" s="13">
        <v>5.4272299999999998</v>
      </c>
      <c r="C656" s="15">
        <v>5961800</v>
      </c>
      <c r="D656" t="s">
        <v>53</v>
      </c>
    </row>
    <row r="657" spans="1:4" x14ac:dyDescent="0.2">
      <c r="A657" s="32">
        <v>43117</v>
      </c>
      <c r="B657" s="13">
        <v>5.4605600000000001</v>
      </c>
      <c r="C657" s="15">
        <v>9074700</v>
      </c>
      <c r="D657" t="s">
        <v>53</v>
      </c>
    </row>
    <row r="658" spans="1:4" x14ac:dyDescent="0.2">
      <c r="A658" s="32">
        <v>43118</v>
      </c>
      <c r="B658" s="13">
        <v>5.4099000000000004</v>
      </c>
      <c r="C658" s="15">
        <v>9761600</v>
      </c>
      <c r="D658" t="s">
        <v>53</v>
      </c>
    </row>
    <row r="659" spans="1:4" x14ac:dyDescent="0.2">
      <c r="A659" s="32">
        <v>43119</v>
      </c>
      <c r="B659" s="13">
        <v>5.41256</v>
      </c>
      <c r="C659" s="15">
        <v>7200800</v>
      </c>
      <c r="D659" t="s">
        <v>53</v>
      </c>
    </row>
    <row r="660" spans="1:4" x14ac:dyDescent="0.2">
      <c r="A660" s="32">
        <v>43122</v>
      </c>
      <c r="B660" s="13">
        <v>5.5178799999999999</v>
      </c>
      <c r="C660" s="15">
        <v>8684300</v>
      </c>
      <c r="D660" t="s">
        <v>53</v>
      </c>
    </row>
    <row r="661" spans="1:4" x14ac:dyDescent="0.2">
      <c r="A661" s="32">
        <v>43123</v>
      </c>
      <c r="B661" s="13">
        <v>5.6445299999999996</v>
      </c>
      <c r="C661" s="15">
        <v>7891500</v>
      </c>
      <c r="D661" t="s">
        <v>53</v>
      </c>
    </row>
    <row r="662" spans="1:4" x14ac:dyDescent="0.2">
      <c r="A662" s="32">
        <v>43124</v>
      </c>
      <c r="B662" s="13">
        <v>5.6112000000000002</v>
      </c>
      <c r="C662" s="15">
        <v>6135600</v>
      </c>
      <c r="D662" t="s">
        <v>53</v>
      </c>
    </row>
    <row r="663" spans="1:4" x14ac:dyDescent="0.2">
      <c r="A663" s="32">
        <v>43125</v>
      </c>
      <c r="B663" s="13">
        <v>5.6352000000000002</v>
      </c>
      <c r="C663" s="15">
        <v>5912500</v>
      </c>
      <c r="D663" t="s">
        <v>53</v>
      </c>
    </row>
    <row r="664" spans="1:4" x14ac:dyDescent="0.2">
      <c r="A664" s="32">
        <v>43126</v>
      </c>
      <c r="B664" s="13">
        <v>5.6125400000000001</v>
      </c>
      <c r="C664" s="15">
        <v>7492700</v>
      </c>
      <c r="D664" t="s">
        <v>53</v>
      </c>
    </row>
    <row r="665" spans="1:4" x14ac:dyDescent="0.2">
      <c r="A665" s="32">
        <v>43129</v>
      </c>
      <c r="B665" s="13">
        <v>5.5258799999999999</v>
      </c>
      <c r="C665" s="15">
        <v>9763500</v>
      </c>
      <c r="D665" t="s">
        <v>53</v>
      </c>
    </row>
    <row r="666" spans="1:4" x14ac:dyDescent="0.2">
      <c r="A666" s="32">
        <v>43130</v>
      </c>
      <c r="B666" s="13">
        <v>5.4592200000000002</v>
      </c>
      <c r="C666" s="15">
        <v>8113600</v>
      </c>
      <c r="D666" t="s">
        <v>53</v>
      </c>
    </row>
    <row r="667" spans="1:4" x14ac:dyDescent="0.2">
      <c r="A667" s="32">
        <v>43131</v>
      </c>
      <c r="B667" s="13">
        <v>5.5778699999999999</v>
      </c>
      <c r="C667" s="15">
        <v>8255800</v>
      </c>
      <c r="D667" t="s">
        <v>53</v>
      </c>
    </row>
    <row r="668" spans="1:4" x14ac:dyDescent="0.2">
      <c r="A668" s="32">
        <v>43132</v>
      </c>
      <c r="B668" s="13">
        <v>5.4392300000000002</v>
      </c>
      <c r="C668" s="15">
        <v>11129800</v>
      </c>
      <c r="D668" t="s">
        <v>53</v>
      </c>
    </row>
    <row r="669" spans="1:4" x14ac:dyDescent="0.2">
      <c r="A669" s="32">
        <v>43133</v>
      </c>
      <c r="B669" s="13">
        <v>5.4058999999999999</v>
      </c>
      <c r="C669" s="15">
        <v>13721300</v>
      </c>
      <c r="D669" t="s">
        <v>53</v>
      </c>
    </row>
    <row r="670" spans="1:4" x14ac:dyDescent="0.2">
      <c r="A670" s="32">
        <v>43136</v>
      </c>
      <c r="B670" s="13">
        <v>5.2885799999999996</v>
      </c>
      <c r="C670" s="15">
        <v>13953700</v>
      </c>
      <c r="D670" t="s">
        <v>53</v>
      </c>
    </row>
    <row r="671" spans="1:4" x14ac:dyDescent="0.2">
      <c r="A671" s="32">
        <v>43137</v>
      </c>
      <c r="B671" s="13">
        <v>5.2819200000000004</v>
      </c>
      <c r="C671" s="15">
        <v>17252400</v>
      </c>
      <c r="D671" t="s">
        <v>53</v>
      </c>
    </row>
    <row r="672" spans="1:4" x14ac:dyDescent="0.2">
      <c r="A672" s="32">
        <v>43138</v>
      </c>
      <c r="B672" s="13">
        <v>5.2272600000000002</v>
      </c>
      <c r="C672" s="15">
        <v>7817100</v>
      </c>
      <c r="D672" t="s">
        <v>53</v>
      </c>
    </row>
    <row r="673" spans="1:4" x14ac:dyDescent="0.2">
      <c r="A673" s="32">
        <v>43139</v>
      </c>
      <c r="B673" s="13">
        <v>5.0939399999999999</v>
      </c>
      <c r="C673" s="15">
        <v>9913100</v>
      </c>
      <c r="D673" t="s">
        <v>53</v>
      </c>
    </row>
    <row r="674" spans="1:4" x14ac:dyDescent="0.2">
      <c r="A674" s="32">
        <v>43140</v>
      </c>
      <c r="B674" s="13">
        <v>5.2445899999999996</v>
      </c>
      <c r="C674" s="15">
        <v>10865900</v>
      </c>
      <c r="D674" t="s">
        <v>53</v>
      </c>
    </row>
    <row r="675" spans="1:4" x14ac:dyDescent="0.2">
      <c r="A675" s="32">
        <v>43143</v>
      </c>
      <c r="B675" s="13">
        <v>5.2352600000000002</v>
      </c>
      <c r="C675" s="15">
        <v>10717100</v>
      </c>
      <c r="D675" t="s">
        <v>53</v>
      </c>
    </row>
    <row r="676" spans="1:4" x14ac:dyDescent="0.2">
      <c r="A676" s="32">
        <v>43144</v>
      </c>
      <c r="B676" s="13">
        <v>5.2365899999999996</v>
      </c>
      <c r="C676" s="15">
        <v>6290900</v>
      </c>
      <c r="D676" t="s">
        <v>53</v>
      </c>
    </row>
    <row r="677" spans="1:4" x14ac:dyDescent="0.2">
      <c r="A677" s="32">
        <v>43145</v>
      </c>
      <c r="B677" s="13">
        <v>5.1592700000000002</v>
      </c>
      <c r="C677" s="15">
        <v>7980700</v>
      </c>
      <c r="D677" t="s">
        <v>53</v>
      </c>
    </row>
    <row r="678" spans="1:4" x14ac:dyDescent="0.2">
      <c r="A678" s="32">
        <v>43146</v>
      </c>
      <c r="B678" s="13">
        <v>5.2485900000000001</v>
      </c>
      <c r="C678" s="15">
        <v>12821500</v>
      </c>
      <c r="D678" t="s">
        <v>53</v>
      </c>
    </row>
    <row r="679" spans="1:4" x14ac:dyDescent="0.2">
      <c r="A679" s="32">
        <v>43147</v>
      </c>
      <c r="B679" s="13">
        <v>5.2912499999999998</v>
      </c>
      <c r="C679" s="15">
        <v>11187500</v>
      </c>
      <c r="D679" t="s">
        <v>53</v>
      </c>
    </row>
    <row r="680" spans="1:4" x14ac:dyDescent="0.2">
      <c r="A680" s="32">
        <v>43151</v>
      </c>
      <c r="B680" s="13">
        <v>5.2139300000000004</v>
      </c>
      <c r="C680" s="15">
        <v>7215700</v>
      </c>
      <c r="D680" t="s">
        <v>53</v>
      </c>
    </row>
    <row r="681" spans="1:4" x14ac:dyDescent="0.2">
      <c r="A681" s="32">
        <v>43152</v>
      </c>
      <c r="B681" s="13">
        <v>5.06595</v>
      </c>
      <c r="C681" s="15">
        <v>9209500</v>
      </c>
      <c r="D681" t="s">
        <v>53</v>
      </c>
    </row>
    <row r="682" spans="1:4" x14ac:dyDescent="0.2">
      <c r="A682" s="32">
        <v>43153</v>
      </c>
      <c r="B682" s="13">
        <v>5.1032799999999998</v>
      </c>
      <c r="C682" s="15">
        <v>8407300</v>
      </c>
      <c r="D682" t="s">
        <v>53</v>
      </c>
    </row>
    <row r="683" spans="1:4" x14ac:dyDescent="0.2">
      <c r="A683" s="32">
        <v>43154</v>
      </c>
      <c r="B683" s="13">
        <v>5.1832599999999998</v>
      </c>
      <c r="C683" s="15">
        <v>7073500</v>
      </c>
      <c r="D683" t="s">
        <v>53</v>
      </c>
    </row>
    <row r="684" spans="1:4" x14ac:dyDescent="0.2">
      <c r="A684" s="32">
        <v>43157</v>
      </c>
      <c r="B684" s="13">
        <v>5.20059</v>
      </c>
      <c r="C684" s="15">
        <v>5551900</v>
      </c>
      <c r="D684" t="s">
        <v>53</v>
      </c>
    </row>
    <row r="685" spans="1:4" x14ac:dyDescent="0.2">
      <c r="A685" s="32">
        <v>43158</v>
      </c>
      <c r="B685" s="13">
        <v>5.1232699999999998</v>
      </c>
      <c r="C685" s="15">
        <v>8837700</v>
      </c>
      <c r="D685" t="s">
        <v>53</v>
      </c>
    </row>
    <row r="686" spans="1:4" x14ac:dyDescent="0.2">
      <c r="A686" s="32">
        <v>43159</v>
      </c>
      <c r="B686" s="13">
        <v>5.1539299999999999</v>
      </c>
      <c r="C686" s="15">
        <v>25242400</v>
      </c>
      <c r="D686" t="s">
        <v>53</v>
      </c>
    </row>
    <row r="687" spans="1:4" x14ac:dyDescent="0.2">
      <c r="A687" s="32">
        <v>43160</v>
      </c>
      <c r="B687" s="13">
        <v>5.1299400000000004</v>
      </c>
      <c r="C687" s="15">
        <v>10355600</v>
      </c>
      <c r="D687" t="s">
        <v>53</v>
      </c>
    </row>
    <row r="688" spans="1:4" x14ac:dyDescent="0.2">
      <c r="A688" s="32">
        <v>43161</v>
      </c>
      <c r="B688" s="13">
        <v>5.1206100000000001</v>
      </c>
      <c r="C688" s="15">
        <v>8495600</v>
      </c>
      <c r="D688" t="s">
        <v>53</v>
      </c>
    </row>
    <row r="689" spans="1:4" x14ac:dyDescent="0.2">
      <c r="A689" s="32">
        <v>43164</v>
      </c>
      <c r="B689" s="13">
        <v>5.1672700000000003</v>
      </c>
      <c r="C689" s="15">
        <v>9793200</v>
      </c>
      <c r="D689" t="s">
        <v>53</v>
      </c>
    </row>
    <row r="690" spans="1:4" x14ac:dyDescent="0.2">
      <c r="A690" s="32">
        <v>43165</v>
      </c>
      <c r="B690" s="13">
        <v>5.1486000000000001</v>
      </c>
      <c r="C690" s="15">
        <v>10824000</v>
      </c>
      <c r="D690" t="s">
        <v>53</v>
      </c>
    </row>
    <row r="691" spans="1:4" x14ac:dyDescent="0.2">
      <c r="A691" s="32">
        <v>43166</v>
      </c>
      <c r="B691" s="13">
        <v>5.1752700000000003</v>
      </c>
      <c r="C691" s="15">
        <v>8372000</v>
      </c>
      <c r="D691" t="s">
        <v>53</v>
      </c>
    </row>
    <row r="692" spans="1:4" x14ac:dyDescent="0.2">
      <c r="A692" s="32">
        <v>43167</v>
      </c>
      <c r="B692" s="13">
        <v>5.1992599999999998</v>
      </c>
      <c r="C692" s="15">
        <v>8352500</v>
      </c>
      <c r="D692" t="s">
        <v>53</v>
      </c>
    </row>
    <row r="693" spans="1:4" x14ac:dyDescent="0.2">
      <c r="A693" s="32">
        <v>43168</v>
      </c>
      <c r="B693" s="13">
        <v>5.3312400000000002</v>
      </c>
      <c r="C693" s="15">
        <v>14796700</v>
      </c>
      <c r="D693" t="s">
        <v>53</v>
      </c>
    </row>
    <row r="694" spans="1:4" x14ac:dyDescent="0.2">
      <c r="A694" s="32">
        <v>43171</v>
      </c>
      <c r="B694" s="13">
        <v>5.3379099999999999</v>
      </c>
      <c r="C694" s="15">
        <v>10547000</v>
      </c>
      <c r="D694" t="s">
        <v>53</v>
      </c>
    </row>
    <row r="695" spans="1:4" x14ac:dyDescent="0.2">
      <c r="A695" s="32">
        <v>43172</v>
      </c>
      <c r="B695" s="13">
        <v>5.3392400000000002</v>
      </c>
      <c r="C695" s="15">
        <v>6485100</v>
      </c>
      <c r="D695" t="s">
        <v>53</v>
      </c>
    </row>
    <row r="696" spans="1:4" x14ac:dyDescent="0.2">
      <c r="A696" s="32">
        <v>43173</v>
      </c>
      <c r="B696" s="13">
        <v>5.3725699999999996</v>
      </c>
      <c r="C696" s="15">
        <v>16437300</v>
      </c>
      <c r="D696" t="s">
        <v>53</v>
      </c>
    </row>
    <row r="697" spans="1:4" x14ac:dyDescent="0.2">
      <c r="A697" s="32">
        <v>43174</v>
      </c>
      <c r="B697" s="13">
        <v>5.3672399999999998</v>
      </c>
      <c r="C697" s="15">
        <v>6486100</v>
      </c>
      <c r="D697" t="s">
        <v>53</v>
      </c>
    </row>
    <row r="698" spans="1:4" x14ac:dyDescent="0.2">
      <c r="A698" s="32">
        <v>43175</v>
      </c>
      <c r="B698" s="13">
        <v>5.4245599999999996</v>
      </c>
      <c r="C698" s="15">
        <v>10844500</v>
      </c>
      <c r="D698" t="s">
        <v>53</v>
      </c>
    </row>
    <row r="699" spans="1:4" x14ac:dyDescent="0.2">
      <c r="A699" s="32">
        <v>43178</v>
      </c>
      <c r="B699" s="13">
        <v>5.3939000000000004</v>
      </c>
      <c r="C699" s="15">
        <v>6131000</v>
      </c>
      <c r="D699" t="s">
        <v>53</v>
      </c>
    </row>
    <row r="700" spans="1:4" x14ac:dyDescent="0.2">
      <c r="A700" s="32">
        <v>43179</v>
      </c>
      <c r="B700" s="13">
        <v>5.3472400000000002</v>
      </c>
      <c r="C700" s="15">
        <v>11410500</v>
      </c>
      <c r="D700" t="s">
        <v>53</v>
      </c>
    </row>
    <row r="701" spans="1:4" x14ac:dyDescent="0.2">
      <c r="A701" s="32">
        <v>43180</v>
      </c>
      <c r="B701" s="13">
        <v>5.3045799999999996</v>
      </c>
      <c r="C701" s="15">
        <v>6779800</v>
      </c>
      <c r="D701" t="s">
        <v>53</v>
      </c>
    </row>
    <row r="702" spans="1:4" x14ac:dyDescent="0.2">
      <c r="A702" s="32">
        <v>43181</v>
      </c>
      <c r="B702" s="13">
        <v>5.2139300000000004</v>
      </c>
      <c r="C702" s="15">
        <v>8808900</v>
      </c>
      <c r="D702" t="s">
        <v>53</v>
      </c>
    </row>
    <row r="703" spans="1:4" x14ac:dyDescent="0.2">
      <c r="A703" s="32">
        <v>43182</v>
      </c>
      <c r="B703" s="13">
        <v>5.1486000000000001</v>
      </c>
      <c r="C703" s="15">
        <v>10095300</v>
      </c>
      <c r="D703" t="s">
        <v>53</v>
      </c>
    </row>
    <row r="704" spans="1:4" x14ac:dyDescent="0.2">
      <c r="A704" s="32">
        <v>43185</v>
      </c>
      <c r="B704" s="13">
        <v>5.2125899999999996</v>
      </c>
      <c r="C704" s="15">
        <v>5783300</v>
      </c>
      <c r="D704" t="s">
        <v>53</v>
      </c>
    </row>
    <row r="705" spans="1:4" x14ac:dyDescent="0.2">
      <c r="A705" s="32">
        <v>43186</v>
      </c>
      <c r="B705" s="13">
        <v>5.2725799999999996</v>
      </c>
      <c r="C705" s="15">
        <v>7552200</v>
      </c>
      <c r="D705" t="s">
        <v>53</v>
      </c>
    </row>
    <row r="706" spans="1:4" x14ac:dyDescent="0.2">
      <c r="A706" s="32">
        <v>43187</v>
      </c>
      <c r="B706" s="13">
        <v>5.4099000000000004</v>
      </c>
      <c r="C706" s="15">
        <v>9769000</v>
      </c>
      <c r="D706" t="s">
        <v>53</v>
      </c>
    </row>
    <row r="707" spans="1:4" x14ac:dyDescent="0.2">
      <c r="A707" s="32">
        <v>43188</v>
      </c>
      <c r="B707" s="13">
        <v>5.4325599999999996</v>
      </c>
      <c r="C707" s="15">
        <v>10890000</v>
      </c>
      <c r="D707" t="s">
        <v>53</v>
      </c>
    </row>
    <row r="708" spans="1:4" x14ac:dyDescent="0.2">
      <c r="A708" s="32">
        <v>43192</v>
      </c>
      <c r="B708" s="13">
        <v>5.3965699999999996</v>
      </c>
      <c r="C708" s="15">
        <v>11828800</v>
      </c>
      <c r="D708" t="s">
        <v>53</v>
      </c>
    </row>
    <row r="709" spans="1:4" x14ac:dyDescent="0.2">
      <c r="A709" s="32">
        <v>43193</v>
      </c>
      <c r="B709" s="13">
        <v>5.4858900000000004</v>
      </c>
      <c r="C709" s="15">
        <v>7374700</v>
      </c>
      <c r="D709" t="s">
        <v>53</v>
      </c>
    </row>
    <row r="710" spans="1:4" x14ac:dyDescent="0.2">
      <c r="A710" s="32">
        <v>43194</v>
      </c>
      <c r="B710" s="13">
        <v>5.4978899999999999</v>
      </c>
      <c r="C710" s="15">
        <v>6560400</v>
      </c>
      <c r="D710" t="s">
        <v>53</v>
      </c>
    </row>
    <row r="711" spans="1:4" x14ac:dyDescent="0.2">
      <c r="A711" s="32">
        <v>43195</v>
      </c>
      <c r="B711" s="13">
        <v>5.5005499999999996</v>
      </c>
      <c r="C711" s="15">
        <v>3874200</v>
      </c>
      <c r="D711" t="s">
        <v>53</v>
      </c>
    </row>
    <row r="712" spans="1:4" x14ac:dyDescent="0.2">
      <c r="A712" s="32">
        <v>43196</v>
      </c>
      <c r="B712" s="13">
        <v>5.4752200000000002</v>
      </c>
      <c r="C712" s="15">
        <v>6605000</v>
      </c>
      <c r="D712" t="s">
        <v>53</v>
      </c>
    </row>
    <row r="713" spans="1:4" x14ac:dyDescent="0.2">
      <c r="A713" s="32">
        <v>43199</v>
      </c>
      <c r="B713" s="13">
        <v>5.4725599999999996</v>
      </c>
      <c r="C713" s="15">
        <v>6446100</v>
      </c>
      <c r="D713" t="s">
        <v>53</v>
      </c>
    </row>
    <row r="714" spans="1:4" x14ac:dyDescent="0.2">
      <c r="A714" s="32">
        <v>43200</v>
      </c>
      <c r="B714" s="13">
        <v>5.4952199999999998</v>
      </c>
      <c r="C714" s="15">
        <v>4771100</v>
      </c>
      <c r="D714" t="s">
        <v>53</v>
      </c>
    </row>
    <row r="715" spans="1:4" x14ac:dyDescent="0.2">
      <c r="A715" s="32">
        <v>43201</v>
      </c>
      <c r="B715" s="13">
        <v>5.4978899999999999</v>
      </c>
      <c r="C715" s="15">
        <v>4333300</v>
      </c>
      <c r="D715" t="s">
        <v>53</v>
      </c>
    </row>
    <row r="716" spans="1:4" x14ac:dyDescent="0.2">
      <c r="A716" s="32">
        <v>43202</v>
      </c>
      <c r="B716" s="13">
        <v>5.4259000000000004</v>
      </c>
      <c r="C716" s="15">
        <v>5830800</v>
      </c>
      <c r="D716" t="s">
        <v>53</v>
      </c>
    </row>
    <row r="717" spans="1:4" x14ac:dyDescent="0.2">
      <c r="A717" s="32">
        <v>43203</v>
      </c>
      <c r="B717" s="13">
        <v>5.4485599999999996</v>
      </c>
      <c r="C717" s="15">
        <v>6710100</v>
      </c>
      <c r="D717" t="s">
        <v>53</v>
      </c>
    </row>
    <row r="718" spans="1:4" x14ac:dyDescent="0.2">
      <c r="A718" s="32">
        <v>43206</v>
      </c>
      <c r="B718" s="13">
        <v>5.4405599999999996</v>
      </c>
      <c r="C718" s="15">
        <v>11531400</v>
      </c>
      <c r="D718" t="s">
        <v>53</v>
      </c>
    </row>
    <row r="719" spans="1:4" x14ac:dyDescent="0.2">
      <c r="A719" s="32">
        <v>43207</v>
      </c>
      <c r="B719" s="13">
        <v>5.4632199999999997</v>
      </c>
      <c r="C719" s="15">
        <v>11516500</v>
      </c>
      <c r="D719" t="s">
        <v>53</v>
      </c>
    </row>
    <row r="720" spans="1:4" x14ac:dyDescent="0.2">
      <c r="A720" s="32">
        <v>43208</v>
      </c>
      <c r="B720" s="13">
        <v>5.4085700000000001</v>
      </c>
      <c r="C720" s="15">
        <v>7411800</v>
      </c>
      <c r="D720" t="s">
        <v>53</v>
      </c>
    </row>
    <row r="721" spans="1:4" x14ac:dyDescent="0.2">
      <c r="A721" s="32">
        <v>43209</v>
      </c>
      <c r="B721" s="13">
        <v>5.3179100000000004</v>
      </c>
      <c r="C721" s="15">
        <v>7118100</v>
      </c>
      <c r="D721" t="s">
        <v>53</v>
      </c>
    </row>
    <row r="722" spans="1:4" x14ac:dyDescent="0.2">
      <c r="A722" s="32">
        <v>43210</v>
      </c>
      <c r="B722" s="13">
        <v>5.2525899999999996</v>
      </c>
      <c r="C722" s="15">
        <v>7660900</v>
      </c>
      <c r="D722" t="s">
        <v>53</v>
      </c>
    </row>
    <row r="723" spans="1:4" x14ac:dyDescent="0.2">
      <c r="A723" s="32">
        <v>43213</v>
      </c>
      <c r="B723" s="13">
        <v>5.2459199999999999</v>
      </c>
      <c r="C723" s="15">
        <v>7165500</v>
      </c>
      <c r="D723" t="s">
        <v>53</v>
      </c>
    </row>
    <row r="724" spans="1:4" x14ac:dyDescent="0.2">
      <c r="A724" s="32">
        <v>43214</v>
      </c>
      <c r="B724" s="13">
        <v>5.2352600000000002</v>
      </c>
      <c r="C724" s="15">
        <v>10531200</v>
      </c>
      <c r="D724" t="s">
        <v>53</v>
      </c>
    </row>
    <row r="725" spans="1:4" x14ac:dyDescent="0.2">
      <c r="A725" s="32">
        <v>43215</v>
      </c>
      <c r="B725" s="13">
        <v>5.2459199999999999</v>
      </c>
      <c r="C725" s="15">
        <v>8212100</v>
      </c>
      <c r="D725" t="s">
        <v>53</v>
      </c>
    </row>
    <row r="726" spans="1:4" x14ac:dyDescent="0.2">
      <c r="A726" s="32">
        <v>43216</v>
      </c>
      <c r="B726" s="13">
        <v>5.3605700000000001</v>
      </c>
      <c r="C726" s="15">
        <v>8892500</v>
      </c>
      <c r="D726" t="s">
        <v>53</v>
      </c>
    </row>
    <row r="727" spans="1:4" x14ac:dyDescent="0.2">
      <c r="A727" s="32">
        <v>43217</v>
      </c>
      <c r="B727" s="13">
        <v>5.4565599999999996</v>
      </c>
      <c r="C727" s="15">
        <v>5694100</v>
      </c>
      <c r="D727" t="s">
        <v>53</v>
      </c>
    </row>
    <row r="728" spans="1:4" x14ac:dyDescent="0.2">
      <c r="A728" s="32">
        <v>43220</v>
      </c>
      <c r="B728" s="13">
        <v>5.41256</v>
      </c>
      <c r="C728" s="15">
        <v>7438800</v>
      </c>
      <c r="D728" t="s">
        <v>53</v>
      </c>
    </row>
    <row r="729" spans="1:4" x14ac:dyDescent="0.2">
      <c r="A729" s="32">
        <v>43221</v>
      </c>
      <c r="B729" s="13">
        <v>5.4765600000000001</v>
      </c>
      <c r="C729" s="15">
        <v>6321500</v>
      </c>
      <c r="D729" t="s">
        <v>53</v>
      </c>
    </row>
    <row r="730" spans="1:4" x14ac:dyDescent="0.2">
      <c r="A730" s="32">
        <v>43222</v>
      </c>
      <c r="B730" s="13">
        <v>5.4259000000000004</v>
      </c>
      <c r="C730" s="15">
        <v>4720000</v>
      </c>
      <c r="D730" t="s">
        <v>53</v>
      </c>
    </row>
    <row r="731" spans="1:4" x14ac:dyDescent="0.2">
      <c r="A731" s="32">
        <v>43223</v>
      </c>
      <c r="B731" s="13">
        <v>5.42056</v>
      </c>
      <c r="C731" s="15">
        <v>4249700</v>
      </c>
      <c r="D731" t="s">
        <v>53</v>
      </c>
    </row>
    <row r="732" spans="1:4" x14ac:dyDescent="0.2">
      <c r="A732" s="32">
        <v>43224</v>
      </c>
      <c r="B732" s="13">
        <v>5.4738899999999999</v>
      </c>
      <c r="C732" s="15">
        <v>4147400</v>
      </c>
      <c r="D732" t="s">
        <v>53</v>
      </c>
    </row>
    <row r="733" spans="1:4" x14ac:dyDescent="0.2">
      <c r="A733" s="32">
        <v>43227</v>
      </c>
      <c r="B733" s="13">
        <v>5.4938900000000004</v>
      </c>
      <c r="C733" s="15">
        <v>4751600</v>
      </c>
      <c r="D733" t="s">
        <v>53</v>
      </c>
    </row>
    <row r="734" spans="1:4" x14ac:dyDescent="0.2">
      <c r="A734" s="32">
        <v>43228</v>
      </c>
      <c r="B734" s="13">
        <v>5.4645599999999996</v>
      </c>
      <c r="C734" s="15">
        <v>6735200</v>
      </c>
      <c r="D734" t="s">
        <v>53</v>
      </c>
    </row>
    <row r="735" spans="1:4" x14ac:dyDescent="0.2">
      <c r="A735" s="32">
        <v>43229</v>
      </c>
      <c r="B735" s="13">
        <v>5.4952199999999998</v>
      </c>
      <c r="C735" s="15">
        <v>14473200</v>
      </c>
      <c r="D735" t="s">
        <v>53</v>
      </c>
    </row>
    <row r="736" spans="1:4" x14ac:dyDescent="0.2">
      <c r="A736" s="32">
        <v>43230</v>
      </c>
      <c r="B736" s="13">
        <v>5.4765600000000001</v>
      </c>
      <c r="C736" s="15">
        <v>9627800</v>
      </c>
      <c r="D736" t="s">
        <v>53</v>
      </c>
    </row>
    <row r="737" spans="1:4" x14ac:dyDescent="0.2">
      <c r="A737" s="32">
        <v>43231</v>
      </c>
      <c r="B737" s="13">
        <v>5.4485599999999996</v>
      </c>
      <c r="C737" s="15">
        <v>3245800</v>
      </c>
      <c r="D737" t="s">
        <v>53</v>
      </c>
    </row>
    <row r="738" spans="1:4" x14ac:dyDescent="0.2">
      <c r="A738" s="32">
        <v>43234</v>
      </c>
      <c r="B738" s="13">
        <v>5.4152300000000002</v>
      </c>
      <c r="C738" s="15">
        <v>8948300</v>
      </c>
      <c r="D738" t="s">
        <v>53</v>
      </c>
    </row>
    <row r="739" spans="1:4" x14ac:dyDescent="0.2">
      <c r="A739" s="32">
        <v>43235</v>
      </c>
      <c r="B739" s="13">
        <v>5.2965799999999996</v>
      </c>
      <c r="C739" s="15">
        <v>6805800</v>
      </c>
      <c r="D739" t="s">
        <v>53</v>
      </c>
    </row>
    <row r="740" spans="1:4" x14ac:dyDescent="0.2">
      <c r="A740" s="32">
        <v>43236</v>
      </c>
      <c r="B740" s="13">
        <v>5.2405900000000001</v>
      </c>
      <c r="C740" s="15">
        <v>7387700</v>
      </c>
      <c r="D740" t="s">
        <v>53</v>
      </c>
    </row>
    <row r="741" spans="1:4" x14ac:dyDescent="0.2">
      <c r="A741" s="32">
        <v>43237</v>
      </c>
      <c r="B741" s="13">
        <v>5.1539299999999999</v>
      </c>
      <c r="C741" s="15">
        <v>6292700</v>
      </c>
      <c r="D741" t="s">
        <v>53</v>
      </c>
    </row>
    <row r="742" spans="1:4" x14ac:dyDescent="0.2">
      <c r="A742" s="32">
        <v>43238</v>
      </c>
      <c r="B742" s="13">
        <v>5.1726000000000001</v>
      </c>
      <c r="C742" s="15">
        <v>10592600</v>
      </c>
      <c r="D742" t="s">
        <v>53</v>
      </c>
    </row>
    <row r="743" spans="1:4" x14ac:dyDescent="0.2">
      <c r="A743" s="32">
        <v>43241</v>
      </c>
      <c r="B743" s="13">
        <v>5.2139300000000004</v>
      </c>
      <c r="C743" s="15">
        <v>7387700</v>
      </c>
      <c r="D743" t="s">
        <v>53</v>
      </c>
    </row>
    <row r="744" spans="1:4" x14ac:dyDescent="0.2">
      <c r="A744" s="32">
        <v>43242</v>
      </c>
      <c r="B744" s="13">
        <v>5.2272600000000002</v>
      </c>
      <c r="C744" s="15">
        <v>6818800</v>
      </c>
      <c r="D744" t="s">
        <v>53</v>
      </c>
    </row>
    <row r="745" spans="1:4" x14ac:dyDescent="0.2">
      <c r="A745" s="32">
        <v>43243</v>
      </c>
      <c r="B745" s="13">
        <v>5.3072499999999998</v>
      </c>
      <c r="C745" s="15">
        <v>6792800</v>
      </c>
      <c r="D745" t="s">
        <v>53</v>
      </c>
    </row>
    <row r="746" spans="1:4" x14ac:dyDescent="0.2">
      <c r="A746" s="32">
        <v>43244</v>
      </c>
      <c r="B746" s="13">
        <v>5.2672499999999998</v>
      </c>
      <c r="C746" s="15">
        <v>5582600</v>
      </c>
      <c r="D746" t="s">
        <v>53</v>
      </c>
    </row>
    <row r="747" spans="1:4" x14ac:dyDescent="0.2">
      <c r="A747" s="32">
        <v>43245</v>
      </c>
      <c r="B747" s="13">
        <v>5.2885799999999996</v>
      </c>
      <c r="C747" s="15">
        <v>3577600</v>
      </c>
      <c r="D747" t="s">
        <v>53</v>
      </c>
    </row>
    <row r="748" spans="1:4" x14ac:dyDescent="0.2">
      <c r="A748" s="32">
        <v>43249</v>
      </c>
      <c r="B748" s="13">
        <v>5.3045799999999996</v>
      </c>
      <c r="C748" s="15">
        <v>4509900</v>
      </c>
      <c r="D748" t="s">
        <v>53</v>
      </c>
    </row>
    <row r="749" spans="1:4" x14ac:dyDescent="0.2">
      <c r="A749" s="32">
        <v>43250</v>
      </c>
      <c r="B749" s="13">
        <v>5.4418899999999999</v>
      </c>
      <c r="C749" s="15">
        <v>7036300</v>
      </c>
      <c r="D749" t="s">
        <v>53</v>
      </c>
    </row>
    <row r="750" spans="1:4" x14ac:dyDescent="0.2">
      <c r="A750" s="32">
        <v>43251</v>
      </c>
      <c r="B750" s="13">
        <v>5.4432299999999998</v>
      </c>
      <c r="C750" s="15">
        <v>7680500</v>
      </c>
      <c r="D750" t="s">
        <v>53</v>
      </c>
    </row>
    <row r="751" spans="1:4" x14ac:dyDescent="0.2">
      <c r="A751" s="32">
        <v>43252</v>
      </c>
      <c r="B751" s="13">
        <v>5.4725599999999996</v>
      </c>
      <c r="C751" s="15">
        <v>7584700</v>
      </c>
      <c r="D751" t="s">
        <v>53</v>
      </c>
    </row>
    <row r="752" spans="1:4" x14ac:dyDescent="0.2">
      <c r="A752" s="32">
        <v>43255</v>
      </c>
      <c r="B752" s="13">
        <v>5.5512100000000002</v>
      </c>
      <c r="C752" s="15">
        <v>7805900</v>
      </c>
      <c r="D752" t="s">
        <v>53</v>
      </c>
    </row>
    <row r="753" spans="1:4" x14ac:dyDescent="0.2">
      <c r="A753" s="32">
        <v>43256</v>
      </c>
      <c r="B753" s="13">
        <v>5.5072200000000002</v>
      </c>
      <c r="C753" s="15">
        <v>7028900</v>
      </c>
      <c r="D753" t="s">
        <v>53</v>
      </c>
    </row>
    <row r="754" spans="1:4" x14ac:dyDescent="0.2">
      <c r="A754" s="32">
        <v>43257</v>
      </c>
      <c r="B754" s="13">
        <v>5.5445500000000001</v>
      </c>
      <c r="C754" s="15">
        <v>6819700</v>
      </c>
      <c r="D754" t="s">
        <v>53</v>
      </c>
    </row>
    <row r="755" spans="1:4" x14ac:dyDescent="0.2">
      <c r="A755" s="32">
        <v>43258</v>
      </c>
      <c r="B755" s="13">
        <v>5.5218800000000003</v>
      </c>
      <c r="C755" s="15">
        <v>13949900</v>
      </c>
      <c r="D755" t="s">
        <v>53</v>
      </c>
    </row>
    <row r="756" spans="1:4" x14ac:dyDescent="0.2">
      <c r="A756" s="32">
        <v>43259</v>
      </c>
      <c r="B756" s="13">
        <v>5.5592100000000002</v>
      </c>
      <c r="C756" s="15">
        <v>4799900</v>
      </c>
      <c r="D756" t="s">
        <v>53</v>
      </c>
    </row>
    <row r="757" spans="1:4" x14ac:dyDescent="0.2">
      <c r="A757" s="32">
        <v>43262</v>
      </c>
      <c r="B757" s="13">
        <v>5.5258799999999999</v>
      </c>
      <c r="C757" s="15">
        <v>3099000</v>
      </c>
      <c r="D757" t="s">
        <v>53</v>
      </c>
    </row>
    <row r="758" spans="1:4" x14ac:dyDescent="0.2">
      <c r="A758" s="32">
        <v>43263</v>
      </c>
      <c r="B758" s="13">
        <v>5.5498799999999999</v>
      </c>
      <c r="C758" s="15">
        <v>3859300</v>
      </c>
      <c r="D758" t="s">
        <v>53</v>
      </c>
    </row>
    <row r="759" spans="1:4" x14ac:dyDescent="0.2">
      <c r="A759" s="32">
        <v>43264</v>
      </c>
      <c r="B759" s="13">
        <v>5.4352299999999998</v>
      </c>
      <c r="C759" s="15">
        <v>4590800</v>
      </c>
      <c r="D759" t="s">
        <v>53</v>
      </c>
    </row>
    <row r="760" spans="1:4" x14ac:dyDescent="0.2">
      <c r="A760" s="32">
        <v>43265</v>
      </c>
      <c r="B760" s="13">
        <v>5.5178799999999999</v>
      </c>
      <c r="C760" s="15">
        <v>7666500</v>
      </c>
      <c r="D760" t="s">
        <v>53</v>
      </c>
    </row>
    <row r="761" spans="1:4" x14ac:dyDescent="0.2">
      <c r="A761" s="32">
        <v>43266</v>
      </c>
      <c r="B761" s="13">
        <v>5.5005499999999996</v>
      </c>
      <c r="C761" s="15">
        <v>9367500</v>
      </c>
      <c r="D761" t="s">
        <v>53</v>
      </c>
    </row>
    <row r="762" spans="1:4" x14ac:dyDescent="0.2">
      <c r="A762" s="32">
        <v>43269</v>
      </c>
      <c r="B762" s="13">
        <v>5.4592200000000002</v>
      </c>
      <c r="C762" s="15">
        <v>4157700</v>
      </c>
      <c r="D762" t="s">
        <v>53</v>
      </c>
    </row>
    <row r="763" spans="1:4" x14ac:dyDescent="0.2">
      <c r="A763" s="32">
        <v>43270</v>
      </c>
      <c r="B763" s="13">
        <v>5.4325599999999996</v>
      </c>
      <c r="C763" s="15">
        <v>5508200</v>
      </c>
      <c r="D763" t="s">
        <v>53</v>
      </c>
    </row>
    <row r="764" spans="1:4" x14ac:dyDescent="0.2">
      <c r="A764" s="32">
        <v>43271</v>
      </c>
      <c r="B764" s="13">
        <v>5.5258799999999999</v>
      </c>
      <c r="C764" s="15">
        <v>13197000</v>
      </c>
      <c r="D764" t="s">
        <v>53</v>
      </c>
    </row>
    <row r="765" spans="1:4" x14ac:dyDescent="0.2">
      <c r="A765" s="32">
        <v>43272</v>
      </c>
      <c r="B765" s="13">
        <v>5.6045400000000001</v>
      </c>
      <c r="C765" s="15">
        <v>8079200</v>
      </c>
      <c r="D765" t="s">
        <v>53</v>
      </c>
    </row>
    <row r="766" spans="1:4" x14ac:dyDescent="0.2">
      <c r="A766" s="32">
        <v>43273</v>
      </c>
      <c r="B766" s="13">
        <v>5.6512000000000002</v>
      </c>
      <c r="C766" s="15">
        <v>6508400</v>
      </c>
      <c r="D766" t="s">
        <v>53</v>
      </c>
    </row>
    <row r="767" spans="1:4" x14ac:dyDescent="0.2">
      <c r="A767" s="32">
        <v>43276</v>
      </c>
      <c r="B767" s="13">
        <v>5.6565300000000001</v>
      </c>
      <c r="C767" s="15">
        <v>5552800</v>
      </c>
      <c r="D767" t="s">
        <v>53</v>
      </c>
    </row>
    <row r="768" spans="1:4" x14ac:dyDescent="0.2">
      <c r="A768" s="32">
        <v>43277</v>
      </c>
      <c r="B768" s="13">
        <v>5.6458599999999999</v>
      </c>
      <c r="C768" s="15">
        <v>13016700</v>
      </c>
      <c r="D768" t="s">
        <v>53</v>
      </c>
    </row>
    <row r="769" spans="1:4" x14ac:dyDescent="0.2">
      <c r="A769" s="32">
        <v>43278</v>
      </c>
      <c r="B769" s="13">
        <v>5.5752100000000002</v>
      </c>
      <c r="C769" s="15">
        <v>7859900</v>
      </c>
      <c r="D769" t="s">
        <v>53</v>
      </c>
    </row>
    <row r="770" spans="1:4" x14ac:dyDescent="0.2">
      <c r="A770" s="32">
        <v>43279</v>
      </c>
      <c r="B770" s="13">
        <v>5.6205400000000001</v>
      </c>
      <c r="C770" s="15">
        <v>6941500</v>
      </c>
      <c r="D770" t="s">
        <v>53</v>
      </c>
    </row>
    <row r="771" spans="1:4" x14ac:dyDescent="0.2">
      <c r="A771" s="32">
        <v>43280</v>
      </c>
      <c r="B771" s="13">
        <v>5.6391999999999998</v>
      </c>
      <c r="C771" s="15">
        <v>8306900</v>
      </c>
      <c r="D771" t="s">
        <v>53</v>
      </c>
    </row>
    <row r="772" spans="1:4" x14ac:dyDescent="0.2">
      <c r="A772" s="32">
        <v>43283</v>
      </c>
      <c r="B772" s="13">
        <v>5.6018699999999999</v>
      </c>
      <c r="C772" s="15">
        <v>6338300</v>
      </c>
      <c r="D772" t="s">
        <v>53</v>
      </c>
    </row>
    <row r="773" spans="1:4" x14ac:dyDescent="0.2">
      <c r="A773" s="32">
        <v>43284</v>
      </c>
      <c r="B773" s="13">
        <v>5.6125400000000001</v>
      </c>
      <c r="C773" s="15">
        <v>4691200</v>
      </c>
      <c r="D773" t="s">
        <v>53</v>
      </c>
    </row>
    <row r="774" spans="1:4" x14ac:dyDescent="0.2">
      <c r="A774" s="32">
        <v>43286</v>
      </c>
      <c r="B774" s="13">
        <v>5.6365299999999996</v>
      </c>
      <c r="C774" s="15">
        <v>7122800</v>
      </c>
      <c r="D774" t="s">
        <v>53</v>
      </c>
    </row>
    <row r="775" spans="1:4" x14ac:dyDescent="0.2">
      <c r="A775" s="32">
        <v>43287</v>
      </c>
      <c r="B775" s="13">
        <v>5.6445299999999996</v>
      </c>
      <c r="C775" s="15">
        <v>6609700</v>
      </c>
      <c r="D775" t="s">
        <v>53</v>
      </c>
    </row>
    <row r="776" spans="1:4" x14ac:dyDescent="0.2">
      <c r="A776" s="32">
        <v>43290</v>
      </c>
      <c r="B776" s="13">
        <v>5.6125400000000001</v>
      </c>
      <c r="C776" s="15">
        <v>8653600</v>
      </c>
      <c r="D776" t="s">
        <v>53</v>
      </c>
    </row>
    <row r="777" spans="1:4" x14ac:dyDescent="0.2">
      <c r="A777" s="32">
        <v>43291</v>
      </c>
      <c r="B777" s="13">
        <v>5.63253</v>
      </c>
      <c r="C777" s="15">
        <v>7452700</v>
      </c>
      <c r="D777" t="s">
        <v>53</v>
      </c>
    </row>
    <row r="778" spans="1:4" x14ac:dyDescent="0.2">
      <c r="A778" s="32">
        <v>43292</v>
      </c>
      <c r="B778" s="13">
        <v>5.7125199999999996</v>
      </c>
      <c r="C778" s="15">
        <v>9902900</v>
      </c>
      <c r="D778" t="s">
        <v>53</v>
      </c>
    </row>
    <row r="779" spans="1:4" x14ac:dyDescent="0.2">
      <c r="A779" s="32">
        <v>43293</v>
      </c>
      <c r="B779" s="13">
        <v>5.7271900000000002</v>
      </c>
      <c r="C779" s="15">
        <v>9030100</v>
      </c>
      <c r="D779" t="s">
        <v>53</v>
      </c>
    </row>
    <row r="780" spans="1:4" x14ac:dyDescent="0.2">
      <c r="A780" s="32">
        <v>43294</v>
      </c>
      <c r="B780" s="13">
        <v>5.6871900000000002</v>
      </c>
      <c r="C780" s="15">
        <v>3532100</v>
      </c>
      <c r="D780" t="s">
        <v>53</v>
      </c>
    </row>
    <row r="781" spans="1:4" x14ac:dyDescent="0.2">
      <c r="A781" s="32">
        <v>43297</v>
      </c>
      <c r="B781" s="13">
        <v>5.6631999999999998</v>
      </c>
      <c r="C781" s="15">
        <v>5108500</v>
      </c>
      <c r="D781" t="s">
        <v>53</v>
      </c>
    </row>
    <row r="782" spans="1:4" x14ac:dyDescent="0.2">
      <c r="A782" s="32">
        <v>43298</v>
      </c>
      <c r="B782" s="13">
        <v>5.6032000000000002</v>
      </c>
      <c r="C782" s="15">
        <v>6597600</v>
      </c>
      <c r="D782" t="s">
        <v>53</v>
      </c>
    </row>
    <row r="783" spans="1:4" x14ac:dyDescent="0.2">
      <c r="A783" s="32">
        <v>43299</v>
      </c>
      <c r="B783" s="13">
        <v>5.5818700000000003</v>
      </c>
      <c r="C783" s="15">
        <v>4523900</v>
      </c>
      <c r="D783" t="s">
        <v>53</v>
      </c>
    </row>
    <row r="784" spans="1:4" x14ac:dyDescent="0.2">
      <c r="A784" s="32">
        <v>43300</v>
      </c>
      <c r="B784" s="13">
        <v>5.63253</v>
      </c>
      <c r="C784" s="15">
        <v>5429200</v>
      </c>
      <c r="D784" t="s">
        <v>53</v>
      </c>
    </row>
    <row r="785" spans="1:4" x14ac:dyDescent="0.2">
      <c r="A785" s="32">
        <v>43301</v>
      </c>
      <c r="B785" s="13">
        <v>5.5752100000000002</v>
      </c>
      <c r="C785" s="15">
        <v>4923600</v>
      </c>
      <c r="D785" t="s">
        <v>53</v>
      </c>
    </row>
    <row r="786" spans="1:4" x14ac:dyDescent="0.2">
      <c r="A786" s="32">
        <v>43304</v>
      </c>
      <c r="B786" s="13">
        <v>5.5458800000000004</v>
      </c>
      <c r="C786" s="15">
        <v>3077600</v>
      </c>
      <c r="D786" t="s">
        <v>53</v>
      </c>
    </row>
    <row r="787" spans="1:4" x14ac:dyDescent="0.2">
      <c r="A787" s="32">
        <v>43305</v>
      </c>
      <c r="B787" s="13">
        <v>5.5312099999999997</v>
      </c>
      <c r="C787" s="15">
        <v>3586000</v>
      </c>
      <c r="D787" t="s">
        <v>53</v>
      </c>
    </row>
    <row r="788" spans="1:4" x14ac:dyDescent="0.2">
      <c r="A788" s="32">
        <v>43306</v>
      </c>
      <c r="B788" s="13">
        <v>5.6058700000000004</v>
      </c>
      <c r="C788" s="15">
        <v>5062100</v>
      </c>
      <c r="D788" t="s">
        <v>53</v>
      </c>
    </row>
    <row r="789" spans="1:4" x14ac:dyDescent="0.2">
      <c r="A789" s="32">
        <v>43307</v>
      </c>
      <c r="B789" s="13">
        <v>5.6338699999999999</v>
      </c>
      <c r="C789" s="15">
        <v>4103700</v>
      </c>
      <c r="D789" t="s">
        <v>53</v>
      </c>
    </row>
    <row r="790" spans="1:4" x14ac:dyDescent="0.2">
      <c r="A790" s="32">
        <v>43308</v>
      </c>
      <c r="B790" s="13">
        <v>5.5845399999999996</v>
      </c>
      <c r="C790" s="15">
        <v>4114900</v>
      </c>
      <c r="D790" t="s">
        <v>53</v>
      </c>
    </row>
    <row r="791" spans="1:4" x14ac:dyDescent="0.2">
      <c r="A791" s="32">
        <v>43311</v>
      </c>
      <c r="B791" s="13">
        <v>5.5685399999999996</v>
      </c>
      <c r="C791" s="15">
        <v>3889000</v>
      </c>
      <c r="D791" t="s">
        <v>53</v>
      </c>
    </row>
    <row r="792" spans="1:4" x14ac:dyDescent="0.2">
      <c r="A792" s="32">
        <v>43312</v>
      </c>
      <c r="B792" s="13">
        <v>5.6858599999999999</v>
      </c>
      <c r="C792" s="15">
        <v>6608700</v>
      </c>
      <c r="D792" t="s">
        <v>53</v>
      </c>
    </row>
    <row r="793" spans="1:4" x14ac:dyDescent="0.2">
      <c r="A793" s="32">
        <v>43313</v>
      </c>
      <c r="B793" s="13">
        <v>5.7018599999999999</v>
      </c>
      <c r="C793" s="15">
        <v>4016400</v>
      </c>
      <c r="D793" t="s">
        <v>53</v>
      </c>
    </row>
    <row r="794" spans="1:4" x14ac:dyDescent="0.2">
      <c r="A794" s="32">
        <v>43314</v>
      </c>
      <c r="B794" s="13">
        <v>5.7058600000000004</v>
      </c>
      <c r="C794" s="15">
        <v>10649300</v>
      </c>
      <c r="D794" t="s">
        <v>53</v>
      </c>
    </row>
    <row r="795" spans="1:4" x14ac:dyDescent="0.2">
      <c r="A795" s="32">
        <v>43315</v>
      </c>
      <c r="B795" s="13">
        <v>5.8404999999999996</v>
      </c>
      <c r="C795" s="15">
        <v>7860800</v>
      </c>
      <c r="D795" t="s">
        <v>53</v>
      </c>
    </row>
    <row r="796" spans="1:4" x14ac:dyDescent="0.2">
      <c r="A796" s="32">
        <v>43318</v>
      </c>
      <c r="B796" s="13">
        <v>5.7778499999999999</v>
      </c>
      <c r="C796" s="15">
        <v>6577100</v>
      </c>
      <c r="D796" t="s">
        <v>53</v>
      </c>
    </row>
    <row r="797" spans="1:4" x14ac:dyDescent="0.2">
      <c r="A797" s="32">
        <v>43319</v>
      </c>
      <c r="B797" s="13">
        <v>5.7871800000000002</v>
      </c>
      <c r="C797" s="15">
        <v>5662500</v>
      </c>
      <c r="D797" t="s">
        <v>53</v>
      </c>
    </row>
    <row r="798" spans="1:4" x14ac:dyDescent="0.2">
      <c r="A798" s="32">
        <v>43320</v>
      </c>
      <c r="B798" s="13">
        <v>5.7485200000000001</v>
      </c>
      <c r="C798" s="15">
        <v>4236700</v>
      </c>
      <c r="D798" t="s">
        <v>53</v>
      </c>
    </row>
    <row r="799" spans="1:4" x14ac:dyDescent="0.2">
      <c r="A799" s="32">
        <v>43321</v>
      </c>
      <c r="B799" s="13">
        <v>5.7618499999999999</v>
      </c>
      <c r="C799" s="15">
        <v>3351800</v>
      </c>
      <c r="D799" t="s">
        <v>53</v>
      </c>
    </row>
    <row r="800" spans="1:4" x14ac:dyDescent="0.2">
      <c r="A800" s="32">
        <v>43322</v>
      </c>
      <c r="B800" s="13">
        <v>5.7178500000000003</v>
      </c>
      <c r="C800" s="15">
        <v>4136300</v>
      </c>
      <c r="D800" t="s">
        <v>53</v>
      </c>
    </row>
    <row r="801" spans="1:4" x14ac:dyDescent="0.2">
      <c r="A801" s="32">
        <v>43325</v>
      </c>
      <c r="B801" s="13">
        <v>5.6991899999999998</v>
      </c>
      <c r="C801" s="15">
        <v>5272100</v>
      </c>
      <c r="D801" t="s">
        <v>53</v>
      </c>
    </row>
    <row r="802" spans="1:4" x14ac:dyDescent="0.2">
      <c r="A802" s="32">
        <v>43326</v>
      </c>
      <c r="B802" s="13">
        <v>5.7725099999999996</v>
      </c>
      <c r="C802" s="15">
        <v>7014000</v>
      </c>
      <c r="D802" t="s">
        <v>53</v>
      </c>
    </row>
    <row r="803" spans="1:4" x14ac:dyDescent="0.2">
      <c r="A803" s="32">
        <v>43327</v>
      </c>
      <c r="B803" s="13">
        <v>5.8298399999999999</v>
      </c>
      <c r="C803" s="15">
        <v>7066100</v>
      </c>
      <c r="D803" t="s">
        <v>53</v>
      </c>
    </row>
    <row r="804" spans="1:4" x14ac:dyDescent="0.2">
      <c r="A804" s="32">
        <v>43328</v>
      </c>
      <c r="B804" s="13">
        <v>5.7991799999999998</v>
      </c>
      <c r="C804" s="15">
        <v>4617800</v>
      </c>
      <c r="D804" t="s">
        <v>53</v>
      </c>
    </row>
    <row r="805" spans="1:4" x14ac:dyDescent="0.2">
      <c r="A805" s="32">
        <v>43329</v>
      </c>
      <c r="B805" s="13">
        <v>5.8538399999999999</v>
      </c>
      <c r="C805" s="15">
        <v>5103000</v>
      </c>
      <c r="D805" t="s">
        <v>53</v>
      </c>
    </row>
    <row r="806" spans="1:4" x14ac:dyDescent="0.2">
      <c r="A806" s="32">
        <v>43332</v>
      </c>
      <c r="B806" s="13">
        <v>5.8631700000000002</v>
      </c>
      <c r="C806" s="15">
        <v>5154100</v>
      </c>
      <c r="D806" t="s">
        <v>53</v>
      </c>
    </row>
    <row r="807" spans="1:4" x14ac:dyDescent="0.2">
      <c r="A807" s="32">
        <v>43333</v>
      </c>
      <c r="B807" s="13">
        <v>5.79251</v>
      </c>
      <c r="C807" s="15">
        <v>4236700</v>
      </c>
      <c r="D807" t="s">
        <v>53</v>
      </c>
    </row>
    <row r="808" spans="1:4" x14ac:dyDescent="0.2">
      <c r="A808" s="32">
        <v>43334</v>
      </c>
      <c r="B808" s="13">
        <v>5.7965099999999996</v>
      </c>
      <c r="C808" s="15">
        <v>3947600</v>
      </c>
      <c r="D808" t="s">
        <v>53</v>
      </c>
    </row>
    <row r="809" spans="1:4" x14ac:dyDescent="0.2">
      <c r="A809" s="32">
        <v>43335</v>
      </c>
      <c r="B809" s="13">
        <v>5.79251</v>
      </c>
      <c r="C809" s="15">
        <v>4467200</v>
      </c>
      <c r="D809" t="s">
        <v>53</v>
      </c>
    </row>
    <row r="810" spans="1:4" x14ac:dyDescent="0.2">
      <c r="A810" s="32">
        <v>43336</v>
      </c>
      <c r="B810" s="13">
        <v>5.8298399999999999</v>
      </c>
      <c r="C810" s="15">
        <v>7308700</v>
      </c>
      <c r="D810" t="s">
        <v>53</v>
      </c>
    </row>
    <row r="811" spans="1:4" x14ac:dyDescent="0.2">
      <c r="A811" s="32">
        <v>43339</v>
      </c>
      <c r="B811" s="13">
        <v>5.8498400000000004</v>
      </c>
      <c r="C811" s="15">
        <v>7734400</v>
      </c>
      <c r="D811" t="s">
        <v>53</v>
      </c>
    </row>
    <row r="812" spans="1:4" x14ac:dyDescent="0.2">
      <c r="A812" s="32">
        <v>43340</v>
      </c>
      <c r="B812" s="13">
        <v>5.8951599999999997</v>
      </c>
      <c r="C812" s="15">
        <v>5825200</v>
      </c>
      <c r="D812" t="s">
        <v>53</v>
      </c>
    </row>
    <row r="813" spans="1:4" x14ac:dyDescent="0.2">
      <c r="A813" s="32">
        <v>43341</v>
      </c>
      <c r="B813" s="13">
        <v>5.8898299999999999</v>
      </c>
      <c r="C813" s="15">
        <v>4291500</v>
      </c>
      <c r="D813" t="s">
        <v>53</v>
      </c>
    </row>
    <row r="814" spans="1:4" x14ac:dyDescent="0.2">
      <c r="A814" s="32">
        <v>43342</v>
      </c>
      <c r="B814" s="13">
        <v>5.8404999999999996</v>
      </c>
      <c r="C814" s="15">
        <v>4035900</v>
      </c>
      <c r="D814" t="s">
        <v>53</v>
      </c>
    </row>
    <row r="815" spans="1:4" x14ac:dyDescent="0.2">
      <c r="A815" s="32">
        <v>43343</v>
      </c>
      <c r="B815" s="13">
        <v>5.8391700000000002</v>
      </c>
      <c r="C815" s="15">
        <v>5289800</v>
      </c>
      <c r="D815" t="s">
        <v>53</v>
      </c>
    </row>
    <row r="816" spans="1:4" x14ac:dyDescent="0.2">
      <c r="A816" s="32">
        <v>43347</v>
      </c>
      <c r="B816" s="13">
        <v>5.7978399999999999</v>
      </c>
      <c r="C816" s="15">
        <v>6511100</v>
      </c>
      <c r="D816" t="s">
        <v>53</v>
      </c>
    </row>
    <row r="817" spans="1:4" x14ac:dyDescent="0.2">
      <c r="A817" s="32">
        <v>43348</v>
      </c>
      <c r="B817" s="13">
        <v>5.8285099999999996</v>
      </c>
      <c r="C817" s="15">
        <v>11788800</v>
      </c>
      <c r="D817" t="s">
        <v>53</v>
      </c>
    </row>
    <row r="818" spans="1:4" x14ac:dyDescent="0.2">
      <c r="A818" s="32">
        <v>43349</v>
      </c>
      <c r="B818" s="13">
        <v>5.8471700000000002</v>
      </c>
      <c r="C818" s="15">
        <v>8680600</v>
      </c>
      <c r="D818" t="s">
        <v>53</v>
      </c>
    </row>
    <row r="819" spans="1:4" x14ac:dyDescent="0.2">
      <c r="A819" s="32">
        <v>43350</v>
      </c>
      <c r="B819" s="13">
        <v>5.8298399999999999</v>
      </c>
      <c r="C819" s="15">
        <v>6961000</v>
      </c>
      <c r="D819" t="s">
        <v>53</v>
      </c>
    </row>
    <row r="820" spans="1:4" x14ac:dyDescent="0.2">
      <c r="A820" s="32">
        <v>43353</v>
      </c>
      <c r="B820" s="13">
        <v>5.8911600000000002</v>
      </c>
      <c r="C820" s="15">
        <v>6741700</v>
      </c>
      <c r="D820" t="s">
        <v>53</v>
      </c>
    </row>
    <row r="821" spans="1:4" x14ac:dyDescent="0.2">
      <c r="A821" s="32">
        <v>43354</v>
      </c>
      <c r="B821" s="13">
        <v>5.9178300000000004</v>
      </c>
      <c r="C821" s="15">
        <v>8385900</v>
      </c>
      <c r="D821" t="s">
        <v>53</v>
      </c>
    </row>
    <row r="822" spans="1:4" x14ac:dyDescent="0.2">
      <c r="A822" s="32">
        <v>43355</v>
      </c>
      <c r="B822" s="13">
        <v>5.9084899999999996</v>
      </c>
      <c r="C822" s="15">
        <v>5141100</v>
      </c>
      <c r="D822" t="s">
        <v>53</v>
      </c>
    </row>
    <row r="823" spans="1:4" x14ac:dyDescent="0.2">
      <c r="A823" s="32">
        <v>43356</v>
      </c>
      <c r="B823" s="13">
        <v>5.9444900000000001</v>
      </c>
      <c r="C823" s="15">
        <v>6457200</v>
      </c>
      <c r="D823" t="s">
        <v>53</v>
      </c>
    </row>
    <row r="824" spans="1:4" x14ac:dyDescent="0.2">
      <c r="A824" s="32">
        <v>43357</v>
      </c>
      <c r="B824" s="13">
        <v>5.8831600000000002</v>
      </c>
      <c r="C824" s="15">
        <v>9480000</v>
      </c>
      <c r="D824" t="s">
        <v>53</v>
      </c>
    </row>
    <row r="825" spans="1:4" x14ac:dyDescent="0.2">
      <c r="A825" s="32">
        <v>43360</v>
      </c>
      <c r="B825" s="13">
        <v>5.92849</v>
      </c>
      <c r="C825" s="15">
        <v>6184000</v>
      </c>
      <c r="D825" t="s">
        <v>53</v>
      </c>
    </row>
    <row r="826" spans="1:4" x14ac:dyDescent="0.2">
      <c r="A826" s="32">
        <v>43361</v>
      </c>
      <c r="B826" s="13">
        <v>5.91249</v>
      </c>
      <c r="C826" s="15">
        <v>6176500</v>
      </c>
      <c r="D826" t="s">
        <v>53</v>
      </c>
    </row>
    <row r="827" spans="1:4" x14ac:dyDescent="0.2">
      <c r="A827" s="32">
        <v>43362</v>
      </c>
      <c r="B827" s="13">
        <v>5.8685</v>
      </c>
      <c r="C827" s="15">
        <v>9368400</v>
      </c>
      <c r="D827" t="s">
        <v>53</v>
      </c>
    </row>
    <row r="828" spans="1:4" x14ac:dyDescent="0.2">
      <c r="A828" s="32">
        <v>43363</v>
      </c>
      <c r="B828" s="13">
        <v>5.9271599999999998</v>
      </c>
      <c r="C828" s="15">
        <v>6451700</v>
      </c>
      <c r="D828" t="s">
        <v>53</v>
      </c>
    </row>
    <row r="829" spans="1:4" x14ac:dyDescent="0.2">
      <c r="A829" s="32">
        <v>43364</v>
      </c>
      <c r="B829" s="13">
        <v>5.9498199999999999</v>
      </c>
      <c r="C829" s="15">
        <v>10056300</v>
      </c>
      <c r="D829" t="s">
        <v>53</v>
      </c>
    </row>
    <row r="830" spans="1:4" x14ac:dyDescent="0.2">
      <c r="A830" s="32">
        <v>43367</v>
      </c>
      <c r="B830" s="13">
        <v>5.8098400000000003</v>
      </c>
      <c r="C830" s="15">
        <v>8900000</v>
      </c>
      <c r="D830" t="s">
        <v>53</v>
      </c>
    </row>
    <row r="831" spans="1:4" x14ac:dyDescent="0.2">
      <c r="A831" s="32">
        <v>43368</v>
      </c>
      <c r="B831" s="13">
        <v>5.8311700000000002</v>
      </c>
      <c r="C831" s="15">
        <v>4479300</v>
      </c>
      <c r="D831" t="s">
        <v>53</v>
      </c>
    </row>
    <row r="832" spans="1:4" x14ac:dyDescent="0.2">
      <c r="A832" s="32">
        <v>43369</v>
      </c>
      <c r="B832" s="13">
        <v>5.7725099999999996</v>
      </c>
      <c r="C832" s="15">
        <v>3989400</v>
      </c>
      <c r="D832" t="s">
        <v>53</v>
      </c>
    </row>
    <row r="833" spans="1:4" x14ac:dyDescent="0.2">
      <c r="A833" s="32">
        <v>43370</v>
      </c>
      <c r="B833" s="13">
        <v>5.7871800000000002</v>
      </c>
      <c r="C833" s="15">
        <v>5166200</v>
      </c>
      <c r="D833" t="s">
        <v>53</v>
      </c>
    </row>
    <row r="834" spans="1:4" x14ac:dyDescent="0.2">
      <c r="A834" s="32">
        <v>43371</v>
      </c>
      <c r="B834" s="13">
        <v>5.8831600000000002</v>
      </c>
      <c r="C834" s="15">
        <v>9509700</v>
      </c>
      <c r="D834" t="s">
        <v>53</v>
      </c>
    </row>
    <row r="835" spans="1:4" x14ac:dyDescent="0.2">
      <c r="A835" s="32">
        <v>43374</v>
      </c>
      <c r="B835" s="13">
        <v>5.8458399999999999</v>
      </c>
      <c r="C835" s="15">
        <v>7555000</v>
      </c>
      <c r="D835" t="s">
        <v>53</v>
      </c>
    </row>
    <row r="836" spans="1:4" x14ac:dyDescent="0.2">
      <c r="A836" s="32">
        <v>43375</v>
      </c>
      <c r="B836" s="13">
        <v>5.8818299999999999</v>
      </c>
      <c r="C836" s="15">
        <v>5341800</v>
      </c>
      <c r="D836" t="s">
        <v>53</v>
      </c>
    </row>
    <row r="837" spans="1:4" x14ac:dyDescent="0.2">
      <c r="A837" s="32">
        <v>43376</v>
      </c>
      <c r="B837" s="13">
        <v>5.8138399999999999</v>
      </c>
      <c r="C837" s="15">
        <v>7945400</v>
      </c>
      <c r="D837" t="s">
        <v>53</v>
      </c>
    </row>
    <row r="838" spans="1:4" x14ac:dyDescent="0.2">
      <c r="A838" s="32">
        <v>43377</v>
      </c>
      <c r="B838" s="13">
        <v>5.7791800000000002</v>
      </c>
      <c r="C838" s="15">
        <v>8446400</v>
      </c>
      <c r="D838" t="s">
        <v>53</v>
      </c>
    </row>
    <row r="839" spans="1:4" x14ac:dyDescent="0.2">
      <c r="A839" s="32">
        <v>43378</v>
      </c>
      <c r="B839" s="13">
        <v>5.8018400000000003</v>
      </c>
      <c r="C839" s="15">
        <v>13142200</v>
      </c>
      <c r="D839" t="s">
        <v>53</v>
      </c>
    </row>
    <row r="840" spans="1:4" x14ac:dyDescent="0.2">
      <c r="A840" s="32">
        <v>43381</v>
      </c>
      <c r="B840" s="13">
        <v>5.8858300000000003</v>
      </c>
      <c r="C840" s="15">
        <v>16737500</v>
      </c>
      <c r="D840" t="s">
        <v>53</v>
      </c>
    </row>
    <row r="841" spans="1:4" x14ac:dyDescent="0.2">
      <c r="A841" s="32">
        <v>43382</v>
      </c>
      <c r="B841" s="13">
        <v>5.9151600000000002</v>
      </c>
      <c r="C841" s="15">
        <v>7920300</v>
      </c>
      <c r="D841" t="s">
        <v>53</v>
      </c>
    </row>
    <row r="842" spans="1:4" x14ac:dyDescent="0.2">
      <c r="A842" s="32">
        <v>43383</v>
      </c>
      <c r="B842" s="13">
        <v>5.7965099999999996</v>
      </c>
      <c r="C842" s="15">
        <v>10602800</v>
      </c>
      <c r="D842" t="s">
        <v>53</v>
      </c>
    </row>
    <row r="843" spans="1:4" x14ac:dyDescent="0.2">
      <c r="A843" s="32">
        <v>43384</v>
      </c>
      <c r="B843" s="13">
        <v>5.6165399999999996</v>
      </c>
      <c r="C843" s="15">
        <v>11405900</v>
      </c>
      <c r="D843" t="s">
        <v>53</v>
      </c>
    </row>
    <row r="844" spans="1:4" x14ac:dyDescent="0.2">
      <c r="A844" s="32">
        <v>43385</v>
      </c>
      <c r="B844" s="13">
        <v>5.5792099999999998</v>
      </c>
      <c r="C844" s="15">
        <v>13129200</v>
      </c>
      <c r="D844" t="s">
        <v>53</v>
      </c>
    </row>
    <row r="845" spans="1:4" x14ac:dyDescent="0.2">
      <c r="A845" s="32">
        <v>43388</v>
      </c>
      <c r="B845" s="13">
        <v>5.6551999999999998</v>
      </c>
      <c r="C845" s="15">
        <v>8568100</v>
      </c>
      <c r="D845" t="s">
        <v>53</v>
      </c>
    </row>
    <row r="846" spans="1:4" x14ac:dyDescent="0.2">
      <c r="A846" s="32">
        <v>43389</v>
      </c>
      <c r="B846" s="13">
        <v>5.7405200000000001</v>
      </c>
      <c r="C846" s="15">
        <v>7473200</v>
      </c>
      <c r="D846" t="s">
        <v>53</v>
      </c>
    </row>
    <row r="847" spans="1:4" x14ac:dyDescent="0.2">
      <c r="A847" s="32">
        <v>43390</v>
      </c>
      <c r="B847" s="13">
        <v>5.7111900000000002</v>
      </c>
      <c r="C847" s="15">
        <v>4814800</v>
      </c>
      <c r="D847" t="s">
        <v>53</v>
      </c>
    </row>
    <row r="848" spans="1:4" x14ac:dyDescent="0.2">
      <c r="A848" s="32">
        <v>43391</v>
      </c>
      <c r="B848" s="13">
        <v>5.7045199999999996</v>
      </c>
      <c r="C848" s="15">
        <v>6461000</v>
      </c>
      <c r="D848" t="s">
        <v>53</v>
      </c>
    </row>
    <row r="849" spans="1:4" x14ac:dyDescent="0.2">
      <c r="A849" s="32">
        <v>43392</v>
      </c>
      <c r="B849" s="13">
        <v>5.7631800000000002</v>
      </c>
      <c r="C849" s="15">
        <v>5894000</v>
      </c>
      <c r="D849" t="s">
        <v>53</v>
      </c>
    </row>
    <row r="850" spans="1:4" x14ac:dyDescent="0.2">
      <c r="A850" s="32">
        <v>43395</v>
      </c>
      <c r="B850" s="13">
        <v>5.6618599999999999</v>
      </c>
      <c r="C850" s="15">
        <v>5049000</v>
      </c>
      <c r="D850" t="s">
        <v>53</v>
      </c>
    </row>
    <row r="851" spans="1:4" x14ac:dyDescent="0.2">
      <c r="A851" s="32">
        <v>43396</v>
      </c>
      <c r="B851" s="13">
        <v>5.6658600000000003</v>
      </c>
      <c r="C851" s="15">
        <v>6358700</v>
      </c>
      <c r="D851" t="s">
        <v>53</v>
      </c>
    </row>
    <row r="852" spans="1:4" x14ac:dyDescent="0.2">
      <c r="A852" s="32">
        <v>43397</v>
      </c>
      <c r="B852" s="13">
        <v>5.6845299999999996</v>
      </c>
      <c r="C852" s="15">
        <v>18867000</v>
      </c>
      <c r="D852" t="s">
        <v>53</v>
      </c>
    </row>
    <row r="853" spans="1:4" x14ac:dyDescent="0.2">
      <c r="A853" s="32">
        <v>43398</v>
      </c>
      <c r="B853" s="13">
        <v>5.7698499999999999</v>
      </c>
      <c r="C853" s="15">
        <v>8999400</v>
      </c>
      <c r="D853" t="s">
        <v>53</v>
      </c>
    </row>
    <row r="854" spans="1:4" x14ac:dyDescent="0.2">
      <c r="A854" s="32">
        <v>43399</v>
      </c>
      <c r="B854" s="13">
        <v>5.6631999999999998</v>
      </c>
      <c r="C854" s="15">
        <v>9337800</v>
      </c>
      <c r="D854" t="s">
        <v>53</v>
      </c>
    </row>
    <row r="855" spans="1:4" x14ac:dyDescent="0.2">
      <c r="A855" s="32">
        <v>43402</v>
      </c>
      <c r="B855" s="13">
        <v>5.7805099999999996</v>
      </c>
      <c r="C855" s="15">
        <v>8263300</v>
      </c>
      <c r="D855" t="s">
        <v>53</v>
      </c>
    </row>
    <row r="856" spans="1:4" x14ac:dyDescent="0.2">
      <c r="A856" s="32">
        <v>43403</v>
      </c>
      <c r="B856" s="13">
        <v>5.8311700000000002</v>
      </c>
      <c r="C856" s="15">
        <v>8552300</v>
      </c>
      <c r="D856" t="s">
        <v>53</v>
      </c>
    </row>
    <row r="857" spans="1:4" x14ac:dyDescent="0.2">
      <c r="A857" s="32">
        <v>43404</v>
      </c>
      <c r="B857" s="13">
        <v>5.7378499999999999</v>
      </c>
      <c r="C857" s="15">
        <v>10218000</v>
      </c>
      <c r="D857" t="s">
        <v>53</v>
      </c>
    </row>
    <row r="858" spans="1:4" x14ac:dyDescent="0.2">
      <c r="A858" s="32">
        <v>43405</v>
      </c>
      <c r="B858" s="13">
        <v>5.7325200000000001</v>
      </c>
      <c r="C858" s="15">
        <v>8494700</v>
      </c>
      <c r="D858" t="s">
        <v>53</v>
      </c>
    </row>
    <row r="859" spans="1:4" x14ac:dyDescent="0.2">
      <c r="A859" s="32">
        <v>43406</v>
      </c>
      <c r="B859" s="13">
        <v>5.8018400000000003</v>
      </c>
      <c r="C859" s="15">
        <v>14142300</v>
      </c>
      <c r="D859" t="s">
        <v>53</v>
      </c>
    </row>
    <row r="860" spans="1:4" x14ac:dyDescent="0.2">
      <c r="A860" s="32">
        <v>43409</v>
      </c>
      <c r="B860" s="13">
        <v>5.8391700000000002</v>
      </c>
      <c r="C860" s="15">
        <v>9855500</v>
      </c>
      <c r="D860" t="s">
        <v>53</v>
      </c>
    </row>
    <row r="861" spans="1:4" x14ac:dyDescent="0.2">
      <c r="A861" s="32">
        <v>43410</v>
      </c>
      <c r="B861" s="13">
        <v>5.9711499999999997</v>
      </c>
      <c r="C861" s="15">
        <v>12305700</v>
      </c>
      <c r="D861" t="s">
        <v>53</v>
      </c>
    </row>
    <row r="862" spans="1:4" x14ac:dyDescent="0.2">
      <c r="A862" s="32">
        <v>43411</v>
      </c>
      <c r="B862" s="13">
        <v>6.04847</v>
      </c>
      <c r="C862" s="15">
        <v>6190500</v>
      </c>
      <c r="D862" t="s">
        <v>53</v>
      </c>
    </row>
    <row r="863" spans="1:4" x14ac:dyDescent="0.2">
      <c r="A863" s="32">
        <v>43412</v>
      </c>
      <c r="B863" s="13">
        <v>6.0791399999999998</v>
      </c>
      <c r="C863" s="15">
        <v>6943400</v>
      </c>
      <c r="D863" t="s">
        <v>53</v>
      </c>
    </row>
    <row r="864" spans="1:4" x14ac:dyDescent="0.2">
      <c r="A864" s="32">
        <v>43413</v>
      </c>
      <c r="B864" s="13">
        <v>6.0844699999999996</v>
      </c>
      <c r="C864" s="15">
        <v>6035200</v>
      </c>
      <c r="D864" t="s">
        <v>53</v>
      </c>
    </row>
    <row r="865" spans="1:4" x14ac:dyDescent="0.2">
      <c r="A865" s="32">
        <v>43416</v>
      </c>
      <c r="B865" s="13">
        <v>6.1124700000000001</v>
      </c>
      <c r="C865" s="15">
        <v>8003000</v>
      </c>
      <c r="D865" t="s">
        <v>53</v>
      </c>
    </row>
    <row r="866" spans="1:4" x14ac:dyDescent="0.2">
      <c r="A866" s="32">
        <v>43417</v>
      </c>
      <c r="B866" s="13">
        <v>6.1377899999999999</v>
      </c>
      <c r="C866" s="15">
        <v>8813500</v>
      </c>
      <c r="D866" t="s">
        <v>53</v>
      </c>
    </row>
    <row r="867" spans="1:4" x14ac:dyDescent="0.2">
      <c r="A867" s="32">
        <v>43418</v>
      </c>
      <c r="B867" s="13">
        <v>6.06447</v>
      </c>
      <c r="C867" s="15">
        <v>7953700</v>
      </c>
      <c r="D867" t="s">
        <v>53</v>
      </c>
    </row>
    <row r="868" spans="1:4" x14ac:dyDescent="0.2">
      <c r="A868" s="32">
        <v>43419</v>
      </c>
      <c r="B868" s="13">
        <v>5.9524900000000001</v>
      </c>
      <c r="C868" s="15">
        <v>11945000</v>
      </c>
      <c r="D868" t="s">
        <v>53</v>
      </c>
    </row>
    <row r="869" spans="1:4" x14ac:dyDescent="0.2">
      <c r="A869" s="32">
        <v>43420</v>
      </c>
      <c r="B869" s="13">
        <v>6.0857999999999999</v>
      </c>
      <c r="C869" s="15">
        <v>9603600</v>
      </c>
      <c r="D869" t="s">
        <v>53</v>
      </c>
    </row>
    <row r="870" spans="1:4" x14ac:dyDescent="0.2">
      <c r="A870" s="32">
        <v>43423</v>
      </c>
      <c r="B870" s="13">
        <v>6.1284599999999996</v>
      </c>
      <c r="C870" s="15">
        <v>7444400</v>
      </c>
      <c r="D870" t="s">
        <v>53</v>
      </c>
    </row>
    <row r="871" spans="1:4" x14ac:dyDescent="0.2">
      <c r="A871" s="32">
        <v>43424</v>
      </c>
      <c r="B871" s="13">
        <v>6.1177999999999999</v>
      </c>
      <c r="C871" s="15">
        <v>10750600</v>
      </c>
      <c r="D871" t="s">
        <v>53</v>
      </c>
    </row>
    <row r="872" spans="1:4" x14ac:dyDescent="0.2">
      <c r="A872" s="32">
        <v>43425</v>
      </c>
      <c r="B872" s="13">
        <v>6.1511300000000002</v>
      </c>
      <c r="C872" s="15">
        <v>6313200</v>
      </c>
      <c r="D872" t="s">
        <v>53</v>
      </c>
    </row>
    <row r="873" spans="1:4" x14ac:dyDescent="0.2">
      <c r="A873" s="32">
        <v>43427</v>
      </c>
      <c r="B873" s="13">
        <v>6.1351300000000002</v>
      </c>
      <c r="C873" s="15">
        <v>2301400</v>
      </c>
      <c r="D873" t="s">
        <v>53</v>
      </c>
    </row>
    <row r="874" spans="1:4" x14ac:dyDescent="0.2">
      <c r="A874" s="32">
        <v>43430</v>
      </c>
      <c r="B874" s="13">
        <v>6.1351300000000002</v>
      </c>
      <c r="C874" s="15">
        <v>6111500</v>
      </c>
      <c r="D874" t="s">
        <v>53</v>
      </c>
    </row>
    <row r="875" spans="1:4" x14ac:dyDescent="0.2">
      <c r="A875" s="32">
        <v>43431</v>
      </c>
      <c r="B875" s="13">
        <v>6.1431300000000002</v>
      </c>
      <c r="C875" s="15">
        <v>11114000</v>
      </c>
      <c r="D875" t="s">
        <v>53</v>
      </c>
    </row>
    <row r="876" spans="1:4" x14ac:dyDescent="0.2">
      <c r="A876" s="32">
        <v>43432</v>
      </c>
      <c r="B876" s="13">
        <v>6.1711200000000002</v>
      </c>
      <c r="C876" s="15">
        <v>14936100</v>
      </c>
      <c r="D876" t="s">
        <v>53</v>
      </c>
    </row>
    <row r="877" spans="1:4" x14ac:dyDescent="0.2">
      <c r="A877" s="32">
        <v>43433</v>
      </c>
      <c r="B877" s="13">
        <v>6.1524599999999996</v>
      </c>
      <c r="C877" s="15">
        <v>9220600</v>
      </c>
      <c r="D877" t="s">
        <v>53</v>
      </c>
    </row>
    <row r="878" spans="1:4" x14ac:dyDescent="0.2">
      <c r="A878" s="32">
        <v>43434</v>
      </c>
      <c r="B878" s="13">
        <v>6.2777799999999999</v>
      </c>
      <c r="C878" s="15">
        <v>16022700</v>
      </c>
      <c r="D878" t="s">
        <v>53</v>
      </c>
    </row>
    <row r="879" spans="1:4" x14ac:dyDescent="0.2">
      <c r="A879" s="32">
        <v>43437</v>
      </c>
      <c r="B879" s="13">
        <v>6.2804399999999996</v>
      </c>
      <c r="C879" s="15">
        <v>13075300</v>
      </c>
      <c r="D879" t="s">
        <v>53</v>
      </c>
    </row>
    <row r="880" spans="1:4" x14ac:dyDescent="0.2">
      <c r="A880" s="32">
        <v>43438</v>
      </c>
      <c r="B880" s="13">
        <v>6.1431300000000002</v>
      </c>
      <c r="C880" s="15">
        <v>14028000</v>
      </c>
      <c r="D880" t="s">
        <v>53</v>
      </c>
    </row>
    <row r="881" spans="1:4" x14ac:dyDescent="0.2">
      <c r="A881" s="32">
        <v>43440</v>
      </c>
      <c r="B881" s="13">
        <v>6.3044399999999996</v>
      </c>
      <c r="C881" s="15">
        <v>20153400</v>
      </c>
      <c r="D881" t="s">
        <v>53</v>
      </c>
    </row>
    <row r="882" spans="1:4" x14ac:dyDescent="0.2">
      <c r="A882" s="32">
        <v>43441</v>
      </c>
      <c r="B882" s="13">
        <v>6.27644</v>
      </c>
      <c r="C882" s="15">
        <v>11793500</v>
      </c>
      <c r="D882" t="s">
        <v>53</v>
      </c>
    </row>
    <row r="883" spans="1:4" x14ac:dyDescent="0.2">
      <c r="A883" s="32">
        <v>43444</v>
      </c>
      <c r="B883" s="13">
        <v>6.2671099999999997</v>
      </c>
      <c r="C883" s="15">
        <v>9957700</v>
      </c>
      <c r="D883" t="s">
        <v>53</v>
      </c>
    </row>
    <row r="884" spans="1:4" x14ac:dyDescent="0.2">
      <c r="A884" s="32">
        <v>43445</v>
      </c>
      <c r="B884" s="13">
        <v>6.3124399999999996</v>
      </c>
      <c r="C884" s="15">
        <v>12684900</v>
      </c>
      <c r="D884" t="s">
        <v>53</v>
      </c>
    </row>
    <row r="885" spans="1:4" x14ac:dyDescent="0.2">
      <c r="A885" s="32">
        <v>43446</v>
      </c>
      <c r="B885" s="13">
        <v>6.1644600000000001</v>
      </c>
      <c r="C885" s="15">
        <v>14731600</v>
      </c>
      <c r="D885" t="s">
        <v>53</v>
      </c>
    </row>
    <row r="886" spans="1:4" x14ac:dyDescent="0.2">
      <c r="A886" s="32">
        <v>43447</v>
      </c>
      <c r="B886" s="13">
        <v>6.2591099999999997</v>
      </c>
      <c r="C886" s="15">
        <v>11529500</v>
      </c>
      <c r="D886" t="s">
        <v>53</v>
      </c>
    </row>
    <row r="887" spans="1:4" x14ac:dyDescent="0.2">
      <c r="A887" s="32">
        <v>43448</v>
      </c>
      <c r="B887" s="13">
        <v>6.2884399999999996</v>
      </c>
      <c r="C887" s="15">
        <v>12835500</v>
      </c>
      <c r="D887" t="s">
        <v>53</v>
      </c>
    </row>
    <row r="888" spans="1:4" x14ac:dyDescent="0.2">
      <c r="A888" s="32">
        <v>43451</v>
      </c>
      <c r="B888" s="13">
        <v>6.0164799999999996</v>
      </c>
      <c r="C888" s="15">
        <v>15990200</v>
      </c>
      <c r="D888" t="s">
        <v>53</v>
      </c>
    </row>
    <row r="889" spans="1:4" x14ac:dyDescent="0.2">
      <c r="A889" s="32">
        <v>43452</v>
      </c>
      <c r="B889" s="13">
        <v>6.0551399999999997</v>
      </c>
      <c r="C889" s="15">
        <v>20254700</v>
      </c>
      <c r="D889" t="s">
        <v>53</v>
      </c>
    </row>
    <row r="890" spans="1:4" x14ac:dyDescent="0.2">
      <c r="A890" s="32">
        <v>43453</v>
      </c>
      <c r="B890" s="13">
        <v>6.05647</v>
      </c>
      <c r="C890" s="15">
        <v>16006000</v>
      </c>
      <c r="D890" t="s">
        <v>53</v>
      </c>
    </row>
    <row r="891" spans="1:4" x14ac:dyDescent="0.2">
      <c r="A891" s="32">
        <v>43454</v>
      </c>
      <c r="B891" s="13">
        <v>6.0284800000000001</v>
      </c>
      <c r="C891" s="15">
        <v>12455300</v>
      </c>
      <c r="D891" t="s">
        <v>53</v>
      </c>
    </row>
    <row r="892" spans="1:4" x14ac:dyDescent="0.2">
      <c r="A892" s="32">
        <v>43455</v>
      </c>
      <c r="B892" s="13">
        <v>5.9164899999999996</v>
      </c>
      <c r="C892" s="15">
        <v>32411700</v>
      </c>
      <c r="D892" t="s">
        <v>53</v>
      </c>
    </row>
    <row r="893" spans="1:4" x14ac:dyDescent="0.2">
      <c r="A893" s="32">
        <v>43458</v>
      </c>
      <c r="B893" s="13">
        <v>5.6285299999999996</v>
      </c>
      <c r="C893" s="15">
        <v>7360700</v>
      </c>
      <c r="D893" t="s">
        <v>53</v>
      </c>
    </row>
    <row r="894" spans="1:4" x14ac:dyDescent="0.2">
      <c r="A894" s="32">
        <v>43460</v>
      </c>
      <c r="B894" s="13">
        <v>5.7898399999999999</v>
      </c>
      <c r="C894" s="15">
        <v>21591400</v>
      </c>
      <c r="D894" t="s">
        <v>53</v>
      </c>
    </row>
    <row r="895" spans="1:4" x14ac:dyDescent="0.2">
      <c r="A895" s="32">
        <v>43461</v>
      </c>
      <c r="B895" s="13">
        <v>5.8018400000000003</v>
      </c>
      <c r="C895" s="15">
        <v>18516600</v>
      </c>
      <c r="D895" t="s">
        <v>53</v>
      </c>
    </row>
    <row r="896" spans="1:4" x14ac:dyDescent="0.2">
      <c r="A896" s="32">
        <v>43462</v>
      </c>
      <c r="B896" s="13">
        <v>5.7965099999999996</v>
      </c>
      <c r="C896" s="15">
        <v>12156900</v>
      </c>
      <c r="D896" t="s">
        <v>53</v>
      </c>
    </row>
    <row r="897" spans="1:4" x14ac:dyDescent="0.2">
      <c r="A897" s="32">
        <v>43465</v>
      </c>
      <c r="B897" s="13">
        <v>5.8498400000000004</v>
      </c>
      <c r="C897" s="15">
        <v>11476500</v>
      </c>
      <c r="D897" t="s">
        <v>53</v>
      </c>
    </row>
    <row r="898" spans="1:4" x14ac:dyDescent="0.2">
      <c r="A898" s="32">
        <v>43467</v>
      </c>
      <c r="B898" s="13">
        <v>5.6458599999999999</v>
      </c>
      <c r="C898" s="15">
        <v>10416900</v>
      </c>
      <c r="D898" t="s">
        <v>53</v>
      </c>
    </row>
    <row r="899" spans="1:4" x14ac:dyDescent="0.2">
      <c r="A899" s="32">
        <v>43468</v>
      </c>
      <c r="B899" s="13">
        <v>5.6951900000000002</v>
      </c>
      <c r="C899" s="15">
        <v>11452400</v>
      </c>
      <c r="D899" t="s">
        <v>53</v>
      </c>
    </row>
    <row r="900" spans="1:4" x14ac:dyDescent="0.2">
      <c r="A900" s="32">
        <v>43469</v>
      </c>
      <c r="B900" s="13">
        <v>5.7151899999999998</v>
      </c>
      <c r="C900" s="15">
        <v>13070600</v>
      </c>
      <c r="D900" t="s">
        <v>53</v>
      </c>
    </row>
    <row r="901" spans="1:4" x14ac:dyDescent="0.2">
      <c r="A901" s="32">
        <v>43472</v>
      </c>
      <c r="B901" s="13">
        <v>5.7191900000000002</v>
      </c>
      <c r="C901" s="15">
        <v>8818200</v>
      </c>
      <c r="D901" t="s">
        <v>53</v>
      </c>
    </row>
    <row r="902" spans="1:4" x14ac:dyDescent="0.2">
      <c r="A902" s="32">
        <v>43473</v>
      </c>
      <c r="B902" s="13">
        <v>5.8765000000000001</v>
      </c>
      <c r="C902" s="15">
        <v>8644400</v>
      </c>
      <c r="D902" t="s">
        <v>53</v>
      </c>
    </row>
    <row r="903" spans="1:4" x14ac:dyDescent="0.2">
      <c r="A903" s="32">
        <v>43474</v>
      </c>
      <c r="B903" s="13">
        <v>5.8871599999999997</v>
      </c>
      <c r="C903" s="15">
        <v>6918300</v>
      </c>
      <c r="D903" t="s">
        <v>53</v>
      </c>
    </row>
    <row r="904" spans="1:4" x14ac:dyDescent="0.2">
      <c r="A904" s="32">
        <v>43475</v>
      </c>
      <c r="B904" s="13">
        <v>6.0258099999999999</v>
      </c>
      <c r="C904" s="15">
        <v>9519900</v>
      </c>
      <c r="D904" t="s">
        <v>53</v>
      </c>
    </row>
    <row r="905" spans="1:4" x14ac:dyDescent="0.2">
      <c r="A905" s="32">
        <v>43476</v>
      </c>
      <c r="B905" s="13">
        <v>6.0551399999999997</v>
      </c>
      <c r="C905" s="15">
        <v>7447200</v>
      </c>
      <c r="D905" t="s">
        <v>53</v>
      </c>
    </row>
    <row r="906" spans="1:4" x14ac:dyDescent="0.2">
      <c r="A906" s="32">
        <v>43479</v>
      </c>
      <c r="B906" s="13">
        <v>6.0284800000000001</v>
      </c>
      <c r="C906" s="15">
        <v>5681100</v>
      </c>
      <c r="D906" t="s">
        <v>53</v>
      </c>
    </row>
    <row r="907" spans="1:4" x14ac:dyDescent="0.2">
      <c r="A907" s="32">
        <v>43480</v>
      </c>
      <c r="B907" s="13">
        <v>6.11646</v>
      </c>
      <c r="C907" s="15">
        <v>5404100</v>
      </c>
      <c r="D907" t="s">
        <v>53</v>
      </c>
    </row>
    <row r="908" spans="1:4" x14ac:dyDescent="0.2">
      <c r="A908" s="32">
        <v>43481</v>
      </c>
      <c r="B908" s="13">
        <v>6.1644600000000001</v>
      </c>
      <c r="C908" s="15">
        <v>5482200</v>
      </c>
      <c r="D908" t="s">
        <v>53</v>
      </c>
    </row>
    <row r="909" spans="1:4" x14ac:dyDescent="0.2">
      <c r="A909" s="32">
        <v>43482</v>
      </c>
      <c r="B909" s="13">
        <v>6.2377799999999999</v>
      </c>
      <c r="C909" s="15">
        <v>6247200</v>
      </c>
      <c r="D909" t="s">
        <v>53</v>
      </c>
    </row>
    <row r="910" spans="1:4" x14ac:dyDescent="0.2">
      <c r="A910" s="32">
        <v>43483</v>
      </c>
      <c r="B910" s="13">
        <v>6.2644399999999996</v>
      </c>
      <c r="C910" s="15">
        <v>6877400</v>
      </c>
      <c r="D910" t="s">
        <v>53</v>
      </c>
    </row>
    <row r="911" spans="1:4" x14ac:dyDescent="0.2">
      <c r="A911" s="32">
        <v>43487</v>
      </c>
      <c r="B911" s="13">
        <v>6.2751099999999997</v>
      </c>
      <c r="C911" s="15">
        <v>8581100</v>
      </c>
      <c r="D911" t="s">
        <v>53</v>
      </c>
    </row>
    <row r="912" spans="1:4" x14ac:dyDescent="0.2">
      <c r="A912" s="32">
        <v>43488</v>
      </c>
      <c r="B912" s="13">
        <v>6.3177700000000003</v>
      </c>
      <c r="C912" s="15">
        <v>12061200</v>
      </c>
      <c r="D912" t="s">
        <v>53</v>
      </c>
    </row>
    <row r="913" spans="1:4" x14ac:dyDescent="0.2">
      <c r="A913" s="32">
        <v>43489</v>
      </c>
      <c r="B913" s="13">
        <v>6.3337700000000003</v>
      </c>
      <c r="C913" s="15">
        <v>7386700</v>
      </c>
      <c r="D913" t="s">
        <v>53</v>
      </c>
    </row>
    <row r="914" spans="1:4" x14ac:dyDescent="0.2">
      <c r="A914" s="32">
        <v>43490</v>
      </c>
      <c r="B914" s="13">
        <v>6.40442</v>
      </c>
      <c r="C914" s="15">
        <v>6724900</v>
      </c>
      <c r="D914" t="s">
        <v>53</v>
      </c>
    </row>
    <row r="915" spans="1:4" x14ac:dyDescent="0.2">
      <c r="A915" s="32">
        <v>43493</v>
      </c>
      <c r="B915" s="13">
        <v>6.4924099999999996</v>
      </c>
      <c r="C915" s="15">
        <v>11130800</v>
      </c>
      <c r="D915" t="s">
        <v>53</v>
      </c>
    </row>
    <row r="916" spans="1:4" x14ac:dyDescent="0.2">
      <c r="A916" s="32">
        <v>43494</v>
      </c>
      <c r="B916" s="13">
        <v>6.5644</v>
      </c>
      <c r="C916" s="15">
        <v>15213100</v>
      </c>
      <c r="D916" t="s">
        <v>53</v>
      </c>
    </row>
    <row r="917" spans="1:4" x14ac:dyDescent="0.2">
      <c r="A917" s="32">
        <v>43495</v>
      </c>
      <c r="B917" s="13">
        <v>6.5790699999999998</v>
      </c>
      <c r="C917" s="15">
        <v>10781300</v>
      </c>
      <c r="D917" t="s">
        <v>53</v>
      </c>
    </row>
    <row r="918" spans="1:4" x14ac:dyDescent="0.2">
      <c r="A918" s="32">
        <v>43496</v>
      </c>
      <c r="B918" s="13">
        <v>6.6017299999999999</v>
      </c>
      <c r="C918" s="15">
        <v>12413500</v>
      </c>
      <c r="D918" t="s">
        <v>53</v>
      </c>
    </row>
    <row r="919" spans="1:4" x14ac:dyDescent="0.2">
      <c r="A919" s="32">
        <v>43497</v>
      </c>
      <c r="B919" s="13">
        <v>6.5417399999999999</v>
      </c>
      <c r="C919" s="15">
        <v>6904300</v>
      </c>
      <c r="D919" t="s">
        <v>53</v>
      </c>
    </row>
    <row r="920" spans="1:4" x14ac:dyDescent="0.2">
      <c r="A920" s="32">
        <v>43500</v>
      </c>
      <c r="B920" s="13">
        <v>6.5870600000000001</v>
      </c>
      <c r="C920" s="15">
        <v>8264200</v>
      </c>
      <c r="D920" t="s">
        <v>53</v>
      </c>
    </row>
    <row r="921" spans="1:4" x14ac:dyDescent="0.2">
      <c r="A921" s="32">
        <v>43501</v>
      </c>
      <c r="B921" s="13">
        <v>6.5790699999999998</v>
      </c>
      <c r="C921" s="15">
        <v>14371000</v>
      </c>
      <c r="D921" t="s">
        <v>53</v>
      </c>
    </row>
    <row r="922" spans="1:4" x14ac:dyDescent="0.2">
      <c r="A922" s="32">
        <v>43502</v>
      </c>
      <c r="B922" s="13">
        <v>6.5590700000000002</v>
      </c>
      <c r="C922" s="15">
        <v>9597100</v>
      </c>
      <c r="D922" t="s">
        <v>53</v>
      </c>
    </row>
    <row r="923" spans="1:4" x14ac:dyDescent="0.2">
      <c r="A923" s="32">
        <v>43503</v>
      </c>
      <c r="B923" s="13">
        <v>6.5644</v>
      </c>
      <c r="C923" s="15">
        <v>17243200</v>
      </c>
      <c r="D923" t="s">
        <v>53</v>
      </c>
    </row>
    <row r="924" spans="1:4" x14ac:dyDescent="0.2">
      <c r="A924" s="32">
        <v>43504</v>
      </c>
      <c r="B924" s="13">
        <v>6.5657300000000003</v>
      </c>
      <c r="C924" s="15">
        <v>11896700</v>
      </c>
      <c r="D924" t="s">
        <v>53</v>
      </c>
    </row>
    <row r="925" spans="1:4" x14ac:dyDescent="0.2">
      <c r="A925" s="32">
        <v>43507</v>
      </c>
      <c r="B925" s="13">
        <v>6.5657300000000003</v>
      </c>
      <c r="C925" s="15">
        <v>12922800</v>
      </c>
      <c r="D925" t="s">
        <v>53</v>
      </c>
    </row>
    <row r="926" spans="1:4" x14ac:dyDescent="0.2">
      <c r="A926" s="32">
        <v>43508</v>
      </c>
      <c r="B926" s="13">
        <v>6.5177399999999999</v>
      </c>
      <c r="C926" s="15">
        <v>12186700</v>
      </c>
      <c r="D926" t="s">
        <v>53</v>
      </c>
    </row>
    <row r="927" spans="1:4" x14ac:dyDescent="0.2">
      <c r="A927" s="32">
        <v>43509</v>
      </c>
      <c r="B927" s="13">
        <v>6.5790699999999998</v>
      </c>
      <c r="C927" s="15">
        <v>9154600</v>
      </c>
      <c r="D927" t="s">
        <v>53</v>
      </c>
    </row>
    <row r="928" spans="1:4" x14ac:dyDescent="0.2">
      <c r="A928" s="32">
        <v>43510</v>
      </c>
      <c r="B928" s="13">
        <v>6.5884</v>
      </c>
      <c r="C928" s="15">
        <v>7293800</v>
      </c>
      <c r="D928" t="s">
        <v>53</v>
      </c>
    </row>
    <row r="929" spans="1:4" x14ac:dyDescent="0.2">
      <c r="A929" s="32">
        <v>43511</v>
      </c>
      <c r="B929" s="13">
        <v>6.6137300000000003</v>
      </c>
      <c r="C929" s="15">
        <v>7490800</v>
      </c>
      <c r="D929" t="s">
        <v>53</v>
      </c>
    </row>
    <row r="930" spans="1:4" x14ac:dyDescent="0.2">
      <c r="A930" s="32">
        <v>43515</v>
      </c>
      <c r="B930" s="13">
        <v>6.6470599999999997</v>
      </c>
      <c r="C930" s="15">
        <v>9452100</v>
      </c>
      <c r="D930" t="s">
        <v>53</v>
      </c>
    </row>
    <row r="931" spans="1:4" x14ac:dyDescent="0.2">
      <c r="A931" s="32">
        <v>43516</v>
      </c>
      <c r="B931" s="13">
        <v>6.5523999999999996</v>
      </c>
      <c r="C931" s="15">
        <v>17067500</v>
      </c>
      <c r="D931" t="s">
        <v>53</v>
      </c>
    </row>
    <row r="932" spans="1:4" x14ac:dyDescent="0.2">
      <c r="A932" s="32">
        <v>43517</v>
      </c>
      <c r="B932" s="13">
        <v>6.6097299999999999</v>
      </c>
      <c r="C932" s="15">
        <v>8443600</v>
      </c>
      <c r="D932" t="s">
        <v>53</v>
      </c>
    </row>
    <row r="933" spans="1:4" x14ac:dyDescent="0.2">
      <c r="A933" s="32">
        <v>43518</v>
      </c>
      <c r="B933" s="13">
        <v>6.65639</v>
      </c>
      <c r="C933" s="15">
        <v>9629600</v>
      </c>
      <c r="D933" t="s">
        <v>53</v>
      </c>
    </row>
    <row r="934" spans="1:4" x14ac:dyDescent="0.2">
      <c r="A934" s="32">
        <v>43521</v>
      </c>
      <c r="B934" s="13">
        <v>6.5603999999999996</v>
      </c>
      <c r="C934" s="15">
        <v>8847000</v>
      </c>
      <c r="D934" t="s">
        <v>53</v>
      </c>
    </row>
    <row r="935" spans="1:4" x14ac:dyDescent="0.2">
      <c r="A935" s="32">
        <v>43522</v>
      </c>
      <c r="B935" s="13">
        <v>6.5763999999999996</v>
      </c>
      <c r="C935" s="15">
        <v>8571800</v>
      </c>
      <c r="D935" t="s">
        <v>53</v>
      </c>
    </row>
    <row r="936" spans="1:4" x14ac:dyDescent="0.2">
      <c r="A936" s="32">
        <v>43523</v>
      </c>
      <c r="B936" s="13">
        <v>6.5217400000000003</v>
      </c>
      <c r="C936" s="15">
        <v>11319500</v>
      </c>
      <c r="D936" t="s">
        <v>53</v>
      </c>
    </row>
    <row r="937" spans="1:4" x14ac:dyDescent="0.2">
      <c r="A937" s="32">
        <v>43524</v>
      </c>
      <c r="B937" s="13">
        <v>6.5230699999999997</v>
      </c>
      <c r="C937" s="15">
        <v>26006500</v>
      </c>
      <c r="D937" t="s">
        <v>53</v>
      </c>
    </row>
    <row r="938" spans="1:4" x14ac:dyDescent="0.2">
      <c r="A938" s="32">
        <v>43525</v>
      </c>
      <c r="B938" s="13">
        <v>6.5404</v>
      </c>
      <c r="C938" s="15">
        <v>10654900</v>
      </c>
      <c r="D938" t="s">
        <v>53</v>
      </c>
    </row>
    <row r="939" spans="1:4" x14ac:dyDescent="0.2">
      <c r="A939" s="32">
        <v>43528</v>
      </c>
      <c r="B939" s="13">
        <v>6.6070599999999997</v>
      </c>
      <c r="C939" s="15">
        <v>8851600</v>
      </c>
      <c r="D939" t="s">
        <v>53</v>
      </c>
    </row>
    <row r="940" spans="1:4" x14ac:dyDescent="0.2">
      <c r="A940" s="32">
        <v>43529</v>
      </c>
      <c r="B940" s="13">
        <v>6.5910599999999997</v>
      </c>
      <c r="C940" s="15">
        <v>7796600</v>
      </c>
      <c r="D940" t="s">
        <v>53</v>
      </c>
    </row>
    <row r="941" spans="1:4" x14ac:dyDescent="0.2">
      <c r="A941" s="32">
        <v>43530</v>
      </c>
      <c r="B941" s="13">
        <v>6.5657300000000003</v>
      </c>
      <c r="C941" s="15">
        <v>12353100</v>
      </c>
      <c r="D941" t="s">
        <v>53</v>
      </c>
    </row>
    <row r="942" spans="1:4" x14ac:dyDescent="0.2">
      <c r="A942" s="32">
        <v>43531</v>
      </c>
      <c r="B942" s="13">
        <v>6.5750700000000002</v>
      </c>
      <c r="C942" s="15">
        <v>6965700</v>
      </c>
      <c r="D942" t="s">
        <v>53</v>
      </c>
    </row>
    <row r="943" spans="1:4" x14ac:dyDescent="0.2">
      <c r="A943" s="32">
        <v>43532</v>
      </c>
      <c r="B943" s="13">
        <v>6.5884</v>
      </c>
      <c r="C943" s="15">
        <v>7175700</v>
      </c>
      <c r="D943" t="s">
        <v>53</v>
      </c>
    </row>
    <row r="944" spans="1:4" x14ac:dyDescent="0.2">
      <c r="A944" s="32">
        <v>43535</v>
      </c>
      <c r="B944" s="13">
        <v>6.6430600000000002</v>
      </c>
      <c r="C944" s="15">
        <v>10627900</v>
      </c>
      <c r="D944" t="s">
        <v>53</v>
      </c>
    </row>
    <row r="945" spans="1:4" x14ac:dyDescent="0.2">
      <c r="A945" s="32">
        <v>43536</v>
      </c>
      <c r="B945" s="13">
        <v>6.7043799999999996</v>
      </c>
      <c r="C945" s="15">
        <v>11553700</v>
      </c>
      <c r="D945" t="s">
        <v>53</v>
      </c>
    </row>
    <row r="946" spans="1:4" x14ac:dyDescent="0.2">
      <c r="A946" s="32">
        <v>43537</v>
      </c>
      <c r="B946" s="13">
        <v>6.70838</v>
      </c>
      <c r="C946" s="15">
        <v>6977800</v>
      </c>
      <c r="D946" t="s">
        <v>53</v>
      </c>
    </row>
    <row r="947" spans="1:4" x14ac:dyDescent="0.2">
      <c r="A947" s="32">
        <v>43538</v>
      </c>
      <c r="B947" s="13">
        <v>6.76837</v>
      </c>
      <c r="C947" s="15">
        <v>8311600</v>
      </c>
      <c r="D947" t="s">
        <v>53</v>
      </c>
    </row>
    <row r="948" spans="1:4" x14ac:dyDescent="0.2">
      <c r="A948" s="32">
        <v>43539</v>
      </c>
      <c r="B948" s="13">
        <v>6.7697099999999999</v>
      </c>
      <c r="C948" s="15">
        <v>13728700</v>
      </c>
      <c r="D948" t="s">
        <v>53</v>
      </c>
    </row>
    <row r="949" spans="1:4" x14ac:dyDescent="0.2">
      <c r="A949" s="32">
        <v>43542</v>
      </c>
      <c r="B949" s="13">
        <v>6.6377199999999998</v>
      </c>
      <c r="C949" s="15">
        <v>9289400</v>
      </c>
      <c r="D949" t="s">
        <v>53</v>
      </c>
    </row>
    <row r="950" spans="1:4" x14ac:dyDescent="0.2">
      <c r="A950" s="32">
        <v>43543</v>
      </c>
      <c r="B950" s="13">
        <v>6.6257299999999999</v>
      </c>
      <c r="C950" s="15">
        <v>8189800</v>
      </c>
      <c r="D950" t="s">
        <v>53</v>
      </c>
    </row>
    <row r="951" spans="1:4" x14ac:dyDescent="0.2">
      <c r="A951" s="32">
        <v>43544</v>
      </c>
      <c r="B951" s="13">
        <v>6.6044</v>
      </c>
      <c r="C951" s="15">
        <v>14947300</v>
      </c>
      <c r="D951" t="s">
        <v>53</v>
      </c>
    </row>
    <row r="952" spans="1:4" x14ac:dyDescent="0.2">
      <c r="A952" s="32">
        <v>43545</v>
      </c>
      <c r="B952" s="13">
        <v>6.7043799999999996</v>
      </c>
      <c r="C952" s="15">
        <v>11599200</v>
      </c>
      <c r="D952" t="s">
        <v>53</v>
      </c>
    </row>
    <row r="953" spans="1:4" x14ac:dyDescent="0.2">
      <c r="A953" s="32">
        <v>43546</v>
      </c>
      <c r="B953" s="13">
        <v>6.6630500000000001</v>
      </c>
      <c r="C953" s="15">
        <v>8319000</v>
      </c>
      <c r="D953" t="s">
        <v>53</v>
      </c>
    </row>
    <row r="954" spans="1:4" x14ac:dyDescent="0.2">
      <c r="A954" s="32">
        <v>43549</v>
      </c>
      <c r="B954" s="13">
        <v>6.6697199999999999</v>
      </c>
      <c r="C954" s="15">
        <v>9993100</v>
      </c>
      <c r="D954" t="s">
        <v>53</v>
      </c>
    </row>
    <row r="955" spans="1:4" x14ac:dyDescent="0.2">
      <c r="A955" s="32">
        <v>43550</v>
      </c>
      <c r="B955" s="13">
        <v>6.7203799999999996</v>
      </c>
      <c r="C955" s="15">
        <v>6598500</v>
      </c>
      <c r="D955" t="s">
        <v>53</v>
      </c>
    </row>
    <row r="956" spans="1:4" x14ac:dyDescent="0.2">
      <c r="A956" s="32">
        <v>43551</v>
      </c>
      <c r="B956" s="13">
        <v>6.7203799999999996</v>
      </c>
      <c r="C956" s="15">
        <v>7406300</v>
      </c>
      <c r="D956" t="s">
        <v>53</v>
      </c>
    </row>
    <row r="957" spans="1:4" x14ac:dyDescent="0.2">
      <c r="A957" s="32">
        <v>43552</v>
      </c>
      <c r="B957" s="13">
        <v>6.7337100000000003</v>
      </c>
      <c r="C957" s="15">
        <v>8529100</v>
      </c>
      <c r="D957" t="s">
        <v>53</v>
      </c>
    </row>
    <row r="958" spans="1:4" x14ac:dyDescent="0.2">
      <c r="A958" s="32">
        <v>43553</v>
      </c>
      <c r="B958" s="13">
        <v>6.7043799999999996</v>
      </c>
      <c r="C958" s="15">
        <v>11625300</v>
      </c>
      <c r="D958" t="s">
        <v>53</v>
      </c>
    </row>
    <row r="959" spans="1:4" x14ac:dyDescent="0.2">
      <c r="A959" s="32">
        <v>43556</v>
      </c>
      <c r="B959" s="13">
        <v>6.6963800000000004</v>
      </c>
      <c r="C959" s="15">
        <v>6074300</v>
      </c>
      <c r="D959" t="s">
        <v>53</v>
      </c>
    </row>
    <row r="960" spans="1:4" x14ac:dyDescent="0.2">
      <c r="A960" s="32">
        <v>43557</v>
      </c>
      <c r="B960" s="13">
        <v>6.77637</v>
      </c>
      <c r="C960" s="15">
        <v>8596000</v>
      </c>
      <c r="D960" t="s">
        <v>53</v>
      </c>
    </row>
    <row r="961" spans="1:4" x14ac:dyDescent="0.2">
      <c r="A961" s="32">
        <v>43558</v>
      </c>
      <c r="B961" s="13">
        <v>6.7896999999999998</v>
      </c>
      <c r="C961" s="15">
        <v>8660200</v>
      </c>
      <c r="D961" t="s">
        <v>53</v>
      </c>
    </row>
    <row r="962" spans="1:4" x14ac:dyDescent="0.2">
      <c r="A962" s="32">
        <v>43559</v>
      </c>
      <c r="B962" s="13">
        <v>6.7363799999999996</v>
      </c>
      <c r="C962" s="15">
        <v>5003500</v>
      </c>
      <c r="D962" t="s">
        <v>53</v>
      </c>
    </row>
    <row r="963" spans="1:4" x14ac:dyDescent="0.2">
      <c r="A963" s="32">
        <v>43560</v>
      </c>
      <c r="B963" s="13">
        <v>6.76837</v>
      </c>
      <c r="C963" s="15">
        <v>4562000</v>
      </c>
      <c r="D963" t="s">
        <v>53</v>
      </c>
    </row>
    <row r="964" spans="1:4" x14ac:dyDescent="0.2">
      <c r="A964" s="32">
        <v>43563</v>
      </c>
      <c r="B964" s="13">
        <v>6.75237</v>
      </c>
      <c r="C964" s="15">
        <v>4921700</v>
      </c>
      <c r="D964" t="s">
        <v>53</v>
      </c>
    </row>
    <row r="965" spans="1:4" x14ac:dyDescent="0.2">
      <c r="A965" s="32">
        <v>43564</v>
      </c>
      <c r="B965" s="13">
        <v>6.7283799999999996</v>
      </c>
      <c r="C965" s="15">
        <v>6208100</v>
      </c>
      <c r="D965" t="s">
        <v>53</v>
      </c>
    </row>
    <row r="966" spans="1:4" x14ac:dyDescent="0.2">
      <c r="A966" s="32">
        <v>43565</v>
      </c>
      <c r="B966" s="13">
        <v>6.7750399999999997</v>
      </c>
      <c r="C966" s="15">
        <v>12153200</v>
      </c>
      <c r="D966" t="s">
        <v>53</v>
      </c>
    </row>
    <row r="967" spans="1:4" x14ac:dyDescent="0.2">
      <c r="A967" s="32">
        <v>43566</v>
      </c>
      <c r="B967" s="13">
        <v>6.76037</v>
      </c>
      <c r="C967" s="15">
        <v>10240300</v>
      </c>
      <c r="D967" t="s">
        <v>53</v>
      </c>
    </row>
    <row r="968" spans="1:4" x14ac:dyDescent="0.2">
      <c r="A968" s="32">
        <v>43567</v>
      </c>
      <c r="B968" s="13">
        <v>6.8017000000000003</v>
      </c>
      <c r="C968" s="15">
        <v>8513300</v>
      </c>
      <c r="D968" t="s">
        <v>53</v>
      </c>
    </row>
    <row r="969" spans="1:4" x14ac:dyDescent="0.2">
      <c r="A969" s="32">
        <v>43570</v>
      </c>
      <c r="B969" s="13">
        <v>6.78437</v>
      </c>
      <c r="C969" s="15">
        <v>8667600</v>
      </c>
      <c r="D969" t="s">
        <v>53</v>
      </c>
    </row>
    <row r="970" spans="1:4" x14ac:dyDescent="0.2">
      <c r="A970" s="32">
        <v>43571</v>
      </c>
      <c r="B970" s="13">
        <v>6.5857299999999999</v>
      </c>
      <c r="C970" s="15">
        <v>8354300</v>
      </c>
      <c r="D970" t="s">
        <v>53</v>
      </c>
    </row>
    <row r="971" spans="1:4" x14ac:dyDescent="0.2">
      <c r="A971" s="32">
        <v>43572</v>
      </c>
      <c r="B971" s="13">
        <v>6.4417499999999999</v>
      </c>
      <c r="C971" s="15">
        <v>9681700</v>
      </c>
      <c r="D971" t="s">
        <v>53</v>
      </c>
    </row>
    <row r="972" spans="1:4" x14ac:dyDescent="0.2">
      <c r="A972" s="32">
        <v>43573</v>
      </c>
      <c r="B972" s="13">
        <v>6.4777500000000003</v>
      </c>
      <c r="C972" s="15">
        <v>10487500</v>
      </c>
      <c r="D972" t="s">
        <v>53</v>
      </c>
    </row>
    <row r="973" spans="1:4" x14ac:dyDescent="0.2">
      <c r="A973" s="32">
        <v>43577</v>
      </c>
      <c r="B973" s="13">
        <v>6.3790899999999997</v>
      </c>
      <c r="C973" s="15">
        <v>10682700</v>
      </c>
      <c r="D973" t="s">
        <v>53</v>
      </c>
    </row>
    <row r="974" spans="1:4" x14ac:dyDescent="0.2">
      <c r="A974" s="32">
        <v>43578</v>
      </c>
      <c r="B974" s="13">
        <v>6.5004099999999996</v>
      </c>
      <c r="C974" s="15">
        <v>7380200</v>
      </c>
      <c r="D974" t="s">
        <v>53</v>
      </c>
    </row>
    <row r="975" spans="1:4" x14ac:dyDescent="0.2">
      <c r="A975" s="32">
        <v>43579</v>
      </c>
      <c r="B975" s="13">
        <v>6.5617299999999998</v>
      </c>
      <c r="C975" s="15">
        <v>4863100</v>
      </c>
      <c r="D975" t="s">
        <v>53</v>
      </c>
    </row>
    <row r="976" spans="1:4" x14ac:dyDescent="0.2">
      <c r="A976" s="32">
        <v>43580</v>
      </c>
      <c r="B976" s="13">
        <v>6.5577399999999999</v>
      </c>
      <c r="C976" s="15">
        <v>4061900</v>
      </c>
      <c r="D976" t="s">
        <v>53</v>
      </c>
    </row>
    <row r="977" spans="1:4" x14ac:dyDescent="0.2">
      <c r="A977" s="32">
        <v>43581</v>
      </c>
      <c r="B977" s="13">
        <v>6.6003999999999996</v>
      </c>
      <c r="C977" s="15">
        <v>4108400</v>
      </c>
      <c r="D977" t="s">
        <v>53</v>
      </c>
    </row>
    <row r="978" spans="1:4" x14ac:dyDescent="0.2">
      <c r="A978" s="32">
        <v>43584</v>
      </c>
      <c r="B978" s="13">
        <v>6.5084099999999996</v>
      </c>
      <c r="C978" s="15">
        <v>5378100</v>
      </c>
      <c r="D978" t="s">
        <v>53</v>
      </c>
    </row>
    <row r="979" spans="1:4" x14ac:dyDescent="0.2">
      <c r="A979" s="32">
        <v>43585</v>
      </c>
      <c r="B979" s="13">
        <v>6.5804</v>
      </c>
      <c r="C979" s="15">
        <v>9765300</v>
      </c>
      <c r="D979" t="s">
        <v>53</v>
      </c>
    </row>
    <row r="980" spans="1:4" x14ac:dyDescent="0.2">
      <c r="A980" s="32">
        <v>43586</v>
      </c>
      <c r="B980" s="13">
        <v>6.5777299999999999</v>
      </c>
      <c r="C980" s="15">
        <v>7106000</v>
      </c>
      <c r="D980" t="s">
        <v>53</v>
      </c>
    </row>
    <row r="981" spans="1:4" x14ac:dyDescent="0.2">
      <c r="A981" s="32">
        <v>43587</v>
      </c>
      <c r="B981" s="13">
        <v>6.5404</v>
      </c>
      <c r="C981" s="15">
        <v>7911000</v>
      </c>
      <c r="D981" t="s">
        <v>53</v>
      </c>
    </row>
    <row r="982" spans="1:4" x14ac:dyDescent="0.2">
      <c r="A982" s="32">
        <v>43588</v>
      </c>
      <c r="B982" s="13">
        <v>6.67239</v>
      </c>
      <c r="C982" s="15">
        <v>14978900</v>
      </c>
      <c r="D982" t="s">
        <v>53</v>
      </c>
    </row>
    <row r="983" spans="1:4" x14ac:dyDescent="0.2">
      <c r="A983" s="32">
        <v>43591</v>
      </c>
      <c r="B983" s="13">
        <v>6.6337200000000003</v>
      </c>
      <c r="C983" s="15">
        <v>7360700</v>
      </c>
      <c r="D983" t="s">
        <v>53</v>
      </c>
    </row>
    <row r="984" spans="1:4" x14ac:dyDescent="0.2">
      <c r="A984" s="32">
        <v>43592</v>
      </c>
      <c r="B984" s="13">
        <v>6.5430700000000002</v>
      </c>
      <c r="C984" s="15">
        <v>7782700</v>
      </c>
      <c r="D984" t="s">
        <v>53</v>
      </c>
    </row>
    <row r="985" spans="1:4" x14ac:dyDescent="0.2">
      <c r="A985" s="32">
        <v>43593</v>
      </c>
      <c r="B985" s="13">
        <v>6.5470699999999997</v>
      </c>
      <c r="C985" s="15">
        <v>6856000</v>
      </c>
      <c r="D985" t="s">
        <v>53</v>
      </c>
    </row>
    <row r="986" spans="1:4" x14ac:dyDescent="0.2">
      <c r="A986" s="32">
        <v>43594</v>
      </c>
      <c r="B986" s="13">
        <v>6.5870600000000001</v>
      </c>
      <c r="C986" s="15">
        <v>9251300</v>
      </c>
      <c r="D986" t="s">
        <v>53</v>
      </c>
    </row>
    <row r="987" spans="1:4" x14ac:dyDescent="0.2">
      <c r="A987" s="32">
        <v>43595</v>
      </c>
      <c r="B987" s="13">
        <v>6.6510600000000002</v>
      </c>
      <c r="C987" s="15">
        <v>5589100</v>
      </c>
      <c r="D987" t="s">
        <v>53</v>
      </c>
    </row>
    <row r="988" spans="1:4" x14ac:dyDescent="0.2">
      <c r="A988" s="32">
        <v>43598</v>
      </c>
      <c r="B988" s="13">
        <v>6.6457199999999998</v>
      </c>
      <c r="C988" s="15">
        <v>7090200</v>
      </c>
      <c r="D988" t="s">
        <v>53</v>
      </c>
    </row>
    <row r="989" spans="1:4" x14ac:dyDescent="0.2">
      <c r="A989" s="32">
        <v>43599</v>
      </c>
      <c r="B989" s="13">
        <v>6.6310599999999997</v>
      </c>
      <c r="C989" s="15">
        <v>7518700</v>
      </c>
      <c r="D989" t="s">
        <v>53</v>
      </c>
    </row>
    <row r="990" spans="1:4" x14ac:dyDescent="0.2">
      <c r="A990" s="32">
        <v>43600</v>
      </c>
      <c r="B990" s="13">
        <v>6.6750499999999997</v>
      </c>
      <c r="C990" s="15">
        <v>4803700</v>
      </c>
      <c r="D990" t="s">
        <v>53</v>
      </c>
    </row>
    <row r="991" spans="1:4" x14ac:dyDescent="0.2">
      <c r="A991" s="32">
        <v>43601</v>
      </c>
      <c r="B991" s="13">
        <v>6.7017100000000003</v>
      </c>
      <c r="C991" s="15">
        <v>6651500</v>
      </c>
      <c r="D991" t="s">
        <v>53</v>
      </c>
    </row>
    <row r="992" spans="1:4" x14ac:dyDescent="0.2">
      <c r="A992" s="32">
        <v>43602</v>
      </c>
      <c r="B992" s="13">
        <v>6.7203799999999996</v>
      </c>
      <c r="C992" s="15">
        <v>5971100</v>
      </c>
      <c r="D992" t="s">
        <v>53</v>
      </c>
    </row>
    <row r="993" spans="1:4" x14ac:dyDescent="0.2">
      <c r="A993" s="32">
        <v>43605</v>
      </c>
      <c r="B993" s="13">
        <v>6.61639</v>
      </c>
      <c r="C993" s="15">
        <v>3897400</v>
      </c>
      <c r="D993" t="s">
        <v>53</v>
      </c>
    </row>
    <row r="994" spans="1:4" x14ac:dyDescent="0.2">
      <c r="A994" s="32">
        <v>43606</v>
      </c>
      <c r="B994" s="13">
        <v>6.7097100000000003</v>
      </c>
      <c r="C994" s="15">
        <v>5822400</v>
      </c>
      <c r="D994" t="s">
        <v>53</v>
      </c>
    </row>
    <row r="995" spans="1:4" x14ac:dyDescent="0.2">
      <c r="A995" s="32">
        <v>43607</v>
      </c>
      <c r="B995" s="13">
        <v>6.7297099999999999</v>
      </c>
      <c r="C995" s="15">
        <v>3089700</v>
      </c>
      <c r="D995" t="s">
        <v>53</v>
      </c>
    </row>
    <row r="996" spans="1:4" x14ac:dyDescent="0.2">
      <c r="A996" s="32">
        <v>43608</v>
      </c>
      <c r="B996" s="13">
        <v>6.7976999999999999</v>
      </c>
      <c r="C996" s="15">
        <v>7303100</v>
      </c>
      <c r="D996" t="s">
        <v>53</v>
      </c>
    </row>
    <row r="997" spans="1:4" x14ac:dyDescent="0.2">
      <c r="A997" s="32">
        <v>43609</v>
      </c>
      <c r="B997" s="13">
        <v>6.8043699999999996</v>
      </c>
      <c r="C997" s="15">
        <v>11679200</v>
      </c>
      <c r="D997" t="s">
        <v>53</v>
      </c>
    </row>
    <row r="998" spans="1:4" x14ac:dyDescent="0.2">
      <c r="A998" s="32">
        <v>43613</v>
      </c>
      <c r="B998" s="13">
        <v>6.7030500000000002</v>
      </c>
      <c r="C998" s="15">
        <v>12550100</v>
      </c>
      <c r="D998" t="s">
        <v>53</v>
      </c>
    </row>
    <row r="999" spans="1:4" x14ac:dyDescent="0.2">
      <c r="A999" s="32">
        <v>43614</v>
      </c>
      <c r="B999" s="13">
        <v>6.5750700000000002</v>
      </c>
      <c r="C999" s="15">
        <v>12076100</v>
      </c>
      <c r="D999" t="s">
        <v>53</v>
      </c>
    </row>
    <row r="1000" spans="1:4" x14ac:dyDescent="0.2">
      <c r="A1000" s="32">
        <v>43615</v>
      </c>
      <c r="B1000" s="13">
        <v>6.6110600000000002</v>
      </c>
      <c r="C1000" s="15">
        <v>5408800</v>
      </c>
      <c r="D1000" t="s">
        <v>53</v>
      </c>
    </row>
    <row r="1001" spans="1:4" x14ac:dyDescent="0.2">
      <c r="A1001" s="32">
        <v>43616</v>
      </c>
      <c r="B1001" s="13">
        <v>6.6590499999999997</v>
      </c>
      <c r="C1001" s="15">
        <v>7742700</v>
      </c>
      <c r="D1001" t="s">
        <v>53</v>
      </c>
    </row>
    <row r="1002" spans="1:4" x14ac:dyDescent="0.2">
      <c r="A1002" s="32">
        <v>43619</v>
      </c>
      <c r="B1002" s="13">
        <v>6.6657200000000003</v>
      </c>
      <c r="C1002" s="15">
        <v>5960900</v>
      </c>
      <c r="D1002" t="s">
        <v>53</v>
      </c>
    </row>
    <row r="1003" spans="1:4" x14ac:dyDescent="0.2">
      <c r="A1003" s="32">
        <v>43620</v>
      </c>
      <c r="B1003" s="13">
        <v>6.6630500000000001</v>
      </c>
      <c r="C1003" s="15">
        <v>8008600</v>
      </c>
      <c r="D1003" t="s">
        <v>53</v>
      </c>
    </row>
    <row r="1004" spans="1:4" x14ac:dyDescent="0.2">
      <c r="A1004" s="32">
        <v>43621</v>
      </c>
      <c r="B1004" s="13">
        <v>6.8190299999999997</v>
      </c>
      <c r="C1004" s="15">
        <v>4501600</v>
      </c>
      <c r="D1004" t="s">
        <v>53</v>
      </c>
    </row>
    <row r="1005" spans="1:4" x14ac:dyDescent="0.2">
      <c r="A1005" s="32">
        <v>43622</v>
      </c>
      <c r="B1005" s="13">
        <v>6.8803599999999996</v>
      </c>
      <c r="C1005" s="15">
        <v>5146600</v>
      </c>
      <c r="D1005" t="s">
        <v>53</v>
      </c>
    </row>
    <row r="1006" spans="1:4" x14ac:dyDescent="0.2">
      <c r="A1006" s="32">
        <v>43623</v>
      </c>
      <c r="B1006" s="13">
        <v>6.8323600000000004</v>
      </c>
      <c r="C1006" s="15">
        <v>4817600</v>
      </c>
      <c r="D1006" t="s">
        <v>53</v>
      </c>
    </row>
    <row r="1007" spans="1:4" x14ac:dyDescent="0.2">
      <c r="A1007" s="32">
        <v>43626</v>
      </c>
      <c r="B1007" s="13">
        <v>6.8323600000000004</v>
      </c>
      <c r="C1007" s="15">
        <v>4288700</v>
      </c>
      <c r="D1007" t="s">
        <v>53</v>
      </c>
    </row>
    <row r="1008" spans="1:4" x14ac:dyDescent="0.2">
      <c r="A1008" s="32">
        <v>43627</v>
      </c>
      <c r="B1008" s="13">
        <v>6.81637</v>
      </c>
      <c r="C1008" s="15">
        <v>4050800</v>
      </c>
      <c r="D1008" t="s">
        <v>53</v>
      </c>
    </row>
    <row r="1009" spans="1:4" x14ac:dyDescent="0.2">
      <c r="A1009" s="32">
        <v>43628</v>
      </c>
      <c r="B1009" s="13">
        <v>6.8456900000000003</v>
      </c>
      <c r="C1009" s="15">
        <v>5457100</v>
      </c>
      <c r="D1009" t="s">
        <v>53</v>
      </c>
    </row>
    <row r="1010" spans="1:4" x14ac:dyDescent="0.2">
      <c r="A1010" s="32">
        <v>43629</v>
      </c>
      <c r="B1010" s="13">
        <v>6.8496899999999998</v>
      </c>
      <c r="C1010" s="15">
        <v>4288700</v>
      </c>
      <c r="D1010" t="s">
        <v>53</v>
      </c>
    </row>
    <row r="1011" spans="1:4" x14ac:dyDescent="0.2">
      <c r="A1011" s="32">
        <v>43630</v>
      </c>
      <c r="B1011" s="13">
        <v>6.81637</v>
      </c>
      <c r="C1011" s="15">
        <v>8365500</v>
      </c>
      <c r="D1011" t="s">
        <v>53</v>
      </c>
    </row>
    <row r="1012" spans="1:4" x14ac:dyDescent="0.2">
      <c r="A1012" s="32">
        <v>43633</v>
      </c>
      <c r="B1012" s="13">
        <v>6.8470300000000002</v>
      </c>
      <c r="C1012" s="15">
        <v>7739000</v>
      </c>
      <c r="D1012" t="s">
        <v>53</v>
      </c>
    </row>
    <row r="1013" spans="1:4" x14ac:dyDescent="0.2">
      <c r="A1013" s="32">
        <v>43634</v>
      </c>
      <c r="B1013" s="13">
        <v>6.8056999999999999</v>
      </c>
      <c r="C1013" s="15">
        <v>7329100</v>
      </c>
      <c r="D1013" t="s">
        <v>53</v>
      </c>
    </row>
    <row r="1014" spans="1:4" x14ac:dyDescent="0.2">
      <c r="A1014" s="32">
        <v>43635</v>
      </c>
      <c r="B1014" s="13">
        <v>6.83636</v>
      </c>
      <c r="C1014" s="15">
        <v>6885700</v>
      </c>
      <c r="D1014" t="s">
        <v>53</v>
      </c>
    </row>
    <row r="1015" spans="1:4" x14ac:dyDescent="0.2">
      <c r="A1015" s="32">
        <v>43636</v>
      </c>
      <c r="B1015" s="13">
        <v>6.8910200000000001</v>
      </c>
      <c r="C1015" s="15">
        <v>11424500</v>
      </c>
      <c r="D1015" t="s">
        <v>53</v>
      </c>
    </row>
    <row r="1016" spans="1:4" x14ac:dyDescent="0.2">
      <c r="A1016" s="32">
        <v>43637</v>
      </c>
      <c r="B1016" s="13">
        <v>6.8216999999999999</v>
      </c>
      <c r="C1016" s="15">
        <v>21625700</v>
      </c>
      <c r="D1016" t="s">
        <v>53</v>
      </c>
    </row>
    <row r="1017" spans="1:4" x14ac:dyDescent="0.2">
      <c r="A1017" s="32">
        <v>43640</v>
      </c>
      <c r="B1017" s="13">
        <v>6.8136999999999999</v>
      </c>
      <c r="C1017" s="15">
        <v>5660700</v>
      </c>
      <c r="D1017" t="s">
        <v>53</v>
      </c>
    </row>
    <row r="1018" spans="1:4" x14ac:dyDescent="0.2">
      <c r="A1018" s="32">
        <v>43641</v>
      </c>
      <c r="B1018" s="13">
        <v>6.7470400000000001</v>
      </c>
      <c r="C1018" s="15">
        <v>6446100</v>
      </c>
      <c r="D1018" t="s">
        <v>53</v>
      </c>
    </row>
    <row r="1019" spans="1:4" x14ac:dyDescent="0.2">
      <c r="A1019" s="32">
        <v>43642</v>
      </c>
      <c r="B1019" s="13">
        <v>6.6083999999999996</v>
      </c>
      <c r="C1019" s="15">
        <v>12150400</v>
      </c>
      <c r="D1019" t="s">
        <v>53</v>
      </c>
    </row>
    <row r="1020" spans="1:4" x14ac:dyDescent="0.2">
      <c r="A1020" s="32">
        <v>43643</v>
      </c>
      <c r="B1020" s="13">
        <v>6.6297300000000003</v>
      </c>
      <c r="C1020" s="15">
        <v>6169100</v>
      </c>
      <c r="D1020" t="s">
        <v>53</v>
      </c>
    </row>
    <row r="1021" spans="1:4" x14ac:dyDescent="0.2">
      <c r="A1021" s="32">
        <v>43644</v>
      </c>
      <c r="B1021" s="13">
        <v>6.6817200000000003</v>
      </c>
      <c r="C1021" s="15">
        <v>13473100</v>
      </c>
      <c r="D1021" t="s">
        <v>53</v>
      </c>
    </row>
    <row r="1022" spans="1:4" x14ac:dyDescent="0.2">
      <c r="A1022" s="32">
        <v>43647</v>
      </c>
      <c r="B1022" s="13">
        <v>6.6577200000000003</v>
      </c>
      <c r="C1022" s="15">
        <v>6469300</v>
      </c>
      <c r="D1022" t="s">
        <v>53</v>
      </c>
    </row>
    <row r="1023" spans="1:4" x14ac:dyDescent="0.2">
      <c r="A1023" s="32">
        <v>43648</v>
      </c>
      <c r="B1023" s="13">
        <v>6.7630400000000002</v>
      </c>
      <c r="C1023" s="15">
        <v>6988000</v>
      </c>
      <c r="D1023" t="s">
        <v>53</v>
      </c>
    </row>
    <row r="1024" spans="1:4" x14ac:dyDescent="0.2">
      <c r="A1024" s="32">
        <v>43649</v>
      </c>
      <c r="B1024" s="13">
        <v>6.8723599999999996</v>
      </c>
      <c r="C1024" s="15">
        <v>3823000</v>
      </c>
      <c r="D1024" t="s">
        <v>53</v>
      </c>
    </row>
    <row r="1025" spans="1:4" x14ac:dyDescent="0.2">
      <c r="A1025" s="32">
        <v>43651</v>
      </c>
      <c r="B1025" s="13">
        <v>6.8110299999999997</v>
      </c>
      <c r="C1025" s="15">
        <v>4451400</v>
      </c>
      <c r="D1025" t="s">
        <v>53</v>
      </c>
    </row>
    <row r="1026" spans="1:4" x14ac:dyDescent="0.2">
      <c r="A1026" s="32">
        <v>43654</v>
      </c>
      <c r="B1026" s="13">
        <v>6.8483599999999996</v>
      </c>
      <c r="C1026" s="15">
        <v>5340000</v>
      </c>
      <c r="D1026" t="s">
        <v>53</v>
      </c>
    </row>
    <row r="1027" spans="1:4" x14ac:dyDescent="0.2">
      <c r="A1027" s="32">
        <v>43655</v>
      </c>
      <c r="B1027" s="13">
        <v>6.9256799999999998</v>
      </c>
      <c r="C1027" s="15">
        <v>6119800</v>
      </c>
      <c r="D1027" t="s">
        <v>53</v>
      </c>
    </row>
    <row r="1028" spans="1:4" x14ac:dyDescent="0.2">
      <c r="A1028" s="32">
        <v>43656</v>
      </c>
      <c r="B1028" s="13">
        <v>6.9790099999999997</v>
      </c>
      <c r="C1028" s="15">
        <v>10002300</v>
      </c>
      <c r="D1028" t="s">
        <v>53</v>
      </c>
    </row>
    <row r="1029" spans="1:4" x14ac:dyDescent="0.2">
      <c r="A1029" s="32">
        <v>43657</v>
      </c>
      <c r="B1029" s="13">
        <v>6.8803599999999996</v>
      </c>
      <c r="C1029" s="15">
        <v>7096700</v>
      </c>
      <c r="D1029" t="s">
        <v>53</v>
      </c>
    </row>
    <row r="1030" spans="1:4" x14ac:dyDescent="0.2">
      <c r="A1030" s="32">
        <v>43658</v>
      </c>
      <c r="B1030" s="13">
        <v>6.8976899999999999</v>
      </c>
      <c r="C1030" s="15">
        <v>7818000</v>
      </c>
      <c r="D1030" t="s">
        <v>53</v>
      </c>
    </row>
    <row r="1031" spans="1:4" x14ac:dyDescent="0.2">
      <c r="A1031" s="32">
        <v>43661</v>
      </c>
      <c r="B1031" s="13">
        <v>6.8830200000000001</v>
      </c>
      <c r="C1031" s="15">
        <v>6552000</v>
      </c>
      <c r="D1031" t="s">
        <v>53</v>
      </c>
    </row>
    <row r="1032" spans="1:4" x14ac:dyDescent="0.2">
      <c r="A1032" s="32">
        <v>43662</v>
      </c>
      <c r="B1032" s="13">
        <v>6.86036</v>
      </c>
      <c r="C1032" s="15">
        <v>5432900</v>
      </c>
      <c r="D1032" t="s">
        <v>53</v>
      </c>
    </row>
    <row r="1033" spans="1:4" x14ac:dyDescent="0.2">
      <c r="A1033" s="32">
        <v>43663</v>
      </c>
      <c r="B1033" s="13">
        <v>6.7990300000000001</v>
      </c>
      <c r="C1033" s="15">
        <v>5256300</v>
      </c>
      <c r="D1033" t="s">
        <v>53</v>
      </c>
    </row>
    <row r="1034" spans="1:4" x14ac:dyDescent="0.2">
      <c r="A1034" s="32">
        <v>43664</v>
      </c>
      <c r="B1034" s="13">
        <v>6.8030299999999997</v>
      </c>
      <c r="C1034" s="15">
        <v>6922900</v>
      </c>
      <c r="D1034" t="s">
        <v>53</v>
      </c>
    </row>
    <row r="1035" spans="1:4" x14ac:dyDescent="0.2">
      <c r="A1035" s="32">
        <v>43665</v>
      </c>
      <c r="B1035" s="13">
        <v>6.6150599999999997</v>
      </c>
      <c r="C1035" s="15">
        <v>8078300</v>
      </c>
      <c r="D1035" t="s">
        <v>53</v>
      </c>
    </row>
    <row r="1036" spans="1:4" x14ac:dyDescent="0.2">
      <c r="A1036" s="32">
        <v>43668</v>
      </c>
      <c r="B1036" s="13">
        <v>6.5923999999999996</v>
      </c>
      <c r="C1036" s="15">
        <v>12482300</v>
      </c>
      <c r="D1036" t="s">
        <v>53</v>
      </c>
    </row>
    <row r="1037" spans="1:4" x14ac:dyDescent="0.2">
      <c r="A1037" s="32">
        <v>43669</v>
      </c>
      <c r="B1037" s="13">
        <v>6.6310599999999997</v>
      </c>
      <c r="C1037" s="15">
        <v>7712100</v>
      </c>
      <c r="D1037" t="s">
        <v>53</v>
      </c>
    </row>
    <row r="1038" spans="1:4" x14ac:dyDescent="0.2">
      <c r="A1038" s="32">
        <v>43670</v>
      </c>
      <c r="B1038" s="13">
        <v>6.6137300000000003</v>
      </c>
      <c r="C1038" s="15">
        <v>5014700</v>
      </c>
      <c r="D1038" t="s">
        <v>53</v>
      </c>
    </row>
    <row r="1039" spans="1:4" x14ac:dyDescent="0.2">
      <c r="A1039" s="32">
        <v>43671</v>
      </c>
      <c r="B1039" s="13">
        <v>6.6190600000000002</v>
      </c>
      <c r="C1039" s="15">
        <v>5435700</v>
      </c>
      <c r="D1039" t="s">
        <v>53</v>
      </c>
    </row>
    <row r="1040" spans="1:4" x14ac:dyDescent="0.2">
      <c r="A1040" s="32">
        <v>43672</v>
      </c>
      <c r="B1040" s="13">
        <v>6.6443899999999996</v>
      </c>
      <c r="C1040" s="15">
        <v>9216900</v>
      </c>
      <c r="D1040" t="s">
        <v>53</v>
      </c>
    </row>
    <row r="1041" spans="1:4" x14ac:dyDescent="0.2">
      <c r="A1041" s="32">
        <v>43675</v>
      </c>
      <c r="B1041" s="13">
        <v>6.6990499999999997</v>
      </c>
      <c r="C1041" s="15">
        <v>7918400</v>
      </c>
      <c r="D1041" t="s">
        <v>53</v>
      </c>
    </row>
    <row r="1042" spans="1:4" x14ac:dyDescent="0.2">
      <c r="A1042" s="32">
        <v>43676</v>
      </c>
      <c r="B1042" s="13">
        <v>6.6697199999999999</v>
      </c>
      <c r="C1042" s="15">
        <v>7876600</v>
      </c>
      <c r="D1042" t="s">
        <v>53</v>
      </c>
    </row>
    <row r="1043" spans="1:4" x14ac:dyDescent="0.2">
      <c r="A1043" s="32">
        <v>43677</v>
      </c>
      <c r="B1043" s="13">
        <v>6.6044</v>
      </c>
      <c r="C1043" s="15">
        <v>7937000</v>
      </c>
      <c r="D1043" t="s">
        <v>53</v>
      </c>
    </row>
    <row r="1044" spans="1:4" x14ac:dyDescent="0.2">
      <c r="A1044" s="32">
        <v>43678</v>
      </c>
      <c r="B1044" s="13">
        <v>6.6070599999999997</v>
      </c>
      <c r="C1044" s="15">
        <v>10472700</v>
      </c>
      <c r="D1044" t="s">
        <v>53</v>
      </c>
    </row>
    <row r="1045" spans="1:4" x14ac:dyDescent="0.2">
      <c r="A1045" s="32">
        <v>43679</v>
      </c>
      <c r="B1045" s="13">
        <v>6.6963800000000004</v>
      </c>
      <c r="C1045" s="15">
        <v>15752200</v>
      </c>
      <c r="D1045" t="s">
        <v>53</v>
      </c>
    </row>
    <row r="1046" spans="1:4" x14ac:dyDescent="0.2">
      <c r="A1046" s="32">
        <v>43682</v>
      </c>
      <c r="B1046" s="13">
        <v>6.50441</v>
      </c>
      <c r="C1046" s="15">
        <v>12295400</v>
      </c>
      <c r="D1046" t="s">
        <v>53</v>
      </c>
    </row>
    <row r="1047" spans="1:4" x14ac:dyDescent="0.2">
      <c r="A1047" s="32">
        <v>43683</v>
      </c>
      <c r="B1047" s="13">
        <v>6.67239</v>
      </c>
      <c r="C1047" s="15">
        <v>9481800</v>
      </c>
      <c r="D1047" t="s">
        <v>53</v>
      </c>
    </row>
    <row r="1048" spans="1:4" x14ac:dyDescent="0.2">
      <c r="A1048" s="32">
        <v>43684</v>
      </c>
      <c r="B1048" s="13">
        <v>6.6910499999999997</v>
      </c>
      <c r="C1048" s="15">
        <v>5878200</v>
      </c>
      <c r="D1048" t="s">
        <v>53</v>
      </c>
    </row>
    <row r="1049" spans="1:4" x14ac:dyDescent="0.2">
      <c r="A1049" s="32">
        <v>43685</v>
      </c>
      <c r="B1049" s="13">
        <v>6.7550400000000002</v>
      </c>
      <c r="C1049" s="15">
        <v>4560100</v>
      </c>
      <c r="D1049" t="s">
        <v>53</v>
      </c>
    </row>
    <row r="1050" spans="1:4" x14ac:dyDescent="0.2">
      <c r="A1050" s="32">
        <v>43686</v>
      </c>
      <c r="B1050" s="13">
        <v>6.7723699999999996</v>
      </c>
      <c r="C1050" s="15">
        <v>7045600</v>
      </c>
      <c r="D1050" t="s">
        <v>53</v>
      </c>
    </row>
    <row r="1051" spans="1:4" x14ac:dyDescent="0.2">
      <c r="A1051" s="32">
        <v>43689</v>
      </c>
      <c r="B1051" s="13">
        <v>6.7937000000000003</v>
      </c>
      <c r="C1051" s="15">
        <v>5625300</v>
      </c>
      <c r="D1051" t="s">
        <v>53</v>
      </c>
    </row>
    <row r="1052" spans="1:4" x14ac:dyDescent="0.2">
      <c r="A1052" s="32">
        <v>43690</v>
      </c>
      <c r="B1052" s="13">
        <v>6.7177100000000003</v>
      </c>
      <c r="C1052" s="15">
        <v>8471500</v>
      </c>
      <c r="D1052" t="s">
        <v>53</v>
      </c>
    </row>
    <row r="1053" spans="1:4" x14ac:dyDescent="0.2">
      <c r="A1053" s="32">
        <v>43691</v>
      </c>
      <c r="B1053" s="13">
        <v>6.5830700000000002</v>
      </c>
      <c r="C1053" s="15">
        <v>6928500</v>
      </c>
      <c r="D1053" t="s">
        <v>53</v>
      </c>
    </row>
    <row r="1054" spans="1:4" x14ac:dyDescent="0.2">
      <c r="A1054" s="32">
        <v>43692</v>
      </c>
      <c r="B1054" s="13">
        <v>6.6763899999999996</v>
      </c>
      <c r="C1054" s="15">
        <v>9882400</v>
      </c>
      <c r="D1054" t="s">
        <v>53</v>
      </c>
    </row>
    <row r="1055" spans="1:4" x14ac:dyDescent="0.2">
      <c r="A1055" s="32">
        <v>43693</v>
      </c>
      <c r="B1055" s="13">
        <v>6.7537099999999999</v>
      </c>
      <c r="C1055" s="15">
        <v>9114700</v>
      </c>
      <c r="D1055" t="s">
        <v>53</v>
      </c>
    </row>
    <row r="1056" spans="1:4" x14ac:dyDescent="0.2">
      <c r="A1056" s="32">
        <v>43696</v>
      </c>
      <c r="B1056" s="13">
        <v>6.7976999999999999</v>
      </c>
      <c r="C1056" s="15">
        <v>7315200</v>
      </c>
      <c r="D1056" t="s">
        <v>53</v>
      </c>
    </row>
    <row r="1057" spans="1:4" x14ac:dyDescent="0.2">
      <c r="A1057" s="32">
        <v>43697</v>
      </c>
      <c r="B1057" s="13">
        <v>6.7310400000000001</v>
      </c>
      <c r="C1057" s="15">
        <v>10364900</v>
      </c>
      <c r="D1057" t="s">
        <v>53</v>
      </c>
    </row>
    <row r="1058" spans="1:4" x14ac:dyDescent="0.2">
      <c r="A1058" s="32">
        <v>43698</v>
      </c>
      <c r="B1058" s="13">
        <v>6.7457099999999999</v>
      </c>
      <c r="C1058" s="15">
        <v>6464700</v>
      </c>
      <c r="D1058" t="s">
        <v>53</v>
      </c>
    </row>
    <row r="1059" spans="1:4" x14ac:dyDescent="0.2">
      <c r="A1059" s="32">
        <v>43699</v>
      </c>
      <c r="B1059" s="13">
        <v>6.7630400000000002</v>
      </c>
      <c r="C1059" s="15">
        <v>8866500</v>
      </c>
      <c r="D1059" t="s">
        <v>53</v>
      </c>
    </row>
    <row r="1060" spans="1:4" x14ac:dyDescent="0.2">
      <c r="A1060" s="32">
        <v>43700</v>
      </c>
      <c r="B1060" s="13">
        <v>6.7137099999999998</v>
      </c>
      <c r="C1060" s="15">
        <v>10642800</v>
      </c>
      <c r="D1060" t="s">
        <v>53</v>
      </c>
    </row>
    <row r="1061" spans="1:4" x14ac:dyDescent="0.2">
      <c r="A1061" s="32">
        <v>43703</v>
      </c>
      <c r="B1061" s="13">
        <v>6.75237</v>
      </c>
      <c r="C1061" s="15">
        <v>5436600</v>
      </c>
      <c r="D1061" t="s">
        <v>53</v>
      </c>
    </row>
    <row r="1062" spans="1:4" x14ac:dyDescent="0.2">
      <c r="A1062" s="32">
        <v>43704</v>
      </c>
      <c r="B1062" s="13">
        <v>6.7177100000000003</v>
      </c>
      <c r="C1062" s="15">
        <v>6271300</v>
      </c>
      <c r="D1062" t="s">
        <v>53</v>
      </c>
    </row>
    <row r="1063" spans="1:4" x14ac:dyDescent="0.2">
      <c r="A1063" s="32">
        <v>43705</v>
      </c>
      <c r="B1063" s="13">
        <v>6.7430399999999997</v>
      </c>
      <c r="C1063" s="15">
        <v>3958700</v>
      </c>
      <c r="D1063" t="s">
        <v>53</v>
      </c>
    </row>
    <row r="1064" spans="1:4" x14ac:dyDescent="0.2">
      <c r="A1064" s="32">
        <v>43706</v>
      </c>
      <c r="B1064" s="13">
        <v>6.8056999999999999</v>
      </c>
      <c r="C1064" s="15">
        <v>8728900</v>
      </c>
      <c r="D1064" t="s">
        <v>53</v>
      </c>
    </row>
    <row r="1065" spans="1:4" x14ac:dyDescent="0.2">
      <c r="A1065" s="32">
        <v>43707</v>
      </c>
      <c r="B1065" s="13">
        <v>6.7990300000000001</v>
      </c>
      <c r="C1065" s="15">
        <v>6009200</v>
      </c>
      <c r="D1065" t="s">
        <v>53</v>
      </c>
    </row>
    <row r="1066" spans="1:4" x14ac:dyDescent="0.2">
      <c r="A1066" s="32">
        <v>43711</v>
      </c>
      <c r="B1066" s="13">
        <v>6.8403600000000004</v>
      </c>
      <c r="C1066" s="15">
        <v>6936900</v>
      </c>
      <c r="D1066" t="s">
        <v>53</v>
      </c>
    </row>
    <row r="1067" spans="1:4" x14ac:dyDescent="0.2">
      <c r="A1067" s="32">
        <v>43712</v>
      </c>
      <c r="B1067" s="13">
        <v>6.8550300000000002</v>
      </c>
      <c r="C1067" s="15">
        <v>7766900</v>
      </c>
      <c r="D1067" t="s">
        <v>53</v>
      </c>
    </row>
    <row r="1068" spans="1:4" x14ac:dyDescent="0.2">
      <c r="A1068" s="32">
        <v>43713</v>
      </c>
      <c r="B1068" s="13">
        <v>6.80837</v>
      </c>
      <c r="C1068" s="15">
        <v>11711700</v>
      </c>
      <c r="D1068" t="s">
        <v>53</v>
      </c>
    </row>
    <row r="1069" spans="1:4" x14ac:dyDescent="0.2">
      <c r="A1069" s="32">
        <v>43714</v>
      </c>
      <c r="B1069" s="13">
        <v>6.9056899999999999</v>
      </c>
      <c r="C1069" s="15">
        <v>11900400</v>
      </c>
      <c r="D1069" t="s">
        <v>53</v>
      </c>
    </row>
    <row r="1070" spans="1:4" x14ac:dyDescent="0.2">
      <c r="A1070" s="32">
        <v>43717</v>
      </c>
      <c r="B1070" s="13">
        <v>6.8656899999999998</v>
      </c>
      <c r="C1070" s="15">
        <v>6002700</v>
      </c>
      <c r="D1070" t="s">
        <v>53</v>
      </c>
    </row>
    <row r="1071" spans="1:4" x14ac:dyDescent="0.2">
      <c r="A1071" s="32">
        <v>43718</v>
      </c>
      <c r="B1071" s="13">
        <v>6.7697099999999999</v>
      </c>
      <c r="C1071" s="15">
        <v>7421100</v>
      </c>
      <c r="D1071" t="s">
        <v>53</v>
      </c>
    </row>
    <row r="1072" spans="1:4" x14ac:dyDescent="0.2">
      <c r="A1072" s="32">
        <v>43719</v>
      </c>
      <c r="B1072" s="13">
        <v>6.7976999999999999</v>
      </c>
      <c r="C1072" s="15">
        <v>7661900</v>
      </c>
      <c r="D1072" t="s">
        <v>53</v>
      </c>
    </row>
    <row r="1073" spans="1:4" x14ac:dyDescent="0.2">
      <c r="A1073" s="32">
        <v>43720</v>
      </c>
      <c r="B1073" s="13">
        <v>6.8136999999999999</v>
      </c>
      <c r="C1073" s="15">
        <v>8096900</v>
      </c>
      <c r="D1073" t="s">
        <v>53</v>
      </c>
    </row>
    <row r="1074" spans="1:4" x14ac:dyDescent="0.2">
      <c r="A1074" s="32">
        <v>43721</v>
      </c>
      <c r="B1074" s="13">
        <v>6.76837</v>
      </c>
      <c r="C1074" s="15">
        <v>9530200</v>
      </c>
      <c r="D1074" t="s">
        <v>53</v>
      </c>
    </row>
    <row r="1075" spans="1:4" x14ac:dyDescent="0.2">
      <c r="A1075" s="32">
        <v>43724</v>
      </c>
      <c r="B1075" s="13">
        <v>6.8750200000000001</v>
      </c>
      <c r="C1075" s="15">
        <v>6524200</v>
      </c>
      <c r="D1075" t="s">
        <v>53</v>
      </c>
    </row>
    <row r="1076" spans="1:4" x14ac:dyDescent="0.2">
      <c r="A1076" s="32">
        <v>43725</v>
      </c>
      <c r="B1076" s="13">
        <v>6.9563499999999996</v>
      </c>
      <c r="C1076" s="15">
        <v>11027600</v>
      </c>
      <c r="D1076" t="s">
        <v>53</v>
      </c>
    </row>
    <row r="1077" spans="1:4" x14ac:dyDescent="0.2">
      <c r="A1077" s="32">
        <v>43726</v>
      </c>
      <c r="B1077" s="13">
        <v>6.9150200000000002</v>
      </c>
      <c r="C1077" s="15">
        <v>11927300</v>
      </c>
      <c r="D1077" t="s">
        <v>53</v>
      </c>
    </row>
    <row r="1078" spans="1:4" x14ac:dyDescent="0.2">
      <c r="A1078" s="32">
        <v>43727</v>
      </c>
      <c r="B1078" s="13">
        <v>6.8656899999999998</v>
      </c>
      <c r="C1078" s="15">
        <v>9947500</v>
      </c>
      <c r="D1078" t="s">
        <v>53</v>
      </c>
    </row>
    <row r="1079" spans="1:4" x14ac:dyDescent="0.2">
      <c r="A1079" s="32">
        <v>43728</v>
      </c>
      <c r="B1079" s="13">
        <v>6.8150300000000001</v>
      </c>
      <c r="C1079" s="15">
        <v>14601500</v>
      </c>
      <c r="D1079" t="s">
        <v>53</v>
      </c>
    </row>
    <row r="1080" spans="1:4" x14ac:dyDescent="0.2">
      <c r="A1080" s="32">
        <v>43731</v>
      </c>
      <c r="B1080" s="13">
        <v>6.8177000000000003</v>
      </c>
      <c r="C1080" s="15">
        <v>6938700</v>
      </c>
      <c r="D1080" t="s">
        <v>53</v>
      </c>
    </row>
    <row r="1081" spans="1:4" x14ac:dyDescent="0.2">
      <c r="A1081" s="32">
        <v>43732</v>
      </c>
      <c r="B1081" s="13">
        <v>6.8403600000000004</v>
      </c>
      <c r="C1081" s="15">
        <v>5728500</v>
      </c>
      <c r="D1081" t="s">
        <v>53</v>
      </c>
    </row>
    <row r="1082" spans="1:4" x14ac:dyDescent="0.2">
      <c r="A1082" s="32">
        <v>43733</v>
      </c>
      <c r="B1082" s="13">
        <v>6.88436</v>
      </c>
      <c r="C1082" s="15">
        <v>6495300</v>
      </c>
      <c r="D1082" t="s">
        <v>53</v>
      </c>
    </row>
    <row r="1083" spans="1:4" x14ac:dyDescent="0.2">
      <c r="A1083" s="32">
        <v>43734</v>
      </c>
      <c r="B1083" s="13">
        <v>6.9510100000000001</v>
      </c>
      <c r="C1083" s="15">
        <v>4733000</v>
      </c>
      <c r="D1083" t="s">
        <v>53</v>
      </c>
    </row>
    <row r="1084" spans="1:4" x14ac:dyDescent="0.2">
      <c r="A1084" s="32">
        <v>43735</v>
      </c>
      <c r="B1084" s="13">
        <v>6.9083500000000004</v>
      </c>
      <c r="C1084" s="15">
        <v>3762600</v>
      </c>
      <c r="D1084" t="s">
        <v>53</v>
      </c>
    </row>
    <row r="1085" spans="1:4" x14ac:dyDescent="0.2">
      <c r="A1085" s="32">
        <v>43738</v>
      </c>
      <c r="B1085" s="13">
        <v>6.9510100000000001</v>
      </c>
      <c r="C1085" s="15">
        <v>6698000</v>
      </c>
      <c r="D1085" t="s">
        <v>53</v>
      </c>
    </row>
    <row r="1086" spans="1:4" x14ac:dyDescent="0.2">
      <c r="A1086" s="32">
        <v>43739</v>
      </c>
      <c r="B1086" s="13">
        <v>6.9243499999999996</v>
      </c>
      <c r="C1086" s="15">
        <v>7330000</v>
      </c>
      <c r="D1086" t="s">
        <v>53</v>
      </c>
    </row>
    <row r="1087" spans="1:4" x14ac:dyDescent="0.2">
      <c r="A1087" s="32">
        <v>43740</v>
      </c>
      <c r="B1087" s="13">
        <v>6.9243499999999996</v>
      </c>
      <c r="C1087" s="15">
        <v>7674000</v>
      </c>
      <c r="D1087" t="s">
        <v>53</v>
      </c>
    </row>
    <row r="1088" spans="1:4" x14ac:dyDescent="0.2">
      <c r="A1088" s="32">
        <v>43741</v>
      </c>
      <c r="B1088" s="13">
        <v>7.0296700000000003</v>
      </c>
      <c r="C1088" s="15">
        <v>7789200</v>
      </c>
      <c r="D1088" t="s">
        <v>53</v>
      </c>
    </row>
    <row r="1089" spans="1:4" x14ac:dyDescent="0.2">
      <c r="A1089" s="32">
        <v>43742</v>
      </c>
      <c r="B1089" s="13">
        <v>7.10832</v>
      </c>
      <c r="C1089" s="15">
        <v>5703400</v>
      </c>
      <c r="D1089" t="s">
        <v>53</v>
      </c>
    </row>
    <row r="1090" spans="1:4" x14ac:dyDescent="0.2">
      <c r="A1090" s="32">
        <v>43745</v>
      </c>
      <c r="B1090" s="13">
        <v>7.11632</v>
      </c>
      <c r="C1090" s="15">
        <v>9365600</v>
      </c>
      <c r="D1090" t="s">
        <v>53</v>
      </c>
    </row>
    <row r="1091" spans="1:4" x14ac:dyDescent="0.2">
      <c r="A1091" s="32">
        <v>43746</v>
      </c>
      <c r="B1091" s="13">
        <v>7.1043200000000004</v>
      </c>
      <c r="C1091" s="15">
        <v>6697000</v>
      </c>
      <c r="D1091" t="s">
        <v>53</v>
      </c>
    </row>
    <row r="1092" spans="1:4" x14ac:dyDescent="0.2">
      <c r="A1092" s="32">
        <v>43747</v>
      </c>
      <c r="B1092" s="13">
        <v>7.0736600000000003</v>
      </c>
      <c r="C1092" s="15">
        <v>13209100</v>
      </c>
      <c r="D1092" t="s">
        <v>53</v>
      </c>
    </row>
    <row r="1093" spans="1:4" x14ac:dyDescent="0.2">
      <c r="A1093" s="32">
        <v>43748</v>
      </c>
      <c r="B1093" s="13">
        <v>7.1069899999999997</v>
      </c>
      <c r="C1093" s="15">
        <v>4614000</v>
      </c>
      <c r="D1093" t="s">
        <v>53</v>
      </c>
    </row>
    <row r="1094" spans="1:4" x14ac:dyDescent="0.2">
      <c r="A1094" s="32">
        <v>43749</v>
      </c>
      <c r="B1094" s="13">
        <v>7.1389899999999997</v>
      </c>
      <c r="C1094" s="15">
        <v>10258000</v>
      </c>
      <c r="D1094" t="s">
        <v>53</v>
      </c>
    </row>
    <row r="1095" spans="1:4" x14ac:dyDescent="0.2">
      <c r="A1095" s="32">
        <v>43752</v>
      </c>
      <c r="B1095" s="13">
        <v>7.1656500000000003</v>
      </c>
      <c r="C1095" s="15">
        <v>3834200</v>
      </c>
      <c r="D1095" t="s">
        <v>53</v>
      </c>
    </row>
    <row r="1096" spans="1:4" x14ac:dyDescent="0.2">
      <c r="A1096" s="32">
        <v>43753</v>
      </c>
      <c r="B1096" s="13">
        <v>7.1456499999999998</v>
      </c>
      <c r="C1096" s="15">
        <v>6803000</v>
      </c>
      <c r="D1096" t="s">
        <v>53</v>
      </c>
    </row>
    <row r="1097" spans="1:4" x14ac:dyDescent="0.2">
      <c r="A1097" s="32">
        <v>43754</v>
      </c>
      <c r="B1097" s="13">
        <v>7.1896500000000003</v>
      </c>
      <c r="C1097" s="15">
        <v>3888100</v>
      </c>
      <c r="D1097" t="s">
        <v>53</v>
      </c>
    </row>
    <row r="1098" spans="1:4" x14ac:dyDescent="0.2">
      <c r="A1098" s="32">
        <v>43755</v>
      </c>
      <c r="B1098" s="13">
        <v>7.2029800000000002</v>
      </c>
      <c r="C1098" s="15">
        <v>5335300</v>
      </c>
      <c r="D1098" t="s">
        <v>53</v>
      </c>
    </row>
    <row r="1099" spans="1:4" x14ac:dyDescent="0.2">
      <c r="A1099" s="32">
        <v>43756</v>
      </c>
      <c r="B1099" s="13">
        <v>7.2629700000000001</v>
      </c>
      <c r="C1099" s="15">
        <v>5093700</v>
      </c>
      <c r="D1099" t="s">
        <v>53</v>
      </c>
    </row>
    <row r="1100" spans="1:4" x14ac:dyDescent="0.2">
      <c r="A1100" s="32">
        <v>43759</v>
      </c>
      <c r="B1100" s="13">
        <v>7.3056299999999998</v>
      </c>
      <c r="C1100" s="15">
        <v>3709600</v>
      </c>
      <c r="D1100" t="s">
        <v>53</v>
      </c>
    </row>
    <row r="1101" spans="1:4" x14ac:dyDescent="0.2">
      <c r="A1101" s="32">
        <v>43760</v>
      </c>
      <c r="B1101" s="13">
        <v>7.31229</v>
      </c>
      <c r="C1101" s="15">
        <v>4544300</v>
      </c>
      <c r="D1101" t="s">
        <v>53</v>
      </c>
    </row>
    <row r="1102" spans="1:4" x14ac:dyDescent="0.2">
      <c r="A1102" s="32">
        <v>43761</v>
      </c>
      <c r="B1102" s="13">
        <v>7.2923</v>
      </c>
      <c r="C1102" s="15">
        <v>6579000</v>
      </c>
      <c r="D1102" t="s">
        <v>53</v>
      </c>
    </row>
    <row r="1103" spans="1:4" x14ac:dyDescent="0.2">
      <c r="A1103" s="32">
        <v>43762</v>
      </c>
      <c r="B1103" s="13">
        <v>7.2656400000000003</v>
      </c>
      <c r="C1103" s="15">
        <v>5676500</v>
      </c>
      <c r="D1103" t="s">
        <v>53</v>
      </c>
    </row>
    <row r="1104" spans="1:4" x14ac:dyDescent="0.2">
      <c r="A1104" s="32">
        <v>43763</v>
      </c>
      <c r="B1104" s="13">
        <v>7.2376399999999999</v>
      </c>
      <c r="C1104" s="15">
        <v>4418800</v>
      </c>
      <c r="D1104" t="s">
        <v>53</v>
      </c>
    </row>
    <row r="1105" spans="1:4" x14ac:dyDescent="0.2">
      <c r="A1105" s="32">
        <v>43766</v>
      </c>
      <c r="B1105" s="13">
        <v>7.2029800000000002</v>
      </c>
      <c r="C1105" s="15">
        <v>4947700</v>
      </c>
      <c r="D1105" t="s">
        <v>53</v>
      </c>
    </row>
    <row r="1106" spans="1:4" x14ac:dyDescent="0.2">
      <c r="A1106" s="32">
        <v>43767</v>
      </c>
      <c r="B1106" s="13">
        <v>7.1963100000000004</v>
      </c>
      <c r="C1106" s="15">
        <v>4049800</v>
      </c>
      <c r="D1106" t="s">
        <v>53</v>
      </c>
    </row>
    <row r="1107" spans="1:4" x14ac:dyDescent="0.2">
      <c r="A1107" s="32">
        <v>43768</v>
      </c>
      <c r="B1107" s="13">
        <v>7.2789700000000002</v>
      </c>
      <c r="C1107" s="15">
        <v>5381800</v>
      </c>
      <c r="D1107" t="s">
        <v>53</v>
      </c>
    </row>
    <row r="1108" spans="1:4" x14ac:dyDescent="0.2">
      <c r="A1108" s="32">
        <v>43769</v>
      </c>
      <c r="B1108" s="13">
        <v>7.3162900000000004</v>
      </c>
      <c r="C1108" s="15">
        <v>7654400</v>
      </c>
      <c r="D1108" t="s">
        <v>53</v>
      </c>
    </row>
    <row r="1109" spans="1:4" x14ac:dyDescent="0.2">
      <c r="A1109" s="32">
        <v>43770</v>
      </c>
      <c r="B1109" s="13">
        <v>7.3629499999999997</v>
      </c>
      <c r="C1109" s="15">
        <v>11421700</v>
      </c>
      <c r="D1109" t="s">
        <v>53</v>
      </c>
    </row>
    <row r="1110" spans="1:4" x14ac:dyDescent="0.2">
      <c r="A1110" s="32">
        <v>43773</v>
      </c>
      <c r="B1110" s="13">
        <v>7.3016300000000003</v>
      </c>
      <c r="C1110" s="15">
        <v>8991100</v>
      </c>
      <c r="D1110" t="s">
        <v>53</v>
      </c>
    </row>
    <row r="1111" spans="1:4" x14ac:dyDescent="0.2">
      <c r="A1111" s="32">
        <v>43774</v>
      </c>
      <c r="B1111" s="13">
        <v>7.1496500000000003</v>
      </c>
      <c r="C1111" s="15">
        <v>6811400</v>
      </c>
      <c r="D1111" t="s">
        <v>53</v>
      </c>
    </row>
    <row r="1112" spans="1:4" x14ac:dyDescent="0.2">
      <c r="A1112" s="32">
        <v>43775</v>
      </c>
      <c r="B1112" s="13">
        <v>7.1389899999999997</v>
      </c>
      <c r="C1112" s="15">
        <v>5246100</v>
      </c>
      <c r="D1112" t="s">
        <v>53</v>
      </c>
    </row>
    <row r="1113" spans="1:4" x14ac:dyDescent="0.2">
      <c r="A1113" s="32">
        <v>43776</v>
      </c>
      <c r="B1113" s="13">
        <v>7.0603300000000004</v>
      </c>
      <c r="C1113" s="15">
        <v>6680300</v>
      </c>
      <c r="D1113" t="s">
        <v>53</v>
      </c>
    </row>
    <row r="1114" spans="1:4" x14ac:dyDescent="0.2">
      <c r="A1114" s="32">
        <v>43777</v>
      </c>
      <c r="B1114" s="13">
        <v>7.08833</v>
      </c>
      <c r="C1114" s="15">
        <v>4829700</v>
      </c>
      <c r="D1114" t="s">
        <v>53</v>
      </c>
    </row>
    <row r="1115" spans="1:4" x14ac:dyDescent="0.2">
      <c r="A1115" s="32">
        <v>43780</v>
      </c>
      <c r="B1115" s="13">
        <v>7.1056600000000003</v>
      </c>
      <c r="C1115" s="15">
        <v>5175500</v>
      </c>
      <c r="D1115" t="s">
        <v>53</v>
      </c>
    </row>
    <row r="1116" spans="1:4" x14ac:dyDescent="0.2">
      <c r="A1116" s="32">
        <v>43781</v>
      </c>
      <c r="B1116" s="13">
        <v>7.0416699999999999</v>
      </c>
      <c r="C1116" s="15">
        <v>5389200</v>
      </c>
      <c r="D1116" t="s">
        <v>53</v>
      </c>
    </row>
    <row r="1117" spans="1:4" x14ac:dyDescent="0.2">
      <c r="A1117" s="32">
        <v>43782</v>
      </c>
      <c r="B1117" s="13">
        <v>7.1509799999999997</v>
      </c>
      <c r="C1117" s="15">
        <v>5499900</v>
      </c>
      <c r="D1117" t="s">
        <v>53</v>
      </c>
    </row>
    <row r="1118" spans="1:4" x14ac:dyDescent="0.2">
      <c r="A1118" s="32">
        <v>43783</v>
      </c>
      <c r="B1118" s="13">
        <v>7.1749799999999997</v>
      </c>
      <c r="C1118" s="15">
        <v>5549100</v>
      </c>
      <c r="D1118" t="s">
        <v>53</v>
      </c>
    </row>
    <row r="1119" spans="1:4" x14ac:dyDescent="0.2">
      <c r="A1119" s="32">
        <v>43784</v>
      </c>
      <c r="B1119" s="13">
        <v>7.2283099999999996</v>
      </c>
      <c r="C1119" s="15">
        <v>4980300</v>
      </c>
      <c r="D1119" t="s">
        <v>53</v>
      </c>
    </row>
    <row r="1120" spans="1:4" x14ac:dyDescent="0.2">
      <c r="A1120" s="32">
        <v>43787</v>
      </c>
      <c r="B1120" s="13">
        <v>7.2789700000000002</v>
      </c>
      <c r="C1120" s="15">
        <v>3567400</v>
      </c>
      <c r="D1120" t="s">
        <v>53</v>
      </c>
    </row>
    <row r="1121" spans="1:4" x14ac:dyDescent="0.2">
      <c r="A1121" s="32">
        <v>43788</v>
      </c>
      <c r="B1121" s="13">
        <v>7.2909600000000001</v>
      </c>
      <c r="C1121" s="15">
        <v>8598800</v>
      </c>
      <c r="D1121" t="s">
        <v>53</v>
      </c>
    </row>
    <row r="1122" spans="1:4" x14ac:dyDescent="0.2">
      <c r="A1122" s="32">
        <v>43789</v>
      </c>
      <c r="B1122" s="13">
        <v>7.2776300000000003</v>
      </c>
      <c r="C1122" s="15">
        <v>6205300</v>
      </c>
      <c r="D1122" t="s">
        <v>53</v>
      </c>
    </row>
    <row r="1123" spans="1:4" x14ac:dyDescent="0.2">
      <c r="A1123" s="32">
        <v>43790</v>
      </c>
      <c r="B1123" s="13">
        <v>7.13232</v>
      </c>
      <c r="C1123" s="15">
        <v>3812800</v>
      </c>
      <c r="D1123" t="s">
        <v>53</v>
      </c>
    </row>
    <row r="1124" spans="1:4" x14ac:dyDescent="0.2">
      <c r="A1124" s="32">
        <v>43791</v>
      </c>
      <c r="B1124" s="13">
        <v>7.09633</v>
      </c>
      <c r="C1124" s="15">
        <v>4747900</v>
      </c>
      <c r="D1124" t="s">
        <v>53</v>
      </c>
    </row>
    <row r="1125" spans="1:4" x14ac:dyDescent="0.2">
      <c r="A1125" s="32">
        <v>43794</v>
      </c>
      <c r="B1125" s="13">
        <v>7.0909899999999997</v>
      </c>
      <c r="C1125" s="15">
        <v>4860400</v>
      </c>
      <c r="D1125" t="s">
        <v>53</v>
      </c>
    </row>
    <row r="1126" spans="1:4" x14ac:dyDescent="0.2">
      <c r="A1126" s="32">
        <v>43795</v>
      </c>
      <c r="B1126" s="13">
        <v>7.14832</v>
      </c>
      <c r="C1126" s="15">
        <v>9914000</v>
      </c>
      <c r="D1126" t="s">
        <v>53</v>
      </c>
    </row>
    <row r="1127" spans="1:4" x14ac:dyDescent="0.2">
      <c r="A1127" s="32">
        <v>43796</v>
      </c>
      <c r="B1127" s="13">
        <v>7.16432</v>
      </c>
      <c r="C1127" s="15">
        <v>8190800</v>
      </c>
      <c r="D1127" t="s">
        <v>53</v>
      </c>
    </row>
    <row r="1128" spans="1:4" x14ac:dyDescent="0.2">
      <c r="A1128" s="32">
        <v>43798</v>
      </c>
      <c r="B1128" s="13">
        <v>7.1683199999999996</v>
      </c>
      <c r="C1128" s="15">
        <v>3750500</v>
      </c>
      <c r="D1128" t="s">
        <v>53</v>
      </c>
    </row>
    <row r="1129" spans="1:4" x14ac:dyDescent="0.2">
      <c r="A1129" s="32">
        <v>43801</v>
      </c>
      <c r="B1129" s="13">
        <v>6.9790099999999997</v>
      </c>
      <c r="C1129" s="15">
        <v>6083600</v>
      </c>
      <c r="D1129" t="s">
        <v>53</v>
      </c>
    </row>
    <row r="1130" spans="1:4" x14ac:dyDescent="0.2">
      <c r="A1130" s="32">
        <v>43802</v>
      </c>
      <c r="B1130" s="13">
        <v>7.0523300000000004</v>
      </c>
      <c r="C1130" s="15">
        <v>15734600</v>
      </c>
      <c r="D1130" t="s">
        <v>53</v>
      </c>
    </row>
    <row r="1131" spans="1:4" x14ac:dyDescent="0.2">
      <c r="A1131" s="32">
        <v>43803</v>
      </c>
      <c r="B1131" s="13">
        <v>7.04033</v>
      </c>
      <c r="C1131" s="15">
        <v>11067600</v>
      </c>
      <c r="D1131" t="s">
        <v>53</v>
      </c>
    </row>
    <row r="1132" spans="1:4" x14ac:dyDescent="0.2">
      <c r="A1132" s="32">
        <v>43804</v>
      </c>
      <c r="B1132" s="13">
        <v>7.0243399999999996</v>
      </c>
      <c r="C1132" s="15">
        <v>15785700</v>
      </c>
      <c r="D1132" t="s">
        <v>53</v>
      </c>
    </row>
    <row r="1133" spans="1:4" x14ac:dyDescent="0.2">
      <c r="A1133" s="32">
        <v>43805</v>
      </c>
      <c r="B1133" s="13">
        <v>7.0136700000000003</v>
      </c>
      <c r="C1133" s="15">
        <v>6889500</v>
      </c>
      <c r="D1133" t="s">
        <v>53</v>
      </c>
    </row>
    <row r="1134" spans="1:4" x14ac:dyDescent="0.2">
      <c r="A1134" s="32">
        <v>43808</v>
      </c>
      <c r="B1134" s="13">
        <v>7.0190000000000001</v>
      </c>
      <c r="C1134" s="15">
        <v>7502000</v>
      </c>
      <c r="D1134" t="s">
        <v>53</v>
      </c>
    </row>
    <row r="1135" spans="1:4" x14ac:dyDescent="0.2">
      <c r="A1135" s="32">
        <v>43809</v>
      </c>
      <c r="B1135" s="13">
        <v>6.9483499999999996</v>
      </c>
      <c r="C1135" s="15">
        <v>6587400</v>
      </c>
      <c r="D1135" t="s">
        <v>53</v>
      </c>
    </row>
    <row r="1136" spans="1:4" x14ac:dyDescent="0.2">
      <c r="A1136" s="32">
        <v>43810</v>
      </c>
      <c r="B1136" s="13">
        <v>6.8696900000000003</v>
      </c>
      <c r="C1136" s="15">
        <v>9646400</v>
      </c>
      <c r="D1136" t="s">
        <v>53</v>
      </c>
    </row>
    <row r="1137" spans="1:4" x14ac:dyDescent="0.2">
      <c r="A1137" s="32">
        <v>43811</v>
      </c>
      <c r="B1137" s="13">
        <v>6.7990300000000001</v>
      </c>
      <c r="C1137" s="15">
        <v>10336000</v>
      </c>
      <c r="D1137" t="s">
        <v>53</v>
      </c>
    </row>
    <row r="1138" spans="1:4" x14ac:dyDescent="0.2">
      <c r="A1138" s="32">
        <v>43812</v>
      </c>
      <c r="B1138" s="13">
        <v>6.8190299999999997</v>
      </c>
      <c r="C1138" s="15">
        <v>12022200</v>
      </c>
      <c r="D1138" t="s">
        <v>53</v>
      </c>
    </row>
    <row r="1139" spans="1:4" x14ac:dyDescent="0.2">
      <c r="A1139" s="32">
        <v>43815</v>
      </c>
      <c r="B1139" s="13">
        <v>6.8483599999999996</v>
      </c>
      <c r="C1139" s="15">
        <v>11471900</v>
      </c>
      <c r="D1139" t="s">
        <v>53</v>
      </c>
    </row>
    <row r="1140" spans="1:4" x14ac:dyDescent="0.2">
      <c r="A1140" s="32">
        <v>43816</v>
      </c>
      <c r="B1140" s="13">
        <v>6.7270399999999997</v>
      </c>
      <c r="C1140" s="15">
        <v>10122300</v>
      </c>
      <c r="D1140" t="s">
        <v>53</v>
      </c>
    </row>
    <row r="1141" spans="1:4" x14ac:dyDescent="0.2">
      <c r="A1141" s="32">
        <v>43817</v>
      </c>
      <c r="B1141" s="13">
        <v>6.7257100000000003</v>
      </c>
      <c r="C1141" s="15">
        <v>6999100</v>
      </c>
      <c r="D1141" t="s">
        <v>53</v>
      </c>
    </row>
    <row r="1142" spans="1:4" x14ac:dyDescent="0.2">
      <c r="A1142" s="32">
        <v>43818</v>
      </c>
      <c r="B1142" s="13">
        <v>6.76037</v>
      </c>
      <c r="C1142" s="15">
        <v>9201100</v>
      </c>
      <c r="D1142" t="s">
        <v>53</v>
      </c>
    </row>
    <row r="1143" spans="1:4" x14ac:dyDescent="0.2">
      <c r="A1143" s="32">
        <v>43819</v>
      </c>
      <c r="B1143" s="13">
        <v>6.76037</v>
      </c>
      <c r="C1143" s="15">
        <v>21775400</v>
      </c>
      <c r="D1143" t="s">
        <v>53</v>
      </c>
    </row>
    <row r="1144" spans="1:4" x14ac:dyDescent="0.2">
      <c r="A1144" s="32">
        <v>43822</v>
      </c>
      <c r="B1144" s="13">
        <v>6.7283799999999996</v>
      </c>
      <c r="C1144" s="15">
        <v>7390500</v>
      </c>
      <c r="D1144" t="s">
        <v>53</v>
      </c>
    </row>
    <row r="1145" spans="1:4" x14ac:dyDescent="0.2">
      <c r="A1145" s="32">
        <v>43823</v>
      </c>
      <c r="B1145" s="13">
        <v>6.7670399999999997</v>
      </c>
      <c r="C1145" s="15">
        <v>1962200</v>
      </c>
      <c r="D1145" t="s">
        <v>53</v>
      </c>
    </row>
    <row r="1146" spans="1:4" x14ac:dyDescent="0.2">
      <c r="A1146" s="32">
        <v>43825</v>
      </c>
      <c r="B1146" s="13">
        <v>6.77637</v>
      </c>
      <c r="C1146" s="15">
        <v>6187700</v>
      </c>
      <c r="D1146" t="s">
        <v>53</v>
      </c>
    </row>
    <row r="1147" spans="1:4" x14ac:dyDescent="0.2">
      <c r="A1147" s="32">
        <v>43826</v>
      </c>
      <c r="B1147" s="13">
        <v>6.8323600000000004</v>
      </c>
      <c r="C1147" s="15">
        <v>5762900</v>
      </c>
      <c r="D1147" t="s">
        <v>53</v>
      </c>
    </row>
    <row r="1148" spans="1:4" x14ac:dyDescent="0.2">
      <c r="A1148" s="32">
        <v>43829</v>
      </c>
      <c r="B1148" s="13">
        <v>6.8177000000000003</v>
      </c>
      <c r="C1148" s="15">
        <v>8574600</v>
      </c>
      <c r="D1148" t="s">
        <v>53</v>
      </c>
    </row>
    <row r="1149" spans="1:4" x14ac:dyDescent="0.2">
      <c r="A1149" s="32">
        <v>43830</v>
      </c>
      <c r="B1149" s="13">
        <v>6.8856900000000003</v>
      </c>
      <c r="C1149" s="15">
        <v>10507100</v>
      </c>
      <c r="D1149" t="s">
        <v>53</v>
      </c>
    </row>
    <row r="1150" spans="1:4" x14ac:dyDescent="0.2">
      <c r="A1150" s="32">
        <v>43832</v>
      </c>
      <c r="B1150" s="13">
        <v>6.7430399999999997</v>
      </c>
      <c r="C1150" s="15">
        <v>6605000</v>
      </c>
      <c r="D1150" t="s">
        <v>53</v>
      </c>
    </row>
    <row r="1151" spans="1:4" x14ac:dyDescent="0.2">
      <c r="A1151" s="32">
        <v>43833</v>
      </c>
      <c r="B1151" s="13">
        <v>6.8496899999999998</v>
      </c>
      <c r="C1151" s="15">
        <v>8263300</v>
      </c>
      <c r="D1151" t="s">
        <v>53</v>
      </c>
    </row>
    <row r="1152" spans="1:4" x14ac:dyDescent="0.2">
      <c r="A1152" s="32">
        <v>43836</v>
      </c>
      <c r="B1152" s="13">
        <v>6.8923500000000004</v>
      </c>
      <c r="C1152" s="15">
        <v>16151000</v>
      </c>
      <c r="D1152" t="s">
        <v>53</v>
      </c>
    </row>
    <row r="1153" spans="1:4" x14ac:dyDescent="0.2">
      <c r="A1153" s="32">
        <v>43837</v>
      </c>
      <c r="B1153" s="13">
        <v>6.8030299999999997</v>
      </c>
      <c r="C1153" s="15">
        <v>11878100</v>
      </c>
      <c r="D1153" t="s">
        <v>53</v>
      </c>
    </row>
    <row r="1154" spans="1:4" x14ac:dyDescent="0.2">
      <c r="A1154" s="32">
        <v>43838</v>
      </c>
      <c r="B1154" s="13">
        <v>6.8337000000000003</v>
      </c>
      <c r="C1154" s="15">
        <v>9504100</v>
      </c>
      <c r="D1154" t="s">
        <v>53</v>
      </c>
    </row>
    <row r="1155" spans="1:4" x14ac:dyDescent="0.2">
      <c r="A1155" s="32">
        <v>43839</v>
      </c>
      <c r="B1155" s="13">
        <v>6.8030299999999997</v>
      </c>
      <c r="C1155" s="15">
        <v>6986100</v>
      </c>
      <c r="D1155" t="s">
        <v>53</v>
      </c>
    </row>
    <row r="1156" spans="1:4" x14ac:dyDescent="0.2">
      <c r="A1156" s="32">
        <v>43840</v>
      </c>
      <c r="B1156" s="13">
        <v>6.86836</v>
      </c>
      <c r="C1156" s="15">
        <v>5659700</v>
      </c>
      <c r="D1156" t="s">
        <v>53</v>
      </c>
    </row>
    <row r="1157" spans="1:4" x14ac:dyDescent="0.2">
      <c r="A1157" s="32">
        <v>43843</v>
      </c>
      <c r="B1157" s="13">
        <v>6.9190199999999997</v>
      </c>
      <c r="C1157" s="15">
        <v>8804200</v>
      </c>
      <c r="D1157" t="s">
        <v>53</v>
      </c>
    </row>
    <row r="1158" spans="1:4" x14ac:dyDescent="0.2">
      <c r="A1158" s="32">
        <v>43844</v>
      </c>
      <c r="B1158" s="13">
        <v>6.8456900000000003</v>
      </c>
      <c r="C1158" s="15">
        <v>7534500</v>
      </c>
      <c r="D1158" t="s">
        <v>53</v>
      </c>
    </row>
    <row r="1159" spans="1:4" x14ac:dyDescent="0.2">
      <c r="A1159" s="32">
        <v>43845</v>
      </c>
      <c r="B1159" s="13">
        <v>6.9510100000000001</v>
      </c>
      <c r="C1159" s="15">
        <v>7526200</v>
      </c>
      <c r="D1159" t="s">
        <v>53</v>
      </c>
    </row>
    <row r="1160" spans="1:4" x14ac:dyDescent="0.2">
      <c r="A1160" s="32">
        <v>43846</v>
      </c>
      <c r="B1160" s="13">
        <v>7.0163399999999996</v>
      </c>
      <c r="C1160" s="15">
        <v>4115800</v>
      </c>
      <c r="D1160" t="s">
        <v>53</v>
      </c>
    </row>
    <row r="1161" spans="1:4" x14ac:dyDescent="0.2">
      <c r="A1161" s="32">
        <v>43847</v>
      </c>
      <c r="B1161" s="13">
        <v>7.03233</v>
      </c>
      <c r="C1161" s="15">
        <v>5445900</v>
      </c>
      <c r="D1161" t="s">
        <v>53</v>
      </c>
    </row>
    <row r="1162" spans="1:4" x14ac:dyDescent="0.2">
      <c r="A1162" s="32">
        <v>43851</v>
      </c>
      <c r="B1162" s="13">
        <v>7.1056600000000003</v>
      </c>
      <c r="C1162" s="15">
        <v>7371900</v>
      </c>
      <c r="D1162" t="s">
        <v>53</v>
      </c>
    </row>
    <row r="1163" spans="1:4" x14ac:dyDescent="0.2">
      <c r="A1163" s="32">
        <v>43852</v>
      </c>
      <c r="B1163" s="13">
        <v>7.0656600000000003</v>
      </c>
      <c r="C1163" s="15">
        <v>7760400</v>
      </c>
      <c r="D1163" t="s">
        <v>53</v>
      </c>
    </row>
    <row r="1164" spans="1:4" x14ac:dyDescent="0.2">
      <c r="A1164" s="32">
        <v>43853</v>
      </c>
      <c r="B1164" s="13">
        <v>7.1736500000000003</v>
      </c>
      <c r="C1164" s="15">
        <v>5941400</v>
      </c>
      <c r="D1164" t="s">
        <v>53</v>
      </c>
    </row>
    <row r="1165" spans="1:4" x14ac:dyDescent="0.2">
      <c r="A1165" s="32">
        <v>43854</v>
      </c>
      <c r="B1165" s="13">
        <v>7.2016400000000003</v>
      </c>
      <c r="C1165" s="15">
        <v>6580900</v>
      </c>
      <c r="D1165" t="s">
        <v>53</v>
      </c>
    </row>
    <row r="1166" spans="1:4" x14ac:dyDescent="0.2">
      <c r="A1166" s="32">
        <v>43857</v>
      </c>
      <c r="B1166" s="13">
        <v>7.1429900000000002</v>
      </c>
      <c r="C1166" s="15">
        <v>10431800</v>
      </c>
      <c r="D1166" t="s">
        <v>53</v>
      </c>
    </row>
    <row r="1167" spans="1:4" x14ac:dyDescent="0.2">
      <c r="A1167" s="32">
        <v>43858</v>
      </c>
      <c r="B1167" s="13">
        <v>7.1003299999999996</v>
      </c>
      <c r="C1167" s="15">
        <v>7632100</v>
      </c>
      <c r="D1167" t="s">
        <v>53</v>
      </c>
    </row>
    <row r="1168" spans="1:4" x14ac:dyDescent="0.2">
      <c r="A1168" s="32">
        <v>43859</v>
      </c>
      <c r="B1168" s="13">
        <v>7.07233</v>
      </c>
      <c r="C1168" s="15">
        <v>5089000</v>
      </c>
      <c r="D1168" t="s">
        <v>53</v>
      </c>
    </row>
    <row r="1169" spans="1:4" x14ac:dyDescent="0.2">
      <c r="A1169" s="32">
        <v>43860</v>
      </c>
      <c r="B1169" s="13">
        <v>7.08833</v>
      </c>
      <c r="C1169" s="15">
        <v>13835600</v>
      </c>
      <c r="D1169" t="s">
        <v>53</v>
      </c>
    </row>
    <row r="1170" spans="1:4" x14ac:dyDescent="0.2">
      <c r="A1170" s="32">
        <v>43861</v>
      </c>
      <c r="B1170" s="13">
        <v>7.0270000000000001</v>
      </c>
      <c r="C1170" s="15">
        <v>10985800</v>
      </c>
      <c r="D1170" t="s">
        <v>53</v>
      </c>
    </row>
    <row r="1171" spans="1:4" x14ac:dyDescent="0.2">
      <c r="A1171" s="32">
        <v>43864</v>
      </c>
      <c r="B1171" s="13">
        <v>7.0350000000000001</v>
      </c>
      <c r="C1171" s="15">
        <v>9126800</v>
      </c>
      <c r="D1171" t="s">
        <v>53</v>
      </c>
    </row>
    <row r="1172" spans="1:4" x14ac:dyDescent="0.2">
      <c r="A1172" s="32">
        <v>43865</v>
      </c>
      <c r="B1172" s="13">
        <v>7.0949900000000001</v>
      </c>
      <c r="C1172" s="15">
        <v>6461900</v>
      </c>
      <c r="D1172" t="s">
        <v>53</v>
      </c>
    </row>
    <row r="1173" spans="1:4" x14ac:dyDescent="0.2">
      <c r="A1173" s="32">
        <v>43866</v>
      </c>
      <c r="B1173" s="13">
        <v>7.1123200000000004</v>
      </c>
      <c r="C1173" s="15">
        <v>4799000</v>
      </c>
      <c r="D1173" t="s">
        <v>53</v>
      </c>
    </row>
    <row r="1174" spans="1:4" x14ac:dyDescent="0.2">
      <c r="A1174" s="32">
        <v>43867</v>
      </c>
      <c r="B1174" s="13">
        <v>7.1309899999999997</v>
      </c>
      <c r="C1174" s="15">
        <v>6724000</v>
      </c>
      <c r="D1174" t="s">
        <v>53</v>
      </c>
    </row>
    <row r="1175" spans="1:4" x14ac:dyDescent="0.2">
      <c r="A1175" s="32">
        <v>43868</v>
      </c>
      <c r="B1175" s="13">
        <v>7.1149899999999997</v>
      </c>
      <c r="C1175" s="15">
        <v>3175200</v>
      </c>
      <c r="D1175" t="s">
        <v>53</v>
      </c>
    </row>
    <row r="1176" spans="1:4" x14ac:dyDescent="0.2">
      <c r="A1176" s="32">
        <v>43871</v>
      </c>
      <c r="B1176" s="13">
        <v>7.1909799999999997</v>
      </c>
      <c r="C1176" s="15">
        <v>2835900</v>
      </c>
      <c r="D1176" t="s">
        <v>53</v>
      </c>
    </row>
    <row r="1177" spans="1:4" x14ac:dyDescent="0.2">
      <c r="A1177" s="32">
        <v>43872</v>
      </c>
      <c r="B1177" s="13">
        <v>7.21631</v>
      </c>
      <c r="C1177" s="15">
        <v>3985700</v>
      </c>
      <c r="D1177" t="s">
        <v>53</v>
      </c>
    </row>
    <row r="1178" spans="1:4" x14ac:dyDescent="0.2">
      <c r="A1178" s="32">
        <v>43873</v>
      </c>
      <c r="B1178" s="13">
        <v>7.2109800000000002</v>
      </c>
      <c r="C1178" s="15">
        <v>4185500</v>
      </c>
      <c r="D1178" t="s">
        <v>53</v>
      </c>
    </row>
    <row r="1179" spans="1:4" x14ac:dyDescent="0.2">
      <c r="A1179" s="32">
        <v>43874</v>
      </c>
      <c r="B1179" s="13">
        <v>7.21631</v>
      </c>
      <c r="C1179" s="15">
        <v>6434000</v>
      </c>
      <c r="D1179" t="s">
        <v>53</v>
      </c>
    </row>
    <row r="1180" spans="1:4" x14ac:dyDescent="0.2">
      <c r="A1180" s="32">
        <v>43875</v>
      </c>
      <c r="B1180" s="13">
        <v>7.3056299999999998</v>
      </c>
      <c r="C1180" s="15">
        <v>6920100</v>
      </c>
      <c r="D1180" t="s">
        <v>53</v>
      </c>
    </row>
    <row r="1181" spans="1:4" x14ac:dyDescent="0.2">
      <c r="A1181" s="32">
        <v>43879</v>
      </c>
      <c r="B1181" s="13">
        <v>7.3149600000000001</v>
      </c>
      <c r="C1181" s="15">
        <v>6737000</v>
      </c>
      <c r="D1181" t="s">
        <v>53</v>
      </c>
    </row>
    <row r="1182" spans="1:4" x14ac:dyDescent="0.2">
      <c r="A1182" s="32">
        <v>43880</v>
      </c>
      <c r="B1182" s="13">
        <v>7.2349699999999997</v>
      </c>
      <c r="C1182" s="15">
        <v>8465900</v>
      </c>
      <c r="D1182" t="s">
        <v>53</v>
      </c>
    </row>
    <row r="1183" spans="1:4" x14ac:dyDescent="0.2">
      <c r="A1183" s="32">
        <v>43881</v>
      </c>
      <c r="B1183" s="13">
        <v>7.3536200000000003</v>
      </c>
      <c r="C1183" s="15">
        <v>4547100</v>
      </c>
      <c r="D1183" t="s">
        <v>53</v>
      </c>
    </row>
    <row r="1184" spans="1:4" x14ac:dyDescent="0.2">
      <c r="A1184" s="32">
        <v>43882</v>
      </c>
      <c r="B1184" s="13">
        <v>7.3976199999999999</v>
      </c>
      <c r="C1184" s="15">
        <v>7252000</v>
      </c>
      <c r="D1184" t="s">
        <v>53</v>
      </c>
    </row>
    <row r="1185" spans="1:4" x14ac:dyDescent="0.2">
      <c r="A1185" s="32">
        <v>43885</v>
      </c>
      <c r="B1185" s="13">
        <v>7.3069600000000001</v>
      </c>
      <c r="C1185" s="15">
        <v>9271800</v>
      </c>
      <c r="D1185" t="s">
        <v>53</v>
      </c>
    </row>
    <row r="1186" spans="1:4" x14ac:dyDescent="0.2">
      <c r="A1186" s="32">
        <v>43886</v>
      </c>
      <c r="B1186" s="13">
        <v>7.1443199999999996</v>
      </c>
      <c r="C1186" s="15">
        <v>19235100</v>
      </c>
      <c r="D1186" t="s">
        <v>53</v>
      </c>
    </row>
    <row r="1187" spans="1:4" x14ac:dyDescent="0.2">
      <c r="A1187" s="32">
        <v>43887</v>
      </c>
      <c r="B1187" s="13">
        <v>7.0469999999999997</v>
      </c>
      <c r="C1187" s="15">
        <v>9061700</v>
      </c>
      <c r="D1187" t="s">
        <v>53</v>
      </c>
    </row>
    <row r="1188" spans="1:4" x14ac:dyDescent="0.2">
      <c r="A1188" s="32">
        <v>43888</v>
      </c>
      <c r="B1188" s="13">
        <v>6.6030600000000002</v>
      </c>
      <c r="C1188" s="15">
        <v>17721800</v>
      </c>
      <c r="D1188" t="s">
        <v>53</v>
      </c>
    </row>
    <row r="1189" spans="1:4" x14ac:dyDescent="0.2">
      <c r="A1189" s="32">
        <v>43889</v>
      </c>
      <c r="B1189" s="13">
        <v>6.3777600000000003</v>
      </c>
      <c r="C1189" s="15">
        <v>20286300</v>
      </c>
      <c r="D1189" t="s">
        <v>53</v>
      </c>
    </row>
    <row r="1190" spans="1:4" x14ac:dyDescent="0.2">
      <c r="A1190" s="32">
        <v>43892</v>
      </c>
      <c r="B1190" s="13">
        <v>6.5977300000000003</v>
      </c>
      <c r="C1190" s="15">
        <v>18136400</v>
      </c>
      <c r="D1190" t="s">
        <v>53</v>
      </c>
    </row>
    <row r="1191" spans="1:4" x14ac:dyDescent="0.2">
      <c r="A1191" s="32">
        <v>43893</v>
      </c>
      <c r="B1191" s="13">
        <v>6.6030600000000002</v>
      </c>
      <c r="C1191" s="15">
        <v>18635500</v>
      </c>
      <c r="D1191" t="s">
        <v>53</v>
      </c>
    </row>
    <row r="1192" spans="1:4" x14ac:dyDescent="0.2">
      <c r="A1192" s="32">
        <v>43894</v>
      </c>
      <c r="B1192" s="13">
        <v>6.8376999999999999</v>
      </c>
      <c r="C1192" s="15">
        <v>8035500</v>
      </c>
      <c r="D1192" t="s">
        <v>53</v>
      </c>
    </row>
    <row r="1193" spans="1:4" x14ac:dyDescent="0.2">
      <c r="A1193" s="32">
        <v>43895</v>
      </c>
      <c r="B1193" s="13">
        <v>6.7203799999999996</v>
      </c>
      <c r="C1193" s="15">
        <v>7818000</v>
      </c>
      <c r="D1193" t="s">
        <v>53</v>
      </c>
    </row>
    <row r="1194" spans="1:4" x14ac:dyDescent="0.2">
      <c r="A1194" s="32">
        <v>43896</v>
      </c>
      <c r="B1194" s="13">
        <v>6.64039</v>
      </c>
      <c r="C1194" s="15">
        <v>19780700</v>
      </c>
      <c r="D1194" t="s">
        <v>53</v>
      </c>
    </row>
    <row r="1195" spans="1:4" x14ac:dyDescent="0.2">
      <c r="A1195" s="32">
        <v>43899</v>
      </c>
      <c r="B1195" s="13">
        <v>6.2911099999999998</v>
      </c>
      <c r="C1195" s="15">
        <v>14232500</v>
      </c>
      <c r="D1195" t="s">
        <v>53</v>
      </c>
    </row>
    <row r="1196" spans="1:4" x14ac:dyDescent="0.2">
      <c r="A1196" s="32">
        <v>43900</v>
      </c>
      <c r="B1196" s="13">
        <v>6.5537400000000003</v>
      </c>
      <c r="C1196" s="15">
        <v>17323100</v>
      </c>
      <c r="D1196" t="s">
        <v>53</v>
      </c>
    </row>
    <row r="1197" spans="1:4" x14ac:dyDescent="0.2">
      <c r="A1197" s="32">
        <v>43901</v>
      </c>
      <c r="B1197" s="13">
        <v>6.1337999999999999</v>
      </c>
      <c r="C1197" s="15">
        <v>15043000</v>
      </c>
      <c r="D1197" t="s">
        <v>53</v>
      </c>
    </row>
    <row r="1198" spans="1:4" x14ac:dyDescent="0.2">
      <c r="A1198" s="32">
        <v>43902</v>
      </c>
      <c r="B1198" s="13">
        <v>5.7658500000000004</v>
      </c>
      <c r="C1198" s="15">
        <v>21852500</v>
      </c>
      <c r="D1198" t="s">
        <v>53</v>
      </c>
    </row>
    <row r="1199" spans="1:4" x14ac:dyDescent="0.2">
      <c r="A1199" s="32">
        <v>43903</v>
      </c>
      <c r="B1199" s="13">
        <v>6.1391299999999998</v>
      </c>
      <c r="C1199" s="15">
        <v>15532900</v>
      </c>
      <c r="D1199" t="s">
        <v>53</v>
      </c>
    </row>
    <row r="1200" spans="1:4" x14ac:dyDescent="0.2">
      <c r="A1200" s="32">
        <v>43906</v>
      </c>
      <c r="B1200" s="13">
        <v>4.7339900000000004</v>
      </c>
      <c r="C1200" s="15">
        <v>17883600</v>
      </c>
      <c r="D1200" t="s">
        <v>53</v>
      </c>
    </row>
    <row r="1201" spans="1:4" x14ac:dyDescent="0.2">
      <c r="A1201" s="32">
        <v>43907</v>
      </c>
      <c r="B1201" s="13">
        <v>4.9792899999999998</v>
      </c>
      <c r="C1201" s="15">
        <v>15193600</v>
      </c>
      <c r="D1201" t="s">
        <v>53</v>
      </c>
    </row>
    <row r="1202" spans="1:4" x14ac:dyDescent="0.2">
      <c r="A1202" s="32">
        <v>43908</v>
      </c>
      <c r="B1202" s="13">
        <v>4.1594100000000003</v>
      </c>
      <c r="C1202" s="15">
        <v>17247800</v>
      </c>
      <c r="D1202" t="s">
        <v>53</v>
      </c>
    </row>
    <row r="1203" spans="1:4" x14ac:dyDescent="0.2">
      <c r="A1203" s="32">
        <v>43909</v>
      </c>
      <c r="B1203" s="13">
        <v>4.15808</v>
      </c>
      <c r="C1203" s="15">
        <v>11655900</v>
      </c>
      <c r="D1203" t="s">
        <v>53</v>
      </c>
    </row>
    <row r="1204" spans="1:4" x14ac:dyDescent="0.2">
      <c r="A1204" s="32">
        <v>43910</v>
      </c>
      <c r="B1204" s="13">
        <v>3.77413</v>
      </c>
      <c r="C1204" s="15">
        <v>14316200</v>
      </c>
      <c r="D1204" t="s">
        <v>53</v>
      </c>
    </row>
    <row r="1205" spans="1:4" x14ac:dyDescent="0.2">
      <c r="A1205" s="32">
        <v>43913</v>
      </c>
      <c r="B1205" s="13">
        <v>3.3715199999999999</v>
      </c>
      <c r="C1205" s="15">
        <v>13741700</v>
      </c>
      <c r="D1205" t="s">
        <v>53</v>
      </c>
    </row>
    <row r="1206" spans="1:4" x14ac:dyDescent="0.2">
      <c r="A1206" s="32">
        <v>43914</v>
      </c>
      <c r="B1206" s="13">
        <v>3.51017</v>
      </c>
      <c r="C1206" s="15">
        <v>16601800</v>
      </c>
      <c r="D1206" t="s">
        <v>53</v>
      </c>
    </row>
    <row r="1207" spans="1:4" x14ac:dyDescent="0.2">
      <c r="A1207" s="32">
        <v>43915</v>
      </c>
      <c r="B1207" s="13">
        <v>4.0674200000000003</v>
      </c>
      <c r="C1207" s="15">
        <v>13656200</v>
      </c>
      <c r="D1207" t="s">
        <v>53</v>
      </c>
    </row>
    <row r="1208" spans="1:4" x14ac:dyDescent="0.2">
      <c r="A1208" s="32">
        <v>43916</v>
      </c>
      <c r="B1208" s="13">
        <v>4.4007100000000001</v>
      </c>
      <c r="C1208" s="15">
        <v>14363600</v>
      </c>
      <c r="D1208" t="s">
        <v>53</v>
      </c>
    </row>
    <row r="1209" spans="1:4" x14ac:dyDescent="0.2">
      <c r="A1209" s="32">
        <v>43917</v>
      </c>
      <c r="B1209" s="13">
        <v>4.6633399999999998</v>
      </c>
      <c r="C1209" s="15">
        <v>14723300</v>
      </c>
      <c r="D1209" t="s">
        <v>53</v>
      </c>
    </row>
    <row r="1210" spans="1:4" x14ac:dyDescent="0.2">
      <c r="A1210" s="32">
        <v>43920</v>
      </c>
      <c r="B1210" s="13">
        <v>4.6366699999999996</v>
      </c>
      <c r="C1210" s="15">
        <v>12439500</v>
      </c>
      <c r="D1210" t="s">
        <v>53</v>
      </c>
    </row>
    <row r="1211" spans="1:4" x14ac:dyDescent="0.2">
      <c r="A1211" s="32">
        <v>43921</v>
      </c>
      <c r="B1211" s="13">
        <v>4.6859999999999999</v>
      </c>
      <c r="C1211" s="15">
        <v>23152900</v>
      </c>
      <c r="D1211" t="s">
        <v>53</v>
      </c>
    </row>
    <row r="1212" spans="1:4" x14ac:dyDescent="0.2">
      <c r="A1212" s="32">
        <v>43922</v>
      </c>
      <c r="B1212" s="13">
        <v>4.3087200000000001</v>
      </c>
      <c r="C1212" s="15">
        <v>16668700</v>
      </c>
      <c r="D1212" t="s">
        <v>53</v>
      </c>
    </row>
    <row r="1213" spans="1:4" x14ac:dyDescent="0.2">
      <c r="A1213" s="32">
        <v>43923</v>
      </c>
      <c r="B1213" s="13">
        <v>4.1620799999999996</v>
      </c>
      <c r="C1213" s="15">
        <v>16016200</v>
      </c>
      <c r="D1213" t="s">
        <v>53</v>
      </c>
    </row>
    <row r="1214" spans="1:4" x14ac:dyDescent="0.2">
      <c r="A1214" s="32">
        <v>43924</v>
      </c>
      <c r="B1214" s="13">
        <v>4.0847499999999997</v>
      </c>
      <c r="C1214" s="15">
        <v>12591900</v>
      </c>
      <c r="D1214" t="s">
        <v>53</v>
      </c>
    </row>
    <row r="1215" spans="1:4" x14ac:dyDescent="0.2">
      <c r="A1215" s="32">
        <v>43927</v>
      </c>
      <c r="B1215" s="13">
        <v>4.7353300000000003</v>
      </c>
      <c r="C1215" s="15">
        <v>27002000</v>
      </c>
      <c r="D1215" t="s">
        <v>53</v>
      </c>
    </row>
    <row r="1216" spans="1:4" x14ac:dyDescent="0.2">
      <c r="A1216" s="32">
        <v>43928</v>
      </c>
      <c r="B1216" s="13">
        <v>4.5940099999999999</v>
      </c>
      <c r="C1216" s="15">
        <v>21598800</v>
      </c>
      <c r="D1216" t="s">
        <v>53</v>
      </c>
    </row>
    <row r="1217" spans="1:4" x14ac:dyDescent="0.2">
      <c r="A1217" s="32">
        <v>43929</v>
      </c>
      <c r="B1217" s="13">
        <v>4.8713100000000003</v>
      </c>
      <c r="C1217" s="15">
        <v>16548800</v>
      </c>
      <c r="D1217" t="s">
        <v>53</v>
      </c>
    </row>
    <row r="1218" spans="1:4" x14ac:dyDescent="0.2">
      <c r="A1218" s="32">
        <v>43930</v>
      </c>
      <c r="B1218" s="13">
        <v>5.3285799999999997</v>
      </c>
      <c r="C1218" s="15">
        <v>14385900</v>
      </c>
      <c r="D1218" t="s">
        <v>53</v>
      </c>
    </row>
    <row r="1219" spans="1:4" x14ac:dyDescent="0.2">
      <c r="A1219" s="32">
        <v>43934</v>
      </c>
      <c r="B1219" s="13">
        <v>5.1126100000000001</v>
      </c>
      <c r="C1219" s="15">
        <v>9487400</v>
      </c>
      <c r="D1219" t="s">
        <v>53</v>
      </c>
    </row>
    <row r="1220" spans="1:4" x14ac:dyDescent="0.2">
      <c r="A1220" s="32">
        <v>43935</v>
      </c>
      <c r="B1220" s="13">
        <v>5.2645900000000001</v>
      </c>
      <c r="C1220" s="15">
        <v>10348100</v>
      </c>
      <c r="D1220" t="s">
        <v>53</v>
      </c>
    </row>
    <row r="1221" spans="1:4" x14ac:dyDescent="0.2">
      <c r="A1221" s="32">
        <v>43936</v>
      </c>
      <c r="B1221" s="13">
        <v>4.9966200000000001</v>
      </c>
      <c r="C1221" s="15">
        <v>9591500</v>
      </c>
      <c r="D1221" t="s">
        <v>53</v>
      </c>
    </row>
    <row r="1222" spans="1:4" x14ac:dyDescent="0.2">
      <c r="A1222" s="32">
        <v>43937</v>
      </c>
      <c r="B1222" s="13">
        <v>4.8193200000000003</v>
      </c>
      <c r="C1222" s="15">
        <v>13338300</v>
      </c>
      <c r="D1222" t="s">
        <v>53</v>
      </c>
    </row>
    <row r="1223" spans="1:4" x14ac:dyDescent="0.2">
      <c r="A1223" s="32">
        <v>43938</v>
      </c>
      <c r="B1223" s="13">
        <v>5.2192600000000002</v>
      </c>
      <c r="C1223" s="15">
        <v>12974900</v>
      </c>
      <c r="D1223" t="s">
        <v>53</v>
      </c>
    </row>
    <row r="1224" spans="1:4" x14ac:dyDescent="0.2">
      <c r="A1224" s="32">
        <v>43941</v>
      </c>
      <c r="B1224" s="13">
        <v>4.8952999999999998</v>
      </c>
      <c r="C1224" s="15">
        <v>13590200</v>
      </c>
      <c r="D1224" t="s">
        <v>53</v>
      </c>
    </row>
    <row r="1225" spans="1:4" x14ac:dyDescent="0.2">
      <c r="A1225" s="32">
        <v>43942</v>
      </c>
      <c r="B1225" s="13">
        <v>4.7659900000000004</v>
      </c>
      <c r="C1225" s="15">
        <v>8885100</v>
      </c>
      <c r="D1225" t="s">
        <v>53</v>
      </c>
    </row>
    <row r="1226" spans="1:4" x14ac:dyDescent="0.2">
      <c r="A1226" s="32">
        <v>43943</v>
      </c>
      <c r="B1226" s="13">
        <v>4.9246299999999996</v>
      </c>
      <c r="C1226" s="15">
        <v>9436300</v>
      </c>
      <c r="D1226" t="s">
        <v>53</v>
      </c>
    </row>
    <row r="1227" spans="1:4" x14ac:dyDescent="0.2">
      <c r="A1227" s="32">
        <v>43944</v>
      </c>
      <c r="B1227" s="13">
        <v>4.6846699999999997</v>
      </c>
      <c r="C1227" s="15">
        <v>19865300</v>
      </c>
      <c r="D1227" t="s">
        <v>53</v>
      </c>
    </row>
    <row r="1228" spans="1:4" x14ac:dyDescent="0.2">
      <c r="A1228" s="32">
        <v>43945</v>
      </c>
      <c r="B1228" s="13">
        <v>4.6779999999999999</v>
      </c>
      <c r="C1228" s="15">
        <v>10190100</v>
      </c>
      <c r="D1228" t="s">
        <v>53</v>
      </c>
    </row>
    <row r="1229" spans="1:4" x14ac:dyDescent="0.2">
      <c r="A1229" s="32">
        <v>43948</v>
      </c>
      <c r="B1229" s="13">
        <v>4.8753099999999998</v>
      </c>
      <c r="C1229" s="15">
        <v>9474400</v>
      </c>
      <c r="D1229" t="s">
        <v>53</v>
      </c>
    </row>
    <row r="1230" spans="1:4" x14ac:dyDescent="0.2">
      <c r="A1230" s="32">
        <v>43949</v>
      </c>
      <c r="B1230" s="13">
        <v>4.9606300000000001</v>
      </c>
      <c r="C1230" s="15">
        <v>13815200</v>
      </c>
      <c r="D1230" t="s">
        <v>53</v>
      </c>
    </row>
    <row r="1231" spans="1:4" x14ac:dyDescent="0.2">
      <c r="A1231" s="32">
        <v>43950</v>
      </c>
      <c r="B1231" s="13">
        <v>5.0672800000000002</v>
      </c>
      <c r="C1231" s="15">
        <v>12885700</v>
      </c>
      <c r="D1231" t="s">
        <v>53</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N1350"/>
  <sheetViews>
    <sheetView workbookViewId="0">
      <selection activeCell="N51" sqref="N51"/>
    </sheetView>
  </sheetViews>
  <sheetFormatPr baseColWidth="10" defaultColWidth="8.83203125" defaultRowHeight="15" x14ac:dyDescent="0.2"/>
  <cols>
    <col min="1" max="1" width="9" customWidth="1"/>
    <col min="2" max="2" width="14.83203125" customWidth="1"/>
    <col min="3" max="3" width="9.6640625" customWidth="1"/>
    <col min="4" max="4" width="15.5" customWidth="1"/>
    <col min="5" max="5" width="9.6640625" customWidth="1"/>
    <col min="6" max="6" width="13.6640625" customWidth="1"/>
    <col min="7" max="7" width="10.5" customWidth="1"/>
    <col min="8" max="8" width="17.6640625" bestFit="1" customWidth="1"/>
    <col min="11" max="11" width="10.1640625" bestFit="1" customWidth="1"/>
  </cols>
  <sheetData>
    <row r="3" spans="1:14" ht="15" customHeight="1" x14ac:dyDescent="0.2">
      <c r="L3" s="24"/>
    </row>
    <row r="4" spans="1:14" x14ac:dyDescent="0.2">
      <c r="I4">
        <v>1</v>
      </c>
      <c r="J4">
        <v>2</v>
      </c>
      <c r="K4">
        <v>3</v>
      </c>
      <c r="L4">
        <v>4</v>
      </c>
      <c r="M4">
        <v>5</v>
      </c>
      <c r="N4">
        <v>6</v>
      </c>
    </row>
    <row r="5" spans="1:14" x14ac:dyDescent="0.2">
      <c r="A5" s="10" t="s">
        <v>4</v>
      </c>
      <c r="B5" s="10" t="s">
        <v>54</v>
      </c>
      <c r="C5" s="10" t="s">
        <v>55</v>
      </c>
      <c r="D5" s="10" t="s">
        <v>56</v>
      </c>
      <c r="E5" s="10" t="s">
        <v>57</v>
      </c>
      <c r="F5" s="10" t="s">
        <v>58</v>
      </c>
      <c r="G5" s="10" t="s">
        <v>59</v>
      </c>
      <c r="H5" s="23" t="s">
        <v>3054</v>
      </c>
      <c r="I5" s="20">
        <f>COUNTIF(Таблица2[Амплуа],"нападающий")</f>
        <v>744</v>
      </c>
      <c r="J5" s="20">
        <f>COUNTIFS(Таблица2[Гражданство],"Словакия",Таблица2[Возраст],"&lt;=34")</f>
        <v>36</v>
      </c>
      <c r="K5" s="20">
        <f>SUMIFS(Таблица2[Зарплата],Таблица2[Амплуа],"защитник",Таблица2[Год рождения],"1987")</f>
        <v>866627792</v>
      </c>
      <c r="L5" t="e">
        <f>AVERAGEIF(Таблица2[Зарплата],LEFT(Таблица2[Фамилия, имя])="А")</f>
        <v>#DIV/0!</v>
      </c>
      <c r="M5">
        <f>MATCH(1662,Таблица2[Номер],0)</f>
        <v>140</v>
      </c>
      <c r="N5" t="e">
        <f>MATCH("Афанасьев Максим",1)</f>
        <v>#N/A</v>
      </c>
    </row>
    <row r="6" spans="1:14" hidden="1" x14ac:dyDescent="0.2">
      <c r="A6">
        <v>557</v>
      </c>
      <c r="B6" t="s">
        <v>60</v>
      </c>
      <c r="C6" t="s">
        <v>61</v>
      </c>
      <c r="D6" s="21" t="s">
        <v>62</v>
      </c>
      <c r="E6">
        <v>25</v>
      </c>
      <c r="F6" t="s">
        <v>63</v>
      </c>
      <c r="G6">
        <v>90938888</v>
      </c>
      <c r="H6" t="str">
        <f>RIGHT(Таблица2[[#This Row],[Дата рождения]],4)</f>
        <v>1992</v>
      </c>
      <c r="M6" s="20">
        <f>INDEX(Таблица2[],M5,5)</f>
        <v>24</v>
      </c>
    </row>
    <row r="7" spans="1:14" hidden="1" x14ac:dyDescent="0.2">
      <c r="A7">
        <v>901</v>
      </c>
      <c r="B7" t="s">
        <v>64</v>
      </c>
      <c r="C7" t="s">
        <v>65</v>
      </c>
      <c r="D7" s="21" t="s">
        <v>66</v>
      </c>
      <c r="E7">
        <v>33</v>
      </c>
      <c r="F7" t="s">
        <v>67</v>
      </c>
      <c r="G7">
        <v>82420771</v>
      </c>
      <c r="H7" t="str">
        <f>RIGHT(Таблица2[[#This Row],[Дата рождения]],4)</f>
        <v>1984</v>
      </c>
    </row>
    <row r="8" spans="1:14" hidden="1" x14ac:dyDescent="0.2">
      <c r="A8">
        <v>87</v>
      </c>
      <c r="B8" t="s">
        <v>68</v>
      </c>
      <c r="C8" t="s">
        <v>65</v>
      </c>
      <c r="D8" s="21" t="s">
        <v>69</v>
      </c>
      <c r="E8">
        <v>25</v>
      </c>
      <c r="F8" t="s">
        <v>63</v>
      </c>
      <c r="G8">
        <v>60569874</v>
      </c>
      <c r="H8" t="str">
        <f>RIGHT(Таблица2[[#This Row],[Дата рождения]],4)</f>
        <v>1992</v>
      </c>
    </row>
    <row r="9" spans="1:14" hidden="1" x14ac:dyDescent="0.2">
      <c r="A9">
        <v>201</v>
      </c>
      <c r="B9" t="s">
        <v>70</v>
      </c>
      <c r="C9" t="s">
        <v>71</v>
      </c>
      <c r="D9" s="21" t="s">
        <v>72</v>
      </c>
      <c r="E9">
        <v>40</v>
      </c>
      <c r="F9" t="s">
        <v>73</v>
      </c>
      <c r="G9">
        <v>76660910</v>
      </c>
      <c r="H9" t="str">
        <f>RIGHT(Таблица2[[#This Row],[Дата рождения]],4)</f>
        <v>1977</v>
      </c>
    </row>
    <row r="10" spans="1:14" hidden="1" x14ac:dyDescent="0.2">
      <c r="A10">
        <v>319</v>
      </c>
      <c r="B10" t="s">
        <v>74</v>
      </c>
      <c r="C10" t="s">
        <v>71</v>
      </c>
      <c r="D10" s="21" t="s">
        <v>75</v>
      </c>
      <c r="E10">
        <v>30</v>
      </c>
      <c r="F10" t="s">
        <v>76</v>
      </c>
      <c r="G10">
        <v>92405159</v>
      </c>
      <c r="H10" t="str">
        <f>RIGHT(Таблица2[[#This Row],[Дата рождения]],4)</f>
        <v>1987</v>
      </c>
    </row>
    <row r="11" spans="1:14" hidden="1" x14ac:dyDescent="0.2">
      <c r="A11">
        <v>1339</v>
      </c>
      <c r="B11" t="s">
        <v>77</v>
      </c>
      <c r="C11" t="s">
        <v>71</v>
      </c>
      <c r="D11" s="21" t="s">
        <v>78</v>
      </c>
      <c r="E11">
        <v>26</v>
      </c>
      <c r="F11" t="s">
        <v>63</v>
      </c>
      <c r="G11">
        <v>24594549</v>
      </c>
      <c r="H11" t="str">
        <f>RIGHT(Таблица2[[#This Row],[Дата рождения]],4)</f>
        <v>1991</v>
      </c>
    </row>
    <row r="12" spans="1:14" hidden="1" x14ac:dyDescent="0.2">
      <c r="A12">
        <v>836</v>
      </c>
      <c r="B12" t="s">
        <v>79</v>
      </c>
      <c r="C12" t="s">
        <v>65</v>
      </c>
      <c r="D12" s="21" t="s">
        <v>80</v>
      </c>
      <c r="E12">
        <v>27</v>
      </c>
      <c r="F12" t="s">
        <v>63</v>
      </c>
      <c r="G12">
        <v>28835298</v>
      </c>
      <c r="H12" t="str">
        <f>RIGHT(Таблица2[[#This Row],[Дата рождения]],4)</f>
        <v>1990</v>
      </c>
    </row>
    <row r="13" spans="1:14" hidden="1" x14ac:dyDescent="0.2">
      <c r="A13">
        <v>534</v>
      </c>
      <c r="B13" t="s">
        <v>81</v>
      </c>
      <c r="C13" t="s">
        <v>71</v>
      </c>
      <c r="D13" s="21" t="s">
        <v>82</v>
      </c>
      <c r="E13">
        <v>26</v>
      </c>
      <c r="F13" t="s">
        <v>63</v>
      </c>
      <c r="G13">
        <v>77537702</v>
      </c>
      <c r="H13" t="str">
        <f>RIGHT(Таблица2[[#This Row],[Дата рождения]],4)</f>
        <v>1991</v>
      </c>
    </row>
    <row r="14" spans="1:14" hidden="1" x14ac:dyDescent="0.2">
      <c r="A14">
        <v>456</v>
      </c>
      <c r="B14" t="s">
        <v>83</v>
      </c>
      <c r="C14" t="s">
        <v>65</v>
      </c>
      <c r="D14" s="21" t="s">
        <v>84</v>
      </c>
      <c r="E14">
        <v>37</v>
      </c>
      <c r="F14" t="s">
        <v>85</v>
      </c>
      <c r="G14">
        <v>61436564</v>
      </c>
      <c r="H14" t="str">
        <f>RIGHT(Таблица2[[#This Row],[Дата рождения]],4)</f>
        <v>1980</v>
      </c>
    </row>
    <row r="15" spans="1:14" hidden="1" x14ac:dyDescent="0.2">
      <c r="A15">
        <v>310</v>
      </c>
      <c r="B15" t="s">
        <v>86</v>
      </c>
      <c r="C15" t="s">
        <v>71</v>
      </c>
      <c r="D15" s="21" t="s">
        <v>87</v>
      </c>
      <c r="E15">
        <v>37</v>
      </c>
      <c r="F15" t="s">
        <v>63</v>
      </c>
      <c r="G15">
        <v>93915691</v>
      </c>
      <c r="H15" t="str">
        <f>RIGHT(Таблица2[[#This Row],[Дата рождения]],4)</f>
        <v>1980</v>
      </c>
    </row>
    <row r="16" spans="1:14" hidden="1" x14ac:dyDescent="0.2">
      <c r="A16">
        <v>665</v>
      </c>
      <c r="B16" t="s">
        <v>88</v>
      </c>
      <c r="C16" t="s">
        <v>65</v>
      </c>
      <c r="D16" s="21" t="s">
        <v>89</v>
      </c>
      <c r="E16">
        <v>26</v>
      </c>
      <c r="F16" t="s">
        <v>73</v>
      </c>
      <c r="G16">
        <v>64960246</v>
      </c>
      <c r="H16" t="str">
        <f>RIGHT(Таблица2[[#This Row],[Дата рождения]],4)</f>
        <v>1991</v>
      </c>
    </row>
    <row r="17" spans="1:8" hidden="1" x14ac:dyDescent="0.2">
      <c r="A17">
        <v>985</v>
      </c>
      <c r="B17" t="s">
        <v>90</v>
      </c>
      <c r="C17" t="s">
        <v>65</v>
      </c>
      <c r="D17" s="21" t="s">
        <v>91</v>
      </c>
      <c r="E17">
        <v>26</v>
      </c>
      <c r="F17" t="s">
        <v>63</v>
      </c>
      <c r="G17">
        <v>44129368</v>
      </c>
      <c r="H17" t="str">
        <f>RIGHT(Таблица2[[#This Row],[Дата рождения]],4)</f>
        <v>1991</v>
      </c>
    </row>
    <row r="18" spans="1:8" hidden="1" x14ac:dyDescent="0.2">
      <c r="A18">
        <v>577</v>
      </c>
      <c r="B18" t="s">
        <v>92</v>
      </c>
      <c r="C18" t="s">
        <v>65</v>
      </c>
      <c r="D18" s="21" t="s">
        <v>93</v>
      </c>
      <c r="E18">
        <v>27</v>
      </c>
      <c r="F18" t="s">
        <v>63</v>
      </c>
      <c r="G18">
        <v>15661341</v>
      </c>
      <c r="H18" t="str">
        <f>RIGHT(Таблица2[[#This Row],[Дата рождения]],4)</f>
        <v>1990</v>
      </c>
    </row>
    <row r="19" spans="1:8" hidden="1" x14ac:dyDescent="0.2">
      <c r="A19">
        <v>413</v>
      </c>
      <c r="B19" t="s">
        <v>94</v>
      </c>
      <c r="C19" t="s">
        <v>71</v>
      </c>
      <c r="D19" s="21" t="s">
        <v>95</v>
      </c>
      <c r="E19">
        <v>32</v>
      </c>
      <c r="F19" t="s">
        <v>96</v>
      </c>
      <c r="G19">
        <v>81635521</v>
      </c>
      <c r="H19" t="str">
        <f>RIGHT(Таблица2[[#This Row],[Дата рождения]],4)</f>
        <v>1985</v>
      </c>
    </row>
    <row r="20" spans="1:8" hidden="1" x14ac:dyDescent="0.2">
      <c r="A20">
        <v>1702</v>
      </c>
      <c r="B20" t="s">
        <v>97</v>
      </c>
      <c r="C20" t="s">
        <v>71</v>
      </c>
      <c r="D20" s="21" t="s">
        <v>98</v>
      </c>
      <c r="E20">
        <v>28</v>
      </c>
      <c r="F20" t="s">
        <v>76</v>
      </c>
      <c r="G20">
        <v>77991411</v>
      </c>
      <c r="H20" t="str">
        <f>RIGHT(Таблица2[[#This Row],[Дата рождения]],4)</f>
        <v>1989</v>
      </c>
    </row>
    <row r="21" spans="1:8" hidden="1" x14ac:dyDescent="0.2">
      <c r="A21">
        <v>1320</v>
      </c>
      <c r="B21" t="s">
        <v>99</v>
      </c>
      <c r="C21" t="s">
        <v>71</v>
      </c>
      <c r="D21" s="21" t="s">
        <v>100</v>
      </c>
      <c r="E21">
        <v>24</v>
      </c>
      <c r="F21" t="s">
        <v>63</v>
      </c>
      <c r="G21">
        <v>92903422</v>
      </c>
      <c r="H21" t="str">
        <f>RIGHT(Таблица2[[#This Row],[Дата рождения]],4)</f>
        <v>1993</v>
      </c>
    </row>
    <row r="22" spans="1:8" hidden="1" x14ac:dyDescent="0.2">
      <c r="A22">
        <v>164</v>
      </c>
      <c r="B22" t="s">
        <v>101</v>
      </c>
      <c r="C22" t="s">
        <v>71</v>
      </c>
      <c r="D22" s="21" t="s">
        <v>102</v>
      </c>
      <c r="E22">
        <v>41</v>
      </c>
      <c r="F22" t="s">
        <v>103</v>
      </c>
      <c r="G22">
        <v>68192629</v>
      </c>
      <c r="H22" t="str">
        <f>RIGHT(Таблица2[[#This Row],[Дата рождения]],4)</f>
        <v>1976</v>
      </c>
    </row>
    <row r="23" spans="1:8" hidden="1" x14ac:dyDescent="0.2">
      <c r="A23">
        <v>647</v>
      </c>
      <c r="B23" t="s">
        <v>104</v>
      </c>
      <c r="C23" t="s">
        <v>71</v>
      </c>
      <c r="D23" s="21" t="s">
        <v>105</v>
      </c>
      <c r="E23">
        <v>26</v>
      </c>
      <c r="F23" t="s">
        <v>63</v>
      </c>
      <c r="G23">
        <v>1318043</v>
      </c>
      <c r="H23" t="str">
        <f>RIGHT(Таблица2[[#This Row],[Дата рождения]],4)</f>
        <v>1991</v>
      </c>
    </row>
    <row r="24" spans="1:8" hidden="1" x14ac:dyDescent="0.2">
      <c r="A24">
        <v>248</v>
      </c>
      <c r="B24" t="s">
        <v>106</v>
      </c>
      <c r="C24" t="s">
        <v>65</v>
      </c>
      <c r="D24" s="21" t="s">
        <v>107</v>
      </c>
      <c r="E24">
        <v>37</v>
      </c>
      <c r="F24" t="s">
        <v>63</v>
      </c>
      <c r="G24">
        <v>32883284</v>
      </c>
      <c r="H24" t="str">
        <f>RIGHT(Таблица2[[#This Row],[Дата рождения]],4)</f>
        <v>1980</v>
      </c>
    </row>
    <row r="25" spans="1:8" hidden="1" x14ac:dyDescent="0.2">
      <c r="A25">
        <v>123</v>
      </c>
      <c r="B25" t="s">
        <v>108</v>
      </c>
      <c r="C25" t="s">
        <v>71</v>
      </c>
      <c r="D25" s="21" t="s">
        <v>109</v>
      </c>
      <c r="E25">
        <v>37</v>
      </c>
      <c r="F25" t="s">
        <v>63</v>
      </c>
      <c r="G25">
        <v>36548206</v>
      </c>
      <c r="H25" t="str">
        <f>RIGHT(Таблица2[[#This Row],[Дата рождения]],4)</f>
        <v>1980</v>
      </c>
    </row>
    <row r="26" spans="1:8" hidden="1" x14ac:dyDescent="0.2">
      <c r="A26">
        <v>1326</v>
      </c>
      <c r="B26" t="s">
        <v>110</v>
      </c>
      <c r="C26" t="s">
        <v>61</v>
      </c>
      <c r="D26" s="21" t="s">
        <v>111</v>
      </c>
      <c r="E26">
        <v>34</v>
      </c>
      <c r="F26" t="s">
        <v>73</v>
      </c>
      <c r="G26">
        <v>55275750</v>
      </c>
      <c r="H26" t="str">
        <f>RIGHT(Таблица2[[#This Row],[Дата рождения]],4)</f>
        <v>1983</v>
      </c>
    </row>
    <row r="27" spans="1:8" hidden="1" x14ac:dyDescent="0.2">
      <c r="A27">
        <v>821</v>
      </c>
      <c r="B27" t="s">
        <v>112</v>
      </c>
      <c r="C27" t="s">
        <v>71</v>
      </c>
      <c r="D27" s="21" t="s">
        <v>113</v>
      </c>
      <c r="E27">
        <v>31</v>
      </c>
      <c r="F27" t="s">
        <v>63</v>
      </c>
      <c r="G27">
        <v>23304612</v>
      </c>
      <c r="H27" t="str">
        <f>RIGHT(Таблица2[[#This Row],[Дата рождения]],4)</f>
        <v>1986</v>
      </c>
    </row>
    <row r="28" spans="1:8" hidden="1" x14ac:dyDescent="0.2">
      <c r="A28">
        <v>791</v>
      </c>
      <c r="B28" t="s">
        <v>114</v>
      </c>
      <c r="C28" t="s">
        <v>65</v>
      </c>
      <c r="D28" s="21" t="s">
        <v>115</v>
      </c>
      <c r="E28">
        <v>21</v>
      </c>
      <c r="F28" t="s">
        <v>63</v>
      </c>
      <c r="G28">
        <v>48112317</v>
      </c>
      <c r="H28" t="str">
        <f>RIGHT(Таблица2[[#This Row],[Дата рождения]],4)</f>
        <v>1996</v>
      </c>
    </row>
    <row r="29" spans="1:8" hidden="1" x14ac:dyDescent="0.2">
      <c r="A29">
        <v>146</v>
      </c>
      <c r="B29" t="s">
        <v>116</v>
      </c>
      <c r="C29" t="s">
        <v>71</v>
      </c>
      <c r="D29" s="21" t="s">
        <v>117</v>
      </c>
      <c r="E29">
        <v>23</v>
      </c>
      <c r="F29" t="s">
        <v>63</v>
      </c>
      <c r="G29">
        <v>72317178</v>
      </c>
      <c r="H29" t="str">
        <f>RIGHT(Таблица2[[#This Row],[Дата рождения]],4)</f>
        <v>1994</v>
      </c>
    </row>
    <row r="30" spans="1:8" hidden="1" x14ac:dyDescent="0.2">
      <c r="A30">
        <v>546</v>
      </c>
      <c r="B30" t="s">
        <v>118</v>
      </c>
      <c r="C30" t="s">
        <v>65</v>
      </c>
      <c r="D30" s="21" t="s">
        <v>119</v>
      </c>
      <c r="E30">
        <v>28</v>
      </c>
      <c r="F30" t="s">
        <v>63</v>
      </c>
      <c r="G30">
        <v>44425683</v>
      </c>
      <c r="H30" t="str">
        <f>RIGHT(Таблица2[[#This Row],[Дата рождения]],4)</f>
        <v>1989</v>
      </c>
    </row>
    <row r="31" spans="1:8" hidden="1" x14ac:dyDescent="0.2">
      <c r="A31">
        <v>916</v>
      </c>
      <c r="B31" t="s">
        <v>120</v>
      </c>
      <c r="C31" t="s">
        <v>65</v>
      </c>
      <c r="D31" s="21" t="s">
        <v>121</v>
      </c>
      <c r="E31">
        <v>36</v>
      </c>
      <c r="F31" t="s">
        <v>103</v>
      </c>
      <c r="G31">
        <v>46769166</v>
      </c>
      <c r="H31" t="str">
        <f>RIGHT(Таблица2[[#This Row],[Дата рождения]],4)</f>
        <v>1981</v>
      </c>
    </row>
    <row r="32" spans="1:8" hidden="1" x14ac:dyDescent="0.2">
      <c r="A32">
        <v>188</v>
      </c>
      <c r="B32" t="s">
        <v>122</v>
      </c>
      <c r="C32" t="s">
        <v>65</v>
      </c>
      <c r="D32" s="21" t="s">
        <v>123</v>
      </c>
      <c r="E32">
        <v>39</v>
      </c>
      <c r="F32" t="s">
        <v>124</v>
      </c>
      <c r="G32">
        <v>60767304</v>
      </c>
      <c r="H32" t="str">
        <f>RIGHT(Таблица2[[#This Row],[Дата рождения]],4)</f>
        <v>1979</v>
      </c>
    </row>
    <row r="33" spans="1:8" hidden="1" x14ac:dyDescent="0.2">
      <c r="A33">
        <v>1462</v>
      </c>
      <c r="B33" t="s">
        <v>125</v>
      </c>
      <c r="C33" t="s">
        <v>61</v>
      </c>
      <c r="D33" s="21" t="s">
        <v>126</v>
      </c>
      <c r="E33">
        <v>26</v>
      </c>
      <c r="F33" t="s">
        <v>67</v>
      </c>
      <c r="G33">
        <v>63923970</v>
      </c>
      <c r="H33" t="str">
        <f>RIGHT(Таблица2[[#This Row],[Дата рождения]],4)</f>
        <v>1991</v>
      </c>
    </row>
    <row r="34" spans="1:8" hidden="1" x14ac:dyDescent="0.2">
      <c r="A34">
        <v>224</v>
      </c>
      <c r="B34" t="s">
        <v>127</v>
      </c>
      <c r="C34" t="s">
        <v>65</v>
      </c>
      <c r="D34" s="21" t="s">
        <v>128</v>
      </c>
      <c r="E34">
        <v>31</v>
      </c>
      <c r="F34" t="s">
        <v>63</v>
      </c>
      <c r="G34">
        <v>22939241</v>
      </c>
      <c r="H34" t="str">
        <f>RIGHT(Таблица2[[#This Row],[Дата рождения]],4)</f>
        <v>1986</v>
      </c>
    </row>
    <row r="35" spans="1:8" hidden="1" x14ac:dyDescent="0.2">
      <c r="A35">
        <v>726</v>
      </c>
      <c r="B35" t="s">
        <v>129</v>
      </c>
      <c r="C35" t="s">
        <v>61</v>
      </c>
      <c r="D35" s="21" t="s">
        <v>130</v>
      </c>
      <c r="E35">
        <v>24</v>
      </c>
      <c r="F35" t="s">
        <v>63</v>
      </c>
      <c r="G35">
        <v>3466218</v>
      </c>
      <c r="H35" t="str">
        <f>RIGHT(Таблица2[[#This Row],[Дата рождения]],4)</f>
        <v>1993</v>
      </c>
    </row>
    <row r="36" spans="1:8" hidden="1" x14ac:dyDescent="0.2">
      <c r="A36">
        <v>442</v>
      </c>
      <c r="B36" t="s">
        <v>131</v>
      </c>
      <c r="C36" t="s">
        <v>65</v>
      </c>
      <c r="D36" s="21" t="s">
        <v>132</v>
      </c>
      <c r="E36">
        <v>20</v>
      </c>
      <c r="F36" t="s">
        <v>63</v>
      </c>
      <c r="G36">
        <v>70541276</v>
      </c>
      <c r="H36" t="str">
        <f>RIGHT(Таблица2[[#This Row],[Дата рождения]],4)</f>
        <v>1997</v>
      </c>
    </row>
    <row r="37" spans="1:8" hidden="1" x14ac:dyDescent="0.2">
      <c r="A37">
        <v>642</v>
      </c>
      <c r="B37" t="s">
        <v>133</v>
      </c>
      <c r="C37" t="s">
        <v>61</v>
      </c>
      <c r="D37" s="21" t="s">
        <v>134</v>
      </c>
      <c r="E37">
        <v>23</v>
      </c>
      <c r="F37" t="s">
        <v>63</v>
      </c>
      <c r="G37">
        <v>6768827</v>
      </c>
      <c r="H37" t="str">
        <f>RIGHT(Таблица2[[#This Row],[Дата рождения]],4)</f>
        <v>1994</v>
      </c>
    </row>
    <row r="38" spans="1:8" hidden="1" x14ac:dyDescent="0.2">
      <c r="A38">
        <v>946</v>
      </c>
      <c r="B38" t="s">
        <v>135</v>
      </c>
      <c r="C38" t="s">
        <v>61</v>
      </c>
      <c r="D38" s="21" t="s">
        <v>136</v>
      </c>
      <c r="E38">
        <v>38</v>
      </c>
      <c r="F38" t="s">
        <v>73</v>
      </c>
      <c r="G38">
        <v>58737181</v>
      </c>
      <c r="H38" t="str">
        <f>RIGHT(Таблица2[[#This Row],[Дата рождения]],4)</f>
        <v>1980</v>
      </c>
    </row>
    <row r="39" spans="1:8" hidden="1" x14ac:dyDescent="0.2">
      <c r="A39">
        <v>1284</v>
      </c>
      <c r="B39" t="s">
        <v>137</v>
      </c>
      <c r="C39" t="s">
        <v>61</v>
      </c>
      <c r="D39" s="21" t="s">
        <v>138</v>
      </c>
      <c r="E39">
        <v>20</v>
      </c>
      <c r="F39" t="s">
        <v>63</v>
      </c>
      <c r="G39">
        <v>42532112</v>
      </c>
      <c r="H39" t="str">
        <f>RIGHT(Таблица2[[#This Row],[Дата рождения]],4)</f>
        <v>1997</v>
      </c>
    </row>
    <row r="40" spans="1:8" hidden="1" x14ac:dyDescent="0.2">
      <c r="A40">
        <v>927</v>
      </c>
      <c r="B40" t="s">
        <v>139</v>
      </c>
      <c r="C40" t="s">
        <v>61</v>
      </c>
      <c r="D40" s="21" t="s">
        <v>140</v>
      </c>
      <c r="E40">
        <v>24</v>
      </c>
      <c r="F40" t="s">
        <v>63</v>
      </c>
      <c r="G40">
        <v>48128568</v>
      </c>
      <c r="H40" t="str">
        <f>RIGHT(Таблица2[[#This Row],[Дата рождения]],4)</f>
        <v>1993</v>
      </c>
    </row>
    <row r="41" spans="1:8" hidden="1" x14ac:dyDescent="0.2">
      <c r="A41">
        <v>342</v>
      </c>
      <c r="B41" t="s">
        <v>141</v>
      </c>
      <c r="C41" t="s">
        <v>65</v>
      </c>
      <c r="D41" s="21" t="s">
        <v>142</v>
      </c>
      <c r="E41">
        <v>26</v>
      </c>
      <c r="F41" t="s">
        <v>63</v>
      </c>
      <c r="G41">
        <v>12898849</v>
      </c>
      <c r="H41" t="str">
        <f>RIGHT(Таблица2[[#This Row],[Дата рождения]],4)</f>
        <v>1991</v>
      </c>
    </row>
    <row r="42" spans="1:8" hidden="1" x14ac:dyDescent="0.2">
      <c r="A42">
        <v>1535</v>
      </c>
      <c r="B42" t="s">
        <v>143</v>
      </c>
      <c r="C42" t="s">
        <v>65</v>
      </c>
      <c r="D42" s="21" t="s">
        <v>144</v>
      </c>
      <c r="E42">
        <v>27</v>
      </c>
      <c r="F42" t="s">
        <v>63</v>
      </c>
      <c r="G42">
        <v>72116904</v>
      </c>
      <c r="H42" t="str">
        <f>RIGHT(Таблица2[[#This Row],[Дата рождения]],4)</f>
        <v>1990</v>
      </c>
    </row>
    <row r="43" spans="1:8" hidden="1" x14ac:dyDescent="0.2">
      <c r="A43">
        <v>240</v>
      </c>
      <c r="B43" t="s">
        <v>145</v>
      </c>
      <c r="C43" t="s">
        <v>71</v>
      </c>
      <c r="D43" s="21" t="s">
        <v>146</v>
      </c>
      <c r="E43">
        <v>20</v>
      </c>
      <c r="F43" t="s">
        <v>63</v>
      </c>
      <c r="G43">
        <v>72223356</v>
      </c>
      <c r="H43" t="str">
        <f>RIGHT(Таблица2[[#This Row],[Дата рождения]],4)</f>
        <v>1997</v>
      </c>
    </row>
    <row r="44" spans="1:8" hidden="1" x14ac:dyDescent="0.2">
      <c r="A44">
        <v>1548</v>
      </c>
      <c r="B44" t="s">
        <v>147</v>
      </c>
      <c r="C44" t="s">
        <v>71</v>
      </c>
      <c r="D44" s="21" t="s">
        <v>148</v>
      </c>
      <c r="E44">
        <v>20</v>
      </c>
      <c r="F44" t="s">
        <v>63</v>
      </c>
      <c r="G44">
        <v>73946166</v>
      </c>
      <c r="H44" t="str">
        <f>RIGHT(Таблица2[[#This Row],[Дата рождения]],4)</f>
        <v>1997</v>
      </c>
    </row>
    <row r="45" spans="1:8" hidden="1" x14ac:dyDescent="0.2">
      <c r="A45">
        <v>16</v>
      </c>
      <c r="B45" t="s">
        <v>149</v>
      </c>
      <c r="C45" t="s">
        <v>71</v>
      </c>
      <c r="D45" s="21" t="s">
        <v>150</v>
      </c>
      <c r="E45">
        <v>32</v>
      </c>
      <c r="F45" t="s">
        <v>73</v>
      </c>
      <c r="G45">
        <v>11414624</v>
      </c>
      <c r="H45" t="str">
        <f>RIGHT(Таблица2[[#This Row],[Дата рождения]],4)</f>
        <v>1985</v>
      </c>
    </row>
    <row r="46" spans="1:8" hidden="1" x14ac:dyDescent="0.2">
      <c r="A46">
        <v>1479</v>
      </c>
      <c r="B46" t="s">
        <v>151</v>
      </c>
      <c r="C46" t="s">
        <v>61</v>
      </c>
      <c r="D46" s="21" t="s">
        <v>152</v>
      </c>
      <c r="E46">
        <v>26</v>
      </c>
      <c r="F46" t="s">
        <v>63</v>
      </c>
      <c r="G46">
        <v>79773139</v>
      </c>
      <c r="H46" t="str">
        <f>RIGHT(Таблица2[[#This Row],[Дата рождения]],4)</f>
        <v>1991</v>
      </c>
    </row>
    <row r="47" spans="1:8" hidden="1" x14ac:dyDescent="0.2">
      <c r="A47">
        <v>1110</v>
      </c>
      <c r="B47" t="s">
        <v>153</v>
      </c>
      <c r="C47" t="s">
        <v>71</v>
      </c>
      <c r="D47" s="21" t="s">
        <v>154</v>
      </c>
      <c r="E47">
        <v>22</v>
      </c>
      <c r="F47" t="s">
        <v>63</v>
      </c>
      <c r="G47">
        <v>26304090</v>
      </c>
      <c r="H47" t="str">
        <f>RIGHT(Таблица2[[#This Row],[Дата рождения]],4)</f>
        <v>1995</v>
      </c>
    </row>
    <row r="48" spans="1:8" hidden="1" x14ac:dyDescent="0.2">
      <c r="A48">
        <v>173</v>
      </c>
      <c r="B48" t="s">
        <v>155</v>
      </c>
      <c r="C48" t="s">
        <v>71</v>
      </c>
      <c r="D48" s="21" t="s">
        <v>156</v>
      </c>
      <c r="E48">
        <v>19</v>
      </c>
      <c r="F48" t="s">
        <v>63</v>
      </c>
      <c r="G48">
        <v>98338314</v>
      </c>
      <c r="H48" t="str">
        <f>RIGHT(Таблица2[[#This Row],[Дата рождения]],4)</f>
        <v>1998</v>
      </c>
    </row>
    <row r="49" spans="1:14" hidden="1" x14ac:dyDescent="0.2">
      <c r="A49">
        <v>1426</v>
      </c>
      <c r="B49" t="s">
        <v>157</v>
      </c>
      <c r="C49" t="s">
        <v>65</v>
      </c>
      <c r="D49" s="21" t="s">
        <v>158</v>
      </c>
      <c r="E49">
        <v>36</v>
      </c>
      <c r="F49" t="s">
        <v>73</v>
      </c>
      <c r="G49">
        <v>209922</v>
      </c>
      <c r="H49" t="str">
        <f>RIGHT(Таблица2[[#This Row],[Дата рождения]],4)</f>
        <v>1981</v>
      </c>
    </row>
    <row r="50" spans="1:14" hidden="1" x14ac:dyDescent="0.2">
      <c r="A50">
        <v>198</v>
      </c>
      <c r="B50" t="s">
        <v>159</v>
      </c>
      <c r="C50" t="s">
        <v>71</v>
      </c>
      <c r="D50" s="21" t="s">
        <v>160</v>
      </c>
      <c r="E50">
        <v>30</v>
      </c>
      <c r="F50" t="s">
        <v>161</v>
      </c>
      <c r="G50">
        <v>29857040</v>
      </c>
      <c r="H50" t="str">
        <f>RIGHT(Таблица2[[#This Row],[Дата рождения]],4)</f>
        <v>1987</v>
      </c>
    </row>
    <row r="51" spans="1:14" x14ac:dyDescent="0.2">
      <c r="A51">
        <v>154</v>
      </c>
      <c r="B51" t="s">
        <v>162</v>
      </c>
      <c r="C51" t="s">
        <v>65</v>
      </c>
      <c r="D51" s="21" t="s">
        <v>163</v>
      </c>
      <c r="E51">
        <v>31</v>
      </c>
      <c r="F51" t="s">
        <v>63</v>
      </c>
      <c r="G51">
        <v>2529682</v>
      </c>
      <c r="H51" t="str">
        <f>RIGHT(Таблица2[[#This Row],[Дата рождения]],4)</f>
        <v>1986</v>
      </c>
      <c r="N51">
        <v>106</v>
      </c>
    </row>
    <row r="52" spans="1:14" hidden="1" x14ac:dyDescent="0.2">
      <c r="A52">
        <v>789</v>
      </c>
      <c r="B52" t="s">
        <v>164</v>
      </c>
      <c r="C52" t="s">
        <v>61</v>
      </c>
      <c r="D52" s="21" t="s">
        <v>165</v>
      </c>
      <c r="E52">
        <v>20</v>
      </c>
      <c r="F52" t="s">
        <v>63</v>
      </c>
      <c r="G52">
        <v>39635667</v>
      </c>
      <c r="H52" t="str">
        <f>RIGHT(Таблица2[[#This Row],[Дата рождения]],4)</f>
        <v>1997</v>
      </c>
    </row>
    <row r="53" spans="1:14" hidden="1" x14ac:dyDescent="0.2">
      <c r="A53">
        <v>1647</v>
      </c>
      <c r="B53" t="s">
        <v>166</v>
      </c>
      <c r="C53" t="s">
        <v>71</v>
      </c>
      <c r="D53" s="21" t="s">
        <v>167</v>
      </c>
      <c r="E53">
        <v>35</v>
      </c>
      <c r="F53" t="s">
        <v>63</v>
      </c>
      <c r="G53">
        <v>3012201</v>
      </c>
      <c r="H53" t="str">
        <f>RIGHT(Таблица2[[#This Row],[Дата рождения]],4)</f>
        <v>1982</v>
      </c>
    </row>
    <row r="54" spans="1:14" hidden="1" x14ac:dyDescent="0.2">
      <c r="A54">
        <v>1043</v>
      </c>
      <c r="B54" t="s">
        <v>168</v>
      </c>
      <c r="C54" t="s">
        <v>71</v>
      </c>
      <c r="D54" s="21" t="s">
        <v>169</v>
      </c>
      <c r="E54">
        <v>28</v>
      </c>
      <c r="F54" t="s">
        <v>63</v>
      </c>
      <c r="G54">
        <v>58440844</v>
      </c>
      <c r="H54" t="str">
        <f>RIGHT(Таблица2[[#This Row],[Дата рождения]],4)</f>
        <v>1989</v>
      </c>
    </row>
    <row r="55" spans="1:14" hidden="1" x14ac:dyDescent="0.2">
      <c r="A55">
        <v>977</v>
      </c>
      <c r="B55" t="s">
        <v>170</v>
      </c>
      <c r="C55" t="s">
        <v>71</v>
      </c>
      <c r="D55" s="21" t="s">
        <v>171</v>
      </c>
      <c r="E55">
        <v>20</v>
      </c>
      <c r="F55" t="s">
        <v>63</v>
      </c>
      <c r="G55">
        <v>94308594</v>
      </c>
      <c r="H55" t="str">
        <f>RIGHT(Таблица2[[#This Row],[Дата рождения]],4)</f>
        <v>1997</v>
      </c>
    </row>
    <row r="56" spans="1:14" hidden="1" x14ac:dyDescent="0.2">
      <c r="A56">
        <v>1265</v>
      </c>
      <c r="B56" t="s">
        <v>172</v>
      </c>
      <c r="C56" t="s">
        <v>65</v>
      </c>
      <c r="D56" s="21" t="s">
        <v>173</v>
      </c>
      <c r="E56">
        <v>28</v>
      </c>
      <c r="F56" t="s">
        <v>63</v>
      </c>
      <c r="G56">
        <v>33152435</v>
      </c>
      <c r="H56" t="str">
        <f>RIGHT(Таблица2[[#This Row],[Дата рождения]],4)</f>
        <v>1989</v>
      </c>
    </row>
    <row r="57" spans="1:14" hidden="1" x14ac:dyDescent="0.2">
      <c r="A57">
        <v>1359</v>
      </c>
      <c r="B57" t="s">
        <v>174</v>
      </c>
      <c r="C57" t="s">
        <v>61</v>
      </c>
      <c r="D57" s="21" t="s">
        <v>175</v>
      </c>
      <c r="E57">
        <v>33</v>
      </c>
      <c r="F57" t="s">
        <v>63</v>
      </c>
      <c r="G57">
        <v>13567075</v>
      </c>
      <c r="H57" t="str">
        <f>RIGHT(Таблица2[[#This Row],[Дата рождения]],4)</f>
        <v>1984</v>
      </c>
    </row>
    <row r="58" spans="1:14" hidden="1" x14ac:dyDescent="0.2">
      <c r="A58">
        <v>1454</v>
      </c>
      <c r="B58" t="s">
        <v>176</v>
      </c>
      <c r="C58" t="s">
        <v>71</v>
      </c>
      <c r="D58" s="21" t="s">
        <v>177</v>
      </c>
      <c r="E58">
        <v>29</v>
      </c>
      <c r="F58" t="s">
        <v>63</v>
      </c>
      <c r="G58">
        <v>57509744</v>
      </c>
      <c r="H58" t="str">
        <f>RIGHT(Таблица2[[#This Row],[Дата рождения]],4)</f>
        <v>1988</v>
      </c>
    </row>
    <row r="59" spans="1:14" hidden="1" x14ac:dyDescent="0.2">
      <c r="A59">
        <v>592</v>
      </c>
      <c r="B59" t="s">
        <v>178</v>
      </c>
      <c r="C59" t="s">
        <v>65</v>
      </c>
      <c r="D59" s="21" t="s">
        <v>179</v>
      </c>
      <c r="E59">
        <v>29</v>
      </c>
      <c r="F59" t="s">
        <v>63</v>
      </c>
      <c r="G59">
        <v>37001007</v>
      </c>
      <c r="H59" t="str">
        <f>RIGHT(Таблица2[[#This Row],[Дата рождения]],4)</f>
        <v>1988</v>
      </c>
    </row>
    <row r="60" spans="1:14" hidden="1" x14ac:dyDescent="0.2">
      <c r="A60">
        <v>246</v>
      </c>
      <c r="B60" t="s">
        <v>180</v>
      </c>
      <c r="C60" t="s">
        <v>61</v>
      </c>
      <c r="D60" s="21" t="s">
        <v>181</v>
      </c>
      <c r="E60">
        <v>26</v>
      </c>
      <c r="F60" t="s">
        <v>63</v>
      </c>
      <c r="G60">
        <v>15399442</v>
      </c>
      <c r="H60" t="str">
        <f>RIGHT(Таблица2[[#This Row],[Дата рождения]],4)</f>
        <v>1991</v>
      </c>
    </row>
    <row r="61" spans="1:14" hidden="1" x14ac:dyDescent="0.2">
      <c r="A61">
        <v>515</v>
      </c>
      <c r="B61" t="s">
        <v>182</v>
      </c>
      <c r="C61" t="s">
        <v>71</v>
      </c>
      <c r="D61" s="21" t="s">
        <v>183</v>
      </c>
      <c r="E61">
        <v>22</v>
      </c>
      <c r="F61" t="s">
        <v>63</v>
      </c>
      <c r="G61">
        <v>92368990</v>
      </c>
      <c r="H61" t="str">
        <f>RIGHT(Таблица2[[#This Row],[Дата рождения]],4)</f>
        <v>1995</v>
      </c>
    </row>
    <row r="62" spans="1:14" hidden="1" x14ac:dyDescent="0.2">
      <c r="A62">
        <v>73</v>
      </c>
      <c r="B62" t="s">
        <v>184</v>
      </c>
      <c r="C62" t="s">
        <v>71</v>
      </c>
      <c r="D62" s="21" t="s">
        <v>185</v>
      </c>
      <c r="E62">
        <v>40</v>
      </c>
      <c r="F62" t="s">
        <v>63</v>
      </c>
      <c r="G62">
        <v>19624720</v>
      </c>
      <c r="H62" t="str">
        <f>RIGHT(Таблица2[[#This Row],[Дата рождения]],4)</f>
        <v>1978</v>
      </c>
    </row>
    <row r="63" spans="1:14" hidden="1" x14ac:dyDescent="0.2">
      <c r="A63">
        <v>470</v>
      </c>
      <c r="B63" t="s">
        <v>186</v>
      </c>
      <c r="C63" t="s">
        <v>65</v>
      </c>
      <c r="D63" s="21" t="s">
        <v>187</v>
      </c>
      <c r="E63">
        <v>31</v>
      </c>
      <c r="F63" t="s">
        <v>124</v>
      </c>
      <c r="G63">
        <v>30908864</v>
      </c>
      <c r="H63" t="str">
        <f>RIGHT(Таблица2[[#This Row],[Дата рождения]],4)</f>
        <v>1986</v>
      </c>
    </row>
    <row r="64" spans="1:14" hidden="1" x14ac:dyDescent="0.2">
      <c r="A64">
        <v>580</v>
      </c>
      <c r="B64" t="s">
        <v>188</v>
      </c>
      <c r="C64" t="s">
        <v>65</v>
      </c>
      <c r="D64" s="21" t="s">
        <v>189</v>
      </c>
      <c r="E64">
        <v>29</v>
      </c>
      <c r="F64" t="s">
        <v>103</v>
      </c>
      <c r="G64">
        <v>39303929</v>
      </c>
      <c r="H64" t="str">
        <f>RIGHT(Таблица2[[#This Row],[Дата рождения]],4)</f>
        <v>1988</v>
      </c>
    </row>
    <row r="65" spans="1:8" hidden="1" x14ac:dyDescent="0.2">
      <c r="A65">
        <v>457</v>
      </c>
      <c r="B65" t="s">
        <v>190</v>
      </c>
      <c r="C65" t="s">
        <v>71</v>
      </c>
      <c r="D65" s="21" t="s">
        <v>191</v>
      </c>
      <c r="E65">
        <v>29</v>
      </c>
      <c r="F65" t="s">
        <v>85</v>
      </c>
      <c r="G65">
        <v>54122141</v>
      </c>
      <c r="H65" t="str">
        <f>RIGHT(Таблица2[[#This Row],[Дата рождения]],4)</f>
        <v>1988</v>
      </c>
    </row>
    <row r="66" spans="1:8" hidden="1" x14ac:dyDescent="0.2">
      <c r="A66">
        <v>232</v>
      </c>
      <c r="B66" t="s">
        <v>192</v>
      </c>
      <c r="C66" t="s">
        <v>71</v>
      </c>
      <c r="D66" s="21" t="s">
        <v>193</v>
      </c>
      <c r="E66">
        <v>36</v>
      </c>
      <c r="F66" t="s">
        <v>124</v>
      </c>
      <c r="G66">
        <v>13881477</v>
      </c>
      <c r="H66" t="str">
        <f>RIGHT(Таблица2[[#This Row],[Дата рождения]],4)</f>
        <v>1981</v>
      </c>
    </row>
    <row r="67" spans="1:8" hidden="1" x14ac:dyDescent="0.2">
      <c r="A67">
        <v>966</v>
      </c>
      <c r="B67" t="s">
        <v>194</v>
      </c>
      <c r="C67" t="s">
        <v>71</v>
      </c>
      <c r="D67" s="21" t="s">
        <v>195</v>
      </c>
      <c r="E67">
        <v>20</v>
      </c>
      <c r="F67" t="s">
        <v>63</v>
      </c>
      <c r="G67">
        <v>5728163</v>
      </c>
      <c r="H67" t="str">
        <f>RIGHT(Таблица2[[#This Row],[Дата рождения]],4)</f>
        <v>1997</v>
      </c>
    </row>
    <row r="68" spans="1:8" hidden="1" x14ac:dyDescent="0.2">
      <c r="A68">
        <v>718</v>
      </c>
      <c r="B68" t="s">
        <v>196</v>
      </c>
      <c r="C68" t="s">
        <v>71</v>
      </c>
      <c r="D68" s="21" t="s">
        <v>197</v>
      </c>
      <c r="E68">
        <v>32</v>
      </c>
      <c r="F68" t="s">
        <v>63</v>
      </c>
      <c r="G68">
        <v>81183305</v>
      </c>
      <c r="H68" t="str">
        <f>RIGHT(Таблица2[[#This Row],[Дата рождения]],4)</f>
        <v>1985</v>
      </c>
    </row>
    <row r="69" spans="1:8" hidden="1" x14ac:dyDescent="0.2">
      <c r="A69">
        <v>527</v>
      </c>
      <c r="B69" t="s">
        <v>198</v>
      </c>
      <c r="C69" t="s">
        <v>71</v>
      </c>
      <c r="D69" s="21" t="s">
        <v>130</v>
      </c>
      <c r="E69">
        <v>24</v>
      </c>
      <c r="F69" t="s">
        <v>67</v>
      </c>
      <c r="G69">
        <v>92071508</v>
      </c>
      <c r="H69" t="str">
        <f>RIGHT(Таблица2[[#This Row],[Дата рождения]],4)</f>
        <v>1993</v>
      </c>
    </row>
    <row r="70" spans="1:8" hidden="1" x14ac:dyDescent="0.2">
      <c r="A70">
        <v>948</v>
      </c>
      <c r="B70" t="s">
        <v>199</v>
      </c>
      <c r="C70" t="s">
        <v>71</v>
      </c>
      <c r="D70" s="21" t="s">
        <v>200</v>
      </c>
      <c r="E70">
        <v>40</v>
      </c>
      <c r="F70" t="s">
        <v>96</v>
      </c>
      <c r="G70">
        <v>5540414</v>
      </c>
      <c r="H70" t="str">
        <f>RIGHT(Таблица2[[#This Row],[Дата рождения]],4)</f>
        <v>1977</v>
      </c>
    </row>
    <row r="71" spans="1:8" hidden="1" x14ac:dyDescent="0.2">
      <c r="A71">
        <v>875</v>
      </c>
      <c r="B71" t="s">
        <v>201</v>
      </c>
      <c r="C71" t="s">
        <v>71</v>
      </c>
      <c r="D71" s="21" t="s">
        <v>202</v>
      </c>
      <c r="E71">
        <v>22</v>
      </c>
      <c r="F71" t="s">
        <v>63</v>
      </c>
      <c r="G71">
        <v>4675141</v>
      </c>
      <c r="H71" t="str">
        <f>RIGHT(Таблица2[[#This Row],[Дата рождения]],4)</f>
        <v>1995</v>
      </c>
    </row>
    <row r="72" spans="1:8" hidden="1" x14ac:dyDescent="0.2">
      <c r="A72">
        <v>1659</v>
      </c>
      <c r="B72" t="s">
        <v>203</v>
      </c>
      <c r="C72" t="s">
        <v>71</v>
      </c>
      <c r="D72" s="21" t="s">
        <v>204</v>
      </c>
      <c r="E72">
        <v>39</v>
      </c>
      <c r="F72" t="s">
        <v>63</v>
      </c>
      <c r="G72">
        <v>32222092</v>
      </c>
      <c r="H72" t="str">
        <f>RIGHT(Таблица2[[#This Row],[Дата рождения]],4)</f>
        <v>1979</v>
      </c>
    </row>
    <row r="73" spans="1:8" hidden="1" x14ac:dyDescent="0.2">
      <c r="A73">
        <v>961</v>
      </c>
      <c r="B73" t="s">
        <v>205</v>
      </c>
      <c r="C73" t="s">
        <v>71</v>
      </c>
      <c r="D73" s="21" t="s">
        <v>206</v>
      </c>
      <c r="E73">
        <v>32</v>
      </c>
      <c r="F73" t="s">
        <v>207</v>
      </c>
      <c r="G73">
        <v>81274100</v>
      </c>
      <c r="H73" t="str">
        <f>RIGHT(Таблица2[[#This Row],[Дата рождения]],4)</f>
        <v>1985</v>
      </c>
    </row>
    <row r="74" spans="1:8" hidden="1" x14ac:dyDescent="0.2">
      <c r="A74">
        <v>842</v>
      </c>
      <c r="B74" t="s">
        <v>208</v>
      </c>
      <c r="C74" t="s">
        <v>71</v>
      </c>
      <c r="D74" s="21" t="s">
        <v>209</v>
      </c>
      <c r="E74">
        <v>23</v>
      </c>
      <c r="F74" t="s">
        <v>63</v>
      </c>
      <c r="G74">
        <v>47279511</v>
      </c>
      <c r="H74" t="str">
        <f>RIGHT(Таблица2[[#This Row],[Дата рождения]],4)</f>
        <v>1994</v>
      </c>
    </row>
    <row r="75" spans="1:8" hidden="1" x14ac:dyDescent="0.2">
      <c r="A75">
        <v>1137</v>
      </c>
      <c r="B75" t="s">
        <v>210</v>
      </c>
      <c r="C75" t="s">
        <v>61</v>
      </c>
      <c r="D75" s="21" t="s">
        <v>211</v>
      </c>
      <c r="E75">
        <v>21</v>
      </c>
      <c r="F75" t="s">
        <v>63</v>
      </c>
      <c r="G75">
        <v>7606288</v>
      </c>
      <c r="H75" t="str">
        <f>RIGHT(Таблица2[[#This Row],[Дата рождения]],4)</f>
        <v>1996</v>
      </c>
    </row>
    <row r="76" spans="1:8" hidden="1" x14ac:dyDescent="0.2">
      <c r="A76">
        <v>401</v>
      </c>
      <c r="B76" t="s">
        <v>212</v>
      </c>
      <c r="C76" t="s">
        <v>71</v>
      </c>
      <c r="D76" s="21" t="s">
        <v>213</v>
      </c>
      <c r="E76">
        <v>40</v>
      </c>
      <c r="F76" t="s">
        <v>63</v>
      </c>
      <c r="G76">
        <v>35732355</v>
      </c>
      <c r="H76" t="str">
        <f>RIGHT(Таблица2[[#This Row],[Дата рождения]],4)</f>
        <v>1978</v>
      </c>
    </row>
    <row r="77" spans="1:8" hidden="1" x14ac:dyDescent="0.2">
      <c r="A77">
        <v>160</v>
      </c>
      <c r="B77" t="s">
        <v>214</v>
      </c>
      <c r="C77" t="s">
        <v>71</v>
      </c>
      <c r="D77" s="21" t="s">
        <v>215</v>
      </c>
      <c r="E77">
        <v>28</v>
      </c>
      <c r="F77" t="s">
        <v>63</v>
      </c>
      <c r="G77">
        <v>32199814</v>
      </c>
      <c r="H77" t="str">
        <f>RIGHT(Таблица2[[#This Row],[Дата рождения]],4)</f>
        <v>1989</v>
      </c>
    </row>
    <row r="78" spans="1:8" hidden="1" x14ac:dyDescent="0.2">
      <c r="A78">
        <v>1037</v>
      </c>
      <c r="B78" t="s">
        <v>216</v>
      </c>
      <c r="C78" t="s">
        <v>61</v>
      </c>
      <c r="D78" s="21" t="s">
        <v>217</v>
      </c>
      <c r="E78">
        <v>22</v>
      </c>
      <c r="F78" t="s">
        <v>63</v>
      </c>
      <c r="G78">
        <v>53274137</v>
      </c>
      <c r="H78" t="str">
        <f>RIGHT(Таблица2[[#This Row],[Дата рождения]],4)</f>
        <v>1996</v>
      </c>
    </row>
    <row r="79" spans="1:8" hidden="1" x14ac:dyDescent="0.2">
      <c r="A79">
        <v>1112</v>
      </c>
      <c r="B79" t="s">
        <v>218</v>
      </c>
      <c r="C79" t="s">
        <v>61</v>
      </c>
      <c r="D79" s="21" t="s">
        <v>219</v>
      </c>
      <c r="E79">
        <v>19</v>
      </c>
      <c r="F79" t="s">
        <v>63</v>
      </c>
      <c r="G79">
        <v>10258909</v>
      </c>
      <c r="H79" t="str">
        <f>RIGHT(Таблица2[[#This Row],[Дата рождения]],4)</f>
        <v>1999</v>
      </c>
    </row>
    <row r="80" spans="1:8" hidden="1" x14ac:dyDescent="0.2">
      <c r="A80">
        <v>1316</v>
      </c>
      <c r="B80" t="s">
        <v>220</v>
      </c>
      <c r="C80" t="s">
        <v>71</v>
      </c>
      <c r="D80" s="21" t="s">
        <v>221</v>
      </c>
      <c r="E80">
        <v>26</v>
      </c>
      <c r="F80" t="s">
        <v>63</v>
      </c>
      <c r="G80">
        <v>6747149</v>
      </c>
      <c r="H80" t="str">
        <f>RIGHT(Таблица2[[#This Row],[Дата рождения]],4)</f>
        <v>1991</v>
      </c>
    </row>
    <row r="81" spans="1:8" hidden="1" x14ac:dyDescent="0.2">
      <c r="A81">
        <v>269</v>
      </c>
      <c r="B81" t="s">
        <v>222</v>
      </c>
      <c r="C81" t="s">
        <v>61</v>
      </c>
      <c r="D81" s="21" t="s">
        <v>223</v>
      </c>
      <c r="E81">
        <v>32</v>
      </c>
      <c r="F81" t="s">
        <v>63</v>
      </c>
      <c r="G81">
        <v>73194237</v>
      </c>
      <c r="H81" t="str">
        <f>RIGHT(Таблица2[[#This Row],[Дата рождения]],4)</f>
        <v>1985</v>
      </c>
    </row>
    <row r="82" spans="1:8" hidden="1" x14ac:dyDescent="0.2">
      <c r="A82">
        <v>576</v>
      </c>
      <c r="B82" t="s">
        <v>224</v>
      </c>
      <c r="C82" t="s">
        <v>71</v>
      </c>
      <c r="D82" s="21" t="s">
        <v>225</v>
      </c>
      <c r="E82">
        <v>28</v>
      </c>
      <c r="F82" t="s">
        <v>73</v>
      </c>
      <c r="G82">
        <v>12621079</v>
      </c>
      <c r="H82" t="str">
        <f>RIGHT(Таблица2[[#This Row],[Дата рождения]],4)</f>
        <v>1990</v>
      </c>
    </row>
    <row r="83" spans="1:8" hidden="1" x14ac:dyDescent="0.2">
      <c r="A83">
        <v>254</v>
      </c>
      <c r="B83" t="s">
        <v>226</v>
      </c>
      <c r="C83" t="s">
        <v>65</v>
      </c>
      <c r="D83" s="21" t="s">
        <v>227</v>
      </c>
      <c r="E83">
        <v>42</v>
      </c>
      <c r="F83" t="s">
        <v>63</v>
      </c>
      <c r="G83">
        <v>59172930</v>
      </c>
      <c r="H83" t="str">
        <f>RIGHT(Таблица2[[#This Row],[Дата рождения]],4)</f>
        <v>1975</v>
      </c>
    </row>
    <row r="84" spans="1:8" hidden="1" x14ac:dyDescent="0.2">
      <c r="A84">
        <v>715</v>
      </c>
      <c r="B84" t="s">
        <v>228</v>
      </c>
      <c r="C84" t="s">
        <v>71</v>
      </c>
      <c r="D84" s="21" t="s">
        <v>229</v>
      </c>
      <c r="E84">
        <v>22</v>
      </c>
      <c r="F84" t="s">
        <v>63</v>
      </c>
      <c r="G84">
        <v>9038456</v>
      </c>
      <c r="H84" t="str">
        <f>RIGHT(Таблица2[[#This Row],[Дата рождения]],4)</f>
        <v>1995</v>
      </c>
    </row>
    <row r="85" spans="1:8" hidden="1" x14ac:dyDescent="0.2">
      <c r="A85">
        <v>571</v>
      </c>
      <c r="B85" t="s">
        <v>230</v>
      </c>
      <c r="C85" t="s">
        <v>71</v>
      </c>
      <c r="D85" s="21" t="s">
        <v>231</v>
      </c>
      <c r="E85">
        <v>27</v>
      </c>
      <c r="F85" t="s">
        <v>63</v>
      </c>
      <c r="G85">
        <v>12727802</v>
      </c>
      <c r="H85" t="str">
        <f>RIGHT(Таблица2[[#This Row],[Дата рождения]],4)</f>
        <v>1990</v>
      </c>
    </row>
    <row r="86" spans="1:8" hidden="1" x14ac:dyDescent="0.2">
      <c r="A86">
        <v>218</v>
      </c>
      <c r="B86" t="s">
        <v>232</v>
      </c>
      <c r="C86" t="s">
        <v>71</v>
      </c>
      <c r="D86" s="21" t="s">
        <v>233</v>
      </c>
      <c r="E86">
        <v>32</v>
      </c>
      <c r="F86" t="s">
        <v>63</v>
      </c>
      <c r="G86">
        <v>82472249</v>
      </c>
      <c r="H86" t="str">
        <f>RIGHT(Таблица2[[#This Row],[Дата рождения]],4)</f>
        <v>1985</v>
      </c>
    </row>
    <row r="87" spans="1:8" hidden="1" x14ac:dyDescent="0.2">
      <c r="A87">
        <v>974</v>
      </c>
      <c r="B87" t="s">
        <v>234</v>
      </c>
      <c r="C87" t="s">
        <v>71</v>
      </c>
      <c r="D87" s="21" t="s">
        <v>235</v>
      </c>
      <c r="E87">
        <v>27</v>
      </c>
      <c r="F87" t="s">
        <v>73</v>
      </c>
      <c r="G87">
        <v>28495308</v>
      </c>
      <c r="H87" t="str">
        <f>RIGHT(Таблица2[[#This Row],[Дата рождения]],4)</f>
        <v>1991</v>
      </c>
    </row>
    <row r="88" spans="1:8" hidden="1" x14ac:dyDescent="0.2">
      <c r="A88">
        <v>262</v>
      </c>
      <c r="B88" t="s">
        <v>236</v>
      </c>
      <c r="C88" t="s">
        <v>71</v>
      </c>
      <c r="D88" s="21" t="s">
        <v>237</v>
      </c>
      <c r="E88">
        <v>33</v>
      </c>
      <c r="F88" t="s">
        <v>63</v>
      </c>
      <c r="G88">
        <v>74388008</v>
      </c>
      <c r="H88" t="str">
        <f>RIGHT(Таблица2[[#This Row],[Дата рождения]],4)</f>
        <v>1985</v>
      </c>
    </row>
    <row r="89" spans="1:8" hidden="1" x14ac:dyDescent="0.2">
      <c r="A89">
        <v>1631</v>
      </c>
      <c r="B89" t="s">
        <v>238</v>
      </c>
      <c r="C89" t="s">
        <v>65</v>
      </c>
      <c r="D89" s="21" t="s">
        <v>239</v>
      </c>
      <c r="E89">
        <v>30</v>
      </c>
      <c r="F89" t="s">
        <v>103</v>
      </c>
      <c r="G89">
        <v>95389589</v>
      </c>
      <c r="H89" t="str">
        <f>RIGHT(Таблица2[[#This Row],[Дата рождения]],4)</f>
        <v>1987</v>
      </c>
    </row>
    <row r="90" spans="1:8" hidden="1" x14ac:dyDescent="0.2">
      <c r="A90">
        <v>1217</v>
      </c>
      <c r="B90" t="s">
        <v>240</v>
      </c>
      <c r="C90" t="s">
        <v>71</v>
      </c>
      <c r="D90" s="21" t="s">
        <v>241</v>
      </c>
      <c r="E90">
        <v>24</v>
      </c>
      <c r="F90" t="s">
        <v>63</v>
      </c>
      <c r="G90">
        <v>535816</v>
      </c>
      <c r="H90" t="str">
        <f>RIGHT(Таблица2[[#This Row],[Дата рождения]],4)</f>
        <v>1993</v>
      </c>
    </row>
    <row r="91" spans="1:8" hidden="1" x14ac:dyDescent="0.2">
      <c r="A91">
        <v>880</v>
      </c>
      <c r="B91" t="s">
        <v>242</v>
      </c>
      <c r="C91" t="s">
        <v>71</v>
      </c>
      <c r="D91" s="21" t="s">
        <v>243</v>
      </c>
      <c r="E91">
        <v>36</v>
      </c>
      <c r="F91" t="s">
        <v>63</v>
      </c>
      <c r="G91">
        <v>15503310</v>
      </c>
      <c r="H91" t="str">
        <f>RIGHT(Таблица2[[#This Row],[Дата рождения]],4)</f>
        <v>1981</v>
      </c>
    </row>
    <row r="92" spans="1:8" hidden="1" x14ac:dyDescent="0.2">
      <c r="A92">
        <v>1755</v>
      </c>
      <c r="B92" t="s">
        <v>244</v>
      </c>
      <c r="C92" t="s">
        <v>65</v>
      </c>
      <c r="D92" s="21" t="s">
        <v>245</v>
      </c>
      <c r="E92">
        <v>25</v>
      </c>
      <c r="F92" t="s">
        <v>103</v>
      </c>
      <c r="G92">
        <v>47436384</v>
      </c>
      <c r="H92" t="str">
        <f>RIGHT(Таблица2[[#This Row],[Дата рождения]],4)</f>
        <v>1992</v>
      </c>
    </row>
    <row r="93" spans="1:8" hidden="1" x14ac:dyDescent="0.2">
      <c r="A93">
        <v>185</v>
      </c>
      <c r="B93" t="s">
        <v>246</v>
      </c>
      <c r="C93" t="s">
        <v>71</v>
      </c>
      <c r="D93" s="21" t="s">
        <v>247</v>
      </c>
      <c r="E93">
        <v>33</v>
      </c>
      <c r="F93" t="s">
        <v>124</v>
      </c>
      <c r="G93">
        <v>47155936</v>
      </c>
      <c r="H93" t="str">
        <f>RIGHT(Таблица2[[#This Row],[Дата рождения]],4)</f>
        <v>1984</v>
      </c>
    </row>
    <row r="94" spans="1:8" hidden="1" x14ac:dyDescent="0.2">
      <c r="A94">
        <v>1104</v>
      </c>
      <c r="B94" t="s">
        <v>248</v>
      </c>
      <c r="C94" t="s">
        <v>65</v>
      </c>
      <c r="D94" s="21" t="s">
        <v>249</v>
      </c>
      <c r="E94">
        <v>34</v>
      </c>
      <c r="F94" t="s">
        <v>85</v>
      </c>
      <c r="G94">
        <v>70759857</v>
      </c>
      <c r="H94" t="str">
        <f>RIGHT(Таблица2[[#This Row],[Дата рождения]],4)</f>
        <v>1983</v>
      </c>
    </row>
    <row r="95" spans="1:8" hidden="1" x14ac:dyDescent="0.2">
      <c r="A95">
        <v>1560</v>
      </c>
      <c r="B95" t="s">
        <v>250</v>
      </c>
      <c r="C95" t="s">
        <v>65</v>
      </c>
      <c r="D95" s="21" t="s">
        <v>251</v>
      </c>
      <c r="E95">
        <v>23</v>
      </c>
      <c r="F95" t="s">
        <v>96</v>
      </c>
      <c r="G95">
        <v>31163844</v>
      </c>
      <c r="H95" t="str">
        <f>RIGHT(Таблица2[[#This Row],[Дата рождения]],4)</f>
        <v>1994</v>
      </c>
    </row>
    <row r="96" spans="1:8" hidden="1" x14ac:dyDescent="0.2">
      <c r="A96">
        <v>26</v>
      </c>
      <c r="B96" t="s">
        <v>252</v>
      </c>
      <c r="C96" t="s">
        <v>71</v>
      </c>
      <c r="D96" s="21" t="s">
        <v>253</v>
      </c>
      <c r="E96">
        <v>32</v>
      </c>
      <c r="F96" t="s">
        <v>63</v>
      </c>
      <c r="G96">
        <v>28790579</v>
      </c>
      <c r="H96" t="str">
        <f>RIGHT(Таблица2[[#This Row],[Дата рождения]],4)</f>
        <v>1985</v>
      </c>
    </row>
    <row r="97" spans="1:8" hidden="1" x14ac:dyDescent="0.2">
      <c r="A97">
        <v>1221</v>
      </c>
      <c r="B97" t="s">
        <v>254</v>
      </c>
      <c r="C97" t="s">
        <v>71</v>
      </c>
      <c r="D97" s="21" t="s">
        <v>255</v>
      </c>
      <c r="E97">
        <v>46</v>
      </c>
      <c r="F97" t="s">
        <v>63</v>
      </c>
      <c r="G97">
        <v>2469903</v>
      </c>
      <c r="H97" t="str">
        <f>RIGHT(Таблица2[[#This Row],[Дата рождения]],4)</f>
        <v>1971</v>
      </c>
    </row>
    <row r="98" spans="1:8" hidden="1" x14ac:dyDescent="0.2">
      <c r="A98">
        <v>90</v>
      </c>
      <c r="B98" t="s">
        <v>256</v>
      </c>
      <c r="C98" t="s">
        <v>61</v>
      </c>
      <c r="D98" s="21" t="s">
        <v>257</v>
      </c>
      <c r="E98">
        <v>20</v>
      </c>
      <c r="F98" t="s">
        <v>96</v>
      </c>
      <c r="G98">
        <v>73168148</v>
      </c>
      <c r="H98" t="str">
        <f>RIGHT(Таблица2[[#This Row],[Дата рождения]],4)</f>
        <v>1997</v>
      </c>
    </row>
    <row r="99" spans="1:8" hidden="1" x14ac:dyDescent="0.2">
      <c r="A99">
        <v>692</v>
      </c>
      <c r="B99" t="s">
        <v>258</v>
      </c>
      <c r="C99" t="s">
        <v>71</v>
      </c>
      <c r="D99" s="21" t="s">
        <v>259</v>
      </c>
      <c r="E99">
        <v>30</v>
      </c>
      <c r="F99" t="s">
        <v>73</v>
      </c>
      <c r="G99">
        <v>54287802</v>
      </c>
      <c r="H99" t="str">
        <f>RIGHT(Таблица2[[#This Row],[Дата рождения]],4)</f>
        <v>1988</v>
      </c>
    </row>
    <row r="100" spans="1:8" hidden="1" x14ac:dyDescent="0.2">
      <c r="A100">
        <v>749</v>
      </c>
      <c r="B100" t="s">
        <v>260</v>
      </c>
      <c r="C100" t="s">
        <v>71</v>
      </c>
      <c r="D100" s="21" t="s">
        <v>261</v>
      </c>
      <c r="E100">
        <v>26</v>
      </c>
      <c r="F100" t="s">
        <v>63</v>
      </c>
      <c r="G100">
        <v>86808076</v>
      </c>
      <c r="H100" t="str">
        <f>RIGHT(Таблица2[[#This Row],[Дата рождения]],4)</f>
        <v>1991</v>
      </c>
    </row>
    <row r="101" spans="1:8" hidden="1" x14ac:dyDescent="0.2">
      <c r="A101">
        <v>472</v>
      </c>
      <c r="B101" t="s">
        <v>262</v>
      </c>
      <c r="C101" t="s">
        <v>71</v>
      </c>
      <c r="D101" s="21" t="s">
        <v>263</v>
      </c>
      <c r="E101">
        <v>26</v>
      </c>
      <c r="F101" t="s">
        <v>63</v>
      </c>
      <c r="G101">
        <v>679476</v>
      </c>
      <c r="H101" t="str">
        <f>RIGHT(Таблица2[[#This Row],[Дата рождения]],4)</f>
        <v>1992</v>
      </c>
    </row>
    <row r="102" spans="1:8" hidden="1" x14ac:dyDescent="0.2">
      <c r="A102">
        <v>84</v>
      </c>
      <c r="B102" t="s">
        <v>264</v>
      </c>
      <c r="C102" t="s">
        <v>61</v>
      </c>
      <c r="D102" s="21" t="s">
        <v>154</v>
      </c>
      <c r="E102">
        <v>22</v>
      </c>
      <c r="F102" t="s">
        <v>63</v>
      </c>
      <c r="G102">
        <v>94154731</v>
      </c>
      <c r="H102" t="str">
        <f>RIGHT(Таблица2[[#This Row],[Дата рождения]],4)</f>
        <v>1995</v>
      </c>
    </row>
    <row r="103" spans="1:8" hidden="1" x14ac:dyDescent="0.2">
      <c r="A103">
        <v>877</v>
      </c>
      <c r="B103" t="s">
        <v>265</v>
      </c>
      <c r="C103" t="s">
        <v>71</v>
      </c>
      <c r="D103" s="21" t="s">
        <v>266</v>
      </c>
      <c r="E103">
        <v>27</v>
      </c>
      <c r="F103" t="s">
        <v>103</v>
      </c>
      <c r="G103">
        <v>11129073</v>
      </c>
      <c r="H103" t="str">
        <f>RIGHT(Таблица2[[#This Row],[Дата рождения]],4)</f>
        <v>1990</v>
      </c>
    </row>
    <row r="104" spans="1:8" hidden="1" x14ac:dyDescent="0.2">
      <c r="A104">
        <v>1758</v>
      </c>
      <c r="B104" t="s">
        <v>267</v>
      </c>
      <c r="C104" t="s">
        <v>71</v>
      </c>
      <c r="D104" s="21" t="s">
        <v>268</v>
      </c>
      <c r="E104">
        <v>28</v>
      </c>
      <c r="F104" t="s">
        <v>124</v>
      </c>
      <c r="G104">
        <v>26062330</v>
      </c>
      <c r="H104" t="str">
        <f>RIGHT(Таблица2[[#This Row],[Дата рождения]],4)</f>
        <v>1989</v>
      </c>
    </row>
    <row r="105" spans="1:8" hidden="1" x14ac:dyDescent="0.2">
      <c r="A105">
        <v>666</v>
      </c>
      <c r="B105" t="s">
        <v>269</v>
      </c>
      <c r="C105" t="s">
        <v>71</v>
      </c>
      <c r="D105" s="21" t="s">
        <v>270</v>
      </c>
      <c r="E105">
        <v>27</v>
      </c>
      <c r="F105" t="s">
        <v>63</v>
      </c>
      <c r="G105">
        <v>80099182</v>
      </c>
      <c r="H105" t="str">
        <f>RIGHT(Таблица2[[#This Row],[Дата рождения]],4)</f>
        <v>1990</v>
      </c>
    </row>
    <row r="106" spans="1:8" hidden="1" x14ac:dyDescent="0.2">
      <c r="A106">
        <v>1288</v>
      </c>
      <c r="B106" t="s">
        <v>271</v>
      </c>
      <c r="C106" t="s">
        <v>61</v>
      </c>
      <c r="D106" s="21" t="s">
        <v>272</v>
      </c>
      <c r="E106">
        <v>29</v>
      </c>
      <c r="F106" t="s">
        <v>63</v>
      </c>
      <c r="G106">
        <v>31414807</v>
      </c>
      <c r="H106" t="str">
        <f>RIGHT(Таблица2[[#This Row],[Дата рождения]],4)</f>
        <v>1988</v>
      </c>
    </row>
    <row r="107" spans="1:8" hidden="1" x14ac:dyDescent="0.2">
      <c r="A107">
        <v>1311</v>
      </c>
      <c r="B107" t="s">
        <v>273</v>
      </c>
      <c r="C107" t="s">
        <v>61</v>
      </c>
      <c r="D107" s="21" t="s">
        <v>274</v>
      </c>
      <c r="E107">
        <v>36</v>
      </c>
      <c r="F107" t="s">
        <v>67</v>
      </c>
      <c r="G107">
        <v>58973748</v>
      </c>
      <c r="H107" t="str">
        <f>RIGHT(Таблица2[[#This Row],[Дата рождения]],4)</f>
        <v>1981</v>
      </c>
    </row>
    <row r="108" spans="1:8" hidden="1" x14ac:dyDescent="0.2">
      <c r="A108">
        <v>376</v>
      </c>
      <c r="B108" t="s">
        <v>275</v>
      </c>
      <c r="C108" t="s">
        <v>65</v>
      </c>
      <c r="D108" s="21" t="s">
        <v>225</v>
      </c>
      <c r="E108">
        <v>28</v>
      </c>
      <c r="F108" t="s">
        <v>63</v>
      </c>
      <c r="G108">
        <v>64619862</v>
      </c>
      <c r="H108" t="str">
        <f>RIGHT(Таблица2[[#This Row],[Дата рождения]],4)</f>
        <v>1990</v>
      </c>
    </row>
    <row r="109" spans="1:8" hidden="1" x14ac:dyDescent="0.2">
      <c r="A109">
        <v>762</v>
      </c>
      <c r="B109" t="s">
        <v>276</v>
      </c>
      <c r="C109" t="s">
        <v>65</v>
      </c>
      <c r="D109" s="21" t="s">
        <v>277</v>
      </c>
      <c r="E109">
        <v>26</v>
      </c>
      <c r="F109" t="s">
        <v>103</v>
      </c>
      <c r="G109">
        <v>37714024</v>
      </c>
      <c r="H109" t="str">
        <f>RIGHT(Таблица2[[#This Row],[Дата рождения]],4)</f>
        <v>1991</v>
      </c>
    </row>
    <row r="110" spans="1:8" hidden="1" x14ac:dyDescent="0.2">
      <c r="A110">
        <v>826</v>
      </c>
      <c r="B110" t="s">
        <v>278</v>
      </c>
      <c r="C110" t="s">
        <v>71</v>
      </c>
      <c r="D110" s="21" t="s">
        <v>279</v>
      </c>
      <c r="E110">
        <v>31</v>
      </c>
      <c r="F110" t="s">
        <v>73</v>
      </c>
      <c r="G110">
        <v>46945144</v>
      </c>
      <c r="H110" t="str">
        <f>RIGHT(Таблица2[[#This Row],[Дата рождения]],4)</f>
        <v>1986</v>
      </c>
    </row>
    <row r="111" spans="1:8" hidden="1" x14ac:dyDescent="0.2">
      <c r="A111">
        <v>1645</v>
      </c>
      <c r="B111" t="s">
        <v>280</v>
      </c>
      <c r="C111" t="s">
        <v>71</v>
      </c>
      <c r="D111" s="21" t="s">
        <v>281</v>
      </c>
      <c r="E111">
        <v>41</v>
      </c>
      <c r="F111" t="s">
        <v>63</v>
      </c>
      <c r="G111">
        <v>29965955</v>
      </c>
      <c r="H111" t="str">
        <f>RIGHT(Таблица2[[#This Row],[Дата рождения]],4)</f>
        <v>1976</v>
      </c>
    </row>
    <row r="112" spans="1:8" hidden="1" x14ac:dyDescent="0.2">
      <c r="A112">
        <v>529</v>
      </c>
      <c r="B112" t="s">
        <v>282</v>
      </c>
      <c r="C112" t="s">
        <v>71</v>
      </c>
      <c r="D112" s="21" t="s">
        <v>283</v>
      </c>
      <c r="E112">
        <v>29</v>
      </c>
      <c r="F112" t="s">
        <v>63</v>
      </c>
      <c r="G112">
        <v>58303468</v>
      </c>
      <c r="H112" t="str">
        <f>RIGHT(Таблица2[[#This Row],[Дата рождения]],4)</f>
        <v>1988</v>
      </c>
    </row>
    <row r="113" spans="1:8" hidden="1" x14ac:dyDescent="0.2">
      <c r="A113">
        <v>1247</v>
      </c>
      <c r="B113" t="s">
        <v>284</v>
      </c>
      <c r="C113" t="s">
        <v>61</v>
      </c>
      <c r="D113" s="21" t="s">
        <v>285</v>
      </c>
      <c r="E113">
        <v>24</v>
      </c>
      <c r="F113" t="s">
        <v>63</v>
      </c>
      <c r="G113">
        <v>37496885</v>
      </c>
      <c r="H113" t="str">
        <f>RIGHT(Таблица2[[#This Row],[Дата рождения]],4)</f>
        <v>1993</v>
      </c>
    </row>
    <row r="114" spans="1:8" hidden="1" x14ac:dyDescent="0.2">
      <c r="A114">
        <v>446</v>
      </c>
      <c r="B114" t="s">
        <v>286</v>
      </c>
      <c r="C114" t="s">
        <v>65</v>
      </c>
      <c r="D114" s="21" t="s">
        <v>287</v>
      </c>
      <c r="E114">
        <v>22</v>
      </c>
      <c r="F114" t="s">
        <v>63</v>
      </c>
      <c r="G114">
        <v>96079688</v>
      </c>
      <c r="H114" t="str">
        <f>RIGHT(Таблица2[[#This Row],[Дата рождения]],4)</f>
        <v>1995</v>
      </c>
    </row>
    <row r="115" spans="1:8" hidden="1" x14ac:dyDescent="0.2">
      <c r="A115">
        <v>425</v>
      </c>
      <c r="B115" t="s">
        <v>288</v>
      </c>
      <c r="C115" t="s">
        <v>71</v>
      </c>
      <c r="D115" s="21" t="s">
        <v>289</v>
      </c>
      <c r="E115">
        <v>21</v>
      </c>
      <c r="F115" t="s">
        <v>103</v>
      </c>
      <c r="G115">
        <v>33745670</v>
      </c>
      <c r="H115" t="str">
        <f>RIGHT(Таблица2[[#This Row],[Дата рождения]],4)</f>
        <v>1996</v>
      </c>
    </row>
    <row r="116" spans="1:8" hidden="1" x14ac:dyDescent="0.2">
      <c r="A116">
        <v>423</v>
      </c>
      <c r="B116" t="s">
        <v>290</v>
      </c>
      <c r="C116" t="s">
        <v>71</v>
      </c>
      <c r="D116" s="21" t="s">
        <v>291</v>
      </c>
      <c r="E116">
        <v>31</v>
      </c>
      <c r="F116" t="s">
        <v>292</v>
      </c>
      <c r="G116">
        <v>38140352</v>
      </c>
      <c r="H116" t="str">
        <f>RIGHT(Таблица2[[#This Row],[Дата рождения]],4)</f>
        <v>1986</v>
      </c>
    </row>
    <row r="117" spans="1:8" hidden="1" x14ac:dyDescent="0.2">
      <c r="A117">
        <v>738</v>
      </c>
      <c r="B117" t="s">
        <v>293</v>
      </c>
      <c r="C117" t="s">
        <v>65</v>
      </c>
      <c r="D117" s="21" t="s">
        <v>294</v>
      </c>
      <c r="E117">
        <v>31</v>
      </c>
      <c r="F117" t="s">
        <v>161</v>
      </c>
      <c r="G117">
        <v>43471394</v>
      </c>
      <c r="H117" t="str">
        <f>RIGHT(Таблица2[[#This Row],[Дата рождения]],4)</f>
        <v>1986</v>
      </c>
    </row>
    <row r="118" spans="1:8" hidden="1" x14ac:dyDescent="0.2">
      <c r="A118">
        <v>664</v>
      </c>
      <c r="B118" t="s">
        <v>295</v>
      </c>
      <c r="C118" t="s">
        <v>61</v>
      </c>
      <c r="D118" s="21" t="s">
        <v>296</v>
      </c>
      <c r="E118">
        <v>27</v>
      </c>
      <c r="F118" t="s">
        <v>63</v>
      </c>
      <c r="G118">
        <v>83277847</v>
      </c>
      <c r="H118" t="str">
        <f>RIGHT(Таблица2[[#This Row],[Дата рождения]],4)</f>
        <v>1990</v>
      </c>
    </row>
    <row r="119" spans="1:8" hidden="1" x14ac:dyDescent="0.2">
      <c r="A119">
        <v>114</v>
      </c>
      <c r="B119" t="s">
        <v>297</v>
      </c>
      <c r="C119" t="s">
        <v>65</v>
      </c>
      <c r="D119" s="21" t="s">
        <v>298</v>
      </c>
      <c r="E119">
        <v>35</v>
      </c>
      <c r="F119" t="s">
        <v>299</v>
      </c>
      <c r="G119">
        <v>39924090</v>
      </c>
      <c r="H119" t="str">
        <f>RIGHT(Таблица2[[#This Row],[Дата рождения]],4)</f>
        <v>1982</v>
      </c>
    </row>
    <row r="120" spans="1:8" hidden="1" x14ac:dyDescent="0.2">
      <c r="A120">
        <v>50</v>
      </c>
      <c r="B120" t="s">
        <v>300</v>
      </c>
      <c r="C120" t="s">
        <v>71</v>
      </c>
      <c r="D120" s="21" t="s">
        <v>301</v>
      </c>
      <c r="E120">
        <v>22</v>
      </c>
      <c r="F120" t="s">
        <v>96</v>
      </c>
      <c r="G120">
        <v>99808478</v>
      </c>
      <c r="H120" t="str">
        <f>RIGHT(Таблица2[[#This Row],[Дата рождения]],4)</f>
        <v>1995</v>
      </c>
    </row>
    <row r="121" spans="1:8" hidden="1" x14ac:dyDescent="0.2">
      <c r="A121">
        <v>1761</v>
      </c>
      <c r="B121" t="s">
        <v>302</v>
      </c>
      <c r="C121" t="s">
        <v>65</v>
      </c>
      <c r="D121" s="21" t="s">
        <v>303</v>
      </c>
      <c r="E121">
        <v>19</v>
      </c>
      <c r="F121" t="s">
        <v>63</v>
      </c>
      <c r="G121">
        <v>19633478</v>
      </c>
      <c r="H121" t="str">
        <f>RIGHT(Таблица2[[#This Row],[Дата рождения]],4)</f>
        <v>1998</v>
      </c>
    </row>
    <row r="122" spans="1:8" hidden="1" x14ac:dyDescent="0.2">
      <c r="A122">
        <v>1233</v>
      </c>
      <c r="B122" t="s">
        <v>304</v>
      </c>
      <c r="C122" t="s">
        <v>71</v>
      </c>
      <c r="D122" s="21" t="s">
        <v>305</v>
      </c>
      <c r="E122">
        <v>25</v>
      </c>
      <c r="F122" t="s">
        <v>63</v>
      </c>
      <c r="G122">
        <v>45935788</v>
      </c>
      <c r="H122" t="str">
        <f>RIGHT(Таблица2[[#This Row],[Дата рождения]],4)</f>
        <v>1992</v>
      </c>
    </row>
    <row r="123" spans="1:8" hidden="1" x14ac:dyDescent="0.2">
      <c r="A123">
        <v>589</v>
      </c>
      <c r="B123" t="s">
        <v>306</v>
      </c>
      <c r="C123" t="s">
        <v>65</v>
      </c>
      <c r="D123" s="21" t="s">
        <v>307</v>
      </c>
      <c r="E123">
        <v>29</v>
      </c>
      <c r="F123" t="s">
        <v>63</v>
      </c>
      <c r="G123">
        <v>81178365</v>
      </c>
      <c r="H123" t="str">
        <f>RIGHT(Таблица2[[#This Row],[Дата рождения]],4)</f>
        <v>1988</v>
      </c>
    </row>
    <row r="124" spans="1:8" hidden="1" x14ac:dyDescent="0.2">
      <c r="A124">
        <v>1447</v>
      </c>
      <c r="B124" t="s">
        <v>308</v>
      </c>
      <c r="C124" t="s">
        <v>71</v>
      </c>
      <c r="D124" s="21" t="s">
        <v>309</v>
      </c>
      <c r="E124">
        <v>19</v>
      </c>
      <c r="F124" t="s">
        <v>63</v>
      </c>
      <c r="G124">
        <v>19496532</v>
      </c>
      <c r="H124" t="str">
        <f>RIGHT(Таблица2[[#This Row],[Дата рождения]],4)</f>
        <v>1998</v>
      </c>
    </row>
    <row r="125" spans="1:8" hidden="1" x14ac:dyDescent="0.2">
      <c r="A125">
        <v>965</v>
      </c>
      <c r="B125" t="s">
        <v>310</v>
      </c>
      <c r="C125" t="s">
        <v>71</v>
      </c>
      <c r="D125" s="21" t="s">
        <v>311</v>
      </c>
      <c r="E125">
        <v>31</v>
      </c>
      <c r="F125" t="s">
        <v>103</v>
      </c>
      <c r="G125">
        <v>44016617</v>
      </c>
      <c r="H125" t="str">
        <f>RIGHT(Таблица2[[#This Row],[Дата рождения]],4)</f>
        <v>1986</v>
      </c>
    </row>
    <row r="126" spans="1:8" hidden="1" x14ac:dyDescent="0.2">
      <c r="A126">
        <v>980</v>
      </c>
      <c r="B126" t="s">
        <v>312</v>
      </c>
      <c r="C126" t="s">
        <v>71</v>
      </c>
      <c r="D126" s="21" t="s">
        <v>313</v>
      </c>
      <c r="E126">
        <v>24</v>
      </c>
      <c r="F126" t="s">
        <v>63</v>
      </c>
      <c r="G126">
        <v>93926640</v>
      </c>
      <c r="H126" t="str">
        <f>RIGHT(Таблица2[[#This Row],[Дата рождения]],4)</f>
        <v>1993</v>
      </c>
    </row>
    <row r="127" spans="1:8" hidden="1" x14ac:dyDescent="0.2">
      <c r="A127">
        <v>1413</v>
      </c>
      <c r="B127" t="s">
        <v>314</v>
      </c>
      <c r="C127" t="s">
        <v>71</v>
      </c>
      <c r="D127" s="21" t="s">
        <v>315</v>
      </c>
      <c r="E127">
        <v>28</v>
      </c>
      <c r="F127" t="s">
        <v>63</v>
      </c>
      <c r="G127">
        <v>36655014</v>
      </c>
      <c r="H127" t="str">
        <f>RIGHT(Таблица2[[#This Row],[Дата рождения]],4)</f>
        <v>1989</v>
      </c>
    </row>
    <row r="128" spans="1:8" hidden="1" x14ac:dyDescent="0.2">
      <c r="A128">
        <v>396</v>
      </c>
      <c r="B128" t="s">
        <v>316</v>
      </c>
      <c r="C128" t="s">
        <v>71</v>
      </c>
      <c r="D128" s="21" t="s">
        <v>317</v>
      </c>
      <c r="E128">
        <v>21</v>
      </c>
      <c r="F128" t="s">
        <v>103</v>
      </c>
      <c r="G128">
        <v>32547600</v>
      </c>
      <c r="H128" t="str">
        <f>RIGHT(Таблица2[[#This Row],[Дата рождения]],4)</f>
        <v>1996</v>
      </c>
    </row>
    <row r="129" spans="1:8" hidden="1" x14ac:dyDescent="0.2">
      <c r="A129">
        <v>1019</v>
      </c>
      <c r="B129" t="s">
        <v>318</v>
      </c>
      <c r="C129" t="s">
        <v>65</v>
      </c>
      <c r="D129" s="21" t="s">
        <v>319</v>
      </c>
      <c r="E129">
        <v>43</v>
      </c>
      <c r="F129" t="s">
        <v>67</v>
      </c>
      <c r="G129">
        <v>89420823</v>
      </c>
      <c r="H129" t="str">
        <f>RIGHT(Таблица2[[#This Row],[Дата рождения]],4)</f>
        <v>1975</v>
      </c>
    </row>
    <row r="130" spans="1:8" hidden="1" x14ac:dyDescent="0.2">
      <c r="A130">
        <v>639</v>
      </c>
      <c r="B130" t="s">
        <v>320</v>
      </c>
      <c r="C130" t="s">
        <v>71</v>
      </c>
      <c r="D130" s="21" t="s">
        <v>321</v>
      </c>
      <c r="E130">
        <v>24</v>
      </c>
      <c r="F130" t="s">
        <v>63</v>
      </c>
      <c r="G130">
        <v>28017695</v>
      </c>
      <c r="H130" t="str">
        <f>RIGHT(Таблица2[[#This Row],[Дата рождения]],4)</f>
        <v>1993</v>
      </c>
    </row>
    <row r="131" spans="1:8" hidden="1" x14ac:dyDescent="0.2">
      <c r="A131">
        <v>543</v>
      </c>
      <c r="B131" t="s">
        <v>322</v>
      </c>
      <c r="C131" t="s">
        <v>71</v>
      </c>
      <c r="D131" s="21" t="s">
        <v>323</v>
      </c>
      <c r="E131">
        <v>22</v>
      </c>
      <c r="F131" t="s">
        <v>63</v>
      </c>
      <c r="G131">
        <v>22916303</v>
      </c>
      <c r="H131" t="str">
        <f>RIGHT(Таблица2[[#This Row],[Дата рождения]],4)</f>
        <v>1995</v>
      </c>
    </row>
    <row r="132" spans="1:8" hidden="1" x14ac:dyDescent="0.2">
      <c r="A132">
        <v>70</v>
      </c>
      <c r="B132" t="s">
        <v>324</v>
      </c>
      <c r="C132" t="s">
        <v>61</v>
      </c>
      <c r="D132" s="21" t="s">
        <v>325</v>
      </c>
      <c r="E132">
        <v>27</v>
      </c>
      <c r="F132" t="s">
        <v>63</v>
      </c>
      <c r="G132">
        <v>8799751</v>
      </c>
      <c r="H132" t="str">
        <f>RIGHT(Таблица2[[#This Row],[Дата рождения]],4)</f>
        <v>1990</v>
      </c>
    </row>
    <row r="133" spans="1:8" hidden="1" x14ac:dyDescent="0.2">
      <c r="A133">
        <v>437</v>
      </c>
      <c r="B133" t="s">
        <v>326</v>
      </c>
      <c r="C133" t="s">
        <v>65</v>
      </c>
      <c r="D133" s="21" t="s">
        <v>327</v>
      </c>
      <c r="E133">
        <v>22</v>
      </c>
      <c r="F133" t="s">
        <v>63</v>
      </c>
      <c r="G133">
        <v>39206533</v>
      </c>
      <c r="H133" t="str">
        <f>RIGHT(Таблица2[[#This Row],[Дата рождения]],4)</f>
        <v>1995</v>
      </c>
    </row>
    <row r="134" spans="1:8" hidden="1" x14ac:dyDescent="0.2">
      <c r="A134">
        <v>653</v>
      </c>
      <c r="B134" t="s">
        <v>328</v>
      </c>
      <c r="C134" t="s">
        <v>71</v>
      </c>
      <c r="D134" s="21" t="s">
        <v>329</v>
      </c>
      <c r="E134">
        <v>36</v>
      </c>
      <c r="F134" t="s">
        <v>63</v>
      </c>
      <c r="G134">
        <v>22852441</v>
      </c>
      <c r="H134" t="str">
        <f>RIGHT(Таблица2[[#This Row],[Дата рождения]],4)</f>
        <v>1981</v>
      </c>
    </row>
    <row r="135" spans="1:8" hidden="1" x14ac:dyDescent="0.2">
      <c r="A135">
        <v>1165</v>
      </c>
      <c r="B135" t="s">
        <v>330</v>
      </c>
      <c r="C135" t="s">
        <v>71</v>
      </c>
      <c r="D135" s="21" t="s">
        <v>331</v>
      </c>
      <c r="E135">
        <v>37</v>
      </c>
      <c r="F135" t="s">
        <v>299</v>
      </c>
      <c r="G135">
        <v>12803461</v>
      </c>
      <c r="H135" t="str">
        <f>RIGHT(Таблица2[[#This Row],[Дата рождения]],4)</f>
        <v>1980</v>
      </c>
    </row>
    <row r="136" spans="1:8" hidden="1" x14ac:dyDescent="0.2">
      <c r="A136">
        <v>1783</v>
      </c>
      <c r="B136" t="s">
        <v>332</v>
      </c>
      <c r="C136" t="s">
        <v>65</v>
      </c>
      <c r="D136" s="21" t="s">
        <v>333</v>
      </c>
      <c r="E136">
        <v>22</v>
      </c>
      <c r="F136" t="s">
        <v>63</v>
      </c>
      <c r="G136">
        <v>55359237</v>
      </c>
      <c r="H136" t="str">
        <f>RIGHT(Таблица2[[#This Row],[Дата рождения]],4)</f>
        <v>1995</v>
      </c>
    </row>
    <row r="137" spans="1:8" hidden="1" x14ac:dyDescent="0.2">
      <c r="A137">
        <v>378</v>
      </c>
      <c r="B137" t="s">
        <v>334</v>
      </c>
      <c r="C137" t="s">
        <v>71</v>
      </c>
      <c r="D137" s="21" t="s">
        <v>335</v>
      </c>
      <c r="E137">
        <v>41</v>
      </c>
      <c r="F137" t="s">
        <v>73</v>
      </c>
      <c r="G137">
        <v>46383584</v>
      </c>
      <c r="H137" t="str">
        <f>RIGHT(Таблица2[[#This Row],[Дата рождения]],4)</f>
        <v>1976</v>
      </c>
    </row>
    <row r="138" spans="1:8" hidden="1" x14ac:dyDescent="0.2">
      <c r="A138">
        <v>1430</v>
      </c>
      <c r="B138" t="s">
        <v>336</v>
      </c>
      <c r="C138" t="s">
        <v>71</v>
      </c>
      <c r="D138" s="21" t="s">
        <v>337</v>
      </c>
      <c r="E138">
        <v>27</v>
      </c>
      <c r="F138" t="s">
        <v>73</v>
      </c>
      <c r="G138">
        <v>72549549</v>
      </c>
      <c r="H138" t="str">
        <f>RIGHT(Таблица2[[#This Row],[Дата рождения]],4)</f>
        <v>1990</v>
      </c>
    </row>
    <row r="139" spans="1:8" hidden="1" x14ac:dyDescent="0.2">
      <c r="A139">
        <v>1694</v>
      </c>
      <c r="B139" t="s">
        <v>338</v>
      </c>
      <c r="C139" t="s">
        <v>65</v>
      </c>
      <c r="D139" s="21" t="s">
        <v>339</v>
      </c>
      <c r="E139">
        <v>32</v>
      </c>
      <c r="F139" t="s">
        <v>63</v>
      </c>
      <c r="G139">
        <v>79757505</v>
      </c>
      <c r="H139" t="str">
        <f>RIGHT(Таблица2[[#This Row],[Дата рождения]],4)</f>
        <v>1985</v>
      </c>
    </row>
    <row r="140" spans="1:8" hidden="1" x14ac:dyDescent="0.2">
      <c r="A140">
        <v>392</v>
      </c>
      <c r="B140" t="s">
        <v>340</v>
      </c>
      <c r="C140" t="s">
        <v>71</v>
      </c>
      <c r="D140" s="21" t="s">
        <v>341</v>
      </c>
      <c r="E140">
        <v>23</v>
      </c>
      <c r="F140" t="s">
        <v>63</v>
      </c>
      <c r="G140">
        <v>14035</v>
      </c>
      <c r="H140" t="str">
        <f>RIGHT(Таблица2[[#This Row],[Дата рождения]],4)</f>
        <v>1994</v>
      </c>
    </row>
    <row r="141" spans="1:8" hidden="1" x14ac:dyDescent="0.2">
      <c r="A141">
        <v>1081</v>
      </c>
      <c r="B141" t="s">
        <v>342</v>
      </c>
      <c r="C141" t="s">
        <v>61</v>
      </c>
      <c r="D141" s="21" t="s">
        <v>144</v>
      </c>
      <c r="E141">
        <v>27</v>
      </c>
      <c r="F141" t="s">
        <v>161</v>
      </c>
      <c r="G141">
        <v>49796160</v>
      </c>
      <c r="H141" t="str">
        <f>RIGHT(Таблица2[[#This Row],[Дата рождения]],4)</f>
        <v>1990</v>
      </c>
    </row>
    <row r="142" spans="1:8" hidden="1" x14ac:dyDescent="0.2">
      <c r="A142">
        <v>666</v>
      </c>
      <c r="B142" t="s">
        <v>343</v>
      </c>
      <c r="C142" t="s">
        <v>65</v>
      </c>
      <c r="D142" s="21" t="s">
        <v>344</v>
      </c>
      <c r="E142">
        <v>21</v>
      </c>
      <c r="F142" t="s">
        <v>63</v>
      </c>
      <c r="G142">
        <v>65280448</v>
      </c>
      <c r="H142" t="str">
        <f>RIGHT(Таблица2[[#This Row],[Дата рождения]],4)</f>
        <v>1996</v>
      </c>
    </row>
    <row r="143" spans="1:8" hidden="1" x14ac:dyDescent="0.2">
      <c r="A143">
        <v>233</v>
      </c>
      <c r="B143" t="s">
        <v>345</v>
      </c>
      <c r="C143" t="s">
        <v>61</v>
      </c>
      <c r="D143" s="21" t="s">
        <v>346</v>
      </c>
      <c r="E143">
        <v>17</v>
      </c>
      <c r="F143" t="s">
        <v>63</v>
      </c>
      <c r="G143">
        <v>33526162</v>
      </c>
      <c r="H143" t="str">
        <f>RIGHT(Таблица2[[#This Row],[Дата рождения]],4)</f>
        <v>2000</v>
      </c>
    </row>
    <row r="144" spans="1:8" hidden="1" x14ac:dyDescent="0.2">
      <c r="A144">
        <v>1500</v>
      </c>
      <c r="B144" t="s">
        <v>347</v>
      </c>
      <c r="C144" t="s">
        <v>65</v>
      </c>
      <c r="D144" s="21" t="s">
        <v>348</v>
      </c>
      <c r="E144">
        <v>28</v>
      </c>
      <c r="F144" t="s">
        <v>85</v>
      </c>
      <c r="G144">
        <v>98979539</v>
      </c>
      <c r="H144" t="str">
        <f>RIGHT(Таблица2[[#This Row],[Дата рождения]],4)</f>
        <v>1989</v>
      </c>
    </row>
    <row r="145" spans="1:8" hidden="1" x14ac:dyDescent="0.2">
      <c r="A145">
        <v>1662</v>
      </c>
      <c r="B145" t="s">
        <v>349</v>
      </c>
      <c r="C145" t="s">
        <v>71</v>
      </c>
      <c r="D145" s="21" t="s">
        <v>350</v>
      </c>
      <c r="E145">
        <v>24</v>
      </c>
      <c r="F145" t="s">
        <v>63</v>
      </c>
      <c r="G145">
        <v>67505359</v>
      </c>
      <c r="H145" t="str">
        <f>RIGHT(Таблица2[[#This Row],[Дата рождения]],4)</f>
        <v>1994</v>
      </c>
    </row>
    <row r="146" spans="1:8" hidden="1" x14ac:dyDescent="0.2">
      <c r="A146">
        <v>1319</v>
      </c>
      <c r="B146" t="s">
        <v>351</v>
      </c>
      <c r="C146" t="s">
        <v>71</v>
      </c>
      <c r="D146" s="21" t="s">
        <v>352</v>
      </c>
      <c r="E146">
        <v>20</v>
      </c>
      <c r="F146" t="s">
        <v>63</v>
      </c>
      <c r="G146">
        <v>27521160</v>
      </c>
      <c r="H146" t="str">
        <f>RIGHT(Таблица2[[#This Row],[Дата рождения]],4)</f>
        <v>1997</v>
      </c>
    </row>
    <row r="147" spans="1:8" hidden="1" x14ac:dyDescent="0.2">
      <c r="A147">
        <v>121</v>
      </c>
      <c r="B147" t="s">
        <v>353</v>
      </c>
      <c r="C147" t="s">
        <v>71</v>
      </c>
      <c r="D147" s="21" t="s">
        <v>354</v>
      </c>
      <c r="E147">
        <v>27</v>
      </c>
      <c r="F147" t="s">
        <v>67</v>
      </c>
      <c r="G147">
        <v>4236635</v>
      </c>
      <c r="H147" t="str">
        <f>RIGHT(Таблица2[[#This Row],[Дата рождения]],4)</f>
        <v>1990</v>
      </c>
    </row>
    <row r="148" spans="1:8" hidden="1" x14ac:dyDescent="0.2">
      <c r="A148">
        <v>1573</v>
      </c>
      <c r="B148" t="s">
        <v>355</v>
      </c>
      <c r="C148" t="s">
        <v>71</v>
      </c>
      <c r="D148" s="21" t="s">
        <v>356</v>
      </c>
      <c r="E148">
        <v>22</v>
      </c>
      <c r="F148" t="s">
        <v>63</v>
      </c>
      <c r="G148">
        <v>72142959</v>
      </c>
      <c r="H148" t="str">
        <f>RIGHT(Таблица2[[#This Row],[Дата рождения]],4)</f>
        <v>1995</v>
      </c>
    </row>
    <row r="149" spans="1:8" hidden="1" x14ac:dyDescent="0.2">
      <c r="A149">
        <v>953</v>
      </c>
      <c r="B149" t="s">
        <v>357</v>
      </c>
      <c r="C149" t="s">
        <v>65</v>
      </c>
      <c r="D149" s="21" t="s">
        <v>358</v>
      </c>
      <c r="E149">
        <v>22</v>
      </c>
      <c r="F149" t="s">
        <v>63</v>
      </c>
      <c r="G149">
        <v>38333426</v>
      </c>
      <c r="H149" t="str">
        <f>RIGHT(Таблица2[[#This Row],[Дата рождения]],4)</f>
        <v>1995</v>
      </c>
    </row>
    <row r="150" spans="1:8" hidden="1" x14ac:dyDescent="0.2">
      <c r="A150">
        <v>1747</v>
      </c>
      <c r="B150" t="s">
        <v>359</v>
      </c>
      <c r="C150" t="s">
        <v>71</v>
      </c>
      <c r="D150" s="21" t="s">
        <v>360</v>
      </c>
      <c r="E150">
        <v>34</v>
      </c>
      <c r="F150" t="s">
        <v>63</v>
      </c>
      <c r="G150">
        <v>42635760</v>
      </c>
      <c r="H150" t="str">
        <f>RIGHT(Таблица2[[#This Row],[Дата рождения]],4)</f>
        <v>1984</v>
      </c>
    </row>
    <row r="151" spans="1:8" hidden="1" x14ac:dyDescent="0.2">
      <c r="A151">
        <v>831</v>
      </c>
      <c r="B151" t="s">
        <v>361</v>
      </c>
      <c r="C151" t="s">
        <v>71</v>
      </c>
      <c r="D151" s="21" t="s">
        <v>362</v>
      </c>
      <c r="E151">
        <v>32</v>
      </c>
      <c r="F151" t="s">
        <v>103</v>
      </c>
      <c r="G151">
        <v>26490105</v>
      </c>
      <c r="H151" t="str">
        <f>RIGHT(Таблица2[[#This Row],[Дата рождения]],4)</f>
        <v>1985</v>
      </c>
    </row>
    <row r="152" spans="1:8" hidden="1" x14ac:dyDescent="0.2">
      <c r="A152">
        <v>703</v>
      </c>
      <c r="B152" t="s">
        <v>363</v>
      </c>
      <c r="C152" t="s">
        <v>65</v>
      </c>
      <c r="D152" s="21" t="s">
        <v>364</v>
      </c>
      <c r="E152">
        <v>20</v>
      </c>
      <c r="F152" t="s">
        <v>63</v>
      </c>
      <c r="G152">
        <v>41318907</v>
      </c>
      <c r="H152" t="str">
        <f>RIGHT(Таблица2[[#This Row],[Дата рождения]],4)</f>
        <v>1998</v>
      </c>
    </row>
    <row r="153" spans="1:8" hidden="1" x14ac:dyDescent="0.2">
      <c r="A153">
        <v>1626</v>
      </c>
      <c r="B153" t="s">
        <v>365</v>
      </c>
      <c r="C153" t="s">
        <v>61</v>
      </c>
      <c r="D153" s="21" t="s">
        <v>366</v>
      </c>
      <c r="E153">
        <v>42</v>
      </c>
      <c r="F153" t="s">
        <v>63</v>
      </c>
      <c r="G153">
        <v>92544886</v>
      </c>
      <c r="H153" t="str">
        <f>RIGHT(Таблица2[[#This Row],[Дата рождения]],4)</f>
        <v>1975</v>
      </c>
    </row>
    <row r="154" spans="1:8" hidden="1" x14ac:dyDescent="0.2">
      <c r="A154">
        <v>1291</v>
      </c>
      <c r="B154" t="s">
        <v>367</v>
      </c>
      <c r="C154" t="s">
        <v>65</v>
      </c>
      <c r="D154" s="21" t="s">
        <v>368</v>
      </c>
      <c r="E154">
        <v>38</v>
      </c>
      <c r="F154" t="s">
        <v>369</v>
      </c>
      <c r="G154">
        <v>11917693</v>
      </c>
      <c r="H154" t="str">
        <f>RIGHT(Таблица2[[#This Row],[Дата рождения]],4)</f>
        <v>1979</v>
      </c>
    </row>
    <row r="155" spans="1:8" hidden="1" x14ac:dyDescent="0.2">
      <c r="A155">
        <v>973</v>
      </c>
      <c r="B155" t="s">
        <v>234</v>
      </c>
      <c r="C155" t="s">
        <v>71</v>
      </c>
      <c r="D155" s="21" t="s">
        <v>235</v>
      </c>
      <c r="E155">
        <v>27</v>
      </c>
      <c r="F155" t="s">
        <v>73</v>
      </c>
      <c r="G155">
        <v>62990284</v>
      </c>
      <c r="H155" t="str">
        <f>RIGHT(Таблица2[[#This Row],[Дата рождения]],4)</f>
        <v>1991</v>
      </c>
    </row>
    <row r="156" spans="1:8" hidden="1" x14ac:dyDescent="0.2">
      <c r="A156">
        <v>1240</v>
      </c>
      <c r="B156" t="s">
        <v>370</v>
      </c>
      <c r="C156" t="s">
        <v>71</v>
      </c>
      <c r="D156" s="21" t="s">
        <v>371</v>
      </c>
      <c r="E156">
        <v>21</v>
      </c>
      <c r="F156" t="s">
        <v>63</v>
      </c>
      <c r="G156">
        <v>3354823</v>
      </c>
      <c r="H156" t="str">
        <f>RIGHT(Таблица2[[#This Row],[Дата рождения]],4)</f>
        <v>1996</v>
      </c>
    </row>
    <row r="157" spans="1:8" hidden="1" x14ac:dyDescent="0.2">
      <c r="A157">
        <v>109</v>
      </c>
      <c r="B157" t="s">
        <v>372</v>
      </c>
      <c r="C157" t="s">
        <v>71</v>
      </c>
      <c r="D157" s="21" t="s">
        <v>373</v>
      </c>
      <c r="E157">
        <v>20</v>
      </c>
      <c r="F157" t="s">
        <v>63</v>
      </c>
      <c r="G157">
        <v>99362621</v>
      </c>
      <c r="H157" t="str">
        <f>RIGHT(Таблица2[[#This Row],[Дата рождения]],4)</f>
        <v>1997</v>
      </c>
    </row>
    <row r="158" spans="1:8" hidden="1" x14ac:dyDescent="0.2">
      <c r="A158">
        <v>896</v>
      </c>
      <c r="B158" t="s">
        <v>374</v>
      </c>
      <c r="C158" t="s">
        <v>71</v>
      </c>
      <c r="D158" s="21" t="s">
        <v>375</v>
      </c>
      <c r="E158">
        <v>22</v>
      </c>
      <c r="F158" t="s">
        <v>63</v>
      </c>
      <c r="G158">
        <v>37224697</v>
      </c>
      <c r="H158" t="str">
        <f>RIGHT(Таблица2[[#This Row],[Дата рождения]],4)</f>
        <v>1995</v>
      </c>
    </row>
    <row r="159" spans="1:8" hidden="1" x14ac:dyDescent="0.2">
      <c r="A159">
        <v>127</v>
      </c>
      <c r="B159" t="s">
        <v>376</v>
      </c>
      <c r="C159" t="s">
        <v>65</v>
      </c>
      <c r="D159" s="21" t="s">
        <v>377</v>
      </c>
      <c r="E159">
        <v>22</v>
      </c>
      <c r="F159" t="s">
        <v>63</v>
      </c>
      <c r="G159">
        <v>47331497</v>
      </c>
      <c r="H159" t="str">
        <f>RIGHT(Таблица2[[#This Row],[Дата рождения]],4)</f>
        <v>1995</v>
      </c>
    </row>
    <row r="160" spans="1:8" hidden="1" x14ac:dyDescent="0.2">
      <c r="A160">
        <v>1744</v>
      </c>
      <c r="B160" t="s">
        <v>378</v>
      </c>
      <c r="C160" t="s">
        <v>65</v>
      </c>
      <c r="D160" s="21" t="s">
        <v>379</v>
      </c>
      <c r="E160">
        <v>30</v>
      </c>
      <c r="F160" t="s">
        <v>63</v>
      </c>
      <c r="G160">
        <v>15733752</v>
      </c>
      <c r="H160" t="str">
        <f>RIGHT(Таблица2[[#This Row],[Дата рождения]],4)</f>
        <v>1987</v>
      </c>
    </row>
    <row r="161" spans="1:8" hidden="1" x14ac:dyDescent="0.2">
      <c r="A161">
        <v>1433</v>
      </c>
      <c r="B161" t="s">
        <v>380</v>
      </c>
      <c r="C161" t="s">
        <v>71</v>
      </c>
      <c r="D161" s="21" t="s">
        <v>381</v>
      </c>
      <c r="E161">
        <v>29</v>
      </c>
      <c r="F161" t="s">
        <v>73</v>
      </c>
      <c r="G161">
        <v>18583392</v>
      </c>
      <c r="H161" t="str">
        <f>RIGHT(Таблица2[[#This Row],[Дата рождения]],4)</f>
        <v>1988</v>
      </c>
    </row>
    <row r="162" spans="1:8" hidden="1" x14ac:dyDescent="0.2">
      <c r="A162">
        <v>711</v>
      </c>
      <c r="B162" t="s">
        <v>382</v>
      </c>
      <c r="C162" t="s">
        <v>71</v>
      </c>
      <c r="D162" s="21" t="s">
        <v>383</v>
      </c>
      <c r="E162">
        <v>29</v>
      </c>
      <c r="F162" t="s">
        <v>63</v>
      </c>
      <c r="G162">
        <v>43680913</v>
      </c>
      <c r="H162" t="str">
        <f>RIGHT(Таблица2[[#This Row],[Дата рождения]],4)</f>
        <v>1989</v>
      </c>
    </row>
    <row r="163" spans="1:8" hidden="1" x14ac:dyDescent="0.2">
      <c r="A163">
        <v>957</v>
      </c>
      <c r="B163" t="s">
        <v>384</v>
      </c>
      <c r="C163" t="s">
        <v>65</v>
      </c>
      <c r="D163" s="21" t="s">
        <v>385</v>
      </c>
      <c r="E163">
        <v>18</v>
      </c>
      <c r="F163" t="s">
        <v>63</v>
      </c>
      <c r="G163">
        <v>48010957</v>
      </c>
      <c r="H163" t="str">
        <f>RIGHT(Таблица2[[#This Row],[Дата рождения]],4)</f>
        <v>1999</v>
      </c>
    </row>
    <row r="164" spans="1:8" hidden="1" x14ac:dyDescent="0.2">
      <c r="A164">
        <v>184</v>
      </c>
      <c r="B164" t="s">
        <v>386</v>
      </c>
      <c r="C164" t="s">
        <v>65</v>
      </c>
      <c r="D164" s="21" t="s">
        <v>387</v>
      </c>
      <c r="E164">
        <v>25</v>
      </c>
      <c r="F164" t="s">
        <v>63</v>
      </c>
      <c r="G164">
        <v>28448613</v>
      </c>
      <c r="H164" t="str">
        <f>RIGHT(Таблица2[[#This Row],[Дата рождения]],4)</f>
        <v>1992</v>
      </c>
    </row>
    <row r="165" spans="1:8" hidden="1" x14ac:dyDescent="0.2">
      <c r="A165">
        <v>1791</v>
      </c>
      <c r="B165" t="s">
        <v>388</v>
      </c>
      <c r="C165" t="s">
        <v>71</v>
      </c>
      <c r="D165" s="21" t="s">
        <v>389</v>
      </c>
      <c r="E165">
        <v>44</v>
      </c>
      <c r="F165" t="s">
        <v>85</v>
      </c>
      <c r="G165">
        <v>44022098</v>
      </c>
      <c r="H165" t="str">
        <f>RIGHT(Таблица2[[#This Row],[Дата рождения]],4)</f>
        <v>1973</v>
      </c>
    </row>
    <row r="166" spans="1:8" hidden="1" x14ac:dyDescent="0.2">
      <c r="A166">
        <v>1602</v>
      </c>
      <c r="B166" t="s">
        <v>390</v>
      </c>
      <c r="C166" t="s">
        <v>61</v>
      </c>
      <c r="D166" s="21" t="s">
        <v>391</v>
      </c>
      <c r="E166">
        <v>36</v>
      </c>
      <c r="F166" t="s">
        <v>73</v>
      </c>
      <c r="G166">
        <v>66363560</v>
      </c>
      <c r="H166" t="str">
        <f>RIGHT(Таблица2[[#This Row],[Дата рождения]],4)</f>
        <v>1982</v>
      </c>
    </row>
    <row r="167" spans="1:8" hidden="1" x14ac:dyDescent="0.2">
      <c r="A167">
        <v>864</v>
      </c>
      <c r="B167" t="s">
        <v>392</v>
      </c>
      <c r="C167" t="s">
        <v>61</v>
      </c>
      <c r="D167" s="21" t="s">
        <v>393</v>
      </c>
      <c r="E167">
        <v>30</v>
      </c>
      <c r="F167" t="s">
        <v>63</v>
      </c>
      <c r="G167">
        <v>8331990</v>
      </c>
      <c r="H167" t="str">
        <f>RIGHT(Таблица2[[#This Row],[Дата рождения]],4)</f>
        <v>1987</v>
      </c>
    </row>
    <row r="168" spans="1:8" hidden="1" x14ac:dyDescent="0.2">
      <c r="A168">
        <v>228</v>
      </c>
      <c r="B168" t="s">
        <v>394</v>
      </c>
      <c r="C168" t="s">
        <v>71</v>
      </c>
      <c r="D168" s="21" t="s">
        <v>395</v>
      </c>
      <c r="E168">
        <v>32</v>
      </c>
      <c r="F168" t="s">
        <v>103</v>
      </c>
      <c r="G168">
        <v>75641681</v>
      </c>
      <c r="H168" t="str">
        <f>RIGHT(Таблица2[[#This Row],[Дата рождения]],4)</f>
        <v>1985</v>
      </c>
    </row>
    <row r="169" spans="1:8" hidden="1" x14ac:dyDescent="0.2">
      <c r="A169">
        <v>1026</v>
      </c>
      <c r="B169" t="s">
        <v>396</v>
      </c>
      <c r="C169" t="s">
        <v>71</v>
      </c>
      <c r="D169" s="21" t="s">
        <v>397</v>
      </c>
      <c r="E169">
        <v>25</v>
      </c>
      <c r="F169" t="s">
        <v>96</v>
      </c>
      <c r="G169">
        <v>6365145</v>
      </c>
      <c r="H169" t="str">
        <f>RIGHT(Таблица2[[#This Row],[Дата рождения]],4)</f>
        <v>1992</v>
      </c>
    </row>
    <row r="170" spans="1:8" hidden="1" x14ac:dyDescent="0.2">
      <c r="A170">
        <v>184</v>
      </c>
      <c r="B170" t="s">
        <v>398</v>
      </c>
      <c r="C170" t="s">
        <v>65</v>
      </c>
      <c r="D170" s="21" t="s">
        <v>399</v>
      </c>
      <c r="E170">
        <v>37</v>
      </c>
      <c r="F170" t="s">
        <v>124</v>
      </c>
      <c r="G170">
        <v>30586482</v>
      </c>
      <c r="H170" t="str">
        <f>RIGHT(Таблица2[[#This Row],[Дата рождения]],4)</f>
        <v>1981</v>
      </c>
    </row>
    <row r="171" spans="1:8" hidden="1" x14ac:dyDescent="0.2">
      <c r="A171">
        <v>608</v>
      </c>
      <c r="B171" t="s">
        <v>400</v>
      </c>
      <c r="C171" t="s">
        <v>71</v>
      </c>
      <c r="D171" s="21" t="s">
        <v>401</v>
      </c>
      <c r="E171">
        <v>21</v>
      </c>
      <c r="F171" t="s">
        <v>63</v>
      </c>
      <c r="G171">
        <v>89315931</v>
      </c>
      <c r="H171" t="str">
        <f>RIGHT(Таблица2[[#This Row],[Дата рождения]],4)</f>
        <v>1996</v>
      </c>
    </row>
    <row r="172" spans="1:8" hidden="1" x14ac:dyDescent="0.2">
      <c r="A172">
        <v>269</v>
      </c>
      <c r="B172" t="s">
        <v>402</v>
      </c>
      <c r="C172" t="s">
        <v>71</v>
      </c>
      <c r="D172" s="21" t="s">
        <v>403</v>
      </c>
      <c r="E172">
        <v>45</v>
      </c>
      <c r="F172" t="s">
        <v>73</v>
      </c>
      <c r="G172">
        <v>99528117</v>
      </c>
      <c r="H172" t="str">
        <f>RIGHT(Таблица2[[#This Row],[Дата рождения]],4)</f>
        <v>1972</v>
      </c>
    </row>
    <row r="173" spans="1:8" hidden="1" x14ac:dyDescent="0.2">
      <c r="A173">
        <v>1228</v>
      </c>
      <c r="B173" t="s">
        <v>404</v>
      </c>
      <c r="C173" t="s">
        <v>61</v>
      </c>
      <c r="D173" s="21" t="s">
        <v>257</v>
      </c>
      <c r="E173">
        <v>20</v>
      </c>
      <c r="F173" t="s">
        <v>63</v>
      </c>
      <c r="G173">
        <v>6747230</v>
      </c>
      <c r="H173" t="str">
        <f>RIGHT(Таблица2[[#This Row],[Дата рождения]],4)</f>
        <v>1997</v>
      </c>
    </row>
    <row r="174" spans="1:8" hidden="1" x14ac:dyDescent="0.2">
      <c r="A174">
        <v>1185</v>
      </c>
      <c r="B174" t="s">
        <v>405</v>
      </c>
      <c r="C174" t="s">
        <v>71</v>
      </c>
      <c r="D174" s="21" t="s">
        <v>406</v>
      </c>
      <c r="E174">
        <v>21</v>
      </c>
      <c r="F174" t="s">
        <v>63</v>
      </c>
      <c r="G174">
        <v>44429386</v>
      </c>
      <c r="H174" t="str">
        <f>RIGHT(Таблица2[[#This Row],[Дата рождения]],4)</f>
        <v>1996</v>
      </c>
    </row>
    <row r="175" spans="1:8" hidden="1" x14ac:dyDescent="0.2">
      <c r="A175">
        <v>1688</v>
      </c>
      <c r="B175" t="s">
        <v>407</v>
      </c>
      <c r="C175" t="s">
        <v>71</v>
      </c>
      <c r="D175" s="21" t="s">
        <v>408</v>
      </c>
      <c r="E175">
        <v>27</v>
      </c>
      <c r="F175" t="s">
        <v>161</v>
      </c>
      <c r="G175">
        <v>25032609</v>
      </c>
      <c r="H175" t="str">
        <f>RIGHT(Таблица2[[#This Row],[Дата рождения]],4)</f>
        <v>1991</v>
      </c>
    </row>
    <row r="176" spans="1:8" hidden="1" x14ac:dyDescent="0.2">
      <c r="A176">
        <v>140</v>
      </c>
      <c r="B176" t="s">
        <v>409</v>
      </c>
      <c r="C176" t="s">
        <v>61</v>
      </c>
      <c r="D176" s="21" t="s">
        <v>410</v>
      </c>
      <c r="E176">
        <v>24</v>
      </c>
      <c r="F176" t="s">
        <v>63</v>
      </c>
      <c r="G176">
        <v>99525100</v>
      </c>
      <c r="H176" t="str">
        <f>RIGHT(Таблица2[[#This Row],[Дата рождения]],4)</f>
        <v>1993</v>
      </c>
    </row>
    <row r="177" spans="1:8" hidden="1" x14ac:dyDescent="0.2">
      <c r="A177">
        <v>1407</v>
      </c>
      <c r="B177" t="s">
        <v>411</v>
      </c>
      <c r="C177" t="s">
        <v>71</v>
      </c>
      <c r="D177" s="21" t="s">
        <v>412</v>
      </c>
      <c r="E177">
        <v>22</v>
      </c>
      <c r="F177" t="s">
        <v>63</v>
      </c>
      <c r="G177">
        <v>87893249</v>
      </c>
      <c r="H177" t="str">
        <f>RIGHT(Таблица2[[#This Row],[Дата рождения]],4)</f>
        <v>1995</v>
      </c>
    </row>
    <row r="178" spans="1:8" hidden="1" x14ac:dyDescent="0.2">
      <c r="A178">
        <v>1045</v>
      </c>
      <c r="B178" t="s">
        <v>413</v>
      </c>
      <c r="C178" t="s">
        <v>65</v>
      </c>
      <c r="D178" s="21" t="s">
        <v>414</v>
      </c>
      <c r="E178">
        <v>37</v>
      </c>
      <c r="F178" t="s">
        <v>63</v>
      </c>
      <c r="G178">
        <v>35275837</v>
      </c>
      <c r="H178" t="str">
        <f>RIGHT(Таблица2[[#This Row],[Дата рождения]],4)</f>
        <v>1980</v>
      </c>
    </row>
    <row r="179" spans="1:8" hidden="1" x14ac:dyDescent="0.2">
      <c r="A179">
        <v>555</v>
      </c>
      <c r="B179" t="s">
        <v>415</v>
      </c>
      <c r="C179" t="s">
        <v>71</v>
      </c>
      <c r="D179" s="21" t="s">
        <v>416</v>
      </c>
      <c r="E179">
        <v>20</v>
      </c>
      <c r="F179" t="s">
        <v>63</v>
      </c>
      <c r="G179">
        <v>37962945</v>
      </c>
      <c r="H179" t="str">
        <f>RIGHT(Таблица2[[#This Row],[Дата рождения]],4)</f>
        <v>1997</v>
      </c>
    </row>
    <row r="180" spans="1:8" hidden="1" x14ac:dyDescent="0.2">
      <c r="A180">
        <v>362</v>
      </c>
      <c r="B180" t="s">
        <v>417</v>
      </c>
      <c r="C180" t="s">
        <v>71</v>
      </c>
      <c r="D180" s="21" t="s">
        <v>418</v>
      </c>
      <c r="E180">
        <v>28</v>
      </c>
      <c r="F180" t="s">
        <v>63</v>
      </c>
      <c r="G180">
        <v>92215447</v>
      </c>
      <c r="H180" t="str">
        <f>RIGHT(Таблица2[[#This Row],[Дата рождения]],4)</f>
        <v>1989</v>
      </c>
    </row>
    <row r="181" spans="1:8" hidden="1" x14ac:dyDescent="0.2">
      <c r="A181">
        <v>508</v>
      </c>
      <c r="B181" t="s">
        <v>419</v>
      </c>
      <c r="C181" t="s">
        <v>71</v>
      </c>
      <c r="D181" s="21" t="s">
        <v>420</v>
      </c>
      <c r="E181">
        <v>33</v>
      </c>
      <c r="F181" t="s">
        <v>73</v>
      </c>
      <c r="G181">
        <v>24357339</v>
      </c>
      <c r="H181" t="str">
        <f>RIGHT(Таблица2[[#This Row],[Дата рождения]],4)</f>
        <v>1984</v>
      </c>
    </row>
    <row r="182" spans="1:8" hidden="1" x14ac:dyDescent="0.2">
      <c r="A182">
        <v>628</v>
      </c>
      <c r="B182" t="s">
        <v>421</v>
      </c>
      <c r="C182" t="s">
        <v>65</v>
      </c>
      <c r="D182" s="21" t="s">
        <v>422</v>
      </c>
      <c r="E182">
        <v>22</v>
      </c>
      <c r="F182" t="s">
        <v>96</v>
      </c>
      <c r="G182">
        <v>98156316</v>
      </c>
      <c r="H182" t="str">
        <f>RIGHT(Таблица2[[#This Row],[Дата рождения]],4)</f>
        <v>1995</v>
      </c>
    </row>
    <row r="183" spans="1:8" hidden="1" x14ac:dyDescent="0.2">
      <c r="A183">
        <v>712</v>
      </c>
      <c r="B183" t="s">
        <v>423</v>
      </c>
      <c r="C183" t="s">
        <v>71</v>
      </c>
      <c r="D183" s="21" t="s">
        <v>424</v>
      </c>
      <c r="E183">
        <v>27</v>
      </c>
      <c r="F183" t="s">
        <v>63</v>
      </c>
      <c r="G183">
        <v>53132474</v>
      </c>
      <c r="H183" t="str">
        <f>RIGHT(Таблица2[[#This Row],[Дата рождения]],4)</f>
        <v>1990</v>
      </c>
    </row>
    <row r="184" spans="1:8" hidden="1" x14ac:dyDescent="0.2">
      <c r="A184">
        <v>747</v>
      </c>
      <c r="B184" t="s">
        <v>425</v>
      </c>
      <c r="C184" t="s">
        <v>71</v>
      </c>
      <c r="D184" s="21" t="s">
        <v>426</v>
      </c>
      <c r="E184">
        <v>38</v>
      </c>
      <c r="F184" t="s">
        <v>63</v>
      </c>
      <c r="G184">
        <v>68677935</v>
      </c>
      <c r="H184" t="str">
        <f>RIGHT(Таблица2[[#This Row],[Дата рождения]],4)</f>
        <v>1979</v>
      </c>
    </row>
    <row r="185" spans="1:8" hidden="1" x14ac:dyDescent="0.2">
      <c r="A185">
        <v>172</v>
      </c>
      <c r="B185" t="s">
        <v>427</v>
      </c>
      <c r="C185" t="s">
        <v>65</v>
      </c>
      <c r="D185" s="21" t="s">
        <v>428</v>
      </c>
      <c r="E185">
        <v>22</v>
      </c>
      <c r="F185" t="s">
        <v>63</v>
      </c>
      <c r="G185">
        <v>90054998</v>
      </c>
      <c r="H185" t="str">
        <f>RIGHT(Таблица2[[#This Row],[Дата рождения]],4)</f>
        <v>1995</v>
      </c>
    </row>
    <row r="186" spans="1:8" hidden="1" x14ac:dyDescent="0.2">
      <c r="A186">
        <v>63</v>
      </c>
      <c r="B186" t="s">
        <v>429</v>
      </c>
      <c r="C186" t="s">
        <v>71</v>
      </c>
      <c r="D186" s="21" t="s">
        <v>430</v>
      </c>
      <c r="E186">
        <v>39</v>
      </c>
      <c r="F186" t="s">
        <v>103</v>
      </c>
      <c r="G186">
        <v>30255032</v>
      </c>
      <c r="H186" t="str">
        <f>RIGHT(Таблица2[[#This Row],[Дата рождения]],4)</f>
        <v>1978</v>
      </c>
    </row>
    <row r="187" spans="1:8" hidden="1" x14ac:dyDescent="0.2">
      <c r="A187">
        <v>51</v>
      </c>
      <c r="B187" t="s">
        <v>431</v>
      </c>
      <c r="C187" t="s">
        <v>65</v>
      </c>
      <c r="D187" s="21" t="s">
        <v>432</v>
      </c>
      <c r="E187">
        <v>25</v>
      </c>
      <c r="F187" t="s">
        <v>63</v>
      </c>
      <c r="G187">
        <v>80404760</v>
      </c>
      <c r="H187" t="str">
        <f>RIGHT(Таблица2[[#This Row],[Дата рождения]],4)</f>
        <v>1992</v>
      </c>
    </row>
    <row r="188" spans="1:8" hidden="1" x14ac:dyDescent="0.2">
      <c r="A188">
        <v>516</v>
      </c>
      <c r="B188" t="s">
        <v>433</v>
      </c>
      <c r="C188" t="s">
        <v>71</v>
      </c>
      <c r="D188" s="21" t="s">
        <v>434</v>
      </c>
      <c r="E188">
        <v>35</v>
      </c>
      <c r="F188" t="s">
        <v>63</v>
      </c>
      <c r="G188">
        <v>82010628</v>
      </c>
      <c r="H188" t="str">
        <f>RIGHT(Таблица2[[#This Row],[Дата рождения]],4)</f>
        <v>1982</v>
      </c>
    </row>
    <row r="189" spans="1:8" hidden="1" x14ac:dyDescent="0.2">
      <c r="A189">
        <v>275</v>
      </c>
      <c r="B189" t="s">
        <v>435</v>
      </c>
      <c r="C189" t="s">
        <v>71</v>
      </c>
      <c r="D189" s="21" t="s">
        <v>436</v>
      </c>
      <c r="E189">
        <v>29</v>
      </c>
      <c r="F189" t="s">
        <v>85</v>
      </c>
      <c r="G189">
        <v>85834363</v>
      </c>
      <c r="H189" t="str">
        <f>RIGHT(Таблица2[[#This Row],[Дата рождения]],4)</f>
        <v>1988</v>
      </c>
    </row>
    <row r="190" spans="1:8" hidden="1" x14ac:dyDescent="0.2">
      <c r="A190">
        <v>603</v>
      </c>
      <c r="B190" t="s">
        <v>437</v>
      </c>
      <c r="C190" t="s">
        <v>71</v>
      </c>
      <c r="D190" s="21" t="s">
        <v>438</v>
      </c>
      <c r="E190">
        <v>38</v>
      </c>
      <c r="F190" t="s">
        <v>103</v>
      </c>
      <c r="G190">
        <v>77843103</v>
      </c>
      <c r="H190" t="str">
        <f>RIGHT(Таблица2[[#This Row],[Дата рождения]],4)</f>
        <v>1979</v>
      </c>
    </row>
    <row r="191" spans="1:8" hidden="1" x14ac:dyDescent="0.2">
      <c r="A191">
        <v>1403</v>
      </c>
      <c r="B191" t="s">
        <v>439</v>
      </c>
      <c r="C191" t="s">
        <v>65</v>
      </c>
      <c r="D191" s="21" t="s">
        <v>440</v>
      </c>
      <c r="E191">
        <v>37</v>
      </c>
      <c r="F191" t="s">
        <v>63</v>
      </c>
      <c r="G191">
        <v>50811558</v>
      </c>
      <c r="H191" t="str">
        <f>RIGHT(Таблица2[[#This Row],[Дата рождения]],4)</f>
        <v>1980</v>
      </c>
    </row>
    <row r="192" spans="1:8" hidden="1" x14ac:dyDescent="0.2">
      <c r="A192">
        <v>1643</v>
      </c>
      <c r="B192" t="s">
        <v>441</v>
      </c>
      <c r="C192" t="s">
        <v>65</v>
      </c>
      <c r="D192" s="21" t="s">
        <v>442</v>
      </c>
      <c r="E192">
        <v>24</v>
      </c>
      <c r="F192" t="s">
        <v>63</v>
      </c>
      <c r="G192">
        <v>97843756</v>
      </c>
      <c r="H192" t="str">
        <f>RIGHT(Таблица2[[#This Row],[Дата рождения]],4)</f>
        <v>1993</v>
      </c>
    </row>
    <row r="193" spans="1:8" hidden="1" x14ac:dyDescent="0.2">
      <c r="A193">
        <v>1587</v>
      </c>
      <c r="B193" t="s">
        <v>443</v>
      </c>
      <c r="C193" t="s">
        <v>71</v>
      </c>
      <c r="D193" s="21" t="s">
        <v>444</v>
      </c>
      <c r="E193">
        <v>17</v>
      </c>
      <c r="F193" t="s">
        <v>63</v>
      </c>
      <c r="G193">
        <v>96319507</v>
      </c>
      <c r="H193" t="str">
        <f>RIGHT(Таблица2[[#This Row],[Дата рождения]],4)</f>
        <v>2000</v>
      </c>
    </row>
    <row r="194" spans="1:8" hidden="1" x14ac:dyDescent="0.2">
      <c r="A194">
        <v>663</v>
      </c>
      <c r="B194" t="s">
        <v>445</v>
      </c>
      <c r="C194" t="s">
        <v>71</v>
      </c>
      <c r="D194" s="21" t="s">
        <v>446</v>
      </c>
      <c r="E194">
        <v>24</v>
      </c>
      <c r="F194" t="s">
        <v>63</v>
      </c>
      <c r="G194">
        <v>82966974</v>
      </c>
      <c r="H194" t="str">
        <f>RIGHT(Таблица2[[#This Row],[Дата рождения]],4)</f>
        <v>1993</v>
      </c>
    </row>
    <row r="195" spans="1:8" hidden="1" x14ac:dyDescent="0.2">
      <c r="A195">
        <v>39</v>
      </c>
      <c r="B195" t="s">
        <v>447</v>
      </c>
      <c r="C195" t="s">
        <v>61</v>
      </c>
      <c r="D195" s="21" t="s">
        <v>448</v>
      </c>
      <c r="E195">
        <v>23</v>
      </c>
      <c r="F195" t="s">
        <v>63</v>
      </c>
      <c r="G195">
        <v>58921171</v>
      </c>
      <c r="H195" t="str">
        <f>RIGHT(Таблица2[[#This Row],[Дата рождения]],4)</f>
        <v>1994</v>
      </c>
    </row>
    <row r="196" spans="1:8" hidden="1" x14ac:dyDescent="0.2">
      <c r="A196">
        <v>1285</v>
      </c>
      <c r="B196" t="s">
        <v>449</v>
      </c>
      <c r="C196" t="s">
        <v>71</v>
      </c>
      <c r="D196" s="21" t="s">
        <v>450</v>
      </c>
      <c r="E196">
        <v>40</v>
      </c>
      <c r="F196" t="s">
        <v>67</v>
      </c>
      <c r="G196">
        <v>89898587</v>
      </c>
      <c r="H196" t="str">
        <f>RIGHT(Таблица2[[#This Row],[Дата рождения]],4)</f>
        <v>1977</v>
      </c>
    </row>
    <row r="197" spans="1:8" hidden="1" x14ac:dyDescent="0.2">
      <c r="A197">
        <v>638</v>
      </c>
      <c r="B197" t="s">
        <v>451</v>
      </c>
      <c r="C197" t="s">
        <v>65</v>
      </c>
      <c r="D197" s="21" t="s">
        <v>452</v>
      </c>
      <c r="E197">
        <v>20</v>
      </c>
      <c r="F197" t="s">
        <v>63</v>
      </c>
      <c r="G197">
        <v>48968599</v>
      </c>
      <c r="H197" t="str">
        <f>RIGHT(Таблица2[[#This Row],[Дата рождения]],4)</f>
        <v>1997</v>
      </c>
    </row>
    <row r="198" spans="1:8" hidden="1" x14ac:dyDescent="0.2">
      <c r="A198">
        <v>697</v>
      </c>
      <c r="B198" t="s">
        <v>453</v>
      </c>
      <c r="C198" t="s">
        <v>65</v>
      </c>
      <c r="D198" s="21" t="s">
        <v>454</v>
      </c>
      <c r="E198">
        <v>18</v>
      </c>
      <c r="F198" t="s">
        <v>63</v>
      </c>
      <c r="G198">
        <v>5250826</v>
      </c>
      <c r="H198" t="str">
        <f>RIGHT(Таблица2[[#This Row],[Дата рождения]],4)</f>
        <v>1999</v>
      </c>
    </row>
    <row r="199" spans="1:8" hidden="1" x14ac:dyDescent="0.2">
      <c r="A199">
        <v>486</v>
      </c>
      <c r="B199" t="s">
        <v>455</v>
      </c>
      <c r="C199" t="s">
        <v>65</v>
      </c>
      <c r="D199" s="21" t="s">
        <v>456</v>
      </c>
      <c r="E199">
        <v>23</v>
      </c>
      <c r="F199" t="s">
        <v>63</v>
      </c>
      <c r="G199">
        <v>73363294</v>
      </c>
      <c r="H199" t="str">
        <f>RIGHT(Таблица2[[#This Row],[Дата рождения]],4)</f>
        <v>1994</v>
      </c>
    </row>
    <row r="200" spans="1:8" hidden="1" x14ac:dyDescent="0.2">
      <c r="A200">
        <v>698</v>
      </c>
      <c r="B200" t="s">
        <v>457</v>
      </c>
      <c r="C200" t="s">
        <v>71</v>
      </c>
      <c r="D200" s="21" t="s">
        <v>458</v>
      </c>
      <c r="E200">
        <v>32</v>
      </c>
      <c r="F200" t="s">
        <v>67</v>
      </c>
      <c r="G200">
        <v>11535635</v>
      </c>
      <c r="H200" t="str">
        <f>RIGHT(Таблица2[[#This Row],[Дата рождения]],4)</f>
        <v>1985</v>
      </c>
    </row>
    <row r="201" spans="1:8" hidden="1" x14ac:dyDescent="0.2">
      <c r="A201">
        <v>1481</v>
      </c>
      <c r="B201" t="s">
        <v>459</v>
      </c>
      <c r="C201" t="s">
        <v>71</v>
      </c>
      <c r="D201" s="21" t="s">
        <v>460</v>
      </c>
      <c r="E201">
        <v>22</v>
      </c>
      <c r="F201" t="s">
        <v>63</v>
      </c>
      <c r="G201">
        <v>31686293</v>
      </c>
      <c r="H201" t="str">
        <f>RIGHT(Таблица2[[#This Row],[Дата рождения]],4)</f>
        <v>1995</v>
      </c>
    </row>
    <row r="202" spans="1:8" hidden="1" x14ac:dyDescent="0.2">
      <c r="A202">
        <v>1563</v>
      </c>
      <c r="B202" t="s">
        <v>461</v>
      </c>
      <c r="C202" t="s">
        <v>65</v>
      </c>
      <c r="D202" s="21" t="s">
        <v>462</v>
      </c>
      <c r="E202">
        <v>27</v>
      </c>
      <c r="F202" t="s">
        <v>63</v>
      </c>
      <c r="G202">
        <v>83579829</v>
      </c>
      <c r="H202" t="str">
        <f>RIGHT(Таблица2[[#This Row],[Дата рождения]],4)</f>
        <v>1991</v>
      </c>
    </row>
    <row r="203" spans="1:8" hidden="1" x14ac:dyDescent="0.2">
      <c r="A203">
        <v>1077</v>
      </c>
      <c r="B203" t="s">
        <v>463</v>
      </c>
      <c r="C203" t="s">
        <v>71</v>
      </c>
      <c r="D203" s="21" t="s">
        <v>464</v>
      </c>
      <c r="E203">
        <v>35</v>
      </c>
      <c r="F203" t="s">
        <v>85</v>
      </c>
      <c r="G203">
        <v>7707042</v>
      </c>
      <c r="H203" t="str">
        <f>RIGHT(Таблица2[[#This Row],[Дата рождения]],4)</f>
        <v>1982</v>
      </c>
    </row>
    <row r="204" spans="1:8" hidden="1" x14ac:dyDescent="0.2">
      <c r="A204">
        <v>1445</v>
      </c>
      <c r="B204" t="s">
        <v>465</v>
      </c>
      <c r="C204" t="s">
        <v>65</v>
      </c>
      <c r="D204" s="21" t="s">
        <v>466</v>
      </c>
      <c r="E204">
        <v>19</v>
      </c>
      <c r="F204" t="s">
        <v>63</v>
      </c>
      <c r="G204">
        <v>96133734</v>
      </c>
      <c r="H204" t="str">
        <f>RIGHT(Таблица2[[#This Row],[Дата рождения]],4)</f>
        <v>1998</v>
      </c>
    </row>
    <row r="205" spans="1:8" hidden="1" x14ac:dyDescent="0.2">
      <c r="A205">
        <v>1086</v>
      </c>
      <c r="B205" t="s">
        <v>467</v>
      </c>
      <c r="C205" t="s">
        <v>65</v>
      </c>
      <c r="D205" s="21" t="s">
        <v>468</v>
      </c>
      <c r="E205">
        <v>22</v>
      </c>
      <c r="F205" t="s">
        <v>63</v>
      </c>
      <c r="G205">
        <v>42765863</v>
      </c>
      <c r="H205" t="str">
        <f>RIGHT(Таблица2[[#This Row],[Дата рождения]],4)</f>
        <v>1995</v>
      </c>
    </row>
    <row r="206" spans="1:8" hidden="1" x14ac:dyDescent="0.2">
      <c r="A206">
        <v>1109</v>
      </c>
      <c r="B206" t="s">
        <v>469</v>
      </c>
      <c r="C206" t="s">
        <v>65</v>
      </c>
      <c r="D206" s="21" t="s">
        <v>470</v>
      </c>
      <c r="E206">
        <v>28</v>
      </c>
      <c r="F206" t="s">
        <v>63</v>
      </c>
      <c r="G206">
        <v>45333741</v>
      </c>
      <c r="H206" t="str">
        <f>RIGHT(Таблица2[[#This Row],[Дата рождения]],4)</f>
        <v>1989</v>
      </c>
    </row>
    <row r="207" spans="1:8" hidden="1" x14ac:dyDescent="0.2">
      <c r="A207">
        <v>704</v>
      </c>
      <c r="B207" t="s">
        <v>471</v>
      </c>
      <c r="C207" t="s">
        <v>71</v>
      </c>
      <c r="D207" s="21" t="s">
        <v>472</v>
      </c>
      <c r="E207">
        <v>37</v>
      </c>
      <c r="F207" t="s">
        <v>85</v>
      </c>
      <c r="G207">
        <v>69078131</v>
      </c>
      <c r="H207" t="str">
        <f>RIGHT(Таблица2[[#This Row],[Дата рождения]],4)</f>
        <v>1980</v>
      </c>
    </row>
    <row r="208" spans="1:8" hidden="1" x14ac:dyDescent="0.2">
      <c r="A208">
        <v>1290</v>
      </c>
      <c r="B208" t="s">
        <v>473</v>
      </c>
      <c r="C208" t="s">
        <v>65</v>
      </c>
      <c r="D208" s="21" t="s">
        <v>474</v>
      </c>
      <c r="E208">
        <v>30</v>
      </c>
      <c r="F208" t="s">
        <v>207</v>
      </c>
      <c r="G208">
        <v>70038845</v>
      </c>
      <c r="H208" t="str">
        <f>RIGHT(Таблица2[[#This Row],[Дата рождения]],4)</f>
        <v>1987</v>
      </c>
    </row>
    <row r="209" spans="1:8" hidden="1" x14ac:dyDescent="0.2">
      <c r="A209">
        <v>1042</v>
      </c>
      <c r="B209" t="s">
        <v>475</v>
      </c>
      <c r="C209" t="s">
        <v>71</v>
      </c>
      <c r="D209" s="21" t="s">
        <v>476</v>
      </c>
      <c r="E209">
        <v>18</v>
      </c>
      <c r="F209" t="s">
        <v>63</v>
      </c>
      <c r="G209">
        <v>27892034</v>
      </c>
      <c r="H209" t="str">
        <f>RIGHT(Таблица2[[#This Row],[Дата рождения]],4)</f>
        <v>1999</v>
      </c>
    </row>
    <row r="210" spans="1:8" hidden="1" x14ac:dyDescent="0.2">
      <c r="A210">
        <v>1330</v>
      </c>
      <c r="B210" t="s">
        <v>477</v>
      </c>
      <c r="C210" t="s">
        <v>65</v>
      </c>
      <c r="D210" s="21" t="s">
        <v>478</v>
      </c>
      <c r="E210">
        <v>42</v>
      </c>
      <c r="F210" t="s">
        <v>299</v>
      </c>
      <c r="G210">
        <v>48769968</v>
      </c>
      <c r="H210" t="str">
        <f>RIGHT(Таблица2[[#This Row],[Дата рождения]],4)</f>
        <v>1975</v>
      </c>
    </row>
    <row r="211" spans="1:8" hidden="1" x14ac:dyDescent="0.2">
      <c r="A211">
        <v>719</v>
      </c>
      <c r="B211" t="s">
        <v>479</v>
      </c>
      <c r="C211" t="s">
        <v>65</v>
      </c>
      <c r="D211" s="21" t="s">
        <v>480</v>
      </c>
      <c r="E211">
        <v>37</v>
      </c>
      <c r="F211" t="s">
        <v>76</v>
      </c>
      <c r="G211">
        <v>16226018</v>
      </c>
      <c r="H211" t="str">
        <f>RIGHT(Таблица2[[#This Row],[Дата рождения]],4)</f>
        <v>1980</v>
      </c>
    </row>
    <row r="212" spans="1:8" hidden="1" x14ac:dyDescent="0.2">
      <c r="A212">
        <v>1259</v>
      </c>
      <c r="B212" t="s">
        <v>481</v>
      </c>
      <c r="C212" t="s">
        <v>65</v>
      </c>
      <c r="D212" s="21" t="s">
        <v>482</v>
      </c>
      <c r="E212">
        <v>24</v>
      </c>
      <c r="F212" t="s">
        <v>63</v>
      </c>
      <c r="G212">
        <v>68296623</v>
      </c>
      <c r="H212" t="str">
        <f>RIGHT(Таблица2[[#This Row],[Дата рождения]],4)</f>
        <v>1993</v>
      </c>
    </row>
    <row r="213" spans="1:8" hidden="1" x14ac:dyDescent="0.2">
      <c r="A213">
        <v>1071</v>
      </c>
      <c r="B213" t="s">
        <v>483</v>
      </c>
      <c r="C213" t="s">
        <v>71</v>
      </c>
      <c r="D213" s="21" t="s">
        <v>484</v>
      </c>
      <c r="E213">
        <v>29</v>
      </c>
      <c r="F213" t="s">
        <v>73</v>
      </c>
      <c r="G213">
        <v>61601664</v>
      </c>
      <c r="H213" t="str">
        <f>RIGHT(Таблица2[[#This Row],[Дата рождения]],4)</f>
        <v>1988</v>
      </c>
    </row>
    <row r="214" spans="1:8" hidden="1" x14ac:dyDescent="0.2">
      <c r="A214">
        <v>9</v>
      </c>
      <c r="B214" t="s">
        <v>485</v>
      </c>
      <c r="C214" t="s">
        <v>71</v>
      </c>
      <c r="D214" s="21" t="s">
        <v>486</v>
      </c>
      <c r="E214">
        <v>24</v>
      </c>
      <c r="F214" t="s">
        <v>63</v>
      </c>
      <c r="G214">
        <v>86608888</v>
      </c>
      <c r="H214" t="str">
        <f>RIGHT(Таблица2[[#This Row],[Дата рождения]],4)</f>
        <v>1993</v>
      </c>
    </row>
    <row r="215" spans="1:8" hidden="1" x14ac:dyDescent="0.2">
      <c r="A215">
        <v>1094</v>
      </c>
      <c r="B215" t="s">
        <v>487</v>
      </c>
      <c r="C215" t="s">
        <v>71</v>
      </c>
      <c r="D215" s="21" t="s">
        <v>488</v>
      </c>
      <c r="E215">
        <v>20</v>
      </c>
      <c r="F215" t="s">
        <v>63</v>
      </c>
      <c r="G215">
        <v>33672074</v>
      </c>
      <c r="H215" t="str">
        <f>RIGHT(Таблица2[[#This Row],[Дата рождения]],4)</f>
        <v>1997</v>
      </c>
    </row>
    <row r="216" spans="1:8" hidden="1" x14ac:dyDescent="0.2">
      <c r="A216">
        <v>871</v>
      </c>
      <c r="B216" t="s">
        <v>489</v>
      </c>
      <c r="C216" t="s">
        <v>65</v>
      </c>
      <c r="D216" s="21" t="s">
        <v>490</v>
      </c>
      <c r="E216">
        <v>40</v>
      </c>
      <c r="F216" t="s">
        <v>63</v>
      </c>
      <c r="G216">
        <v>28939193</v>
      </c>
      <c r="H216" t="str">
        <f>RIGHT(Таблица2[[#This Row],[Дата рождения]],4)</f>
        <v>1978</v>
      </c>
    </row>
    <row r="217" spans="1:8" hidden="1" x14ac:dyDescent="0.2">
      <c r="A217">
        <v>309</v>
      </c>
      <c r="B217" t="s">
        <v>491</v>
      </c>
      <c r="C217" t="s">
        <v>65</v>
      </c>
      <c r="D217" s="21" t="s">
        <v>492</v>
      </c>
      <c r="E217">
        <v>20</v>
      </c>
      <c r="F217" t="s">
        <v>63</v>
      </c>
      <c r="G217">
        <v>14341965</v>
      </c>
      <c r="H217" t="str">
        <f>RIGHT(Таблица2[[#This Row],[Дата рождения]],4)</f>
        <v>1998</v>
      </c>
    </row>
    <row r="218" spans="1:8" hidden="1" x14ac:dyDescent="0.2">
      <c r="A218">
        <v>1089</v>
      </c>
      <c r="B218" t="s">
        <v>493</v>
      </c>
      <c r="C218" t="s">
        <v>65</v>
      </c>
      <c r="D218" s="21" t="s">
        <v>494</v>
      </c>
      <c r="E218">
        <v>29</v>
      </c>
      <c r="F218" t="s">
        <v>63</v>
      </c>
      <c r="G218">
        <v>83310420</v>
      </c>
      <c r="H218" t="str">
        <f>RIGHT(Таблица2[[#This Row],[Дата рождения]],4)</f>
        <v>1988</v>
      </c>
    </row>
    <row r="219" spans="1:8" hidden="1" x14ac:dyDescent="0.2">
      <c r="A219">
        <v>804</v>
      </c>
      <c r="B219" t="s">
        <v>495</v>
      </c>
      <c r="C219" t="s">
        <v>71</v>
      </c>
      <c r="D219" s="21" t="s">
        <v>496</v>
      </c>
      <c r="E219">
        <v>32</v>
      </c>
      <c r="F219" t="s">
        <v>63</v>
      </c>
      <c r="G219">
        <v>27280803</v>
      </c>
      <c r="H219" t="str">
        <f>RIGHT(Таблица2[[#This Row],[Дата рождения]],4)</f>
        <v>1985</v>
      </c>
    </row>
    <row r="220" spans="1:8" hidden="1" x14ac:dyDescent="0.2">
      <c r="A220">
        <v>1300</v>
      </c>
      <c r="B220" t="s">
        <v>497</v>
      </c>
      <c r="C220" t="s">
        <v>71</v>
      </c>
      <c r="D220" s="21" t="s">
        <v>498</v>
      </c>
      <c r="E220">
        <v>37</v>
      </c>
      <c r="F220" t="s">
        <v>63</v>
      </c>
      <c r="G220">
        <v>15347297</v>
      </c>
      <c r="H220" t="str">
        <f>RIGHT(Таблица2[[#This Row],[Дата рождения]],4)</f>
        <v>1980</v>
      </c>
    </row>
    <row r="221" spans="1:8" hidden="1" x14ac:dyDescent="0.2">
      <c r="A221">
        <v>335</v>
      </c>
      <c r="B221" t="s">
        <v>499</v>
      </c>
      <c r="C221" t="s">
        <v>65</v>
      </c>
      <c r="D221" s="21" t="s">
        <v>500</v>
      </c>
      <c r="E221">
        <v>26</v>
      </c>
      <c r="F221" t="s">
        <v>63</v>
      </c>
      <c r="G221">
        <v>35129690</v>
      </c>
      <c r="H221" t="str">
        <f>RIGHT(Таблица2[[#This Row],[Дата рождения]],4)</f>
        <v>1991</v>
      </c>
    </row>
    <row r="222" spans="1:8" hidden="1" x14ac:dyDescent="0.2">
      <c r="A222">
        <v>358</v>
      </c>
      <c r="B222" t="s">
        <v>501</v>
      </c>
      <c r="C222" t="s">
        <v>61</v>
      </c>
      <c r="D222" s="21" t="s">
        <v>502</v>
      </c>
      <c r="E222">
        <v>27</v>
      </c>
      <c r="F222" t="s">
        <v>63</v>
      </c>
      <c r="G222">
        <v>78878485</v>
      </c>
      <c r="H222" t="str">
        <f>RIGHT(Таблица2[[#This Row],[Дата рождения]],4)</f>
        <v>1990</v>
      </c>
    </row>
    <row r="223" spans="1:8" hidden="1" x14ac:dyDescent="0.2">
      <c r="A223">
        <v>810</v>
      </c>
      <c r="B223" t="s">
        <v>503</v>
      </c>
      <c r="C223" t="s">
        <v>71</v>
      </c>
      <c r="D223" s="21" t="s">
        <v>504</v>
      </c>
      <c r="E223">
        <v>37</v>
      </c>
      <c r="F223" t="s">
        <v>63</v>
      </c>
      <c r="G223">
        <v>21114327</v>
      </c>
      <c r="H223" t="str">
        <f>RIGHT(Таблица2[[#This Row],[Дата рождения]],4)</f>
        <v>1980</v>
      </c>
    </row>
    <row r="224" spans="1:8" hidden="1" x14ac:dyDescent="0.2">
      <c r="A224">
        <v>484</v>
      </c>
      <c r="B224" t="s">
        <v>505</v>
      </c>
      <c r="C224" t="s">
        <v>71</v>
      </c>
      <c r="D224" s="21" t="s">
        <v>506</v>
      </c>
      <c r="E224">
        <v>36</v>
      </c>
      <c r="F224" t="s">
        <v>63</v>
      </c>
      <c r="G224">
        <v>45990691</v>
      </c>
      <c r="H224" t="str">
        <f>RIGHT(Таблица2[[#This Row],[Дата рождения]],4)</f>
        <v>1982</v>
      </c>
    </row>
    <row r="225" spans="1:8" hidden="1" x14ac:dyDescent="0.2">
      <c r="A225">
        <v>918</v>
      </c>
      <c r="B225" t="s">
        <v>507</v>
      </c>
      <c r="C225" t="s">
        <v>65</v>
      </c>
      <c r="D225" s="21" t="s">
        <v>508</v>
      </c>
      <c r="E225">
        <v>37</v>
      </c>
      <c r="F225" t="s">
        <v>85</v>
      </c>
      <c r="G225">
        <v>64464378</v>
      </c>
      <c r="H225" t="str">
        <f>RIGHT(Таблица2[[#This Row],[Дата рождения]],4)</f>
        <v>1980</v>
      </c>
    </row>
    <row r="226" spans="1:8" hidden="1" x14ac:dyDescent="0.2">
      <c r="A226">
        <v>438</v>
      </c>
      <c r="B226" t="s">
        <v>509</v>
      </c>
      <c r="C226" t="s">
        <v>61</v>
      </c>
      <c r="D226" s="21" t="s">
        <v>510</v>
      </c>
      <c r="E226">
        <v>35</v>
      </c>
      <c r="F226" t="s">
        <v>161</v>
      </c>
      <c r="G226">
        <v>92263763</v>
      </c>
      <c r="H226" t="str">
        <f>RIGHT(Таблица2[[#This Row],[Дата рождения]],4)</f>
        <v>1982</v>
      </c>
    </row>
    <row r="227" spans="1:8" hidden="1" x14ac:dyDescent="0.2">
      <c r="A227">
        <v>774</v>
      </c>
      <c r="B227" t="s">
        <v>511</v>
      </c>
      <c r="C227" t="s">
        <v>71</v>
      </c>
      <c r="D227" s="21" t="s">
        <v>512</v>
      </c>
      <c r="E227">
        <v>25</v>
      </c>
      <c r="F227" t="s">
        <v>63</v>
      </c>
      <c r="G227">
        <v>84346391</v>
      </c>
      <c r="H227" t="str">
        <f>RIGHT(Таблица2[[#This Row],[Дата рождения]],4)</f>
        <v>1992</v>
      </c>
    </row>
    <row r="228" spans="1:8" hidden="1" x14ac:dyDescent="0.2">
      <c r="A228">
        <v>1424</v>
      </c>
      <c r="B228" t="s">
        <v>513</v>
      </c>
      <c r="C228" t="s">
        <v>65</v>
      </c>
      <c r="D228" s="21" t="s">
        <v>514</v>
      </c>
      <c r="E228">
        <v>19</v>
      </c>
      <c r="F228" t="s">
        <v>63</v>
      </c>
      <c r="G228">
        <v>16275060</v>
      </c>
      <c r="H228" t="str">
        <f>RIGHT(Таблица2[[#This Row],[Дата рождения]],4)</f>
        <v>1998</v>
      </c>
    </row>
    <row r="229" spans="1:8" hidden="1" x14ac:dyDescent="0.2">
      <c r="A229">
        <v>329</v>
      </c>
      <c r="B229" t="s">
        <v>515</v>
      </c>
      <c r="C229" t="s">
        <v>71</v>
      </c>
      <c r="D229" s="21" t="s">
        <v>516</v>
      </c>
      <c r="E229">
        <v>33</v>
      </c>
      <c r="F229" t="s">
        <v>63</v>
      </c>
      <c r="G229">
        <v>49820877</v>
      </c>
      <c r="H229" t="str">
        <f>RIGHT(Таблица2[[#This Row],[Дата рождения]],4)</f>
        <v>1984</v>
      </c>
    </row>
    <row r="230" spans="1:8" hidden="1" x14ac:dyDescent="0.2">
      <c r="A230">
        <v>1102</v>
      </c>
      <c r="B230" t="s">
        <v>517</v>
      </c>
      <c r="C230" t="s">
        <v>65</v>
      </c>
      <c r="D230" s="21" t="s">
        <v>518</v>
      </c>
      <c r="E230">
        <v>46</v>
      </c>
      <c r="F230" t="s">
        <v>63</v>
      </c>
      <c r="G230">
        <v>67330484</v>
      </c>
      <c r="H230" t="str">
        <f>RIGHT(Таблица2[[#This Row],[Дата рождения]],4)</f>
        <v>1971</v>
      </c>
    </row>
    <row r="231" spans="1:8" hidden="1" x14ac:dyDescent="0.2">
      <c r="A231">
        <v>485</v>
      </c>
      <c r="B231" t="s">
        <v>519</v>
      </c>
      <c r="C231" t="s">
        <v>61</v>
      </c>
      <c r="D231" s="21" t="s">
        <v>520</v>
      </c>
      <c r="E231">
        <v>30</v>
      </c>
      <c r="F231" t="s">
        <v>63</v>
      </c>
      <c r="G231">
        <v>49157341</v>
      </c>
      <c r="H231" t="str">
        <f>RIGHT(Таблица2[[#This Row],[Дата рождения]],4)</f>
        <v>1987</v>
      </c>
    </row>
    <row r="232" spans="1:8" hidden="1" x14ac:dyDescent="0.2">
      <c r="A232">
        <v>716</v>
      </c>
      <c r="B232" t="s">
        <v>521</v>
      </c>
      <c r="C232" t="s">
        <v>71</v>
      </c>
      <c r="D232" s="21" t="s">
        <v>522</v>
      </c>
      <c r="E232">
        <v>31</v>
      </c>
      <c r="F232" t="s">
        <v>161</v>
      </c>
      <c r="G232">
        <v>60198786</v>
      </c>
      <c r="H232" t="str">
        <f>RIGHT(Таблица2[[#This Row],[Дата рождения]],4)</f>
        <v>1986</v>
      </c>
    </row>
    <row r="233" spans="1:8" hidden="1" x14ac:dyDescent="0.2">
      <c r="A233">
        <v>853</v>
      </c>
      <c r="B233" t="s">
        <v>523</v>
      </c>
      <c r="C233" t="s">
        <v>65</v>
      </c>
      <c r="D233" s="21" t="s">
        <v>229</v>
      </c>
      <c r="E233">
        <v>22</v>
      </c>
      <c r="F233" t="s">
        <v>63</v>
      </c>
      <c r="G233">
        <v>31205608</v>
      </c>
      <c r="H233" t="str">
        <f>RIGHT(Таблица2[[#This Row],[Дата рождения]],4)</f>
        <v>1995</v>
      </c>
    </row>
    <row r="234" spans="1:8" hidden="1" x14ac:dyDescent="0.2">
      <c r="A234">
        <v>1020</v>
      </c>
      <c r="B234" t="s">
        <v>318</v>
      </c>
      <c r="C234" t="s">
        <v>65</v>
      </c>
      <c r="D234" s="21" t="s">
        <v>319</v>
      </c>
      <c r="E234">
        <v>43</v>
      </c>
      <c r="F234" t="s">
        <v>67</v>
      </c>
      <c r="G234">
        <v>60567525</v>
      </c>
      <c r="H234" t="str">
        <f>RIGHT(Таблица2[[#This Row],[Дата рождения]],4)</f>
        <v>1975</v>
      </c>
    </row>
    <row r="235" spans="1:8" hidden="1" x14ac:dyDescent="0.2">
      <c r="A235">
        <v>383</v>
      </c>
      <c r="B235" t="s">
        <v>524</v>
      </c>
      <c r="C235" t="s">
        <v>71</v>
      </c>
      <c r="D235" s="21" t="s">
        <v>525</v>
      </c>
      <c r="E235">
        <v>18</v>
      </c>
      <c r="F235" t="s">
        <v>63</v>
      </c>
      <c r="G235">
        <v>13233786</v>
      </c>
      <c r="H235" t="str">
        <f>RIGHT(Таблица2[[#This Row],[Дата рождения]],4)</f>
        <v>1999</v>
      </c>
    </row>
    <row r="236" spans="1:8" hidden="1" x14ac:dyDescent="0.2">
      <c r="A236">
        <v>1142</v>
      </c>
      <c r="B236" t="s">
        <v>526</v>
      </c>
      <c r="C236" t="s">
        <v>61</v>
      </c>
      <c r="D236" s="21" t="s">
        <v>527</v>
      </c>
      <c r="E236">
        <v>24</v>
      </c>
      <c r="F236" t="s">
        <v>528</v>
      </c>
      <c r="G236">
        <v>80351818</v>
      </c>
      <c r="H236" t="str">
        <f>RIGHT(Таблица2[[#This Row],[Дата рождения]],4)</f>
        <v>1993</v>
      </c>
    </row>
    <row r="237" spans="1:8" hidden="1" x14ac:dyDescent="0.2">
      <c r="A237">
        <v>1762</v>
      </c>
      <c r="B237" t="s">
        <v>529</v>
      </c>
      <c r="C237" t="s">
        <v>71</v>
      </c>
      <c r="D237" s="21" t="s">
        <v>530</v>
      </c>
      <c r="E237">
        <v>29</v>
      </c>
      <c r="F237" t="s">
        <v>96</v>
      </c>
      <c r="G237">
        <v>22859059</v>
      </c>
      <c r="H237" t="str">
        <f>RIGHT(Таблица2[[#This Row],[Дата рождения]],4)</f>
        <v>1988</v>
      </c>
    </row>
    <row r="238" spans="1:8" hidden="1" x14ac:dyDescent="0.2">
      <c r="A238">
        <v>1677</v>
      </c>
      <c r="B238" t="s">
        <v>531</v>
      </c>
      <c r="C238" t="s">
        <v>65</v>
      </c>
      <c r="D238" s="21" t="s">
        <v>532</v>
      </c>
      <c r="E238">
        <v>38</v>
      </c>
      <c r="F238" t="s">
        <v>103</v>
      </c>
      <c r="G238">
        <v>33096392</v>
      </c>
      <c r="H238" t="str">
        <f>RIGHT(Таблица2[[#This Row],[Дата рождения]],4)</f>
        <v>1979</v>
      </c>
    </row>
    <row r="239" spans="1:8" hidden="1" x14ac:dyDescent="0.2">
      <c r="A239">
        <v>615</v>
      </c>
      <c r="B239" t="s">
        <v>533</v>
      </c>
      <c r="C239" t="s">
        <v>65</v>
      </c>
      <c r="D239" s="21" t="s">
        <v>534</v>
      </c>
      <c r="E239">
        <v>48</v>
      </c>
      <c r="F239" t="s">
        <v>63</v>
      </c>
      <c r="G239">
        <v>54091592</v>
      </c>
      <c r="H239" t="str">
        <f>RIGHT(Таблица2[[#This Row],[Дата рождения]],4)</f>
        <v>1969</v>
      </c>
    </row>
    <row r="240" spans="1:8" hidden="1" x14ac:dyDescent="0.2">
      <c r="A240">
        <v>1042</v>
      </c>
      <c r="B240" t="s">
        <v>535</v>
      </c>
      <c r="C240" t="s">
        <v>71</v>
      </c>
      <c r="D240" s="21" t="s">
        <v>536</v>
      </c>
      <c r="E240">
        <v>31</v>
      </c>
      <c r="F240" t="s">
        <v>73</v>
      </c>
      <c r="G240">
        <v>69232416</v>
      </c>
      <c r="H240" t="str">
        <f>RIGHT(Таблица2[[#This Row],[Дата рождения]],4)</f>
        <v>1986</v>
      </c>
    </row>
    <row r="241" spans="1:8" hidden="1" x14ac:dyDescent="0.2">
      <c r="A241">
        <v>674</v>
      </c>
      <c r="B241" t="s">
        <v>537</v>
      </c>
      <c r="C241" t="s">
        <v>71</v>
      </c>
      <c r="D241" s="21" t="s">
        <v>538</v>
      </c>
      <c r="E241">
        <v>27</v>
      </c>
      <c r="F241" t="s">
        <v>63</v>
      </c>
      <c r="G241">
        <v>37276398</v>
      </c>
      <c r="H241" t="str">
        <f>RIGHT(Таблица2[[#This Row],[Дата рождения]],4)</f>
        <v>1990</v>
      </c>
    </row>
    <row r="242" spans="1:8" hidden="1" x14ac:dyDescent="0.2">
      <c r="A242">
        <v>576</v>
      </c>
      <c r="B242" t="s">
        <v>539</v>
      </c>
      <c r="C242" t="s">
        <v>65</v>
      </c>
      <c r="D242" s="21" t="s">
        <v>540</v>
      </c>
      <c r="E242">
        <v>34</v>
      </c>
      <c r="F242" t="s">
        <v>63</v>
      </c>
      <c r="G242">
        <v>3182517</v>
      </c>
      <c r="H242" t="str">
        <f>RIGHT(Таблица2[[#This Row],[Дата рождения]],4)</f>
        <v>1983</v>
      </c>
    </row>
    <row r="243" spans="1:8" hidden="1" x14ac:dyDescent="0.2">
      <c r="A243">
        <v>1564</v>
      </c>
      <c r="B243" t="s">
        <v>541</v>
      </c>
      <c r="C243" t="s">
        <v>71</v>
      </c>
      <c r="D243" s="21" t="s">
        <v>542</v>
      </c>
      <c r="E243">
        <v>26</v>
      </c>
      <c r="F243" t="s">
        <v>63</v>
      </c>
      <c r="G243">
        <v>76298469</v>
      </c>
      <c r="H243" t="str">
        <f>RIGHT(Таблица2[[#This Row],[Дата рождения]],4)</f>
        <v>1992</v>
      </c>
    </row>
    <row r="244" spans="1:8" hidden="1" x14ac:dyDescent="0.2">
      <c r="A244">
        <v>35</v>
      </c>
      <c r="B244" t="s">
        <v>543</v>
      </c>
      <c r="C244" t="s">
        <v>65</v>
      </c>
      <c r="D244" s="21" t="s">
        <v>544</v>
      </c>
      <c r="E244">
        <v>29</v>
      </c>
      <c r="F244" t="s">
        <v>63</v>
      </c>
      <c r="G244">
        <v>89751686</v>
      </c>
      <c r="H244" t="str">
        <f>RIGHT(Таблица2[[#This Row],[Дата рождения]],4)</f>
        <v>1988</v>
      </c>
    </row>
    <row r="245" spans="1:8" hidden="1" x14ac:dyDescent="0.2">
      <c r="A245">
        <v>1097</v>
      </c>
      <c r="B245" t="s">
        <v>545</v>
      </c>
      <c r="C245" t="s">
        <v>61</v>
      </c>
      <c r="D245" s="21" t="s">
        <v>546</v>
      </c>
      <c r="E245">
        <v>30</v>
      </c>
      <c r="F245" t="s">
        <v>161</v>
      </c>
      <c r="G245">
        <v>68830119</v>
      </c>
      <c r="H245" t="str">
        <f>RIGHT(Таблица2[[#This Row],[Дата рождения]],4)</f>
        <v>1987</v>
      </c>
    </row>
    <row r="246" spans="1:8" hidden="1" x14ac:dyDescent="0.2">
      <c r="A246">
        <v>1093</v>
      </c>
      <c r="B246" t="s">
        <v>547</v>
      </c>
      <c r="C246" t="s">
        <v>71</v>
      </c>
      <c r="D246" s="21" t="s">
        <v>548</v>
      </c>
      <c r="E246">
        <v>31</v>
      </c>
      <c r="F246" t="s">
        <v>63</v>
      </c>
      <c r="G246">
        <v>48577042</v>
      </c>
      <c r="H246" t="str">
        <f>RIGHT(Таблица2[[#This Row],[Дата рождения]],4)</f>
        <v>1986</v>
      </c>
    </row>
    <row r="247" spans="1:8" hidden="1" x14ac:dyDescent="0.2">
      <c r="A247">
        <v>568</v>
      </c>
      <c r="B247" t="s">
        <v>549</v>
      </c>
      <c r="C247" t="s">
        <v>65</v>
      </c>
      <c r="D247" s="21" t="s">
        <v>550</v>
      </c>
      <c r="E247">
        <v>25</v>
      </c>
      <c r="F247" t="s">
        <v>96</v>
      </c>
      <c r="G247">
        <v>52656239</v>
      </c>
      <c r="H247" t="str">
        <f>RIGHT(Таблица2[[#This Row],[Дата рождения]],4)</f>
        <v>1992</v>
      </c>
    </row>
    <row r="248" spans="1:8" hidden="1" x14ac:dyDescent="0.2">
      <c r="A248">
        <v>282</v>
      </c>
      <c r="B248" t="s">
        <v>551</v>
      </c>
      <c r="C248" t="s">
        <v>61</v>
      </c>
      <c r="D248" s="21" t="s">
        <v>552</v>
      </c>
      <c r="E248">
        <v>20</v>
      </c>
      <c r="F248" t="s">
        <v>63</v>
      </c>
      <c r="G248">
        <v>30737687</v>
      </c>
      <c r="H248" t="str">
        <f>RIGHT(Таблица2[[#This Row],[Дата рождения]],4)</f>
        <v>1997</v>
      </c>
    </row>
    <row r="249" spans="1:8" hidden="1" x14ac:dyDescent="0.2">
      <c r="A249">
        <v>971</v>
      </c>
      <c r="B249" t="s">
        <v>553</v>
      </c>
      <c r="C249" t="s">
        <v>65</v>
      </c>
      <c r="D249" s="21" t="s">
        <v>554</v>
      </c>
      <c r="E249">
        <v>28</v>
      </c>
      <c r="F249" t="s">
        <v>96</v>
      </c>
      <c r="G249">
        <v>29201629</v>
      </c>
      <c r="H249" t="str">
        <f>RIGHT(Таблица2[[#This Row],[Дата рождения]],4)</f>
        <v>1989</v>
      </c>
    </row>
    <row r="250" spans="1:8" hidden="1" x14ac:dyDescent="0.2">
      <c r="A250">
        <v>1409</v>
      </c>
      <c r="B250" t="s">
        <v>555</v>
      </c>
      <c r="C250" t="s">
        <v>71</v>
      </c>
      <c r="D250" s="21" t="s">
        <v>556</v>
      </c>
      <c r="E250">
        <v>36</v>
      </c>
      <c r="F250" t="s">
        <v>63</v>
      </c>
      <c r="G250">
        <v>42899285</v>
      </c>
      <c r="H250" t="str">
        <f>RIGHT(Таблица2[[#This Row],[Дата рождения]],4)</f>
        <v>1981</v>
      </c>
    </row>
    <row r="251" spans="1:8" hidden="1" x14ac:dyDescent="0.2">
      <c r="A251">
        <v>1592</v>
      </c>
      <c r="B251" t="s">
        <v>557</v>
      </c>
      <c r="C251" t="s">
        <v>71</v>
      </c>
      <c r="D251" s="21" t="s">
        <v>558</v>
      </c>
      <c r="E251">
        <v>37</v>
      </c>
      <c r="F251" t="s">
        <v>161</v>
      </c>
      <c r="G251">
        <v>16543878</v>
      </c>
      <c r="H251" t="str">
        <f>RIGHT(Таблица2[[#This Row],[Дата рождения]],4)</f>
        <v>1980</v>
      </c>
    </row>
    <row r="252" spans="1:8" hidden="1" x14ac:dyDescent="0.2">
      <c r="A252">
        <v>1131</v>
      </c>
      <c r="B252" t="s">
        <v>559</v>
      </c>
      <c r="C252" t="s">
        <v>61</v>
      </c>
      <c r="D252" s="21" t="s">
        <v>560</v>
      </c>
      <c r="E252">
        <v>23</v>
      </c>
      <c r="F252" t="s">
        <v>63</v>
      </c>
      <c r="G252">
        <v>53813135</v>
      </c>
      <c r="H252" t="str">
        <f>RIGHT(Таблица2[[#This Row],[Дата рождения]],4)</f>
        <v>1994</v>
      </c>
    </row>
    <row r="253" spans="1:8" hidden="1" x14ac:dyDescent="0.2">
      <c r="A253">
        <v>770</v>
      </c>
      <c r="B253" t="s">
        <v>561</v>
      </c>
      <c r="C253" t="s">
        <v>71</v>
      </c>
      <c r="D253" s="21" t="s">
        <v>562</v>
      </c>
      <c r="E253">
        <v>29</v>
      </c>
      <c r="F253" t="s">
        <v>63</v>
      </c>
      <c r="G253">
        <v>72705249</v>
      </c>
      <c r="H253" t="str">
        <f>RIGHT(Таблица2[[#This Row],[Дата рождения]],4)</f>
        <v>1988</v>
      </c>
    </row>
    <row r="254" spans="1:8" hidden="1" x14ac:dyDescent="0.2">
      <c r="A254">
        <v>777</v>
      </c>
      <c r="B254" t="s">
        <v>563</v>
      </c>
      <c r="C254" t="s">
        <v>65</v>
      </c>
      <c r="D254" s="21" t="s">
        <v>564</v>
      </c>
      <c r="E254">
        <v>20</v>
      </c>
      <c r="F254" t="s">
        <v>63</v>
      </c>
      <c r="G254">
        <v>52540482</v>
      </c>
      <c r="H254" t="str">
        <f>RIGHT(Таблица2[[#This Row],[Дата рождения]],4)</f>
        <v>1997</v>
      </c>
    </row>
    <row r="255" spans="1:8" hidden="1" x14ac:dyDescent="0.2">
      <c r="A255">
        <v>299</v>
      </c>
      <c r="B255" t="s">
        <v>565</v>
      </c>
      <c r="C255" t="s">
        <v>61</v>
      </c>
      <c r="D255" s="21" t="s">
        <v>566</v>
      </c>
      <c r="E255">
        <v>28</v>
      </c>
      <c r="F255" t="s">
        <v>161</v>
      </c>
      <c r="G255">
        <v>16519364</v>
      </c>
      <c r="H255" t="str">
        <f>RIGHT(Таблица2[[#This Row],[Дата рождения]],4)</f>
        <v>1989</v>
      </c>
    </row>
    <row r="256" spans="1:8" hidden="1" x14ac:dyDescent="0.2">
      <c r="A256">
        <v>935</v>
      </c>
      <c r="B256" t="s">
        <v>567</v>
      </c>
      <c r="C256" t="s">
        <v>65</v>
      </c>
      <c r="D256" s="21" t="s">
        <v>568</v>
      </c>
      <c r="E256">
        <v>39</v>
      </c>
      <c r="F256" t="s">
        <v>63</v>
      </c>
      <c r="G256">
        <v>84698778</v>
      </c>
      <c r="H256" t="str">
        <f>RIGHT(Таблица2[[#This Row],[Дата рождения]],4)</f>
        <v>1978</v>
      </c>
    </row>
    <row r="257" spans="1:8" hidden="1" x14ac:dyDescent="0.2">
      <c r="A257">
        <v>1538</v>
      </c>
      <c r="B257" t="s">
        <v>569</v>
      </c>
      <c r="C257" t="s">
        <v>71</v>
      </c>
      <c r="D257" s="21" t="s">
        <v>570</v>
      </c>
      <c r="E257">
        <v>35</v>
      </c>
      <c r="F257" t="s">
        <v>73</v>
      </c>
      <c r="G257">
        <v>53660507</v>
      </c>
      <c r="H257" t="str">
        <f>RIGHT(Таблица2[[#This Row],[Дата рождения]],4)</f>
        <v>1982</v>
      </c>
    </row>
    <row r="258" spans="1:8" hidden="1" x14ac:dyDescent="0.2">
      <c r="A258">
        <v>1748</v>
      </c>
      <c r="B258" t="s">
        <v>571</v>
      </c>
      <c r="C258" t="s">
        <v>71</v>
      </c>
      <c r="D258" s="21" t="s">
        <v>572</v>
      </c>
      <c r="E258">
        <v>23</v>
      </c>
      <c r="F258" t="s">
        <v>63</v>
      </c>
      <c r="G258">
        <v>51471877</v>
      </c>
      <c r="H258" t="str">
        <f>RIGHT(Таблица2[[#This Row],[Дата рождения]],4)</f>
        <v>1994</v>
      </c>
    </row>
    <row r="259" spans="1:8" hidden="1" x14ac:dyDescent="0.2">
      <c r="A259">
        <v>423</v>
      </c>
      <c r="B259" t="s">
        <v>573</v>
      </c>
      <c r="C259" t="s">
        <v>65</v>
      </c>
      <c r="D259" s="21" t="s">
        <v>574</v>
      </c>
      <c r="E259">
        <v>38</v>
      </c>
      <c r="F259" t="s">
        <v>63</v>
      </c>
      <c r="G259">
        <v>2556877</v>
      </c>
      <c r="H259" t="str">
        <f>RIGHT(Таблица2[[#This Row],[Дата рождения]],4)</f>
        <v>1979</v>
      </c>
    </row>
    <row r="260" spans="1:8" hidden="1" x14ac:dyDescent="0.2">
      <c r="A260">
        <v>1768</v>
      </c>
      <c r="B260" t="s">
        <v>575</v>
      </c>
      <c r="C260" t="s">
        <v>65</v>
      </c>
      <c r="D260" s="21" t="s">
        <v>576</v>
      </c>
      <c r="E260">
        <v>24</v>
      </c>
      <c r="F260" t="s">
        <v>63</v>
      </c>
      <c r="G260">
        <v>12944782</v>
      </c>
      <c r="H260" t="str">
        <f>RIGHT(Таблица2[[#This Row],[Дата рождения]],4)</f>
        <v>1993</v>
      </c>
    </row>
    <row r="261" spans="1:8" hidden="1" x14ac:dyDescent="0.2">
      <c r="A261">
        <v>157</v>
      </c>
      <c r="B261" t="s">
        <v>577</v>
      </c>
      <c r="C261" t="s">
        <v>71</v>
      </c>
      <c r="D261" s="21" t="s">
        <v>578</v>
      </c>
      <c r="E261">
        <v>28</v>
      </c>
      <c r="F261" t="s">
        <v>96</v>
      </c>
      <c r="G261">
        <v>7026702</v>
      </c>
      <c r="H261" t="str">
        <f>RIGHT(Таблица2[[#This Row],[Дата рождения]],4)</f>
        <v>1989</v>
      </c>
    </row>
    <row r="262" spans="1:8" hidden="1" x14ac:dyDescent="0.2">
      <c r="A262">
        <v>1058</v>
      </c>
      <c r="B262" t="s">
        <v>579</v>
      </c>
      <c r="C262" t="s">
        <v>71</v>
      </c>
      <c r="D262" s="21" t="s">
        <v>580</v>
      </c>
      <c r="E262">
        <v>27</v>
      </c>
      <c r="F262" t="s">
        <v>103</v>
      </c>
      <c r="G262">
        <v>43902995</v>
      </c>
      <c r="H262" t="str">
        <f>RIGHT(Таблица2[[#This Row],[Дата рождения]],4)</f>
        <v>1990</v>
      </c>
    </row>
    <row r="263" spans="1:8" hidden="1" x14ac:dyDescent="0.2">
      <c r="A263">
        <v>745</v>
      </c>
      <c r="B263" t="s">
        <v>581</v>
      </c>
      <c r="C263" t="s">
        <v>71</v>
      </c>
      <c r="D263" s="21" t="s">
        <v>582</v>
      </c>
      <c r="E263">
        <v>26</v>
      </c>
      <c r="F263" t="s">
        <v>96</v>
      </c>
      <c r="G263">
        <v>81321207</v>
      </c>
      <c r="H263" t="str">
        <f>RIGHT(Таблица2[[#This Row],[Дата рождения]],4)</f>
        <v>1991</v>
      </c>
    </row>
    <row r="264" spans="1:8" hidden="1" x14ac:dyDescent="0.2">
      <c r="A264">
        <v>66</v>
      </c>
      <c r="B264" t="s">
        <v>583</v>
      </c>
      <c r="C264" t="s">
        <v>65</v>
      </c>
      <c r="D264" s="21" t="s">
        <v>584</v>
      </c>
      <c r="E264">
        <v>31</v>
      </c>
      <c r="F264" t="s">
        <v>73</v>
      </c>
      <c r="G264">
        <v>26378752</v>
      </c>
      <c r="H264" t="str">
        <f>RIGHT(Таблица2[[#This Row],[Дата рождения]],4)</f>
        <v>1986</v>
      </c>
    </row>
    <row r="265" spans="1:8" hidden="1" x14ac:dyDescent="0.2">
      <c r="A265">
        <v>1136</v>
      </c>
      <c r="B265" t="s">
        <v>585</v>
      </c>
      <c r="C265" t="s">
        <v>65</v>
      </c>
      <c r="D265" s="21" t="s">
        <v>586</v>
      </c>
      <c r="E265">
        <v>28</v>
      </c>
      <c r="F265" t="s">
        <v>96</v>
      </c>
      <c r="G265">
        <v>95585366</v>
      </c>
      <c r="H265" t="str">
        <f>RIGHT(Таблица2[[#This Row],[Дата рождения]],4)</f>
        <v>1989</v>
      </c>
    </row>
    <row r="266" spans="1:8" hidden="1" x14ac:dyDescent="0.2">
      <c r="A266">
        <v>365</v>
      </c>
      <c r="B266" t="s">
        <v>587</v>
      </c>
      <c r="C266" t="s">
        <v>65</v>
      </c>
      <c r="D266" s="21" t="s">
        <v>588</v>
      </c>
      <c r="E266">
        <v>23</v>
      </c>
      <c r="F266" t="s">
        <v>63</v>
      </c>
      <c r="G266">
        <v>67227850</v>
      </c>
      <c r="H266" t="str">
        <f>RIGHT(Таблица2[[#This Row],[Дата рождения]],4)</f>
        <v>1994</v>
      </c>
    </row>
    <row r="267" spans="1:8" hidden="1" x14ac:dyDescent="0.2">
      <c r="A267">
        <v>752</v>
      </c>
      <c r="B267" t="s">
        <v>589</v>
      </c>
      <c r="C267" t="s">
        <v>71</v>
      </c>
      <c r="D267" s="21" t="s">
        <v>590</v>
      </c>
      <c r="E267">
        <v>24</v>
      </c>
      <c r="F267" t="s">
        <v>591</v>
      </c>
      <c r="G267">
        <v>60495516</v>
      </c>
      <c r="H267" t="str">
        <f>RIGHT(Таблица2[[#This Row],[Дата рождения]],4)</f>
        <v>1993</v>
      </c>
    </row>
    <row r="268" spans="1:8" hidden="1" x14ac:dyDescent="0.2">
      <c r="A268">
        <v>166</v>
      </c>
      <c r="B268" t="s">
        <v>592</v>
      </c>
      <c r="C268" t="s">
        <v>65</v>
      </c>
      <c r="D268" s="21" t="s">
        <v>593</v>
      </c>
      <c r="E268">
        <v>35</v>
      </c>
      <c r="F268" t="s">
        <v>63</v>
      </c>
      <c r="G268">
        <v>19620322</v>
      </c>
      <c r="H268" t="str">
        <f>RIGHT(Таблица2[[#This Row],[Дата рождения]],4)</f>
        <v>1982</v>
      </c>
    </row>
    <row r="269" spans="1:8" hidden="1" x14ac:dyDescent="0.2">
      <c r="A269">
        <v>573</v>
      </c>
      <c r="B269" t="s">
        <v>594</v>
      </c>
      <c r="C269" t="s">
        <v>71</v>
      </c>
      <c r="D269" s="21" t="s">
        <v>595</v>
      </c>
      <c r="E269">
        <v>31</v>
      </c>
      <c r="F269" t="s">
        <v>63</v>
      </c>
      <c r="G269">
        <v>11672207</v>
      </c>
      <c r="H269" t="str">
        <f>RIGHT(Таблица2[[#This Row],[Дата рождения]],4)</f>
        <v>1987</v>
      </c>
    </row>
    <row r="270" spans="1:8" hidden="1" x14ac:dyDescent="0.2">
      <c r="A270">
        <v>17</v>
      </c>
      <c r="B270" t="s">
        <v>596</v>
      </c>
      <c r="C270" t="s">
        <v>71</v>
      </c>
      <c r="D270" s="21" t="s">
        <v>597</v>
      </c>
      <c r="E270">
        <v>38</v>
      </c>
      <c r="F270" t="s">
        <v>161</v>
      </c>
      <c r="G270">
        <v>83134450</v>
      </c>
      <c r="H270" t="str">
        <f>RIGHT(Таблица2[[#This Row],[Дата рождения]],4)</f>
        <v>1979</v>
      </c>
    </row>
    <row r="271" spans="1:8" hidden="1" x14ac:dyDescent="0.2">
      <c r="A271">
        <v>156</v>
      </c>
      <c r="B271" t="s">
        <v>598</v>
      </c>
      <c r="C271" t="s">
        <v>65</v>
      </c>
      <c r="D271" s="21" t="s">
        <v>599</v>
      </c>
      <c r="E271">
        <v>22</v>
      </c>
      <c r="F271" t="s">
        <v>67</v>
      </c>
      <c r="G271">
        <v>46237450</v>
      </c>
      <c r="H271" t="str">
        <f>RIGHT(Таблица2[[#This Row],[Дата рождения]],4)</f>
        <v>1995</v>
      </c>
    </row>
    <row r="272" spans="1:8" hidden="1" x14ac:dyDescent="0.2">
      <c r="A272">
        <v>138</v>
      </c>
      <c r="B272" t="s">
        <v>600</v>
      </c>
      <c r="C272" t="s">
        <v>71</v>
      </c>
      <c r="D272" s="21" t="s">
        <v>601</v>
      </c>
      <c r="E272">
        <v>25</v>
      </c>
      <c r="F272" t="s">
        <v>63</v>
      </c>
      <c r="G272">
        <v>20454876</v>
      </c>
      <c r="H272" t="str">
        <f>RIGHT(Таблица2[[#This Row],[Дата рождения]],4)</f>
        <v>1992</v>
      </c>
    </row>
    <row r="273" spans="1:8" hidden="1" x14ac:dyDescent="0.2">
      <c r="A273">
        <v>1387</v>
      </c>
      <c r="B273" t="s">
        <v>602</v>
      </c>
      <c r="C273" t="s">
        <v>65</v>
      </c>
      <c r="D273" s="21" t="s">
        <v>603</v>
      </c>
      <c r="E273">
        <v>37</v>
      </c>
      <c r="F273" t="s">
        <v>73</v>
      </c>
      <c r="G273">
        <v>51564761</v>
      </c>
      <c r="H273" t="str">
        <f>RIGHT(Таблица2[[#This Row],[Дата рождения]],4)</f>
        <v>1981</v>
      </c>
    </row>
    <row r="274" spans="1:8" hidden="1" x14ac:dyDescent="0.2">
      <c r="A274">
        <v>637</v>
      </c>
      <c r="B274" t="s">
        <v>604</v>
      </c>
      <c r="C274" t="s">
        <v>65</v>
      </c>
      <c r="D274" s="21" t="s">
        <v>605</v>
      </c>
      <c r="E274">
        <v>35</v>
      </c>
      <c r="F274" t="s">
        <v>207</v>
      </c>
      <c r="G274">
        <v>80461568</v>
      </c>
      <c r="H274" t="str">
        <f>RIGHT(Таблица2[[#This Row],[Дата рождения]],4)</f>
        <v>1982</v>
      </c>
    </row>
    <row r="275" spans="1:8" x14ac:dyDescent="0.2">
      <c r="A275">
        <v>105</v>
      </c>
      <c r="B275" t="s">
        <v>606</v>
      </c>
      <c r="C275" t="s">
        <v>71</v>
      </c>
      <c r="D275" s="21" t="s">
        <v>607</v>
      </c>
      <c r="E275">
        <v>37</v>
      </c>
      <c r="F275" t="s">
        <v>63</v>
      </c>
      <c r="G275">
        <v>27410745</v>
      </c>
      <c r="H275" t="str">
        <f>RIGHT(Таблица2[[#This Row],[Дата рождения]],4)</f>
        <v>1980</v>
      </c>
    </row>
    <row r="276" spans="1:8" hidden="1" x14ac:dyDescent="0.2">
      <c r="A276">
        <v>1443</v>
      </c>
      <c r="B276" t="s">
        <v>608</v>
      </c>
      <c r="C276" t="s">
        <v>71</v>
      </c>
      <c r="D276" s="21" t="s">
        <v>609</v>
      </c>
      <c r="E276">
        <v>32</v>
      </c>
      <c r="F276" t="s">
        <v>63</v>
      </c>
      <c r="G276">
        <v>32662654</v>
      </c>
      <c r="H276" t="str">
        <f>RIGHT(Таблица2[[#This Row],[Дата рождения]],4)</f>
        <v>1985</v>
      </c>
    </row>
    <row r="277" spans="1:8" hidden="1" x14ac:dyDescent="0.2">
      <c r="A277">
        <v>803</v>
      </c>
      <c r="B277" t="s">
        <v>610</v>
      </c>
      <c r="C277" t="s">
        <v>71</v>
      </c>
      <c r="D277" s="21" t="s">
        <v>611</v>
      </c>
      <c r="E277">
        <v>18</v>
      </c>
      <c r="F277" t="s">
        <v>63</v>
      </c>
      <c r="G277">
        <v>27310041</v>
      </c>
      <c r="H277" t="str">
        <f>RIGHT(Таблица2[[#This Row],[Дата рождения]],4)</f>
        <v>1999</v>
      </c>
    </row>
    <row r="278" spans="1:8" x14ac:dyDescent="0.2">
      <c r="A278">
        <v>218</v>
      </c>
      <c r="B278" t="s">
        <v>612</v>
      </c>
      <c r="C278" t="s">
        <v>71</v>
      </c>
      <c r="D278" s="21" t="s">
        <v>613</v>
      </c>
      <c r="E278">
        <v>20</v>
      </c>
      <c r="F278" t="s">
        <v>63</v>
      </c>
      <c r="G278">
        <v>10665175</v>
      </c>
      <c r="H278" t="str">
        <f>RIGHT(Таблица2[[#This Row],[Дата рождения]],4)</f>
        <v>1997</v>
      </c>
    </row>
    <row r="279" spans="1:8" hidden="1" x14ac:dyDescent="0.2">
      <c r="A279">
        <v>646</v>
      </c>
      <c r="B279" t="s">
        <v>614</v>
      </c>
      <c r="C279" t="s">
        <v>71</v>
      </c>
      <c r="D279" s="21" t="s">
        <v>615</v>
      </c>
      <c r="E279">
        <v>39</v>
      </c>
      <c r="F279" t="s">
        <v>63</v>
      </c>
      <c r="G279">
        <v>97825311</v>
      </c>
      <c r="H279" t="str">
        <f>RIGHT(Таблица2[[#This Row],[Дата рождения]],4)</f>
        <v>1978</v>
      </c>
    </row>
    <row r="280" spans="1:8" hidden="1" x14ac:dyDescent="0.2">
      <c r="A280">
        <v>986</v>
      </c>
      <c r="B280" t="s">
        <v>616</v>
      </c>
      <c r="C280" t="s">
        <v>71</v>
      </c>
      <c r="D280" s="21" t="s">
        <v>617</v>
      </c>
      <c r="E280">
        <v>30</v>
      </c>
      <c r="F280" t="s">
        <v>63</v>
      </c>
      <c r="G280">
        <v>97519634</v>
      </c>
      <c r="H280" t="str">
        <f>RIGHT(Таблица2[[#This Row],[Дата рождения]],4)</f>
        <v>1988</v>
      </c>
    </row>
    <row r="281" spans="1:8" hidden="1" x14ac:dyDescent="0.2">
      <c r="A281">
        <v>1664</v>
      </c>
      <c r="B281" t="s">
        <v>618</v>
      </c>
      <c r="C281" t="s">
        <v>71</v>
      </c>
      <c r="D281" s="21" t="s">
        <v>619</v>
      </c>
      <c r="E281">
        <v>44</v>
      </c>
      <c r="F281" t="s">
        <v>63</v>
      </c>
      <c r="G281">
        <v>71103406</v>
      </c>
      <c r="H281" t="str">
        <f>RIGHT(Таблица2[[#This Row],[Дата рождения]],4)</f>
        <v>1973</v>
      </c>
    </row>
    <row r="282" spans="1:8" hidden="1" x14ac:dyDescent="0.2">
      <c r="A282">
        <v>1493</v>
      </c>
      <c r="B282" t="s">
        <v>620</v>
      </c>
      <c r="C282" t="s">
        <v>65</v>
      </c>
      <c r="D282" s="21" t="s">
        <v>621</v>
      </c>
      <c r="E282">
        <v>35</v>
      </c>
      <c r="F282" t="s">
        <v>63</v>
      </c>
      <c r="G282">
        <v>24467329</v>
      </c>
      <c r="H282" t="str">
        <f>RIGHT(Таблица2[[#This Row],[Дата рождения]],4)</f>
        <v>1982</v>
      </c>
    </row>
    <row r="283" spans="1:8" hidden="1" x14ac:dyDescent="0.2">
      <c r="A283">
        <v>924</v>
      </c>
      <c r="B283" t="s">
        <v>622</v>
      </c>
      <c r="C283" t="s">
        <v>71</v>
      </c>
      <c r="D283" s="21" t="s">
        <v>623</v>
      </c>
      <c r="E283">
        <v>30</v>
      </c>
      <c r="F283" t="s">
        <v>63</v>
      </c>
      <c r="G283">
        <v>84144016</v>
      </c>
      <c r="H283" t="str">
        <f>RIGHT(Таблица2[[#This Row],[Дата рождения]],4)</f>
        <v>1988</v>
      </c>
    </row>
    <row r="284" spans="1:8" hidden="1" x14ac:dyDescent="0.2">
      <c r="A284">
        <v>1347</v>
      </c>
      <c r="B284" t="s">
        <v>624</v>
      </c>
      <c r="C284" t="s">
        <v>65</v>
      </c>
      <c r="D284" s="21" t="s">
        <v>625</v>
      </c>
      <c r="E284">
        <v>24</v>
      </c>
      <c r="F284" t="s">
        <v>124</v>
      </c>
      <c r="G284">
        <v>23684976</v>
      </c>
      <c r="H284" t="str">
        <f>RIGHT(Таблица2[[#This Row],[Дата рождения]],4)</f>
        <v>1993</v>
      </c>
    </row>
    <row r="285" spans="1:8" hidden="1" x14ac:dyDescent="0.2">
      <c r="A285">
        <v>1044</v>
      </c>
      <c r="B285" t="s">
        <v>626</v>
      </c>
      <c r="C285" t="s">
        <v>71</v>
      </c>
      <c r="D285" s="21" t="s">
        <v>627</v>
      </c>
      <c r="E285">
        <v>30</v>
      </c>
      <c r="F285" t="s">
        <v>628</v>
      </c>
      <c r="G285">
        <v>58488279</v>
      </c>
      <c r="H285" t="str">
        <f>RIGHT(Таблица2[[#This Row],[Дата рождения]],4)</f>
        <v>1987</v>
      </c>
    </row>
    <row r="286" spans="1:8" hidden="1" x14ac:dyDescent="0.2">
      <c r="A286">
        <v>152</v>
      </c>
      <c r="B286" t="s">
        <v>629</v>
      </c>
      <c r="C286" t="s">
        <v>71</v>
      </c>
      <c r="D286" s="21" t="s">
        <v>630</v>
      </c>
      <c r="E286">
        <v>27</v>
      </c>
      <c r="F286" t="s">
        <v>103</v>
      </c>
      <c r="G286">
        <v>27609940</v>
      </c>
      <c r="H286" t="str">
        <f>RIGHT(Таблица2[[#This Row],[Дата рождения]],4)</f>
        <v>1990</v>
      </c>
    </row>
    <row r="287" spans="1:8" hidden="1" x14ac:dyDescent="0.2">
      <c r="A287">
        <v>390</v>
      </c>
      <c r="B287" t="s">
        <v>631</v>
      </c>
      <c r="C287" t="s">
        <v>71</v>
      </c>
      <c r="D287" s="21" t="s">
        <v>632</v>
      </c>
      <c r="E287">
        <v>42</v>
      </c>
      <c r="F287" t="s">
        <v>63</v>
      </c>
      <c r="G287">
        <v>40869896</v>
      </c>
      <c r="H287" t="str">
        <f>RIGHT(Таблица2[[#This Row],[Дата рождения]],4)</f>
        <v>1975</v>
      </c>
    </row>
    <row r="288" spans="1:8" hidden="1" x14ac:dyDescent="0.2">
      <c r="A288">
        <v>580</v>
      </c>
      <c r="B288" t="s">
        <v>633</v>
      </c>
      <c r="C288" t="s">
        <v>71</v>
      </c>
      <c r="D288" s="21" t="s">
        <v>634</v>
      </c>
      <c r="E288">
        <v>32</v>
      </c>
      <c r="F288" t="s">
        <v>63</v>
      </c>
      <c r="G288">
        <v>22421392</v>
      </c>
      <c r="H288" t="str">
        <f>RIGHT(Таблица2[[#This Row],[Дата рождения]],4)</f>
        <v>1986</v>
      </c>
    </row>
    <row r="289" spans="1:8" hidden="1" x14ac:dyDescent="0.2">
      <c r="A289">
        <v>1075</v>
      </c>
      <c r="B289" t="s">
        <v>635</v>
      </c>
      <c r="C289" t="s">
        <v>71</v>
      </c>
      <c r="D289" s="21" t="s">
        <v>636</v>
      </c>
      <c r="E289">
        <v>29</v>
      </c>
      <c r="F289" t="s">
        <v>161</v>
      </c>
      <c r="G289">
        <v>82889075</v>
      </c>
      <c r="H289" t="str">
        <f>RIGHT(Таблица2[[#This Row],[Дата рождения]],4)</f>
        <v>1988</v>
      </c>
    </row>
    <row r="290" spans="1:8" hidden="1" x14ac:dyDescent="0.2">
      <c r="A290">
        <v>1212</v>
      </c>
      <c r="B290" t="s">
        <v>637</v>
      </c>
      <c r="C290" t="s">
        <v>71</v>
      </c>
      <c r="D290" s="21" t="s">
        <v>638</v>
      </c>
      <c r="E290">
        <v>37</v>
      </c>
      <c r="F290" t="s">
        <v>63</v>
      </c>
      <c r="G290">
        <v>87034603</v>
      </c>
      <c r="H290" t="str">
        <f>RIGHT(Таблица2[[#This Row],[Дата рождения]],4)</f>
        <v>1981</v>
      </c>
    </row>
    <row r="291" spans="1:8" hidden="1" x14ac:dyDescent="0.2">
      <c r="A291">
        <v>238</v>
      </c>
      <c r="B291" t="s">
        <v>639</v>
      </c>
      <c r="C291" t="s">
        <v>65</v>
      </c>
      <c r="D291" s="21" t="s">
        <v>640</v>
      </c>
      <c r="E291">
        <v>33</v>
      </c>
      <c r="F291" t="s">
        <v>63</v>
      </c>
      <c r="G291">
        <v>6828690</v>
      </c>
      <c r="H291" t="str">
        <f>RIGHT(Таблица2[[#This Row],[Дата рождения]],4)</f>
        <v>1985</v>
      </c>
    </row>
    <row r="292" spans="1:8" hidden="1" x14ac:dyDescent="0.2">
      <c r="A292">
        <v>1039</v>
      </c>
      <c r="B292" t="s">
        <v>641</v>
      </c>
      <c r="C292" t="s">
        <v>65</v>
      </c>
      <c r="D292" s="21" t="s">
        <v>642</v>
      </c>
      <c r="E292">
        <v>27</v>
      </c>
      <c r="F292" t="s">
        <v>63</v>
      </c>
      <c r="G292">
        <v>6152222</v>
      </c>
      <c r="H292" t="str">
        <f>RIGHT(Таблица2[[#This Row],[Дата рождения]],4)</f>
        <v>1990</v>
      </c>
    </row>
    <row r="293" spans="1:8" hidden="1" x14ac:dyDescent="0.2">
      <c r="A293">
        <v>384</v>
      </c>
      <c r="B293" t="s">
        <v>643</v>
      </c>
      <c r="C293" t="s">
        <v>71</v>
      </c>
      <c r="D293" s="21" t="s">
        <v>644</v>
      </c>
      <c r="E293">
        <v>31</v>
      </c>
      <c r="F293" t="s">
        <v>63</v>
      </c>
      <c r="G293">
        <v>50429104</v>
      </c>
      <c r="H293" t="str">
        <f>RIGHT(Таблица2[[#This Row],[Дата рождения]],4)</f>
        <v>1986</v>
      </c>
    </row>
    <row r="294" spans="1:8" hidden="1" x14ac:dyDescent="0.2">
      <c r="A294">
        <v>1328</v>
      </c>
      <c r="B294" t="s">
        <v>645</v>
      </c>
      <c r="C294" t="s">
        <v>71</v>
      </c>
      <c r="D294" s="21" t="s">
        <v>646</v>
      </c>
      <c r="E294">
        <v>30</v>
      </c>
      <c r="F294" t="s">
        <v>63</v>
      </c>
      <c r="G294">
        <v>37976217</v>
      </c>
      <c r="H294" t="str">
        <f>RIGHT(Таблица2[[#This Row],[Дата рождения]],4)</f>
        <v>1987</v>
      </c>
    </row>
    <row r="295" spans="1:8" hidden="1" x14ac:dyDescent="0.2">
      <c r="A295">
        <v>260</v>
      </c>
      <c r="B295" t="s">
        <v>647</v>
      </c>
      <c r="C295" t="s">
        <v>71</v>
      </c>
      <c r="D295" s="21" t="s">
        <v>648</v>
      </c>
      <c r="E295">
        <v>32</v>
      </c>
      <c r="F295" t="s">
        <v>73</v>
      </c>
      <c r="G295">
        <v>6381255</v>
      </c>
      <c r="H295" t="str">
        <f>RIGHT(Таблица2[[#This Row],[Дата рождения]],4)</f>
        <v>1985</v>
      </c>
    </row>
    <row r="296" spans="1:8" hidden="1" x14ac:dyDescent="0.2">
      <c r="A296">
        <v>36</v>
      </c>
      <c r="B296" t="s">
        <v>649</v>
      </c>
      <c r="C296" t="s">
        <v>71</v>
      </c>
      <c r="D296" s="21" t="s">
        <v>650</v>
      </c>
      <c r="E296">
        <v>36</v>
      </c>
      <c r="F296" t="s">
        <v>63</v>
      </c>
      <c r="G296">
        <v>58668188</v>
      </c>
      <c r="H296" t="str">
        <f>RIGHT(Таблица2[[#This Row],[Дата рождения]],4)</f>
        <v>1981</v>
      </c>
    </row>
    <row r="297" spans="1:8" hidden="1" x14ac:dyDescent="0.2">
      <c r="A297">
        <v>603</v>
      </c>
      <c r="B297" t="s">
        <v>651</v>
      </c>
      <c r="C297" t="s">
        <v>65</v>
      </c>
      <c r="D297" s="21" t="s">
        <v>652</v>
      </c>
      <c r="E297">
        <v>34</v>
      </c>
      <c r="F297" t="s">
        <v>63</v>
      </c>
      <c r="G297">
        <v>65874160</v>
      </c>
      <c r="H297" t="str">
        <f>RIGHT(Таблица2[[#This Row],[Дата рождения]],4)</f>
        <v>1983</v>
      </c>
    </row>
    <row r="298" spans="1:8" hidden="1" x14ac:dyDescent="0.2">
      <c r="A298">
        <v>852</v>
      </c>
      <c r="B298" t="s">
        <v>653</v>
      </c>
      <c r="C298" t="s">
        <v>71</v>
      </c>
      <c r="D298" s="21" t="s">
        <v>508</v>
      </c>
      <c r="E298">
        <v>37</v>
      </c>
      <c r="F298" t="s">
        <v>63</v>
      </c>
      <c r="G298">
        <v>79753497</v>
      </c>
      <c r="H298" t="str">
        <f>RIGHT(Таблица2[[#This Row],[Дата рождения]],4)</f>
        <v>1980</v>
      </c>
    </row>
    <row r="299" spans="1:8" hidden="1" x14ac:dyDescent="0.2">
      <c r="A299">
        <v>179</v>
      </c>
      <c r="B299" t="s">
        <v>654</v>
      </c>
      <c r="C299" t="s">
        <v>71</v>
      </c>
      <c r="D299" s="21" t="s">
        <v>655</v>
      </c>
      <c r="E299">
        <v>26</v>
      </c>
      <c r="F299" t="s">
        <v>85</v>
      </c>
      <c r="G299">
        <v>46255918</v>
      </c>
      <c r="H299" t="str">
        <f>RIGHT(Таблица2[[#This Row],[Дата рождения]],4)</f>
        <v>1991</v>
      </c>
    </row>
    <row r="300" spans="1:8" hidden="1" x14ac:dyDescent="0.2">
      <c r="A300">
        <v>1642</v>
      </c>
      <c r="B300" t="s">
        <v>656</v>
      </c>
      <c r="C300" t="s">
        <v>71</v>
      </c>
      <c r="D300" s="21" t="s">
        <v>657</v>
      </c>
      <c r="E300">
        <v>21</v>
      </c>
      <c r="F300" t="s">
        <v>63</v>
      </c>
      <c r="G300">
        <v>42220418</v>
      </c>
      <c r="H300" t="str">
        <f>RIGHT(Таблица2[[#This Row],[Дата рождения]],4)</f>
        <v>1996</v>
      </c>
    </row>
    <row r="301" spans="1:8" hidden="1" x14ac:dyDescent="0.2">
      <c r="A301">
        <v>118</v>
      </c>
      <c r="B301" t="s">
        <v>658</v>
      </c>
      <c r="C301" t="s">
        <v>65</v>
      </c>
      <c r="D301" s="21" t="s">
        <v>659</v>
      </c>
      <c r="E301">
        <v>34</v>
      </c>
      <c r="F301" t="s">
        <v>63</v>
      </c>
      <c r="G301">
        <v>36135999</v>
      </c>
      <c r="H301" t="str">
        <f>RIGHT(Таблица2[[#This Row],[Дата рождения]],4)</f>
        <v>1983</v>
      </c>
    </row>
    <row r="302" spans="1:8" hidden="1" x14ac:dyDescent="0.2">
      <c r="A302">
        <v>383</v>
      </c>
      <c r="B302" t="s">
        <v>660</v>
      </c>
      <c r="C302" t="s">
        <v>61</v>
      </c>
      <c r="D302" s="21" t="s">
        <v>661</v>
      </c>
      <c r="E302">
        <v>40</v>
      </c>
      <c r="F302" t="s">
        <v>85</v>
      </c>
      <c r="G302">
        <v>41718079</v>
      </c>
      <c r="H302" t="str">
        <f>RIGHT(Таблица2[[#This Row],[Дата рождения]],4)</f>
        <v>1977</v>
      </c>
    </row>
    <row r="303" spans="1:8" hidden="1" x14ac:dyDescent="0.2">
      <c r="A303">
        <v>1743</v>
      </c>
      <c r="B303" t="s">
        <v>662</v>
      </c>
      <c r="C303" t="s">
        <v>65</v>
      </c>
      <c r="D303" s="21" t="s">
        <v>663</v>
      </c>
      <c r="E303">
        <v>28</v>
      </c>
      <c r="F303" t="s">
        <v>63</v>
      </c>
      <c r="G303">
        <v>96144545</v>
      </c>
      <c r="H303" t="str">
        <f>RIGHT(Таблица2[[#This Row],[Дата рождения]],4)</f>
        <v>1989</v>
      </c>
    </row>
    <row r="304" spans="1:8" hidden="1" x14ac:dyDescent="0.2">
      <c r="A304">
        <v>827</v>
      </c>
      <c r="B304" t="s">
        <v>664</v>
      </c>
      <c r="C304" t="s">
        <v>71</v>
      </c>
      <c r="D304" s="21" t="s">
        <v>665</v>
      </c>
      <c r="E304">
        <v>34</v>
      </c>
      <c r="F304" t="s">
        <v>63</v>
      </c>
      <c r="G304">
        <v>13553477</v>
      </c>
      <c r="H304" t="str">
        <f>RIGHT(Таблица2[[#This Row],[Дата рождения]],4)</f>
        <v>1983</v>
      </c>
    </row>
    <row r="305" spans="1:8" hidden="1" x14ac:dyDescent="0.2">
      <c r="A305">
        <v>590</v>
      </c>
      <c r="B305" t="s">
        <v>666</v>
      </c>
      <c r="C305" t="s">
        <v>71</v>
      </c>
      <c r="D305" s="21" t="s">
        <v>667</v>
      </c>
      <c r="E305">
        <v>26</v>
      </c>
      <c r="F305" t="s">
        <v>67</v>
      </c>
      <c r="G305">
        <v>44918574</v>
      </c>
      <c r="H305" t="str">
        <f>RIGHT(Таблица2[[#This Row],[Дата рождения]],4)</f>
        <v>1991</v>
      </c>
    </row>
    <row r="306" spans="1:8" hidden="1" x14ac:dyDescent="0.2">
      <c r="A306">
        <v>892</v>
      </c>
      <c r="B306" t="s">
        <v>668</v>
      </c>
      <c r="C306" t="s">
        <v>71</v>
      </c>
      <c r="D306" s="21" t="s">
        <v>669</v>
      </c>
      <c r="E306">
        <v>18</v>
      </c>
      <c r="F306" t="s">
        <v>63</v>
      </c>
      <c r="G306">
        <v>91452703</v>
      </c>
      <c r="H306" t="str">
        <f>RIGHT(Таблица2[[#This Row],[Дата рождения]],4)</f>
        <v>1999</v>
      </c>
    </row>
    <row r="307" spans="1:8" hidden="1" x14ac:dyDescent="0.2">
      <c r="A307">
        <v>194</v>
      </c>
      <c r="B307" t="s">
        <v>670</v>
      </c>
      <c r="C307" t="s">
        <v>71</v>
      </c>
      <c r="D307" s="21" t="s">
        <v>671</v>
      </c>
      <c r="E307">
        <v>35</v>
      </c>
      <c r="F307" t="s">
        <v>85</v>
      </c>
      <c r="G307">
        <v>63095755</v>
      </c>
      <c r="H307" t="str">
        <f>RIGHT(Таблица2[[#This Row],[Дата рождения]],4)</f>
        <v>1982</v>
      </c>
    </row>
    <row r="308" spans="1:8" hidden="1" x14ac:dyDescent="0.2">
      <c r="A308">
        <v>1305</v>
      </c>
      <c r="B308" t="s">
        <v>672</v>
      </c>
      <c r="C308" t="s">
        <v>65</v>
      </c>
      <c r="D308" s="21" t="s">
        <v>673</v>
      </c>
      <c r="E308">
        <v>28</v>
      </c>
      <c r="F308" t="s">
        <v>591</v>
      </c>
      <c r="G308">
        <v>88400512</v>
      </c>
      <c r="H308" t="str">
        <f>RIGHT(Таблица2[[#This Row],[Дата рождения]],4)</f>
        <v>1989</v>
      </c>
    </row>
    <row r="309" spans="1:8" hidden="1" x14ac:dyDescent="0.2">
      <c r="A309">
        <v>901</v>
      </c>
      <c r="B309" t="s">
        <v>674</v>
      </c>
      <c r="C309" t="s">
        <v>71</v>
      </c>
      <c r="D309" s="21" t="s">
        <v>675</v>
      </c>
      <c r="E309">
        <v>23</v>
      </c>
      <c r="F309" t="s">
        <v>85</v>
      </c>
      <c r="G309">
        <v>17861270</v>
      </c>
      <c r="H309" t="str">
        <f>RIGHT(Таблица2[[#This Row],[Дата рождения]],4)</f>
        <v>1994</v>
      </c>
    </row>
    <row r="310" spans="1:8" hidden="1" x14ac:dyDescent="0.2">
      <c r="A310">
        <v>1238</v>
      </c>
      <c r="B310" t="s">
        <v>676</v>
      </c>
      <c r="C310" t="s">
        <v>65</v>
      </c>
      <c r="D310" s="21" t="s">
        <v>677</v>
      </c>
      <c r="E310">
        <v>40</v>
      </c>
      <c r="F310" t="s">
        <v>63</v>
      </c>
      <c r="G310">
        <v>46837767</v>
      </c>
      <c r="H310" t="str">
        <f>RIGHT(Таблица2[[#This Row],[Дата рождения]],4)</f>
        <v>1977</v>
      </c>
    </row>
    <row r="311" spans="1:8" hidden="1" x14ac:dyDescent="0.2">
      <c r="A311">
        <v>356</v>
      </c>
      <c r="B311" t="s">
        <v>678</v>
      </c>
      <c r="C311" t="s">
        <v>71</v>
      </c>
      <c r="D311" s="21" t="s">
        <v>679</v>
      </c>
      <c r="E311">
        <v>24</v>
      </c>
      <c r="F311" t="s">
        <v>124</v>
      </c>
      <c r="G311">
        <v>17698329</v>
      </c>
      <c r="H311" t="str">
        <f>RIGHT(Таблица2[[#This Row],[Дата рождения]],4)</f>
        <v>1993</v>
      </c>
    </row>
    <row r="312" spans="1:8" hidden="1" x14ac:dyDescent="0.2">
      <c r="A312">
        <v>886</v>
      </c>
      <c r="B312" t="s">
        <v>680</v>
      </c>
      <c r="C312" t="s">
        <v>65</v>
      </c>
      <c r="D312" s="21" t="s">
        <v>681</v>
      </c>
      <c r="E312">
        <v>31</v>
      </c>
      <c r="F312" t="s">
        <v>76</v>
      </c>
      <c r="G312">
        <v>45709761</v>
      </c>
      <c r="H312" t="str">
        <f>RIGHT(Таблица2[[#This Row],[Дата рождения]],4)</f>
        <v>1986</v>
      </c>
    </row>
    <row r="313" spans="1:8" hidden="1" x14ac:dyDescent="0.2">
      <c r="A313">
        <v>22</v>
      </c>
      <c r="B313" t="s">
        <v>682</v>
      </c>
      <c r="C313" t="s">
        <v>61</v>
      </c>
      <c r="D313" s="21" t="s">
        <v>683</v>
      </c>
      <c r="E313">
        <v>19</v>
      </c>
      <c r="F313" t="s">
        <v>684</v>
      </c>
      <c r="G313">
        <v>98166954</v>
      </c>
      <c r="H313" t="str">
        <f>RIGHT(Таблица2[[#This Row],[Дата рождения]],4)</f>
        <v>1998</v>
      </c>
    </row>
    <row r="314" spans="1:8" hidden="1" x14ac:dyDescent="0.2">
      <c r="A314">
        <v>873</v>
      </c>
      <c r="B314" t="s">
        <v>685</v>
      </c>
      <c r="C314" t="s">
        <v>71</v>
      </c>
      <c r="D314" s="21" t="s">
        <v>686</v>
      </c>
      <c r="E314">
        <v>27</v>
      </c>
      <c r="F314" t="s">
        <v>63</v>
      </c>
      <c r="G314">
        <v>99241018</v>
      </c>
      <c r="H314" t="str">
        <f>RIGHT(Таблица2[[#This Row],[Дата рождения]],4)</f>
        <v>1991</v>
      </c>
    </row>
    <row r="315" spans="1:8" hidden="1" x14ac:dyDescent="0.2">
      <c r="A315">
        <v>951</v>
      </c>
      <c r="B315" t="s">
        <v>687</v>
      </c>
      <c r="C315" t="s">
        <v>61</v>
      </c>
      <c r="D315" s="21" t="s">
        <v>688</v>
      </c>
      <c r="E315">
        <v>31</v>
      </c>
      <c r="F315" t="s">
        <v>63</v>
      </c>
      <c r="G315">
        <v>7286157</v>
      </c>
      <c r="H315" t="str">
        <f>RIGHT(Таблица2[[#This Row],[Дата рождения]],4)</f>
        <v>1986</v>
      </c>
    </row>
    <row r="316" spans="1:8" hidden="1" x14ac:dyDescent="0.2">
      <c r="A316">
        <v>180</v>
      </c>
      <c r="B316" t="s">
        <v>689</v>
      </c>
      <c r="C316" t="s">
        <v>61</v>
      </c>
      <c r="D316" s="21" t="s">
        <v>690</v>
      </c>
      <c r="E316">
        <v>24</v>
      </c>
      <c r="F316" t="s">
        <v>63</v>
      </c>
      <c r="G316">
        <v>4905240</v>
      </c>
      <c r="H316" t="str">
        <f>RIGHT(Таблица2[[#This Row],[Дата рождения]],4)</f>
        <v>1993</v>
      </c>
    </row>
    <row r="317" spans="1:8" hidden="1" x14ac:dyDescent="0.2">
      <c r="A317">
        <v>1053</v>
      </c>
      <c r="B317" t="s">
        <v>691</v>
      </c>
      <c r="C317" t="s">
        <v>61</v>
      </c>
      <c r="D317" s="21" t="s">
        <v>692</v>
      </c>
      <c r="E317">
        <v>25</v>
      </c>
      <c r="F317" t="s">
        <v>63</v>
      </c>
      <c r="G317">
        <v>43344622</v>
      </c>
      <c r="H317" t="str">
        <f>RIGHT(Таблица2[[#This Row],[Дата рождения]],4)</f>
        <v>1992</v>
      </c>
    </row>
    <row r="318" spans="1:8" hidden="1" x14ac:dyDescent="0.2">
      <c r="A318">
        <v>55</v>
      </c>
      <c r="B318" t="s">
        <v>693</v>
      </c>
      <c r="C318" t="s">
        <v>71</v>
      </c>
      <c r="D318" s="21" t="s">
        <v>694</v>
      </c>
      <c r="E318">
        <v>35</v>
      </c>
      <c r="F318" t="s">
        <v>76</v>
      </c>
      <c r="G318">
        <v>49546264</v>
      </c>
      <c r="H318" t="str">
        <f>RIGHT(Таблица2[[#This Row],[Дата рождения]],4)</f>
        <v>1982</v>
      </c>
    </row>
    <row r="319" spans="1:8" hidden="1" x14ac:dyDescent="0.2">
      <c r="A319">
        <v>313</v>
      </c>
      <c r="B319" t="s">
        <v>695</v>
      </c>
      <c r="C319" t="s">
        <v>71</v>
      </c>
      <c r="D319" s="21" t="s">
        <v>696</v>
      </c>
      <c r="E319">
        <v>26</v>
      </c>
      <c r="F319" t="s">
        <v>63</v>
      </c>
      <c r="G319">
        <v>42011999</v>
      </c>
      <c r="H319" t="str">
        <f>RIGHT(Таблица2[[#This Row],[Дата рождения]],4)</f>
        <v>1991</v>
      </c>
    </row>
    <row r="320" spans="1:8" hidden="1" x14ac:dyDescent="0.2">
      <c r="A320">
        <v>352</v>
      </c>
      <c r="B320" t="s">
        <v>697</v>
      </c>
      <c r="C320" t="s">
        <v>71</v>
      </c>
      <c r="D320" s="21" t="s">
        <v>698</v>
      </c>
      <c r="E320">
        <v>39</v>
      </c>
      <c r="F320" t="s">
        <v>63</v>
      </c>
      <c r="G320">
        <v>69287284</v>
      </c>
      <c r="H320" t="str">
        <f>RIGHT(Таблица2[[#This Row],[Дата рождения]],4)</f>
        <v>1979</v>
      </c>
    </row>
    <row r="321" spans="1:8" hidden="1" x14ac:dyDescent="0.2">
      <c r="A321">
        <v>1332</v>
      </c>
      <c r="B321" t="s">
        <v>699</v>
      </c>
      <c r="C321" t="s">
        <v>71</v>
      </c>
      <c r="D321" s="21" t="s">
        <v>700</v>
      </c>
      <c r="E321">
        <v>30</v>
      </c>
      <c r="F321" t="s">
        <v>85</v>
      </c>
      <c r="G321">
        <v>79544480</v>
      </c>
      <c r="H321" t="str">
        <f>RIGHT(Таблица2[[#This Row],[Дата рождения]],4)</f>
        <v>1987</v>
      </c>
    </row>
    <row r="322" spans="1:8" hidden="1" x14ac:dyDescent="0.2">
      <c r="A322">
        <v>690</v>
      </c>
      <c r="B322" t="s">
        <v>701</v>
      </c>
      <c r="C322" t="s">
        <v>61</v>
      </c>
      <c r="D322" s="21" t="s">
        <v>702</v>
      </c>
      <c r="E322">
        <v>20</v>
      </c>
      <c r="F322" t="s">
        <v>63</v>
      </c>
      <c r="G322">
        <v>84097573</v>
      </c>
      <c r="H322" t="str">
        <f>RIGHT(Таблица2[[#This Row],[Дата рождения]],4)</f>
        <v>1997</v>
      </c>
    </row>
    <row r="323" spans="1:8" hidden="1" x14ac:dyDescent="0.2">
      <c r="A323">
        <v>852</v>
      </c>
      <c r="B323" t="s">
        <v>703</v>
      </c>
      <c r="C323" t="s">
        <v>71</v>
      </c>
      <c r="D323" s="21" t="s">
        <v>704</v>
      </c>
      <c r="E323">
        <v>18</v>
      </c>
      <c r="F323" t="s">
        <v>63</v>
      </c>
      <c r="G323">
        <v>91005089</v>
      </c>
      <c r="H323" t="str">
        <f>RIGHT(Таблица2[[#This Row],[Дата рождения]],4)</f>
        <v>1999</v>
      </c>
    </row>
    <row r="324" spans="1:8" hidden="1" x14ac:dyDescent="0.2">
      <c r="A324">
        <v>671</v>
      </c>
      <c r="B324" t="s">
        <v>705</v>
      </c>
      <c r="C324" t="s">
        <v>65</v>
      </c>
      <c r="D324" s="21" t="s">
        <v>706</v>
      </c>
      <c r="E324">
        <v>30</v>
      </c>
      <c r="F324" t="s">
        <v>96</v>
      </c>
      <c r="G324">
        <v>26958295</v>
      </c>
      <c r="H324" t="str">
        <f>RIGHT(Таблица2[[#This Row],[Дата рождения]],4)</f>
        <v>1987</v>
      </c>
    </row>
    <row r="325" spans="1:8" hidden="1" x14ac:dyDescent="0.2">
      <c r="A325">
        <v>116</v>
      </c>
      <c r="B325" t="s">
        <v>707</v>
      </c>
      <c r="C325" t="s">
        <v>71</v>
      </c>
      <c r="D325" s="21" t="s">
        <v>708</v>
      </c>
      <c r="E325">
        <v>19</v>
      </c>
      <c r="F325" t="s">
        <v>63</v>
      </c>
      <c r="G325">
        <v>99072625</v>
      </c>
      <c r="H325" t="str">
        <f>RIGHT(Таблица2[[#This Row],[Дата рождения]],4)</f>
        <v>1998</v>
      </c>
    </row>
    <row r="326" spans="1:8" hidden="1" x14ac:dyDescent="0.2">
      <c r="A326">
        <v>129</v>
      </c>
      <c r="B326" t="s">
        <v>709</v>
      </c>
      <c r="C326" t="s">
        <v>71</v>
      </c>
      <c r="D326" s="21" t="s">
        <v>710</v>
      </c>
      <c r="E326">
        <v>27</v>
      </c>
      <c r="F326" t="s">
        <v>63</v>
      </c>
      <c r="G326">
        <v>7513454</v>
      </c>
      <c r="H326" t="str">
        <f>RIGHT(Таблица2[[#This Row],[Дата рождения]],4)</f>
        <v>1991</v>
      </c>
    </row>
    <row r="327" spans="1:8" hidden="1" x14ac:dyDescent="0.2">
      <c r="A327">
        <v>1549</v>
      </c>
      <c r="B327" t="s">
        <v>711</v>
      </c>
      <c r="C327" t="s">
        <v>71</v>
      </c>
      <c r="D327" s="21" t="s">
        <v>712</v>
      </c>
      <c r="E327">
        <v>22</v>
      </c>
      <c r="F327" t="s">
        <v>207</v>
      </c>
      <c r="G327">
        <v>8879939</v>
      </c>
      <c r="H327" t="str">
        <f>RIGHT(Таблица2[[#This Row],[Дата рождения]],4)</f>
        <v>1995</v>
      </c>
    </row>
    <row r="328" spans="1:8" hidden="1" x14ac:dyDescent="0.2">
      <c r="A328">
        <v>676</v>
      </c>
      <c r="B328" t="s">
        <v>713</v>
      </c>
      <c r="C328" t="s">
        <v>71</v>
      </c>
      <c r="D328" s="21" t="s">
        <v>714</v>
      </c>
      <c r="E328">
        <v>22</v>
      </c>
      <c r="F328" t="s">
        <v>63</v>
      </c>
      <c r="G328">
        <v>69633508</v>
      </c>
      <c r="H328" t="str">
        <f>RIGHT(Таблица2[[#This Row],[Дата рождения]],4)</f>
        <v>1996</v>
      </c>
    </row>
    <row r="329" spans="1:8" hidden="1" x14ac:dyDescent="0.2">
      <c r="A329">
        <v>431</v>
      </c>
      <c r="B329" t="s">
        <v>715</v>
      </c>
      <c r="C329" t="s">
        <v>71</v>
      </c>
      <c r="D329" s="21" t="s">
        <v>716</v>
      </c>
      <c r="E329">
        <v>24</v>
      </c>
      <c r="F329" t="s">
        <v>63</v>
      </c>
      <c r="G329">
        <v>14221139</v>
      </c>
      <c r="H329" t="str">
        <f>RIGHT(Таблица2[[#This Row],[Дата рождения]],4)</f>
        <v>1993</v>
      </c>
    </row>
    <row r="330" spans="1:8" hidden="1" x14ac:dyDescent="0.2">
      <c r="A330">
        <v>1779</v>
      </c>
      <c r="B330" t="s">
        <v>717</v>
      </c>
      <c r="C330" t="s">
        <v>65</v>
      </c>
      <c r="D330" s="21" t="s">
        <v>718</v>
      </c>
      <c r="E330">
        <v>28</v>
      </c>
      <c r="F330" t="s">
        <v>73</v>
      </c>
      <c r="G330">
        <v>90809187</v>
      </c>
      <c r="H330" t="str">
        <f>RIGHT(Таблица2[[#This Row],[Дата рождения]],4)</f>
        <v>1989</v>
      </c>
    </row>
    <row r="331" spans="1:8" hidden="1" x14ac:dyDescent="0.2">
      <c r="A331">
        <v>1543</v>
      </c>
      <c r="B331" t="s">
        <v>719</v>
      </c>
      <c r="C331" t="s">
        <v>61</v>
      </c>
      <c r="D331" s="21" t="s">
        <v>720</v>
      </c>
      <c r="E331">
        <v>21</v>
      </c>
      <c r="F331" t="s">
        <v>63</v>
      </c>
      <c r="G331">
        <v>39049680</v>
      </c>
      <c r="H331" t="str">
        <f>RIGHT(Таблица2[[#This Row],[Дата рождения]],4)</f>
        <v>1996</v>
      </c>
    </row>
    <row r="332" spans="1:8" hidden="1" x14ac:dyDescent="0.2">
      <c r="A332">
        <v>1264</v>
      </c>
      <c r="B332" t="s">
        <v>721</v>
      </c>
      <c r="C332" t="s">
        <v>71</v>
      </c>
      <c r="D332" s="21" t="s">
        <v>722</v>
      </c>
      <c r="E332">
        <v>33</v>
      </c>
      <c r="F332" t="s">
        <v>85</v>
      </c>
      <c r="G332">
        <v>3915616</v>
      </c>
      <c r="H332" t="str">
        <f>RIGHT(Таблица2[[#This Row],[Дата рождения]],4)</f>
        <v>1984</v>
      </c>
    </row>
    <row r="333" spans="1:8" hidden="1" x14ac:dyDescent="0.2">
      <c r="A333">
        <v>144</v>
      </c>
      <c r="B333" t="s">
        <v>723</v>
      </c>
      <c r="C333" t="s">
        <v>61</v>
      </c>
      <c r="D333" s="21" t="s">
        <v>724</v>
      </c>
      <c r="E333">
        <v>23</v>
      </c>
      <c r="F333" t="s">
        <v>67</v>
      </c>
      <c r="G333">
        <v>57242113</v>
      </c>
      <c r="H333" t="str">
        <f>RIGHT(Таблица2[[#This Row],[Дата рождения]],4)</f>
        <v>1994</v>
      </c>
    </row>
    <row r="334" spans="1:8" hidden="1" x14ac:dyDescent="0.2">
      <c r="A334">
        <v>327</v>
      </c>
      <c r="B334" t="s">
        <v>725</v>
      </c>
      <c r="C334" t="s">
        <v>71</v>
      </c>
      <c r="D334" s="21" t="s">
        <v>726</v>
      </c>
      <c r="E334">
        <v>39</v>
      </c>
      <c r="F334" t="s">
        <v>63</v>
      </c>
      <c r="G334">
        <v>14555618</v>
      </c>
      <c r="H334" t="str">
        <f>RIGHT(Таблица2[[#This Row],[Дата рождения]],4)</f>
        <v>1978</v>
      </c>
    </row>
    <row r="335" spans="1:8" hidden="1" x14ac:dyDescent="0.2">
      <c r="A335">
        <v>385</v>
      </c>
      <c r="B335" t="s">
        <v>727</v>
      </c>
      <c r="C335" t="s">
        <v>71</v>
      </c>
      <c r="D335" s="21" t="s">
        <v>728</v>
      </c>
      <c r="E335">
        <v>29</v>
      </c>
      <c r="F335" t="s">
        <v>73</v>
      </c>
      <c r="G335">
        <v>98696470</v>
      </c>
      <c r="H335" t="str">
        <f>RIGHT(Таблица2[[#This Row],[Дата рождения]],4)</f>
        <v>1988</v>
      </c>
    </row>
    <row r="336" spans="1:8" hidden="1" x14ac:dyDescent="0.2">
      <c r="A336">
        <v>515</v>
      </c>
      <c r="B336" t="s">
        <v>729</v>
      </c>
      <c r="C336" t="s">
        <v>71</v>
      </c>
      <c r="D336" s="21" t="s">
        <v>730</v>
      </c>
      <c r="E336">
        <v>38</v>
      </c>
      <c r="F336" t="s">
        <v>63</v>
      </c>
      <c r="G336">
        <v>87440423</v>
      </c>
      <c r="H336" t="str">
        <f>RIGHT(Таблица2[[#This Row],[Дата рождения]],4)</f>
        <v>1979</v>
      </c>
    </row>
    <row r="337" spans="1:8" hidden="1" x14ac:dyDescent="0.2">
      <c r="A337">
        <v>876</v>
      </c>
      <c r="B337" t="s">
        <v>201</v>
      </c>
      <c r="C337" t="s">
        <v>71</v>
      </c>
      <c r="D337" s="21" t="s">
        <v>202</v>
      </c>
      <c r="E337">
        <v>22</v>
      </c>
      <c r="F337" t="s">
        <v>63</v>
      </c>
      <c r="G337">
        <v>23126753</v>
      </c>
      <c r="H337" t="str">
        <f>RIGHT(Таблица2[[#This Row],[Дата рождения]],4)</f>
        <v>1995</v>
      </c>
    </row>
    <row r="338" spans="1:8" hidden="1" x14ac:dyDescent="0.2">
      <c r="A338">
        <v>1329</v>
      </c>
      <c r="B338" t="s">
        <v>731</v>
      </c>
      <c r="C338" t="s">
        <v>71</v>
      </c>
      <c r="D338" s="21" t="s">
        <v>732</v>
      </c>
      <c r="E338">
        <v>24</v>
      </c>
      <c r="F338" t="s">
        <v>73</v>
      </c>
      <c r="G338">
        <v>17088967</v>
      </c>
      <c r="H338" t="str">
        <f>RIGHT(Таблица2[[#This Row],[Дата рождения]],4)</f>
        <v>1993</v>
      </c>
    </row>
    <row r="339" spans="1:8" hidden="1" x14ac:dyDescent="0.2">
      <c r="A339">
        <v>843</v>
      </c>
      <c r="B339" t="s">
        <v>733</v>
      </c>
      <c r="C339" t="s">
        <v>71</v>
      </c>
      <c r="D339" s="21" t="s">
        <v>734</v>
      </c>
      <c r="E339">
        <v>25</v>
      </c>
      <c r="F339" t="s">
        <v>63</v>
      </c>
      <c r="G339">
        <v>38626760</v>
      </c>
      <c r="H339" t="str">
        <f>RIGHT(Таблица2[[#This Row],[Дата рождения]],4)</f>
        <v>1992</v>
      </c>
    </row>
    <row r="340" spans="1:8" hidden="1" x14ac:dyDescent="0.2">
      <c r="A340">
        <v>744</v>
      </c>
      <c r="B340" t="s">
        <v>735</v>
      </c>
      <c r="C340" t="s">
        <v>71</v>
      </c>
      <c r="D340" s="21" t="s">
        <v>736</v>
      </c>
      <c r="E340">
        <v>36</v>
      </c>
      <c r="F340" t="s">
        <v>63</v>
      </c>
      <c r="G340">
        <v>71302714</v>
      </c>
      <c r="H340" t="str">
        <f>RIGHT(Таблица2[[#This Row],[Дата рождения]],4)</f>
        <v>1981</v>
      </c>
    </row>
    <row r="341" spans="1:8" hidden="1" x14ac:dyDescent="0.2">
      <c r="A341">
        <v>476</v>
      </c>
      <c r="B341" t="s">
        <v>737</v>
      </c>
      <c r="C341" t="s">
        <v>71</v>
      </c>
      <c r="D341" s="21" t="s">
        <v>738</v>
      </c>
      <c r="E341">
        <v>25</v>
      </c>
      <c r="F341" t="s">
        <v>63</v>
      </c>
      <c r="G341">
        <v>75931487</v>
      </c>
      <c r="H341" t="str">
        <f>RIGHT(Таблица2[[#This Row],[Дата рождения]],4)</f>
        <v>1992</v>
      </c>
    </row>
    <row r="342" spans="1:8" hidden="1" x14ac:dyDescent="0.2">
      <c r="A342">
        <v>481</v>
      </c>
      <c r="B342" t="s">
        <v>739</v>
      </c>
      <c r="C342" t="s">
        <v>71</v>
      </c>
      <c r="D342" s="21" t="s">
        <v>740</v>
      </c>
      <c r="E342">
        <v>44</v>
      </c>
      <c r="F342" t="s">
        <v>63</v>
      </c>
      <c r="G342">
        <v>98404591</v>
      </c>
      <c r="H342" t="str">
        <f>RIGHT(Таблица2[[#This Row],[Дата рождения]],4)</f>
        <v>1973</v>
      </c>
    </row>
    <row r="343" spans="1:8" hidden="1" x14ac:dyDescent="0.2">
      <c r="A343">
        <v>747</v>
      </c>
      <c r="B343" t="s">
        <v>741</v>
      </c>
      <c r="C343" t="s">
        <v>65</v>
      </c>
      <c r="D343" s="21" t="s">
        <v>742</v>
      </c>
      <c r="E343">
        <v>31</v>
      </c>
      <c r="F343" t="s">
        <v>63</v>
      </c>
      <c r="G343">
        <v>25774329</v>
      </c>
      <c r="H343" t="str">
        <f>RIGHT(Таблица2[[#This Row],[Дата рождения]],4)</f>
        <v>1986</v>
      </c>
    </row>
    <row r="344" spans="1:8" hidden="1" x14ac:dyDescent="0.2">
      <c r="A344">
        <v>1580</v>
      </c>
      <c r="B344" t="s">
        <v>743</v>
      </c>
      <c r="C344" t="s">
        <v>71</v>
      </c>
      <c r="D344" s="21" t="s">
        <v>744</v>
      </c>
      <c r="E344">
        <v>28</v>
      </c>
      <c r="F344" t="s">
        <v>63</v>
      </c>
      <c r="G344">
        <v>64408777</v>
      </c>
      <c r="H344" t="str">
        <f>RIGHT(Таблица2[[#This Row],[Дата рождения]],4)</f>
        <v>1989</v>
      </c>
    </row>
    <row r="345" spans="1:8" hidden="1" x14ac:dyDescent="0.2">
      <c r="A345">
        <v>307</v>
      </c>
      <c r="B345" t="s">
        <v>745</v>
      </c>
      <c r="C345" t="s">
        <v>71</v>
      </c>
      <c r="D345" s="21" t="s">
        <v>746</v>
      </c>
      <c r="E345">
        <v>32</v>
      </c>
      <c r="F345" t="s">
        <v>63</v>
      </c>
      <c r="G345">
        <v>2780464</v>
      </c>
      <c r="H345" t="str">
        <f>RIGHT(Таблица2[[#This Row],[Дата рождения]],4)</f>
        <v>1985</v>
      </c>
    </row>
    <row r="346" spans="1:8" hidden="1" x14ac:dyDescent="0.2">
      <c r="A346">
        <v>856</v>
      </c>
      <c r="B346" t="s">
        <v>747</v>
      </c>
      <c r="C346" t="s">
        <v>65</v>
      </c>
      <c r="D346" s="21" t="s">
        <v>748</v>
      </c>
      <c r="E346">
        <v>42</v>
      </c>
      <c r="F346" t="s">
        <v>63</v>
      </c>
      <c r="G346">
        <v>11903734</v>
      </c>
      <c r="H346" t="str">
        <f>RIGHT(Таблица2[[#This Row],[Дата рождения]],4)</f>
        <v>1975</v>
      </c>
    </row>
    <row r="347" spans="1:8" hidden="1" x14ac:dyDescent="0.2">
      <c r="A347">
        <v>217</v>
      </c>
      <c r="B347" t="s">
        <v>749</v>
      </c>
      <c r="C347" t="s">
        <v>71</v>
      </c>
      <c r="D347" s="21" t="s">
        <v>750</v>
      </c>
      <c r="E347">
        <v>26</v>
      </c>
      <c r="F347" t="s">
        <v>124</v>
      </c>
      <c r="G347">
        <v>58306119</v>
      </c>
      <c r="H347" t="str">
        <f>RIGHT(Таблица2[[#This Row],[Дата рождения]],4)</f>
        <v>1991</v>
      </c>
    </row>
    <row r="348" spans="1:8" hidden="1" x14ac:dyDescent="0.2">
      <c r="A348">
        <v>827</v>
      </c>
      <c r="B348" t="s">
        <v>751</v>
      </c>
      <c r="C348" t="s">
        <v>71</v>
      </c>
      <c r="D348" s="21" t="s">
        <v>752</v>
      </c>
      <c r="E348">
        <v>36</v>
      </c>
      <c r="F348" t="s">
        <v>63</v>
      </c>
      <c r="G348">
        <v>39981069</v>
      </c>
      <c r="H348" t="str">
        <f>RIGHT(Таблица2[[#This Row],[Дата рождения]],4)</f>
        <v>1981</v>
      </c>
    </row>
    <row r="349" spans="1:8" hidden="1" x14ac:dyDescent="0.2">
      <c r="A349">
        <v>1451</v>
      </c>
      <c r="B349" t="s">
        <v>753</v>
      </c>
      <c r="C349" t="s">
        <v>65</v>
      </c>
      <c r="D349" s="21" t="s">
        <v>754</v>
      </c>
      <c r="E349">
        <v>34</v>
      </c>
      <c r="F349" t="s">
        <v>63</v>
      </c>
      <c r="G349">
        <v>15594748</v>
      </c>
      <c r="H349" t="str">
        <f>RIGHT(Таблица2[[#This Row],[Дата рождения]],4)</f>
        <v>1983</v>
      </c>
    </row>
    <row r="350" spans="1:8" hidden="1" x14ac:dyDescent="0.2">
      <c r="A350">
        <v>228</v>
      </c>
      <c r="B350" t="s">
        <v>755</v>
      </c>
      <c r="C350" t="s">
        <v>71</v>
      </c>
      <c r="D350" s="21" t="s">
        <v>756</v>
      </c>
      <c r="E350">
        <v>30</v>
      </c>
      <c r="F350" t="s">
        <v>528</v>
      </c>
      <c r="G350">
        <v>49695527</v>
      </c>
      <c r="H350" t="str">
        <f>RIGHT(Таблица2[[#This Row],[Дата рождения]],4)</f>
        <v>1987</v>
      </c>
    </row>
    <row r="351" spans="1:8" hidden="1" x14ac:dyDescent="0.2">
      <c r="A351">
        <v>982</v>
      </c>
      <c r="B351" t="s">
        <v>757</v>
      </c>
      <c r="C351" t="s">
        <v>71</v>
      </c>
      <c r="D351" s="21" t="s">
        <v>758</v>
      </c>
      <c r="E351">
        <v>36</v>
      </c>
      <c r="F351" t="s">
        <v>124</v>
      </c>
      <c r="G351">
        <v>19138846</v>
      </c>
      <c r="H351" t="str">
        <f>RIGHT(Таблица2[[#This Row],[Дата рождения]],4)</f>
        <v>1981</v>
      </c>
    </row>
    <row r="352" spans="1:8" hidden="1" x14ac:dyDescent="0.2">
      <c r="A352">
        <v>994</v>
      </c>
      <c r="B352" t="s">
        <v>759</v>
      </c>
      <c r="C352" t="s">
        <v>65</v>
      </c>
      <c r="D352" s="21" t="s">
        <v>760</v>
      </c>
      <c r="E352">
        <v>20</v>
      </c>
      <c r="F352" t="s">
        <v>63</v>
      </c>
      <c r="G352">
        <v>92408380</v>
      </c>
      <c r="H352" t="str">
        <f>RIGHT(Таблица2[[#This Row],[Дата рождения]],4)</f>
        <v>1997</v>
      </c>
    </row>
    <row r="353" spans="1:8" hidden="1" x14ac:dyDescent="0.2">
      <c r="A353">
        <v>730</v>
      </c>
      <c r="B353" t="s">
        <v>761</v>
      </c>
      <c r="C353" t="s">
        <v>71</v>
      </c>
      <c r="D353" s="21" t="s">
        <v>762</v>
      </c>
      <c r="E353">
        <v>33</v>
      </c>
      <c r="F353" t="s">
        <v>63</v>
      </c>
      <c r="G353">
        <v>47678572</v>
      </c>
      <c r="H353" t="str">
        <f>RIGHT(Таблица2[[#This Row],[Дата рождения]],4)</f>
        <v>1984</v>
      </c>
    </row>
    <row r="354" spans="1:8" hidden="1" x14ac:dyDescent="0.2">
      <c r="A354">
        <v>1095</v>
      </c>
      <c r="B354" t="s">
        <v>763</v>
      </c>
      <c r="C354" t="s">
        <v>71</v>
      </c>
      <c r="D354" s="21" t="s">
        <v>764</v>
      </c>
      <c r="E354">
        <v>29</v>
      </c>
      <c r="F354" t="s">
        <v>73</v>
      </c>
      <c r="G354">
        <v>45178217</v>
      </c>
      <c r="H354" t="str">
        <f>RIGHT(Таблица2[[#This Row],[Дата рождения]],4)</f>
        <v>1988</v>
      </c>
    </row>
    <row r="355" spans="1:8" hidden="1" x14ac:dyDescent="0.2">
      <c r="A355">
        <v>1666</v>
      </c>
      <c r="B355" t="s">
        <v>765</v>
      </c>
      <c r="C355" t="s">
        <v>71</v>
      </c>
      <c r="D355" s="21" t="s">
        <v>766</v>
      </c>
      <c r="E355">
        <v>28</v>
      </c>
      <c r="F355" t="s">
        <v>63</v>
      </c>
      <c r="G355">
        <v>74126558</v>
      </c>
      <c r="H355" t="str">
        <f>RIGHT(Таблица2[[#This Row],[Дата рождения]],4)</f>
        <v>1990</v>
      </c>
    </row>
    <row r="356" spans="1:8" hidden="1" x14ac:dyDescent="0.2">
      <c r="A356">
        <v>139</v>
      </c>
      <c r="B356" t="s">
        <v>767</v>
      </c>
      <c r="C356" t="s">
        <v>71</v>
      </c>
      <c r="D356" s="21" t="s">
        <v>768</v>
      </c>
      <c r="E356">
        <v>35</v>
      </c>
      <c r="F356" t="s">
        <v>103</v>
      </c>
      <c r="G356">
        <v>99561007</v>
      </c>
      <c r="H356" t="str">
        <f>RIGHT(Таблица2[[#This Row],[Дата рождения]],4)</f>
        <v>1982</v>
      </c>
    </row>
    <row r="357" spans="1:8" hidden="1" x14ac:dyDescent="0.2">
      <c r="A357">
        <v>1125</v>
      </c>
      <c r="B357" t="s">
        <v>769</v>
      </c>
      <c r="C357" t="s">
        <v>71</v>
      </c>
      <c r="D357" s="21" t="s">
        <v>770</v>
      </c>
      <c r="E357">
        <v>30</v>
      </c>
      <c r="F357" t="s">
        <v>63</v>
      </c>
      <c r="G357">
        <v>33986907</v>
      </c>
      <c r="H357" t="str">
        <f>RIGHT(Таблица2[[#This Row],[Дата рождения]],4)</f>
        <v>1987</v>
      </c>
    </row>
    <row r="358" spans="1:8" hidden="1" x14ac:dyDescent="0.2">
      <c r="A358">
        <v>215</v>
      </c>
      <c r="B358" t="s">
        <v>771</v>
      </c>
      <c r="C358" t="s">
        <v>71</v>
      </c>
      <c r="D358" s="21" t="s">
        <v>772</v>
      </c>
      <c r="E358">
        <v>27</v>
      </c>
      <c r="F358" t="s">
        <v>63</v>
      </c>
      <c r="G358">
        <v>14641251</v>
      </c>
      <c r="H358" t="str">
        <f>RIGHT(Таблица2[[#This Row],[Дата рождения]],4)</f>
        <v>1990</v>
      </c>
    </row>
    <row r="359" spans="1:8" hidden="1" x14ac:dyDescent="0.2">
      <c r="A359">
        <v>474</v>
      </c>
      <c r="B359" t="s">
        <v>773</v>
      </c>
      <c r="C359" t="s">
        <v>71</v>
      </c>
      <c r="D359" s="21" t="s">
        <v>774</v>
      </c>
      <c r="E359">
        <v>27</v>
      </c>
      <c r="F359" t="s">
        <v>63</v>
      </c>
      <c r="G359">
        <v>86127748</v>
      </c>
      <c r="H359" t="str">
        <f>RIGHT(Таблица2[[#This Row],[Дата рождения]],4)</f>
        <v>1990</v>
      </c>
    </row>
    <row r="360" spans="1:8" hidden="1" x14ac:dyDescent="0.2">
      <c r="A360">
        <v>1080</v>
      </c>
      <c r="B360" t="s">
        <v>775</v>
      </c>
      <c r="C360" t="s">
        <v>71</v>
      </c>
      <c r="D360" s="21" t="s">
        <v>776</v>
      </c>
      <c r="E360">
        <v>37</v>
      </c>
      <c r="F360" t="s">
        <v>161</v>
      </c>
      <c r="G360">
        <v>71262404</v>
      </c>
      <c r="H360" t="str">
        <f>RIGHT(Таблица2[[#This Row],[Дата рождения]],4)</f>
        <v>1980</v>
      </c>
    </row>
    <row r="361" spans="1:8" hidden="1" x14ac:dyDescent="0.2">
      <c r="A361">
        <v>432</v>
      </c>
      <c r="B361" t="s">
        <v>777</v>
      </c>
      <c r="C361" t="s">
        <v>65</v>
      </c>
      <c r="D361" s="21" t="s">
        <v>778</v>
      </c>
      <c r="E361">
        <v>44</v>
      </c>
      <c r="F361" t="s">
        <v>124</v>
      </c>
      <c r="G361">
        <v>51998767</v>
      </c>
      <c r="H361" t="str">
        <f>RIGHT(Таблица2[[#This Row],[Дата рождения]],4)</f>
        <v>1974</v>
      </c>
    </row>
    <row r="362" spans="1:8" hidden="1" x14ac:dyDescent="0.2">
      <c r="A362">
        <v>1746</v>
      </c>
      <c r="B362" t="s">
        <v>779</v>
      </c>
      <c r="C362" t="s">
        <v>65</v>
      </c>
      <c r="D362" s="21" t="s">
        <v>780</v>
      </c>
      <c r="E362">
        <v>24</v>
      </c>
      <c r="F362" t="s">
        <v>63</v>
      </c>
      <c r="G362">
        <v>11533048</v>
      </c>
      <c r="H362" t="str">
        <f>RIGHT(Таблица2[[#This Row],[Дата рождения]],4)</f>
        <v>1993</v>
      </c>
    </row>
    <row r="363" spans="1:8" hidden="1" x14ac:dyDescent="0.2">
      <c r="A363">
        <v>1219</v>
      </c>
      <c r="B363" t="s">
        <v>781</v>
      </c>
      <c r="C363" t="s">
        <v>65</v>
      </c>
      <c r="D363" s="21" t="s">
        <v>782</v>
      </c>
      <c r="E363">
        <v>20</v>
      </c>
      <c r="F363" t="s">
        <v>63</v>
      </c>
      <c r="G363">
        <v>70951767</v>
      </c>
      <c r="H363" t="str">
        <f>RIGHT(Таблица2[[#This Row],[Дата рождения]],4)</f>
        <v>1997</v>
      </c>
    </row>
    <row r="364" spans="1:8" hidden="1" x14ac:dyDescent="0.2">
      <c r="A364">
        <v>1033</v>
      </c>
      <c r="B364" t="s">
        <v>783</v>
      </c>
      <c r="C364" t="s">
        <v>65</v>
      </c>
      <c r="D364" s="21" t="s">
        <v>784</v>
      </c>
      <c r="E364">
        <v>22</v>
      </c>
      <c r="F364" t="s">
        <v>63</v>
      </c>
      <c r="G364">
        <v>52889338</v>
      </c>
      <c r="H364" t="str">
        <f>RIGHT(Таблица2[[#This Row],[Дата рождения]],4)</f>
        <v>1995</v>
      </c>
    </row>
    <row r="365" spans="1:8" hidden="1" x14ac:dyDescent="0.2">
      <c r="A365">
        <v>94</v>
      </c>
      <c r="B365" t="s">
        <v>785</v>
      </c>
      <c r="C365" t="s">
        <v>61</v>
      </c>
      <c r="D365" s="21" t="s">
        <v>786</v>
      </c>
      <c r="E365">
        <v>20</v>
      </c>
      <c r="F365" t="s">
        <v>63</v>
      </c>
      <c r="G365">
        <v>35504017</v>
      </c>
      <c r="H365" t="str">
        <f>RIGHT(Таблица2[[#This Row],[Дата рождения]],4)</f>
        <v>1997</v>
      </c>
    </row>
    <row r="366" spans="1:8" hidden="1" x14ac:dyDescent="0.2">
      <c r="A366">
        <v>1138</v>
      </c>
      <c r="B366" t="s">
        <v>787</v>
      </c>
      <c r="C366" t="s">
        <v>61</v>
      </c>
      <c r="D366" s="21" t="s">
        <v>788</v>
      </c>
      <c r="E366">
        <v>27</v>
      </c>
      <c r="F366" t="s">
        <v>63</v>
      </c>
      <c r="G366">
        <v>4481513</v>
      </c>
      <c r="H366" t="str">
        <f>RIGHT(Таблица2[[#This Row],[Дата рождения]],4)</f>
        <v>1990</v>
      </c>
    </row>
    <row r="367" spans="1:8" hidden="1" x14ac:dyDescent="0.2">
      <c r="A367">
        <v>768</v>
      </c>
      <c r="B367" t="s">
        <v>789</v>
      </c>
      <c r="C367" t="s">
        <v>61</v>
      </c>
      <c r="D367" s="21" t="s">
        <v>790</v>
      </c>
      <c r="E367">
        <v>31</v>
      </c>
      <c r="F367" t="s">
        <v>63</v>
      </c>
      <c r="G367">
        <v>94595365</v>
      </c>
      <c r="H367" t="str">
        <f>RIGHT(Таблица2[[#This Row],[Дата рождения]],4)</f>
        <v>1986</v>
      </c>
    </row>
    <row r="368" spans="1:8" hidden="1" x14ac:dyDescent="0.2">
      <c r="A368">
        <v>1620</v>
      </c>
      <c r="B368" t="s">
        <v>791</v>
      </c>
      <c r="C368" t="s">
        <v>71</v>
      </c>
      <c r="D368" s="21" t="s">
        <v>792</v>
      </c>
      <c r="E368">
        <v>34</v>
      </c>
      <c r="F368" t="s">
        <v>85</v>
      </c>
      <c r="G368">
        <v>4035312</v>
      </c>
      <c r="H368" t="str">
        <f>RIGHT(Таблица2[[#This Row],[Дата рождения]],4)</f>
        <v>1983</v>
      </c>
    </row>
    <row r="369" spans="1:8" hidden="1" x14ac:dyDescent="0.2">
      <c r="A369">
        <v>459</v>
      </c>
      <c r="B369" t="s">
        <v>793</v>
      </c>
      <c r="C369" t="s">
        <v>71</v>
      </c>
      <c r="D369" s="21" t="s">
        <v>794</v>
      </c>
      <c r="E369">
        <v>31</v>
      </c>
      <c r="F369" t="s">
        <v>96</v>
      </c>
      <c r="G369">
        <v>42262488</v>
      </c>
      <c r="H369" t="str">
        <f>RIGHT(Таблица2[[#This Row],[Дата рождения]],4)</f>
        <v>1986</v>
      </c>
    </row>
    <row r="370" spans="1:8" hidden="1" x14ac:dyDescent="0.2">
      <c r="A370">
        <v>182</v>
      </c>
      <c r="B370" t="s">
        <v>795</v>
      </c>
      <c r="C370" t="s">
        <v>71</v>
      </c>
      <c r="D370" s="21" t="s">
        <v>796</v>
      </c>
      <c r="E370">
        <v>31</v>
      </c>
      <c r="F370" t="s">
        <v>591</v>
      </c>
      <c r="G370">
        <v>16898139</v>
      </c>
      <c r="H370" t="str">
        <f>RIGHT(Таблица2[[#This Row],[Дата рождения]],4)</f>
        <v>1986</v>
      </c>
    </row>
    <row r="371" spans="1:8" hidden="1" x14ac:dyDescent="0.2">
      <c r="A371">
        <v>272</v>
      </c>
      <c r="B371" t="s">
        <v>797</v>
      </c>
      <c r="C371" t="s">
        <v>71</v>
      </c>
      <c r="D371" s="21" t="s">
        <v>798</v>
      </c>
      <c r="E371">
        <v>27</v>
      </c>
      <c r="F371" t="s">
        <v>85</v>
      </c>
      <c r="G371">
        <v>9349472</v>
      </c>
      <c r="H371" t="str">
        <f>RIGHT(Таблица2[[#This Row],[Дата рождения]],4)</f>
        <v>1990</v>
      </c>
    </row>
    <row r="372" spans="1:8" hidden="1" x14ac:dyDescent="0.2">
      <c r="A372">
        <v>5</v>
      </c>
      <c r="B372" t="s">
        <v>799</v>
      </c>
      <c r="C372" t="s">
        <v>65</v>
      </c>
      <c r="D372" s="21" t="s">
        <v>800</v>
      </c>
      <c r="E372">
        <v>32</v>
      </c>
      <c r="F372" t="s">
        <v>63</v>
      </c>
      <c r="G372">
        <v>21604667</v>
      </c>
      <c r="H372" t="str">
        <f>RIGHT(Таблица2[[#This Row],[Дата рождения]],4)</f>
        <v>1985</v>
      </c>
    </row>
    <row r="373" spans="1:8" hidden="1" x14ac:dyDescent="0.2">
      <c r="A373">
        <v>1120</v>
      </c>
      <c r="B373" t="s">
        <v>801</v>
      </c>
      <c r="C373" t="s">
        <v>65</v>
      </c>
      <c r="D373" s="21" t="s">
        <v>802</v>
      </c>
      <c r="E373">
        <v>33</v>
      </c>
      <c r="F373" t="s">
        <v>85</v>
      </c>
      <c r="G373">
        <v>37750174</v>
      </c>
      <c r="H373" t="str">
        <f>RIGHT(Таблица2[[#This Row],[Дата рождения]],4)</f>
        <v>1984</v>
      </c>
    </row>
    <row r="374" spans="1:8" hidden="1" x14ac:dyDescent="0.2">
      <c r="A374">
        <v>753</v>
      </c>
      <c r="B374" t="s">
        <v>803</v>
      </c>
      <c r="C374" t="s">
        <v>61</v>
      </c>
      <c r="D374" s="21" t="s">
        <v>804</v>
      </c>
      <c r="E374">
        <v>20</v>
      </c>
      <c r="F374" t="s">
        <v>63</v>
      </c>
      <c r="G374">
        <v>91659622</v>
      </c>
      <c r="H374" t="str">
        <f>RIGHT(Таблица2[[#This Row],[Дата рождения]],4)</f>
        <v>1997</v>
      </c>
    </row>
    <row r="375" spans="1:8" hidden="1" x14ac:dyDescent="0.2">
      <c r="A375">
        <v>685</v>
      </c>
      <c r="B375" t="s">
        <v>805</v>
      </c>
      <c r="C375" t="s">
        <v>65</v>
      </c>
      <c r="D375" s="21" t="s">
        <v>806</v>
      </c>
      <c r="E375">
        <v>30</v>
      </c>
      <c r="F375" t="s">
        <v>63</v>
      </c>
      <c r="G375">
        <v>40432588</v>
      </c>
      <c r="H375" t="str">
        <f>RIGHT(Таблица2[[#This Row],[Дата рождения]],4)</f>
        <v>1987</v>
      </c>
    </row>
    <row r="376" spans="1:8" hidden="1" x14ac:dyDescent="0.2">
      <c r="A376">
        <v>1534</v>
      </c>
      <c r="B376" t="s">
        <v>807</v>
      </c>
      <c r="C376" t="s">
        <v>65</v>
      </c>
      <c r="D376" s="21" t="s">
        <v>62</v>
      </c>
      <c r="E376">
        <v>25</v>
      </c>
      <c r="F376" t="s">
        <v>63</v>
      </c>
      <c r="G376">
        <v>35428203</v>
      </c>
      <c r="H376" t="str">
        <f>RIGHT(Таблица2[[#This Row],[Дата рождения]],4)</f>
        <v>1992</v>
      </c>
    </row>
    <row r="377" spans="1:8" hidden="1" x14ac:dyDescent="0.2">
      <c r="A377">
        <v>1314</v>
      </c>
      <c r="B377" t="s">
        <v>808</v>
      </c>
      <c r="C377" t="s">
        <v>65</v>
      </c>
      <c r="D377" s="21" t="s">
        <v>809</v>
      </c>
      <c r="E377">
        <v>29</v>
      </c>
      <c r="F377" t="s">
        <v>85</v>
      </c>
      <c r="G377">
        <v>14315823</v>
      </c>
      <c r="H377" t="str">
        <f>RIGHT(Таблица2[[#This Row],[Дата рождения]],4)</f>
        <v>1988</v>
      </c>
    </row>
    <row r="378" spans="1:8" hidden="1" x14ac:dyDescent="0.2">
      <c r="A378">
        <v>1715</v>
      </c>
      <c r="B378" t="s">
        <v>810</v>
      </c>
      <c r="C378" t="s">
        <v>65</v>
      </c>
      <c r="D378" s="21" t="s">
        <v>811</v>
      </c>
      <c r="E378">
        <v>45</v>
      </c>
      <c r="F378" t="s">
        <v>124</v>
      </c>
      <c r="G378">
        <v>86057832</v>
      </c>
      <c r="H378" t="str">
        <f>RIGHT(Таблица2[[#This Row],[Дата рождения]],4)</f>
        <v>1972</v>
      </c>
    </row>
    <row r="379" spans="1:8" hidden="1" x14ac:dyDescent="0.2">
      <c r="A379">
        <v>719</v>
      </c>
      <c r="B379" t="s">
        <v>812</v>
      </c>
      <c r="C379" t="s">
        <v>65</v>
      </c>
      <c r="D379" s="21" t="s">
        <v>813</v>
      </c>
      <c r="E379">
        <v>24</v>
      </c>
      <c r="F379" t="s">
        <v>63</v>
      </c>
      <c r="G379">
        <v>20414902</v>
      </c>
      <c r="H379" t="str">
        <f>RIGHT(Таблица2[[#This Row],[Дата рождения]],4)</f>
        <v>1993</v>
      </c>
    </row>
    <row r="380" spans="1:8" hidden="1" x14ac:dyDescent="0.2">
      <c r="A380">
        <v>1521</v>
      </c>
      <c r="B380" t="s">
        <v>814</v>
      </c>
      <c r="C380" t="s">
        <v>71</v>
      </c>
      <c r="D380" s="21" t="s">
        <v>815</v>
      </c>
      <c r="E380">
        <v>37</v>
      </c>
      <c r="F380" t="s">
        <v>85</v>
      </c>
      <c r="G380">
        <v>79944559</v>
      </c>
      <c r="H380" t="str">
        <f>RIGHT(Таблица2[[#This Row],[Дата рождения]],4)</f>
        <v>1980</v>
      </c>
    </row>
    <row r="381" spans="1:8" hidden="1" x14ac:dyDescent="0.2">
      <c r="A381">
        <v>1297</v>
      </c>
      <c r="B381" t="s">
        <v>816</v>
      </c>
      <c r="C381" t="s">
        <v>65</v>
      </c>
      <c r="D381" s="21" t="s">
        <v>817</v>
      </c>
      <c r="E381">
        <v>33</v>
      </c>
      <c r="F381" t="s">
        <v>76</v>
      </c>
      <c r="G381">
        <v>19272090</v>
      </c>
      <c r="H381" t="str">
        <f>RIGHT(Таблица2[[#This Row],[Дата рождения]],4)</f>
        <v>1984</v>
      </c>
    </row>
    <row r="382" spans="1:8" hidden="1" x14ac:dyDescent="0.2">
      <c r="A382">
        <v>1069</v>
      </c>
      <c r="B382" t="s">
        <v>818</v>
      </c>
      <c r="C382" t="s">
        <v>61</v>
      </c>
      <c r="D382" s="21" t="s">
        <v>819</v>
      </c>
      <c r="E382">
        <v>35</v>
      </c>
      <c r="F382" t="s">
        <v>73</v>
      </c>
      <c r="G382">
        <v>51495498</v>
      </c>
      <c r="H382" t="str">
        <f>RIGHT(Таблица2[[#This Row],[Дата рождения]],4)</f>
        <v>1982</v>
      </c>
    </row>
    <row r="383" spans="1:8" hidden="1" x14ac:dyDescent="0.2">
      <c r="A383">
        <v>507</v>
      </c>
      <c r="B383" t="s">
        <v>820</v>
      </c>
      <c r="C383" t="s">
        <v>71</v>
      </c>
      <c r="D383" s="21" t="s">
        <v>821</v>
      </c>
      <c r="E383">
        <v>29</v>
      </c>
      <c r="F383" t="s">
        <v>85</v>
      </c>
      <c r="G383">
        <v>942054</v>
      </c>
      <c r="H383" t="str">
        <f>RIGHT(Таблица2[[#This Row],[Дата рождения]],4)</f>
        <v>1988</v>
      </c>
    </row>
    <row r="384" spans="1:8" hidden="1" x14ac:dyDescent="0.2">
      <c r="A384">
        <v>1059</v>
      </c>
      <c r="B384" t="s">
        <v>822</v>
      </c>
      <c r="C384" t="s">
        <v>71</v>
      </c>
      <c r="D384" s="21" t="s">
        <v>187</v>
      </c>
      <c r="E384">
        <v>31</v>
      </c>
      <c r="F384" t="s">
        <v>96</v>
      </c>
      <c r="G384">
        <v>6849329</v>
      </c>
      <c r="H384" t="str">
        <f>RIGHT(Таблица2[[#This Row],[Дата рождения]],4)</f>
        <v>1986</v>
      </c>
    </row>
    <row r="385" spans="1:8" hidden="1" x14ac:dyDescent="0.2">
      <c r="A385">
        <v>1358</v>
      </c>
      <c r="B385" t="s">
        <v>823</v>
      </c>
      <c r="C385" t="s">
        <v>71</v>
      </c>
      <c r="D385" s="21" t="s">
        <v>824</v>
      </c>
      <c r="E385">
        <v>23</v>
      </c>
      <c r="F385" t="s">
        <v>207</v>
      </c>
      <c r="G385">
        <v>47902163</v>
      </c>
      <c r="H385" t="str">
        <f>RIGHT(Таблица2[[#This Row],[Дата рождения]],4)</f>
        <v>1994</v>
      </c>
    </row>
    <row r="386" spans="1:8" hidden="1" x14ac:dyDescent="0.2">
      <c r="A386">
        <v>919</v>
      </c>
      <c r="B386" t="s">
        <v>825</v>
      </c>
      <c r="C386" t="s">
        <v>71</v>
      </c>
      <c r="D386" s="21" t="s">
        <v>826</v>
      </c>
      <c r="E386">
        <v>19</v>
      </c>
      <c r="F386" t="s">
        <v>63</v>
      </c>
      <c r="G386">
        <v>37472101</v>
      </c>
      <c r="H386" t="str">
        <f>RIGHT(Таблица2[[#This Row],[Дата рождения]],4)</f>
        <v>1998</v>
      </c>
    </row>
    <row r="387" spans="1:8" hidden="1" x14ac:dyDescent="0.2">
      <c r="A387">
        <v>231</v>
      </c>
      <c r="B387" t="s">
        <v>827</v>
      </c>
      <c r="C387" t="s">
        <v>65</v>
      </c>
      <c r="D387" s="21" t="s">
        <v>828</v>
      </c>
      <c r="E387">
        <v>27</v>
      </c>
      <c r="F387" t="s">
        <v>161</v>
      </c>
      <c r="G387">
        <v>79157491</v>
      </c>
      <c r="H387" t="str">
        <f>RIGHT(Таблица2[[#This Row],[Дата рождения]],4)</f>
        <v>1990</v>
      </c>
    </row>
    <row r="388" spans="1:8" hidden="1" x14ac:dyDescent="0.2">
      <c r="A388">
        <v>443</v>
      </c>
      <c r="B388" t="s">
        <v>829</v>
      </c>
      <c r="C388" t="s">
        <v>71</v>
      </c>
      <c r="D388" s="21" t="s">
        <v>830</v>
      </c>
      <c r="E388">
        <v>35</v>
      </c>
      <c r="F388" t="s">
        <v>124</v>
      </c>
      <c r="G388">
        <v>51571280</v>
      </c>
      <c r="H388" t="str">
        <f>RIGHT(Таблица2[[#This Row],[Дата рождения]],4)</f>
        <v>1982</v>
      </c>
    </row>
    <row r="389" spans="1:8" hidden="1" x14ac:dyDescent="0.2">
      <c r="A389">
        <v>1678</v>
      </c>
      <c r="B389" t="s">
        <v>831</v>
      </c>
      <c r="C389" t="s">
        <v>65</v>
      </c>
      <c r="D389" s="21" t="s">
        <v>832</v>
      </c>
      <c r="E389">
        <v>29</v>
      </c>
      <c r="F389" t="s">
        <v>63</v>
      </c>
      <c r="G389">
        <v>53453720</v>
      </c>
      <c r="H389" t="str">
        <f>RIGHT(Таблица2[[#This Row],[Дата рождения]],4)</f>
        <v>1988</v>
      </c>
    </row>
    <row r="390" spans="1:8" hidden="1" x14ac:dyDescent="0.2">
      <c r="A390">
        <v>132</v>
      </c>
      <c r="B390" t="s">
        <v>833</v>
      </c>
      <c r="C390" t="s">
        <v>61</v>
      </c>
      <c r="D390" s="21" t="s">
        <v>834</v>
      </c>
      <c r="E390">
        <v>30</v>
      </c>
      <c r="F390" t="s">
        <v>63</v>
      </c>
      <c r="G390">
        <v>46827210</v>
      </c>
      <c r="H390" t="str">
        <f>RIGHT(Таблица2[[#This Row],[Дата рождения]],4)</f>
        <v>1987</v>
      </c>
    </row>
    <row r="391" spans="1:8" hidden="1" x14ac:dyDescent="0.2">
      <c r="A391">
        <v>722</v>
      </c>
      <c r="B391" t="s">
        <v>835</v>
      </c>
      <c r="C391" t="s">
        <v>65</v>
      </c>
      <c r="D391" s="21" t="s">
        <v>836</v>
      </c>
      <c r="E391">
        <v>29</v>
      </c>
      <c r="F391" t="s">
        <v>63</v>
      </c>
      <c r="G391">
        <v>65901585</v>
      </c>
      <c r="H391" t="str">
        <f>RIGHT(Таблица2[[#This Row],[Дата рождения]],4)</f>
        <v>1989</v>
      </c>
    </row>
    <row r="392" spans="1:8" hidden="1" x14ac:dyDescent="0.2">
      <c r="A392">
        <v>1557</v>
      </c>
      <c r="B392" t="s">
        <v>837</v>
      </c>
      <c r="C392" t="s">
        <v>71</v>
      </c>
      <c r="D392" s="21" t="s">
        <v>838</v>
      </c>
      <c r="E392">
        <v>23</v>
      </c>
      <c r="F392" t="s">
        <v>63</v>
      </c>
      <c r="G392">
        <v>58126146</v>
      </c>
      <c r="H392" t="str">
        <f>RIGHT(Таблица2[[#This Row],[Дата рождения]],4)</f>
        <v>1994</v>
      </c>
    </row>
    <row r="393" spans="1:8" hidden="1" x14ac:dyDescent="0.2">
      <c r="A393">
        <v>467</v>
      </c>
      <c r="B393" t="s">
        <v>839</v>
      </c>
      <c r="C393" t="s">
        <v>71</v>
      </c>
      <c r="D393" s="21" t="s">
        <v>840</v>
      </c>
      <c r="E393">
        <v>31</v>
      </c>
      <c r="F393" t="s">
        <v>63</v>
      </c>
      <c r="G393">
        <v>95981407</v>
      </c>
      <c r="H393" t="str">
        <f>RIGHT(Таблица2[[#This Row],[Дата рождения]],4)</f>
        <v>1986</v>
      </c>
    </row>
    <row r="394" spans="1:8" hidden="1" x14ac:dyDescent="0.2">
      <c r="A394">
        <v>941</v>
      </c>
      <c r="B394" t="s">
        <v>841</v>
      </c>
      <c r="C394" t="s">
        <v>65</v>
      </c>
      <c r="D394" s="21" t="s">
        <v>842</v>
      </c>
      <c r="E394">
        <v>19</v>
      </c>
      <c r="F394" t="s">
        <v>63</v>
      </c>
      <c r="G394">
        <v>11066079</v>
      </c>
      <c r="H394" t="str">
        <f>RIGHT(Таблица2[[#This Row],[Дата рождения]],4)</f>
        <v>1998</v>
      </c>
    </row>
    <row r="395" spans="1:8" hidden="1" x14ac:dyDescent="0.2">
      <c r="A395">
        <v>175</v>
      </c>
      <c r="B395" t="s">
        <v>843</v>
      </c>
      <c r="C395" t="s">
        <v>65</v>
      </c>
      <c r="D395" s="21" t="s">
        <v>844</v>
      </c>
      <c r="E395">
        <v>29</v>
      </c>
      <c r="F395" t="s">
        <v>73</v>
      </c>
      <c r="G395">
        <v>13979903</v>
      </c>
      <c r="H395" t="str">
        <f>RIGHT(Таблица2[[#This Row],[Дата рождения]],4)</f>
        <v>1988</v>
      </c>
    </row>
    <row r="396" spans="1:8" hidden="1" x14ac:dyDescent="0.2">
      <c r="A396">
        <v>516</v>
      </c>
      <c r="B396" t="s">
        <v>729</v>
      </c>
      <c r="C396" t="s">
        <v>71</v>
      </c>
      <c r="D396" s="21" t="s">
        <v>277</v>
      </c>
      <c r="E396">
        <v>26</v>
      </c>
      <c r="F396" t="s">
        <v>63</v>
      </c>
      <c r="G396">
        <v>6262648</v>
      </c>
      <c r="H396" t="str">
        <f>RIGHT(Таблица2[[#This Row],[Дата рождения]],4)</f>
        <v>1991</v>
      </c>
    </row>
    <row r="397" spans="1:8" hidden="1" x14ac:dyDescent="0.2">
      <c r="A397">
        <v>1577</v>
      </c>
      <c r="B397" t="s">
        <v>845</v>
      </c>
      <c r="C397" t="s">
        <v>71</v>
      </c>
      <c r="D397" s="21" t="s">
        <v>846</v>
      </c>
      <c r="E397">
        <v>22</v>
      </c>
      <c r="F397" t="s">
        <v>63</v>
      </c>
      <c r="G397">
        <v>76782209</v>
      </c>
      <c r="H397" t="str">
        <f>RIGHT(Таблица2[[#This Row],[Дата рождения]],4)</f>
        <v>1995</v>
      </c>
    </row>
    <row r="398" spans="1:8" hidden="1" x14ac:dyDescent="0.2">
      <c r="A398">
        <v>556</v>
      </c>
      <c r="B398" t="s">
        <v>847</v>
      </c>
      <c r="C398" t="s">
        <v>71</v>
      </c>
      <c r="D398" s="21" t="s">
        <v>848</v>
      </c>
      <c r="E398">
        <v>35</v>
      </c>
      <c r="F398" t="s">
        <v>103</v>
      </c>
      <c r="G398">
        <v>95133387</v>
      </c>
      <c r="H398" t="str">
        <f>RIGHT(Таблица2[[#This Row],[Дата рождения]],4)</f>
        <v>1982</v>
      </c>
    </row>
    <row r="399" spans="1:8" hidden="1" x14ac:dyDescent="0.2">
      <c r="A399">
        <v>385</v>
      </c>
      <c r="B399" t="s">
        <v>849</v>
      </c>
      <c r="C399" t="s">
        <v>71</v>
      </c>
      <c r="D399" s="21" t="s">
        <v>850</v>
      </c>
      <c r="E399">
        <v>17</v>
      </c>
      <c r="F399" t="s">
        <v>63</v>
      </c>
      <c r="G399">
        <v>25636114</v>
      </c>
      <c r="H399" t="str">
        <f>RIGHT(Таблица2[[#This Row],[Дата рождения]],4)</f>
        <v>2000</v>
      </c>
    </row>
    <row r="400" spans="1:8" hidden="1" x14ac:dyDescent="0.2">
      <c r="A400">
        <v>386</v>
      </c>
      <c r="B400" t="s">
        <v>851</v>
      </c>
      <c r="C400" t="s">
        <v>61</v>
      </c>
      <c r="D400" s="21" t="s">
        <v>852</v>
      </c>
      <c r="E400">
        <v>42</v>
      </c>
      <c r="F400" t="s">
        <v>73</v>
      </c>
      <c r="G400">
        <v>60080839</v>
      </c>
      <c r="H400" t="str">
        <f>RIGHT(Таблица2[[#This Row],[Дата рождения]],4)</f>
        <v>1975</v>
      </c>
    </row>
    <row r="401" spans="1:8" hidden="1" x14ac:dyDescent="0.2">
      <c r="A401">
        <v>463</v>
      </c>
      <c r="B401" t="s">
        <v>853</v>
      </c>
      <c r="C401" t="s">
        <v>71</v>
      </c>
      <c r="D401" s="21" t="s">
        <v>854</v>
      </c>
      <c r="E401">
        <v>30</v>
      </c>
      <c r="F401" t="s">
        <v>76</v>
      </c>
      <c r="G401">
        <v>23828077</v>
      </c>
      <c r="H401" t="str">
        <f>RIGHT(Таблица2[[#This Row],[Дата рождения]],4)</f>
        <v>1987</v>
      </c>
    </row>
    <row r="402" spans="1:8" hidden="1" x14ac:dyDescent="0.2">
      <c r="A402">
        <v>217</v>
      </c>
      <c r="B402" t="s">
        <v>855</v>
      </c>
      <c r="C402" t="s">
        <v>71</v>
      </c>
      <c r="D402" s="21" t="s">
        <v>856</v>
      </c>
      <c r="E402">
        <v>20</v>
      </c>
      <c r="F402" t="s">
        <v>63</v>
      </c>
      <c r="G402">
        <v>96007553</v>
      </c>
      <c r="H402" t="str">
        <f>RIGHT(Таблица2[[#This Row],[Дата рождения]],4)</f>
        <v>1998</v>
      </c>
    </row>
    <row r="403" spans="1:8" hidden="1" x14ac:dyDescent="0.2">
      <c r="A403">
        <v>311</v>
      </c>
      <c r="B403" t="s">
        <v>857</v>
      </c>
      <c r="C403" t="s">
        <v>65</v>
      </c>
      <c r="D403" s="21" t="s">
        <v>858</v>
      </c>
      <c r="E403">
        <v>30</v>
      </c>
      <c r="F403" t="s">
        <v>63</v>
      </c>
      <c r="G403">
        <v>19934828</v>
      </c>
      <c r="H403" t="str">
        <f>RIGHT(Таблица2[[#This Row],[Дата рождения]],4)</f>
        <v>1987</v>
      </c>
    </row>
    <row r="404" spans="1:8" hidden="1" x14ac:dyDescent="0.2">
      <c r="A404">
        <v>790</v>
      </c>
      <c r="B404" t="s">
        <v>859</v>
      </c>
      <c r="C404" t="s">
        <v>65</v>
      </c>
      <c r="D404" s="21" t="s">
        <v>860</v>
      </c>
      <c r="E404">
        <v>45</v>
      </c>
      <c r="F404" t="s">
        <v>63</v>
      </c>
      <c r="G404">
        <v>27580721</v>
      </c>
      <c r="H404" t="str">
        <f>RIGHT(Таблица2[[#This Row],[Дата рождения]],4)</f>
        <v>1972</v>
      </c>
    </row>
    <row r="405" spans="1:8" hidden="1" x14ac:dyDescent="0.2">
      <c r="A405">
        <v>479</v>
      </c>
      <c r="B405" t="s">
        <v>861</v>
      </c>
      <c r="C405" t="s">
        <v>71</v>
      </c>
      <c r="D405" s="21" t="s">
        <v>862</v>
      </c>
      <c r="E405">
        <v>35</v>
      </c>
      <c r="F405" t="s">
        <v>76</v>
      </c>
      <c r="G405">
        <v>4462452</v>
      </c>
      <c r="H405" t="str">
        <f>RIGHT(Таблица2[[#This Row],[Дата рождения]],4)</f>
        <v>1982</v>
      </c>
    </row>
    <row r="406" spans="1:8" hidden="1" x14ac:dyDescent="0.2">
      <c r="A406">
        <v>1139</v>
      </c>
      <c r="B406" t="s">
        <v>863</v>
      </c>
      <c r="C406" t="s">
        <v>65</v>
      </c>
      <c r="D406" s="21" t="s">
        <v>864</v>
      </c>
      <c r="E406">
        <v>34</v>
      </c>
      <c r="F406" t="s">
        <v>63</v>
      </c>
      <c r="G406">
        <v>82152191</v>
      </c>
      <c r="H406" t="str">
        <f>RIGHT(Таблица2[[#This Row],[Дата рождения]],4)</f>
        <v>1983</v>
      </c>
    </row>
    <row r="407" spans="1:8" hidden="1" x14ac:dyDescent="0.2">
      <c r="A407">
        <v>189</v>
      </c>
      <c r="B407" t="s">
        <v>865</v>
      </c>
      <c r="C407" t="s">
        <v>71</v>
      </c>
      <c r="D407" s="21" t="s">
        <v>866</v>
      </c>
      <c r="E407">
        <v>25</v>
      </c>
      <c r="F407" t="s">
        <v>299</v>
      </c>
      <c r="G407">
        <v>56071004</v>
      </c>
      <c r="H407" t="str">
        <f>RIGHT(Таблица2[[#This Row],[Дата рождения]],4)</f>
        <v>1992</v>
      </c>
    </row>
    <row r="408" spans="1:8" hidden="1" x14ac:dyDescent="0.2">
      <c r="A408">
        <v>572</v>
      </c>
      <c r="B408" t="s">
        <v>867</v>
      </c>
      <c r="C408" t="s">
        <v>71</v>
      </c>
      <c r="D408" s="21" t="s">
        <v>868</v>
      </c>
      <c r="E408">
        <v>26</v>
      </c>
      <c r="F408" t="s">
        <v>63</v>
      </c>
      <c r="G408">
        <v>16201029</v>
      </c>
      <c r="H408" t="str">
        <f>RIGHT(Таблица2[[#This Row],[Дата рождения]],4)</f>
        <v>1991</v>
      </c>
    </row>
    <row r="409" spans="1:8" hidden="1" x14ac:dyDescent="0.2">
      <c r="A409">
        <v>729</v>
      </c>
      <c r="B409" t="s">
        <v>869</v>
      </c>
      <c r="C409" t="s">
        <v>71</v>
      </c>
      <c r="D409" s="21" t="s">
        <v>870</v>
      </c>
      <c r="E409">
        <v>23</v>
      </c>
      <c r="F409" t="s">
        <v>124</v>
      </c>
      <c r="G409">
        <v>17236175</v>
      </c>
      <c r="H409" t="str">
        <f>RIGHT(Таблица2[[#This Row],[Дата рождения]],4)</f>
        <v>1994</v>
      </c>
    </row>
    <row r="410" spans="1:8" hidden="1" x14ac:dyDescent="0.2">
      <c r="A410">
        <v>540</v>
      </c>
      <c r="B410" t="s">
        <v>871</v>
      </c>
      <c r="C410" t="s">
        <v>65</v>
      </c>
      <c r="D410" s="21" t="s">
        <v>872</v>
      </c>
      <c r="E410">
        <v>22</v>
      </c>
      <c r="F410" t="s">
        <v>63</v>
      </c>
      <c r="G410">
        <v>84263838</v>
      </c>
      <c r="H410" t="str">
        <f>RIGHT(Таблица2[[#This Row],[Дата рождения]],4)</f>
        <v>1995</v>
      </c>
    </row>
    <row r="411" spans="1:8" hidden="1" x14ac:dyDescent="0.2">
      <c r="A411">
        <v>402</v>
      </c>
      <c r="B411" t="s">
        <v>873</v>
      </c>
      <c r="C411" t="s">
        <v>71</v>
      </c>
      <c r="D411" s="21" t="s">
        <v>874</v>
      </c>
      <c r="E411">
        <v>30</v>
      </c>
      <c r="F411" t="s">
        <v>63</v>
      </c>
      <c r="G411">
        <v>81795366</v>
      </c>
      <c r="H411" t="str">
        <f>RIGHT(Таблица2[[#This Row],[Дата рождения]],4)</f>
        <v>1987</v>
      </c>
    </row>
    <row r="412" spans="1:8" hidden="1" x14ac:dyDescent="0.2">
      <c r="A412">
        <v>1792</v>
      </c>
      <c r="B412" t="s">
        <v>875</v>
      </c>
      <c r="C412" t="s">
        <v>71</v>
      </c>
      <c r="D412" s="21" t="s">
        <v>876</v>
      </c>
      <c r="E412">
        <v>22</v>
      </c>
      <c r="F412" t="s">
        <v>63</v>
      </c>
      <c r="G412">
        <v>59398818</v>
      </c>
      <c r="H412" t="str">
        <f>RIGHT(Таблица2[[#This Row],[Дата рождения]],4)</f>
        <v>1995</v>
      </c>
    </row>
    <row r="413" spans="1:8" hidden="1" x14ac:dyDescent="0.2">
      <c r="A413">
        <v>550</v>
      </c>
      <c r="B413" t="s">
        <v>877</v>
      </c>
      <c r="C413" t="s">
        <v>71</v>
      </c>
      <c r="D413" s="21" t="s">
        <v>878</v>
      </c>
      <c r="E413">
        <v>23</v>
      </c>
      <c r="F413" t="s">
        <v>63</v>
      </c>
      <c r="G413">
        <v>53843992</v>
      </c>
      <c r="H413" t="str">
        <f>RIGHT(Таблица2[[#This Row],[Дата рождения]],4)</f>
        <v>1994</v>
      </c>
    </row>
    <row r="414" spans="1:8" hidden="1" x14ac:dyDescent="0.2">
      <c r="A414">
        <v>954</v>
      </c>
      <c r="B414" t="s">
        <v>879</v>
      </c>
      <c r="C414" t="s">
        <v>71</v>
      </c>
      <c r="D414" s="21" t="s">
        <v>880</v>
      </c>
      <c r="E414">
        <v>21</v>
      </c>
      <c r="F414" t="s">
        <v>63</v>
      </c>
      <c r="G414">
        <v>806436</v>
      </c>
      <c r="H414" t="str">
        <f>RIGHT(Таблица2[[#This Row],[Дата рождения]],4)</f>
        <v>1996</v>
      </c>
    </row>
    <row r="415" spans="1:8" hidden="1" x14ac:dyDescent="0.2">
      <c r="A415">
        <v>409</v>
      </c>
      <c r="B415" t="s">
        <v>881</v>
      </c>
      <c r="C415" t="s">
        <v>65</v>
      </c>
      <c r="D415" s="21" t="s">
        <v>882</v>
      </c>
      <c r="E415">
        <v>38</v>
      </c>
      <c r="F415" t="s">
        <v>67</v>
      </c>
      <c r="G415">
        <v>35896718</v>
      </c>
      <c r="H415" t="str">
        <f>RIGHT(Таблица2[[#This Row],[Дата рождения]],4)</f>
        <v>1979</v>
      </c>
    </row>
    <row r="416" spans="1:8" hidden="1" x14ac:dyDescent="0.2">
      <c r="A416">
        <v>253</v>
      </c>
      <c r="B416" t="s">
        <v>226</v>
      </c>
      <c r="C416" t="s">
        <v>71</v>
      </c>
      <c r="D416" s="21" t="s">
        <v>883</v>
      </c>
      <c r="E416">
        <v>42</v>
      </c>
      <c r="F416" t="s">
        <v>63</v>
      </c>
      <c r="G416">
        <v>26588728</v>
      </c>
      <c r="H416" t="str">
        <f>RIGHT(Таблица2[[#This Row],[Дата рождения]],4)</f>
        <v>1975</v>
      </c>
    </row>
    <row r="417" spans="1:8" hidden="1" x14ac:dyDescent="0.2">
      <c r="A417">
        <v>1131</v>
      </c>
      <c r="B417" t="s">
        <v>884</v>
      </c>
      <c r="C417" t="s">
        <v>71</v>
      </c>
      <c r="D417" s="21" t="s">
        <v>885</v>
      </c>
      <c r="E417">
        <v>49</v>
      </c>
      <c r="F417" t="s">
        <v>207</v>
      </c>
      <c r="G417">
        <v>99697223</v>
      </c>
      <c r="H417" t="str">
        <f>RIGHT(Таблица2[[#This Row],[Дата рождения]],4)</f>
        <v>1968</v>
      </c>
    </row>
    <row r="418" spans="1:8" hidden="1" x14ac:dyDescent="0.2">
      <c r="A418">
        <v>360</v>
      </c>
      <c r="B418" t="s">
        <v>886</v>
      </c>
      <c r="C418" t="s">
        <v>65</v>
      </c>
      <c r="D418" s="21" t="s">
        <v>887</v>
      </c>
      <c r="E418">
        <v>25</v>
      </c>
      <c r="F418" t="s">
        <v>63</v>
      </c>
      <c r="G418">
        <v>63055994</v>
      </c>
      <c r="H418" t="str">
        <f>RIGHT(Таблица2[[#This Row],[Дата рождения]],4)</f>
        <v>1993</v>
      </c>
    </row>
    <row r="419" spans="1:8" hidden="1" x14ac:dyDescent="0.2">
      <c r="A419">
        <v>856</v>
      </c>
      <c r="B419" t="s">
        <v>888</v>
      </c>
      <c r="C419" t="s">
        <v>71</v>
      </c>
      <c r="D419" s="21" t="s">
        <v>259</v>
      </c>
      <c r="E419">
        <v>30</v>
      </c>
      <c r="F419" t="s">
        <v>103</v>
      </c>
      <c r="G419">
        <v>59616857</v>
      </c>
      <c r="H419" t="str">
        <f>RIGHT(Таблица2[[#This Row],[Дата рождения]],4)</f>
        <v>1988</v>
      </c>
    </row>
    <row r="420" spans="1:8" hidden="1" x14ac:dyDescent="0.2">
      <c r="A420">
        <v>1402</v>
      </c>
      <c r="B420" t="s">
        <v>889</v>
      </c>
      <c r="C420" t="s">
        <v>71</v>
      </c>
      <c r="D420" s="21" t="s">
        <v>890</v>
      </c>
      <c r="E420">
        <v>29</v>
      </c>
      <c r="F420" t="s">
        <v>63</v>
      </c>
      <c r="G420">
        <v>77169254</v>
      </c>
      <c r="H420" t="str">
        <f>RIGHT(Таблица2[[#This Row],[Дата рождения]],4)</f>
        <v>1988</v>
      </c>
    </row>
    <row r="421" spans="1:8" hidden="1" x14ac:dyDescent="0.2">
      <c r="A421">
        <v>837</v>
      </c>
      <c r="B421" t="s">
        <v>891</v>
      </c>
      <c r="C421" t="s">
        <v>71</v>
      </c>
      <c r="D421" s="21" t="s">
        <v>892</v>
      </c>
      <c r="E421">
        <v>45</v>
      </c>
      <c r="F421" t="s">
        <v>63</v>
      </c>
      <c r="G421">
        <v>87121746</v>
      </c>
      <c r="H421" t="str">
        <f>RIGHT(Таблица2[[#This Row],[Дата рождения]],4)</f>
        <v>1972</v>
      </c>
    </row>
    <row r="422" spans="1:8" hidden="1" x14ac:dyDescent="0.2">
      <c r="A422">
        <v>870</v>
      </c>
      <c r="B422" t="s">
        <v>893</v>
      </c>
      <c r="C422" t="s">
        <v>71</v>
      </c>
      <c r="D422" s="21" t="s">
        <v>894</v>
      </c>
      <c r="E422">
        <v>19</v>
      </c>
      <c r="F422" t="s">
        <v>96</v>
      </c>
      <c r="G422">
        <v>40693151</v>
      </c>
      <c r="H422" t="str">
        <f>RIGHT(Таблица2[[#This Row],[Дата рождения]],4)</f>
        <v>1998</v>
      </c>
    </row>
    <row r="423" spans="1:8" hidden="1" x14ac:dyDescent="0.2">
      <c r="A423">
        <v>1767</v>
      </c>
      <c r="B423" t="s">
        <v>895</v>
      </c>
      <c r="C423" t="s">
        <v>71</v>
      </c>
      <c r="D423" s="21" t="s">
        <v>896</v>
      </c>
      <c r="E423">
        <v>33</v>
      </c>
      <c r="F423" t="s">
        <v>63</v>
      </c>
      <c r="G423">
        <v>46800500</v>
      </c>
      <c r="H423" t="str">
        <f>RIGHT(Таблица2[[#This Row],[Дата рождения]],4)</f>
        <v>1984</v>
      </c>
    </row>
    <row r="424" spans="1:8" hidden="1" x14ac:dyDescent="0.2">
      <c r="A424">
        <v>81</v>
      </c>
      <c r="B424" t="s">
        <v>897</v>
      </c>
      <c r="C424" t="s">
        <v>71</v>
      </c>
      <c r="D424" s="21" t="s">
        <v>898</v>
      </c>
      <c r="E424">
        <v>26</v>
      </c>
      <c r="F424" t="s">
        <v>207</v>
      </c>
      <c r="G424">
        <v>89517875</v>
      </c>
      <c r="H424" t="str">
        <f>RIGHT(Таблица2[[#This Row],[Дата рождения]],4)</f>
        <v>1991</v>
      </c>
    </row>
    <row r="425" spans="1:8" hidden="1" x14ac:dyDescent="0.2">
      <c r="A425">
        <v>45</v>
      </c>
      <c r="B425" t="s">
        <v>899</v>
      </c>
      <c r="C425" t="s">
        <v>61</v>
      </c>
      <c r="D425" s="21" t="s">
        <v>774</v>
      </c>
      <c r="E425">
        <v>27</v>
      </c>
      <c r="F425" t="s">
        <v>63</v>
      </c>
      <c r="G425">
        <v>55431651</v>
      </c>
      <c r="H425" t="str">
        <f>RIGHT(Таблица2[[#This Row],[Дата рождения]],4)</f>
        <v>1990</v>
      </c>
    </row>
    <row r="426" spans="1:8" hidden="1" x14ac:dyDescent="0.2">
      <c r="A426">
        <v>135</v>
      </c>
      <c r="B426" t="s">
        <v>900</v>
      </c>
      <c r="C426" t="s">
        <v>71</v>
      </c>
      <c r="D426" s="21" t="s">
        <v>901</v>
      </c>
      <c r="E426">
        <v>22</v>
      </c>
      <c r="F426" t="s">
        <v>63</v>
      </c>
      <c r="G426">
        <v>28558181</v>
      </c>
      <c r="H426" t="str">
        <f>RIGHT(Таблица2[[#This Row],[Дата рождения]],4)</f>
        <v>1995</v>
      </c>
    </row>
    <row r="427" spans="1:8" hidden="1" x14ac:dyDescent="0.2">
      <c r="A427">
        <v>1773</v>
      </c>
      <c r="B427" t="s">
        <v>902</v>
      </c>
      <c r="C427" t="s">
        <v>71</v>
      </c>
      <c r="D427" s="21" t="s">
        <v>903</v>
      </c>
      <c r="E427">
        <v>26</v>
      </c>
      <c r="F427" t="s">
        <v>63</v>
      </c>
      <c r="G427">
        <v>19944924</v>
      </c>
      <c r="H427" t="str">
        <f>RIGHT(Таблица2[[#This Row],[Дата рождения]],4)</f>
        <v>1991</v>
      </c>
    </row>
    <row r="428" spans="1:8" hidden="1" x14ac:dyDescent="0.2">
      <c r="A428">
        <v>145</v>
      </c>
      <c r="B428" t="s">
        <v>904</v>
      </c>
      <c r="C428" t="s">
        <v>71</v>
      </c>
      <c r="D428" s="21" t="s">
        <v>905</v>
      </c>
      <c r="E428">
        <v>41</v>
      </c>
      <c r="F428" t="s">
        <v>67</v>
      </c>
      <c r="G428">
        <v>58732353</v>
      </c>
      <c r="H428" t="str">
        <f>RIGHT(Таблица2[[#This Row],[Дата рождения]],4)</f>
        <v>1976</v>
      </c>
    </row>
    <row r="429" spans="1:8" hidden="1" x14ac:dyDescent="0.2">
      <c r="A429">
        <v>1614</v>
      </c>
      <c r="B429" t="s">
        <v>906</v>
      </c>
      <c r="C429" t="s">
        <v>61</v>
      </c>
      <c r="D429" s="21" t="s">
        <v>907</v>
      </c>
      <c r="E429">
        <v>18</v>
      </c>
      <c r="F429" t="s">
        <v>63</v>
      </c>
      <c r="G429">
        <v>33811359</v>
      </c>
      <c r="H429" t="str">
        <f>RIGHT(Таблица2[[#This Row],[Дата рождения]],4)</f>
        <v>1999</v>
      </c>
    </row>
    <row r="430" spans="1:8" hidden="1" x14ac:dyDescent="0.2">
      <c r="A430">
        <v>496</v>
      </c>
      <c r="B430" t="s">
        <v>908</v>
      </c>
      <c r="C430" t="s">
        <v>65</v>
      </c>
      <c r="D430" s="21" t="s">
        <v>909</v>
      </c>
      <c r="E430">
        <v>19</v>
      </c>
      <c r="F430" t="s">
        <v>67</v>
      </c>
      <c r="G430">
        <v>59690077</v>
      </c>
      <c r="H430" t="str">
        <f>RIGHT(Таблица2[[#This Row],[Дата рождения]],4)</f>
        <v>1998</v>
      </c>
    </row>
    <row r="431" spans="1:8" hidden="1" x14ac:dyDescent="0.2">
      <c r="A431">
        <v>551</v>
      </c>
      <c r="B431" t="s">
        <v>910</v>
      </c>
      <c r="C431" t="s">
        <v>71</v>
      </c>
      <c r="D431" s="21" t="s">
        <v>911</v>
      </c>
      <c r="E431">
        <v>28</v>
      </c>
      <c r="F431" t="s">
        <v>912</v>
      </c>
      <c r="G431">
        <v>11102</v>
      </c>
      <c r="H431" t="str">
        <f>RIGHT(Таблица2[[#This Row],[Дата рождения]],4)</f>
        <v>1989</v>
      </c>
    </row>
    <row r="432" spans="1:8" hidden="1" x14ac:dyDescent="0.2">
      <c r="A432">
        <v>921</v>
      </c>
      <c r="B432" t="s">
        <v>913</v>
      </c>
      <c r="C432" t="s">
        <v>71</v>
      </c>
      <c r="D432" s="21" t="s">
        <v>914</v>
      </c>
      <c r="E432">
        <v>22</v>
      </c>
      <c r="F432" t="s">
        <v>63</v>
      </c>
      <c r="G432">
        <v>8762681</v>
      </c>
      <c r="H432" t="str">
        <f>RIGHT(Таблица2[[#This Row],[Дата рождения]],4)</f>
        <v>1995</v>
      </c>
    </row>
    <row r="433" spans="1:8" hidden="1" x14ac:dyDescent="0.2">
      <c r="A433">
        <v>925</v>
      </c>
      <c r="B433" t="s">
        <v>915</v>
      </c>
      <c r="C433" t="s">
        <v>61</v>
      </c>
      <c r="D433" s="21" t="s">
        <v>916</v>
      </c>
      <c r="E433">
        <v>23</v>
      </c>
      <c r="F433" t="s">
        <v>528</v>
      </c>
      <c r="G433">
        <v>73378304</v>
      </c>
      <c r="H433" t="str">
        <f>RIGHT(Таблица2[[#This Row],[Дата рождения]],4)</f>
        <v>1994</v>
      </c>
    </row>
    <row r="434" spans="1:8" hidden="1" x14ac:dyDescent="0.2">
      <c r="A434">
        <v>712</v>
      </c>
      <c r="B434" t="s">
        <v>917</v>
      </c>
      <c r="C434" t="s">
        <v>71</v>
      </c>
      <c r="D434" s="21" t="s">
        <v>918</v>
      </c>
      <c r="E434">
        <v>40</v>
      </c>
      <c r="F434" t="s">
        <v>73</v>
      </c>
      <c r="G434">
        <v>21703982</v>
      </c>
      <c r="H434" t="str">
        <f>RIGHT(Таблица2[[#This Row],[Дата рождения]],4)</f>
        <v>1977</v>
      </c>
    </row>
    <row r="435" spans="1:8" hidden="1" x14ac:dyDescent="0.2">
      <c r="A435">
        <v>678</v>
      </c>
      <c r="B435" t="s">
        <v>919</v>
      </c>
      <c r="C435" t="s">
        <v>71</v>
      </c>
      <c r="D435" s="21" t="s">
        <v>920</v>
      </c>
      <c r="E435">
        <v>35</v>
      </c>
      <c r="F435" t="s">
        <v>73</v>
      </c>
      <c r="G435">
        <v>51331699</v>
      </c>
      <c r="H435" t="str">
        <f>RIGHT(Таблица2[[#This Row],[Дата рождения]],4)</f>
        <v>1982</v>
      </c>
    </row>
    <row r="436" spans="1:8" hidden="1" x14ac:dyDescent="0.2">
      <c r="A436">
        <v>205</v>
      </c>
      <c r="B436" t="s">
        <v>921</v>
      </c>
      <c r="C436" t="s">
        <v>71</v>
      </c>
      <c r="D436" s="21" t="s">
        <v>922</v>
      </c>
      <c r="E436">
        <v>21</v>
      </c>
      <c r="F436" t="s">
        <v>63</v>
      </c>
      <c r="G436">
        <v>74122515</v>
      </c>
      <c r="H436" t="str">
        <f>RIGHT(Таблица2[[#This Row],[Дата рождения]],4)</f>
        <v>1996</v>
      </c>
    </row>
    <row r="437" spans="1:8" hidden="1" x14ac:dyDescent="0.2">
      <c r="A437">
        <v>1353</v>
      </c>
      <c r="B437" t="s">
        <v>923</v>
      </c>
      <c r="C437" t="s">
        <v>65</v>
      </c>
      <c r="D437" s="21" t="s">
        <v>924</v>
      </c>
      <c r="E437">
        <v>23</v>
      </c>
      <c r="F437" t="s">
        <v>96</v>
      </c>
      <c r="G437">
        <v>41723369</v>
      </c>
      <c r="H437" t="str">
        <f>RIGHT(Таблица2[[#This Row],[Дата рождения]],4)</f>
        <v>1994</v>
      </c>
    </row>
    <row r="438" spans="1:8" hidden="1" x14ac:dyDescent="0.2">
      <c r="A438">
        <v>370</v>
      </c>
      <c r="B438" t="s">
        <v>925</v>
      </c>
      <c r="C438" t="s">
        <v>71</v>
      </c>
      <c r="D438" s="21" t="s">
        <v>926</v>
      </c>
      <c r="E438">
        <v>25</v>
      </c>
      <c r="F438" t="s">
        <v>63</v>
      </c>
      <c r="G438">
        <v>18614652</v>
      </c>
      <c r="H438" t="str">
        <f>RIGHT(Таблица2[[#This Row],[Дата рождения]],4)</f>
        <v>1992</v>
      </c>
    </row>
    <row r="439" spans="1:8" hidden="1" x14ac:dyDescent="0.2">
      <c r="A439">
        <v>50</v>
      </c>
      <c r="B439" t="s">
        <v>927</v>
      </c>
      <c r="C439" t="s">
        <v>71</v>
      </c>
      <c r="D439" s="21" t="s">
        <v>321</v>
      </c>
      <c r="E439">
        <v>24</v>
      </c>
      <c r="F439" t="s">
        <v>63</v>
      </c>
      <c r="G439">
        <v>33999869</v>
      </c>
      <c r="H439" t="str">
        <f>RIGHT(Таблица2[[#This Row],[Дата рождения]],4)</f>
        <v>1993</v>
      </c>
    </row>
    <row r="440" spans="1:8" hidden="1" x14ac:dyDescent="0.2">
      <c r="A440">
        <v>1672</v>
      </c>
      <c r="B440" t="s">
        <v>928</v>
      </c>
      <c r="C440" t="s">
        <v>61</v>
      </c>
      <c r="D440" s="21" t="s">
        <v>929</v>
      </c>
      <c r="E440">
        <v>27</v>
      </c>
      <c r="F440" t="s">
        <v>161</v>
      </c>
      <c r="G440">
        <v>78779424</v>
      </c>
      <c r="H440" t="str">
        <f>RIGHT(Таблица2[[#This Row],[Дата рождения]],4)</f>
        <v>1990</v>
      </c>
    </row>
    <row r="441" spans="1:8" hidden="1" x14ac:dyDescent="0.2">
      <c r="A441">
        <v>130</v>
      </c>
      <c r="B441" t="s">
        <v>930</v>
      </c>
      <c r="C441" t="s">
        <v>71</v>
      </c>
      <c r="D441" s="21" t="s">
        <v>931</v>
      </c>
      <c r="E441">
        <v>38</v>
      </c>
      <c r="F441" t="s">
        <v>63</v>
      </c>
      <c r="G441">
        <v>17118290</v>
      </c>
      <c r="H441" t="str">
        <f>RIGHT(Таблица2[[#This Row],[Дата рождения]],4)</f>
        <v>1979</v>
      </c>
    </row>
    <row r="442" spans="1:8" hidden="1" x14ac:dyDescent="0.2">
      <c r="A442">
        <v>1486</v>
      </c>
      <c r="B442" t="s">
        <v>932</v>
      </c>
      <c r="C442" t="s">
        <v>71</v>
      </c>
      <c r="D442" s="21" t="s">
        <v>933</v>
      </c>
      <c r="E442">
        <v>36</v>
      </c>
      <c r="F442" t="s">
        <v>96</v>
      </c>
      <c r="G442">
        <v>96971232</v>
      </c>
      <c r="H442" t="str">
        <f>RIGHT(Таблица2[[#This Row],[Дата рождения]],4)</f>
        <v>1981</v>
      </c>
    </row>
    <row r="443" spans="1:8" hidden="1" x14ac:dyDescent="0.2">
      <c r="A443">
        <v>892</v>
      </c>
      <c r="B443" t="s">
        <v>934</v>
      </c>
      <c r="C443" t="s">
        <v>71</v>
      </c>
      <c r="D443" s="21" t="s">
        <v>935</v>
      </c>
      <c r="E443">
        <v>35</v>
      </c>
      <c r="F443" t="s">
        <v>73</v>
      </c>
      <c r="G443">
        <v>79216929</v>
      </c>
      <c r="H443" t="str">
        <f>RIGHT(Таблица2[[#This Row],[Дата рождения]],4)</f>
        <v>1982</v>
      </c>
    </row>
    <row r="444" spans="1:8" hidden="1" x14ac:dyDescent="0.2">
      <c r="A444">
        <v>1604</v>
      </c>
      <c r="B444" t="s">
        <v>936</v>
      </c>
      <c r="C444" t="s">
        <v>71</v>
      </c>
      <c r="D444" s="21" t="s">
        <v>937</v>
      </c>
      <c r="E444">
        <v>36</v>
      </c>
      <c r="F444" t="s">
        <v>63</v>
      </c>
      <c r="G444">
        <v>91756052</v>
      </c>
      <c r="H444" t="str">
        <f>RIGHT(Таблица2[[#This Row],[Дата рождения]],4)</f>
        <v>1981</v>
      </c>
    </row>
    <row r="445" spans="1:8" hidden="1" x14ac:dyDescent="0.2">
      <c r="A445">
        <v>973</v>
      </c>
      <c r="B445" t="s">
        <v>938</v>
      </c>
      <c r="C445" t="s">
        <v>65</v>
      </c>
      <c r="D445" s="21" t="s">
        <v>939</v>
      </c>
      <c r="E445">
        <v>30</v>
      </c>
      <c r="F445" t="s">
        <v>73</v>
      </c>
      <c r="G445">
        <v>57303680</v>
      </c>
      <c r="H445" t="str">
        <f>RIGHT(Таблица2[[#This Row],[Дата рождения]],4)</f>
        <v>1987</v>
      </c>
    </row>
    <row r="446" spans="1:8" hidden="1" x14ac:dyDescent="0.2">
      <c r="A446">
        <v>868</v>
      </c>
      <c r="B446" t="s">
        <v>940</v>
      </c>
      <c r="C446" t="s">
        <v>71</v>
      </c>
      <c r="D446" s="21" t="s">
        <v>941</v>
      </c>
      <c r="E446">
        <v>22</v>
      </c>
      <c r="F446" t="s">
        <v>63</v>
      </c>
      <c r="G446">
        <v>5461797</v>
      </c>
      <c r="H446" t="str">
        <f>RIGHT(Таблица2[[#This Row],[Дата рождения]],4)</f>
        <v>1995</v>
      </c>
    </row>
    <row r="447" spans="1:8" hidden="1" x14ac:dyDescent="0.2">
      <c r="A447">
        <v>334</v>
      </c>
      <c r="B447" t="s">
        <v>942</v>
      </c>
      <c r="C447" t="s">
        <v>71</v>
      </c>
      <c r="D447" s="21" t="s">
        <v>943</v>
      </c>
      <c r="E447">
        <v>35</v>
      </c>
      <c r="F447" t="s">
        <v>96</v>
      </c>
      <c r="G447">
        <v>78000739</v>
      </c>
      <c r="H447" t="str">
        <f>RIGHT(Таблица2[[#This Row],[Дата рождения]],4)</f>
        <v>1982</v>
      </c>
    </row>
    <row r="448" spans="1:8" hidden="1" x14ac:dyDescent="0.2">
      <c r="A448">
        <v>378</v>
      </c>
      <c r="B448" t="s">
        <v>944</v>
      </c>
      <c r="C448" t="s">
        <v>65</v>
      </c>
      <c r="D448" s="21" t="s">
        <v>945</v>
      </c>
      <c r="E448">
        <v>34</v>
      </c>
      <c r="F448" t="s">
        <v>73</v>
      </c>
      <c r="G448">
        <v>27637802</v>
      </c>
      <c r="H448" t="str">
        <f>RIGHT(Таблица2[[#This Row],[Дата рождения]],4)</f>
        <v>1983</v>
      </c>
    </row>
    <row r="449" spans="1:8" hidden="1" x14ac:dyDescent="0.2">
      <c r="A449">
        <v>1555</v>
      </c>
      <c r="B449" t="s">
        <v>946</v>
      </c>
      <c r="C449" t="s">
        <v>71</v>
      </c>
      <c r="D449" s="21" t="s">
        <v>947</v>
      </c>
      <c r="E449">
        <v>39</v>
      </c>
      <c r="F449" t="s">
        <v>96</v>
      </c>
      <c r="G449">
        <v>2435934</v>
      </c>
      <c r="H449" t="str">
        <f>RIGHT(Таблица2[[#This Row],[Дата рождения]],4)</f>
        <v>1978</v>
      </c>
    </row>
    <row r="450" spans="1:8" hidden="1" x14ac:dyDescent="0.2">
      <c r="A450">
        <v>1533</v>
      </c>
      <c r="B450" t="s">
        <v>948</v>
      </c>
      <c r="C450" t="s">
        <v>61</v>
      </c>
      <c r="D450" s="21" t="s">
        <v>949</v>
      </c>
      <c r="E450">
        <v>31</v>
      </c>
      <c r="F450" t="s">
        <v>96</v>
      </c>
      <c r="G450">
        <v>77351067</v>
      </c>
      <c r="H450" t="str">
        <f>RIGHT(Таблица2[[#This Row],[Дата рождения]],4)</f>
        <v>1986</v>
      </c>
    </row>
    <row r="451" spans="1:8" hidden="1" x14ac:dyDescent="0.2">
      <c r="A451">
        <v>874</v>
      </c>
      <c r="B451" t="s">
        <v>950</v>
      </c>
      <c r="C451" t="s">
        <v>71</v>
      </c>
      <c r="D451" s="21" t="s">
        <v>951</v>
      </c>
      <c r="E451">
        <v>22</v>
      </c>
      <c r="F451" t="s">
        <v>63</v>
      </c>
      <c r="G451">
        <v>8283530</v>
      </c>
      <c r="H451" t="str">
        <f>RIGHT(Таблица2[[#This Row],[Дата рождения]],4)</f>
        <v>1995</v>
      </c>
    </row>
    <row r="452" spans="1:8" hidden="1" x14ac:dyDescent="0.2">
      <c r="A452">
        <v>1113</v>
      </c>
      <c r="B452" t="s">
        <v>952</v>
      </c>
      <c r="C452" t="s">
        <v>61</v>
      </c>
      <c r="D452" s="21" t="s">
        <v>953</v>
      </c>
      <c r="E452">
        <v>29</v>
      </c>
      <c r="F452" t="s">
        <v>63</v>
      </c>
      <c r="G452">
        <v>48236713</v>
      </c>
      <c r="H452" t="str">
        <f>RIGHT(Таблица2[[#This Row],[Дата рождения]],4)</f>
        <v>1988</v>
      </c>
    </row>
    <row r="453" spans="1:8" hidden="1" x14ac:dyDescent="0.2">
      <c r="A453">
        <v>1639</v>
      </c>
      <c r="B453" t="s">
        <v>954</v>
      </c>
      <c r="C453" t="s">
        <v>61</v>
      </c>
      <c r="D453" s="21" t="s">
        <v>955</v>
      </c>
      <c r="E453">
        <v>48</v>
      </c>
      <c r="F453" t="s">
        <v>124</v>
      </c>
      <c r="G453">
        <v>47232451</v>
      </c>
      <c r="H453" t="str">
        <f>RIGHT(Таблица2[[#This Row],[Дата рождения]],4)</f>
        <v>1969</v>
      </c>
    </row>
    <row r="454" spans="1:8" hidden="1" x14ac:dyDescent="0.2">
      <c r="A454">
        <v>957</v>
      </c>
      <c r="B454" t="s">
        <v>956</v>
      </c>
      <c r="C454" t="s">
        <v>65</v>
      </c>
      <c r="D454" s="21" t="s">
        <v>957</v>
      </c>
      <c r="E454">
        <v>22</v>
      </c>
      <c r="F454" t="s">
        <v>63</v>
      </c>
      <c r="G454">
        <v>81680016</v>
      </c>
      <c r="H454" t="str">
        <f>RIGHT(Таблица2[[#This Row],[Дата рождения]],4)</f>
        <v>1996</v>
      </c>
    </row>
    <row r="455" spans="1:8" hidden="1" x14ac:dyDescent="0.2">
      <c r="A455">
        <v>348</v>
      </c>
      <c r="B455" t="s">
        <v>958</v>
      </c>
      <c r="C455" t="s">
        <v>71</v>
      </c>
      <c r="D455" s="21" t="s">
        <v>959</v>
      </c>
      <c r="E455">
        <v>25</v>
      </c>
      <c r="F455" t="s">
        <v>960</v>
      </c>
      <c r="G455">
        <v>10319631</v>
      </c>
      <c r="H455" t="str">
        <f>RIGHT(Таблица2[[#This Row],[Дата рождения]],4)</f>
        <v>1992</v>
      </c>
    </row>
    <row r="456" spans="1:8" hidden="1" x14ac:dyDescent="0.2">
      <c r="A456">
        <v>728</v>
      </c>
      <c r="B456" t="s">
        <v>961</v>
      </c>
      <c r="C456" t="s">
        <v>71</v>
      </c>
      <c r="D456" s="21" t="s">
        <v>962</v>
      </c>
      <c r="E456">
        <v>33</v>
      </c>
      <c r="F456" t="s">
        <v>73</v>
      </c>
      <c r="G456">
        <v>15966869</v>
      </c>
      <c r="H456" t="str">
        <f>RIGHT(Таблица2[[#This Row],[Дата рождения]],4)</f>
        <v>1984</v>
      </c>
    </row>
    <row r="457" spans="1:8" hidden="1" x14ac:dyDescent="0.2">
      <c r="A457">
        <v>1143</v>
      </c>
      <c r="B457" t="s">
        <v>963</v>
      </c>
      <c r="C457" t="s">
        <v>71</v>
      </c>
      <c r="D457" s="21" t="s">
        <v>964</v>
      </c>
      <c r="E457">
        <v>44</v>
      </c>
      <c r="F457" t="s">
        <v>63</v>
      </c>
      <c r="G457">
        <v>37682382</v>
      </c>
      <c r="H457" t="str">
        <f>RIGHT(Таблица2[[#This Row],[Дата рождения]],4)</f>
        <v>1973</v>
      </c>
    </row>
    <row r="458" spans="1:8" hidden="1" x14ac:dyDescent="0.2">
      <c r="A458">
        <v>558</v>
      </c>
      <c r="B458" t="s">
        <v>965</v>
      </c>
      <c r="C458" t="s">
        <v>65</v>
      </c>
      <c r="D458" s="21" t="s">
        <v>966</v>
      </c>
      <c r="E458">
        <v>28</v>
      </c>
      <c r="F458" t="s">
        <v>63</v>
      </c>
      <c r="G458">
        <v>98286896</v>
      </c>
      <c r="H458" t="str">
        <f>RIGHT(Таблица2[[#This Row],[Дата рождения]],4)</f>
        <v>1989</v>
      </c>
    </row>
    <row r="459" spans="1:8" hidden="1" x14ac:dyDescent="0.2">
      <c r="A459">
        <v>30</v>
      </c>
      <c r="B459" t="s">
        <v>967</v>
      </c>
      <c r="C459" t="s">
        <v>71</v>
      </c>
      <c r="D459" s="21" t="s">
        <v>968</v>
      </c>
      <c r="E459">
        <v>24</v>
      </c>
      <c r="F459" t="s">
        <v>63</v>
      </c>
      <c r="G459">
        <v>71263688</v>
      </c>
      <c r="H459" t="str">
        <f>RIGHT(Таблица2[[#This Row],[Дата рождения]],4)</f>
        <v>1993</v>
      </c>
    </row>
    <row r="460" spans="1:8" hidden="1" x14ac:dyDescent="0.2">
      <c r="A460">
        <v>985</v>
      </c>
      <c r="B460" t="s">
        <v>969</v>
      </c>
      <c r="C460" t="s">
        <v>71</v>
      </c>
      <c r="D460" s="21" t="s">
        <v>970</v>
      </c>
      <c r="E460">
        <v>31</v>
      </c>
      <c r="F460" t="s">
        <v>63</v>
      </c>
      <c r="G460">
        <v>72284511</v>
      </c>
      <c r="H460" t="str">
        <f>RIGHT(Таблица2[[#This Row],[Дата рождения]],4)</f>
        <v>1986</v>
      </c>
    </row>
    <row r="461" spans="1:8" hidden="1" x14ac:dyDescent="0.2">
      <c r="A461">
        <v>343</v>
      </c>
      <c r="B461" t="s">
        <v>971</v>
      </c>
      <c r="C461" t="s">
        <v>65</v>
      </c>
      <c r="D461" s="21" t="s">
        <v>253</v>
      </c>
      <c r="E461">
        <v>32</v>
      </c>
      <c r="F461" t="s">
        <v>67</v>
      </c>
      <c r="G461">
        <v>52909937</v>
      </c>
      <c r="H461" t="str">
        <f>RIGHT(Таблица2[[#This Row],[Дата рождения]],4)</f>
        <v>1985</v>
      </c>
    </row>
    <row r="462" spans="1:8" hidden="1" x14ac:dyDescent="0.2">
      <c r="A462">
        <v>1651</v>
      </c>
      <c r="B462" t="s">
        <v>972</v>
      </c>
      <c r="C462" t="s">
        <v>71</v>
      </c>
      <c r="D462" s="21" t="s">
        <v>973</v>
      </c>
      <c r="E462">
        <v>35</v>
      </c>
      <c r="F462" t="s">
        <v>103</v>
      </c>
      <c r="G462">
        <v>80371855</v>
      </c>
      <c r="H462" t="str">
        <f>RIGHT(Таблица2[[#This Row],[Дата рождения]],4)</f>
        <v>1982</v>
      </c>
    </row>
    <row r="463" spans="1:8" hidden="1" x14ac:dyDescent="0.2">
      <c r="A463">
        <v>841</v>
      </c>
      <c r="B463" t="s">
        <v>974</v>
      </c>
      <c r="C463" t="s">
        <v>71</v>
      </c>
      <c r="D463" s="21" t="s">
        <v>975</v>
      </c>
      <c r="E463">
        <v>42</v>
      </c>
      <c r="F463" t="s">
        <v>67</v>
      </c>
      <c r="G463">
        <v>72515569</v>
      </c>
      <c r="H463" t="str">
        <f>RIGHT(Таблица2[[#This Row],[Дата рождения]],4)</f>
        <v>1976</v>
      </c>
    </row>
    <row r="464" spans="1:8" hidden="1" x14ac:dyDescent="0.2">
      <c r="A464">
        <v>69</v>
      </c>
      <c r="B464" t="s">
        <v>976</v>
      </c>
      <c r="C464" t="s">
        <v>71</v>
      </c>
      <c r="D464" s="21" t="s">
        <v>696</v>
      </c>
      <c r="E464">
        <v>26</v>
      </c>
      <c r="F464" t="s">
        <v>63</v>
      </c>
      <c r="G464">
        <v>87233490</v>
      </c>
      <c r="H464" t="str">
        <f>RIGHT(Таблица2[[#This Row],[Дата рождения]],4)</f>
        <v>1991</v>
      </c>
    </row>
    <row r="465" spans="1:8" hidden="1" x14ac:dyDescent="0.2">
      <c r="A465">
        <v>242</v>
      </c>
      <c r="B465" t="s">
        <v>977</v>
      </c>
      <c r="C465" t="s">
        <v>61</v>
      </c>
      <c r="D465" s="21" t="s">
        <v>858</v>
      </c>
      <c r="E465">
        <v>30</v>
      </c>
      <c r="F465" t="s">
        <v>85</v>
      </c>
      <c r="G465">
        <v>11726183</v>
      </c>
      <c r="H465" t="str">
        <f>RIGHT(Таблица2[[#This Row],[Дата рождения]],4)</f>
        <v>1987</v>
      </c>
    </row>
    <row r="466" spans="1:8" hidden="1" x14ac:dyDescent="0.2">
      <c r="A466">
        <v>752</v>
      </c>
      <c r="B466" t="s">
        <v>978</v>
      </c>
      <c r="C466" t="s">
        <v>71</v>
      </c>
      <c r="D466" s="21" t="s">
        <v>979</v>
      </c>
      <c r="E466">
        <v>29</v>
      </c>
      <c r="F466" t="s">
        <v>73</v>
      </c>
      <c r="G466">
        <v>64994328</v>
      </c>
      <c r="H466" t="str">
        <f>RIGHT(Таблица2[[#This Row],[Дата рождения]],4)</f>
        <v>1988</v>
      </c>
    </row>
    <row r="467" spans="1:8" hidden="1" x14ac:dyDescent="0.2">
      <c r="A467">
        <v>46</v>
      </c>
      <c r="B467" t="s">
        <v>980</v>
      </c>
      <c r="C467" t="s">
        <v>65</v>
      </c>
      <c r="D467" s="21" t="s">
        <v>981</v>
      </c>
      <c r="E467">
        <v>33</v>
      </c>
      <c r="F467" t="s">
        <v>63</v>
      </c>
      <c r="G467">
        <v>90647839</v>
      </c>
      <c r="H467" t="str">
        <f>RIGHT(Таблица2[[#This Row],[Дата рождения]],4)</f>
        <v>1984</v>
      </c>
    </row>
    <row r="468" spans="1:8" hidden="1" x14ac:dyDescent="0.2">
      <c r="A468">
        <v>567</v>
      </c>
      <c r="B468" t="s">
        <v>982</v>
      </c>
      <c r="C468" t="s">
        <v>71</v>
      </c>
      <c r="D468" s="21" t="s">
        <v>983</v>
      </c>
      <c r="E468">
        <v>32</v>
      </c>
      <c r="F468" t="s">
        <v>63</v>
      </c>
      <c r="G468">
        <v>64539556</v>
      </c>
      <c r="H468" t="str">
        <f>RIGHT(Таблица2[[#This Row],[Дата рождения]],4)</f>
        <v>1985</v>
      </c>
    </row>
    <row r="469" spans="1:8" hidden="1" x14ac:dyDescent="0.2">
      <c r="A469">
        <v>911</v>
      </c>
      <c r="B469" t="s">
        <v>984</v>
      </c>
      <c r="C469" t="s">
        <v>71</v>
      </c>
      <c r="D469" s="21" t="s">
        <v>985</v>
      </c>
      <c r="E469">
        <v>37</v>
      </c>
      <c r="F469" t="s">
        <v>63</v>
      </c>
      <c r="G469">
        <v>62699878</v>
      </c>
      <c r="H469" t="str">
        <f>RIGHT(Таблица2[[#This Row],[Дата рождения]],4)</f>
        <v>1980</v>
      </c>
    </row>
    <row r="470" spans="1:8" hidden="1" x14ac:dyDescent="0.2">
      <c r="A470">
        <v>1109</v>
      </c>
      <c r="B470" t="s">
        <v>986</v>
      </c>
      <c r="C470" t="s">
        <v>65</v>
      </c>
      <c r="D470" s="21" t="s">
        <v>987</v>
      </c>
      <c r="E470">
        <v>19</v>
      </c>
      <c r="F470" t="s">
        <v>63</v>
      </c>
      <c r="G470">
        <v>34186348</v>
      </c>
      <c r="H470" t="str">
        <f>RIGHT(Таблица2[[#This Row],[Дата рождения]],4)</f>
        <v>1998</v>
      </c>
    </row>
    <row r="471" spans="1:8" hidden="1" x14ac:dyDescent="0.2">
      <c r="A471">
        <v>227</v>
      </c>
      <c r="B471" t="s">
        <v>988</v>
      </c>
      <c r="C471" t="s">
        <v>71</v>
      </c>
      <c r="D471" s="21" t="s">
        <v>989</v>
      </c>
      <c r="E471">
        <v>26</v>
      </c>
      <c r="F471" t="s">
        <v>124</v>
      </c>
      <c r="G471">
        <v>7475807</v>
      </c>
      <c r="H471" t="str">
        <f>RIGHT(Таблица2[[#This Row],[Дата рождения]],4)</f>
        <v>1991</v>
      </c>
    </row>
    <row r="472" spans="1:8" hidden="1" x14ac:dyDescent="0.2">
      <c r="A472">
        <v>308</v>
      </c>
      <c r="B472" t="s">
        <v>990</v>
      </c>
      <c r="C472" t="s">
        <v>71</v>
      </c>
      <c r="D472" s="21" t="s">
        <v>991</v>
      </c>
      <c r="E472">
        <v>30</v>
      </c>
      <c r="F472" t="s">
        <v>63</v>
      </c>
      <c r="G472">
        <v>71474053</v>
      </c>
      <c r="H472" t="str">
        <f>RIGHT(Таблица2[[#This Row],[Дата рождения]],4)</f>
        <v>1987</v>
      </c>
    </row>
    <row r="473" spans="1:8" hidden="1" x14ac:dyDescent="0.2">
      <c r="A473">
        <v>1115</v>
      </c>
      <c r="B473" t="s">
        <v>992</v>
      </c>
      <c r="C473" t="s">
        <v>71</v>
      </c>
      <c r="D473" s="21" t="s">
        <v>993</v>
      </c>
      <c r="E473">
        <v>21</v>
      </c>
      <c r="F473" t="s">
        <v>63</v>
      </c>
      <c r="G473">
        <v>51830887</v>
      </c>
      <c r="H473" t="str">
        <f>RIGHT(Таблица2[[#This Row],[Дата рождения]],4)</f>
        <v>1996</v>
      </c>
    </row>
    <row r="474" spans="1:8" hidden="1" x14ac:dyDescent="0.2">
      <c r="A474">
        <v>400</v>
      </c>
      <c r="B474" t="s">
        <v>994</v>
      </c>
      <c r="C474" t="s">
        <v>71</v>
      </c>
      <c r="D474" s="21" t="s">
        <v>995</v>
      </c>
      <c r="E474">
        <v>44</v>
      </c>
      <c r="F474" t="s">
        <v>63</v>
      </c>
      <c r="G474">
        <v>59454805</v>
      </c>
      <c r="H474" t="str">
        <f>RIGHT(Таблица2[[#This Row],[Дата рождения]],4)</f>
        <v>1973</v>
      </c>
    </row>
    <row r="475" spans="1:8" hidden="1" x14ac:dyDescent="0.2">
      <c r="A475">
        <v>1654</v>
      </c>
      <c r="B475" t="s">
        <v>996</v>
      </c>
      <c r="C475" t="s">
        <v>71</v>
      </c>
      <c r="D475" s="21" t="s">
        <v>997</v>
      </c>
      <c r="E475">
        <v>29</v>
      </c>
      <c r="F475" t="s">
        <v>85</v>
      </c>
      <c r="G475">
        <v>19138867</v>
      </c>
      <c r="H475" t="str">
        <f>RIGHT(Таблица2[[#This Row],[Дата рождения]],4)</f>
        <v>1988</v>
      </c>
    </row>
    <row r="476" spans="1:8" hidden="1" x14ac:dyDescent="0.2">
      <c r="A476">
        <v>340</v>
      </c>
      <c r="B476" t="s">
        <v>998</v>
      </c>
      <c r="C476" t="s">
        <v>71</v>
      </c>
      <c r="D476" s="21" t="s">
        <v>999</v>
      </c>
      <c r="E476">
        <v>21</v>
      </c>
      <c r="F476" t="s">
        <v>63</v>
      </c>
      <c r="G476">
        <v>75963629</v>
      </c>
      <c r="H476" t="str">
        <f>RIGHT(Таблица2[[#This Row],[Дата рождения]],4)</f>
        <v>1996</v>
      </c>
    </row>
    <row r="477" spans="1:8" hidden="1" x14ac:dyDescent="0.2">
      <c r="A477">
        <v>1321</v>
      </c>
      <c r="B477" t="s">
        <v>1000</v>
      </c>
      <c r="C477" t="s">
        <v>71</v>
      </c>
      <c r="D477" s="21" t="s">
        <v>1001</v>
      </c>
      <c r="E477">
        <v>34</v>
      </c>
      <c r="F477" t="s">
        <v>85</v>
      </c>
      <c r="G477">
        <v>83072523</v>
      </c>
      <c r="H477" t="str">
        <f>RIGHT(Таблица2[[#This Row],[Дата рождения]],4)</f>
        <v>1983</v>
      </c>
    </row>
    <row r="478" spans="1:8" hidden="1" x14ac:dyDescent="0.2">
      <c r="A478">
        <v>154</v>
      </c>
      <c r="B478" t="s">
        <v>1002</v>
      </c>
      <c r="C478" t="s">
        <v>71</v>
      </c>
      <c r="D478" s="21" t="s">
        <v>1003</v>
      </c>
      <c r="E478">
        <v>35</v>
      </c>
      <c r="F478" t="s">
        <v>63</v>
      </c>
      <c r="G478">
        <v>91748983</v>
      </c>
      <c r="H478" t="str">
        <f>RIGHT(Таблица2[[#This Row],[Дата рождения]],4)</f>
        <v>1982</v>
      </c>
    </row>
    <row r="479" spans="1:8" hidden="1" x14ac:dyDescent="0.2">
      <c r="A479">
        <v>668</v>
      </c>
      <c r="B479" t="s">
        <v>1004</v>
      </c>
      <c r="C479" t="s">
        <v>71</v>
      </c>
      <c r="D479" s="21" t="s">
        <v>1005</v>
      </c>
      <c r="E479">
        <v>21</v>
      </c>
      <c r="F479" t="s">
        <v>63</v>
      </c>
      <c r="G479">
        <v>13567518</v>
      </c>
      <c r="H479" t="str">
        <f>RIGHT(Таблица2[[#This Row],[Дата рождения]],4)</f>
        <v>1996</v>
      </c>
    </row>
    <row r="480" spans="1:8" hidden="1" x14ac:dyDescent="0.2">
      <c r="A480">
        <v>577</v>
      </c>
      <c r="B480" t="s">
        <v>1006</v>
      </c>
      <c r="C480" t="s">
        <v>71</v>
      </c>
      <c r="D480" s="21" t="s">
        <v>1007</v>
      </c>
      <c r="E480">
        <v>23</v>
      </c>
      <c r="F480" t="s">
        <v>63</v>
      </c>
      <c r="G480">
        <v>86782131</v>
      </c>
      <c r="H480" t="str">
        <f>RIGHT(Таблица2[[#This Row],[Дата рождения]],4)</f>
        <v>1994</v>
      </c>
    </row>
    <row r="481" spans="1:8" hidden="1" x14ac:dyDescent="0.2">
      <c r="A481">
        <v>597</v>
      </c>
      <c r="B481" t="s">
        <v>1008</v>
      </c>
      <c r="C481" t="s">
        <v>71</v>
      </c>
      <c r="D481" s="21" t="s">
        <v>1009</v>
      </c>
      <c r="E481">
        <v>30</v>
      </c>
      <c r="F481" t="s">
        <v>161</v>
      </c>
      <c r="G481">
        <v>81065842</v>
      </c>
      <c r="H481" t="str">
        <f>RIGHT(Таблица2[[#This Row],[Дата рождения]],4)</f>
        <v>1987</v>
      </c>
    </row>
    <row r="482" spans="1:8" hidden="1" x14ac:dyDescent="0.2">
      <c r="A482">
        <v>1341</v>
      </c>
      <c r="B482" t="s">
        <v>1010</v>
      </c>
      <c r="C482" t="s">
        <v>71</v>
      </c>
      <c r="D482" s="21" t="s">
        <v>1011</v>
      </c>
      <c r="E482">
        <v>43</v>
      </c>
      <c r="F482" t="s">
        <v>73</v>
      </c>
      <c r="G482">
        <v>35953506</v>
      </c>
      <c r="H482" t="str">
        <f>RIGHT(Таблица2[[#This Row],[Дата рождения]],4)</f>
        <v>1975</v>
      </c>
    </row>
    <row r="483" spans="1:8" hidden="1" x14ac:dyDescent="0.2">
      <c r="A483">
        <v>891</v>
      </c>
      <c r="B483" t="s">
        <v>668</v>
      </c>
      <c r="C483" t="s">
        <v>71</v>
      </c>
      <c r="D483" s="21" t="s">
        <v>669</v>
      </c>
      <c r="E483">
        <v>18</v>
      </c>
      <c r="F483" t="s">
        <v>63</v>
      </c>
      <c r="G483">
        <v>74221111</v>
      </c>
      <c r="H483" t="str">
        <f>RIGHT(Таблица2[[#This Row],[Дата рождения]],4)</f>
        <v>1999</v>
      </c>
    </row>
    <row r="484" spans="1:8" hidden="1" x14ac:dyDescent="0.2">
      <c r="A484">
        <v>1179</v>
      </c>
      <c r="B484" t="s">
        <v>1012</v>
      </c>
      <c r="C484" t="s">
        <v>71</v>
      </c>
      <c r="D484" s="21" t="s">
        <v>1013</v>
      </c>
      <c r="E484">
        <v>18</v>
      </c>
      <c r="F484" t="s">
        <v>63</v>
      </c>
      <c r="G484">
        <v>75223025</v>
      </c>
      <c r="H484" t="str">
        <f>RIGHT(Таблица2[[#This Row],[Дата рождения]],4)</f>
        <v>1999</v>
      </c>
    </row>
    <row r="485" spans="1:8" hidden="1" x14ac:dyDescent="0.2">
      <c r="A485">
        <v>430</v>
      </c>
      <c r="B485" t="s">
        <v>1014</v>
      </c>
      <c r="C485" t="s">
        <v>65</v>
      </c>
      <c r="D485" s="21" t="s">
        <v>1015</v>
      </c>
      <c r="E485">
        <v>20</v>
      </c>
      <c r="F485" t="s">
        <v>96</v>
      </c>
      <c r="G485">
        <v>62366212</v>
      </c>
      <c r="H485" t="str">
        <f>RIGHT(Таблица2[[#This Row],[Дата рождения]],4)</f>
        <v>1997</v>
      </c>
    </row>
    <row r="486" spans="1:8" hidden="1" x14ac:dyDescent="0.2">
      <c r="A486">
        <v>296</v>
      </c>
      <c r="B486" t="s">
        <v>1016</v>
      </c>
      <c r="C486" t="s">
        <v>71</v>
      </c>
      <c r="D486" s="21" t="s">
        <v>1017</v>
      </c>
      <c r="E486">
        <v>31</v>
      </c>
      <c r="F486" t="s">
        <v>73</v>
      </c>
      <c r="G486">
        <v>53700399</v>
      </c>
      <c r="H486" t="str">
        <f>RIGHT(Таблица2[[#This Row],[Дата рождения]],4)</f>
        <v>1987</v>
      </c>
    </row>
    <row r="487" spans="1:8" hidden="1" x14ac:dyDescent="0.2">
      <c r="A487">
        <v>1208</v>
      </c>
      <c r="B487" t="s">
        <v>1018</v>
      </c>
      <c r="C487" t="s">
        <v>71</v>
      </c>
      <c r="D487" s="21" t="s">
        <v>1019</v>
      </c>
      <c r="E487">
        <v>21</v>
      </c>
      <c r="F487" t="s">
        <v>63</v>
      </c>
      <c r="G487">
        <v>17191163</v>
      </c>
      <c r="H487" t="str">
        <f>RIGHT(Таблица2[[#This Row],[Дата рождения]],4)</f>
        <v>1997</v>
      </c>
    </row>
    <row r="488" spans="1:8" hidden="1" x14ac:dyDescent="0.2">
      <c r="A488">
        <v>1223</v>
      </c>
      <c r="B488" t="s">
        <v>1020</v>
      </c>
      <c r="C488" t="s">
        <v>61</v>
      </c>
      <c r="D488" s="21" t="s">
        <v>1021</v>
      </c>
      <c r="E488">
        <v>26</v>
      </c>
      <c r="F488" t="s">
        <v>63</v>
      </c>
      <c r="G488">
        <v>95113625</v>
      </c>
      <c r="H488" t="str">
        <f>RIGHT(Таблица2[[#This Row],[Дата рождения]],4)</f>
        <v>1991</v>
      </c>
    </row>
    <row r="489" spans="1:8" hidden="1" x14ac:dyDescent="0.2">
      <c r="A489">
        <v>1668</v>
      </c>
      <c r="B489" t="s">
        <v>1022</v>
      </c>
      <c r="C489" t="s">
        <v>71</v>
      </c>
      <c r="D489" s="21" t="s">
        <v>1023</v>
      </c>
      <c r="E489">
        <v>32</v>
      </c>
      <c r="F489" t="s">
        <v>63</v>
      </c>
      <c r="G489">
        <v>63353162</v>
      </c>
      <c r="H489" t="str">
        <f>RIGHT(Таблица2[[#This Row],[Дата рождения]],4)</f>
        <v>1985</v>
      </c>
    </row>
    <row r="490" spans="1:8" hidden="1" x14ac:dyDescent="0.2">
      <c r="A490">
        <v>806</v>
      </c>
      <c r="B490" t="s">
        <v>1024</v>
      </c>
      <c r="C490" t="s">
        <v>71</v>
      </c>
      <c r="D490" s="21" t="s">
        <v>1025</v>
      </c>
      <c r="E490">
        <v>27</v>
      </c>
      <c r="F490" t="s">
        <v>124</v>
      </c>
      <c r="G490">
        <v>5484463</v>
      </c>
      <c r="H490" t="str">
        <f>RIGHT(Таблица2[[#This Row],[Дата рождения]],4)</f>
        <v>1991</v>
      </c>
    </row>
    <row r="491" spans="1:8" hidden="1" x14ac:dyDescent="0.2">
      <c r="A491">
        <v>466</v>
      </c>
      <c r="B491" t="s">
        <v>1026</v>
      </c>
      <c r="C491" t="s">
        <v>65</v>
      </c>
      <c r="D491" s="21" t="s">
        <v>1027</v>
      </c>
      <c r="E491">
        <v>30</v>
      </c>
      <c r="F491" t="s">
        <v>73</v>
      </c>
      <c r="G491">
        <v>18095307</v>
      </c>
      <c r="H491" t="str">
        <f>RIGHT(Таблица2[[#This Row],[Дата рождения]],4)</f>
        <v>1987</v>
      </c>
    </row>
    <row r="492" spans="1:8" hidden="1" x14ac:dyDescent="0.2">
      <c r="A492">
        <v>301</v>
      </c>
      <c r="B492" t="s">
        <v>1028</v>
      </c>
      <c r="C492" t="s">
        <v>71</v>
      </c>
      <c r="D492" s="21" t="s">
        <v>1029</v>
      </c>
      <c r="E492">
        <v>27</v>
      </c>
      <c r="F492" t="s">
        <v>124</v>
      </c>
      <c r="G492">
        <v>27181690</v>
      </c>
      <c r="H492" t="str">
        <f>RIGHT(Таблица2[[#This Row],[Дата рождения]],4)</f>
        <v>1990</v>
      </c>
    </row>
    <row r="493" spans="1:8" hidden="1" x14ac:dyDescent="0.2">
      <c r="A493">
        <v>933</v>
      </c>
      <c r="B493" t="s">
        <v>1030</v>
      </c>
      <c r="C493" t="s">
        <v>61</v>
      </c>
      <c r="D493" s="21" t="s">
        <v>1031</v>
      </c>
      <c r="E493">
        <v>24</v>
      </c>
      <c r="F493" t="s">
        <v>96</v>
      </c>
      <c r="G493">
        <v>44683692</v>
      </c>
      <c r="H493" t="str">
        <f>RIGHT(Таблица2[[#This Row],[Дата рождения]],4)</f>
        <v>1993</v>
      </c>
    </row>
    <row r="494" spans="1:8" hidden="1" x14ac:dyDescent="0.2">
      <c r="A494">
        <v>146</v>
      </c>
      <c r="B494" t="s">
        <v>1032</v>
      </c>
      <c r="C494" t="s">
        <v>71</v>
      </c>
      <c r="D494" s="21" t="s">
        <v>1033</v>
      </c>
      <c r="E494">
        <v>36</v>
      </c>
      <c r="F494" t="s">
        <v>67</v>
      </c>
      <c r="G494">
        <v>15825192</v>
      </c>
      <c r="H494" t="str">
        <f>RIGHT(Таблица2[[#This Row],[Дата рождения]],4)</f>
        <v>1981</v>
      </c>
    </row>
    <row r="495" spans="1:8" hidden="1" x14ac:dyDescent="0.2">
      <c r="A495">
        <v>133</v>
      </c>
      <c r="B495" t="s">
        <v>1034</v>
      </c>
      <c r="C495" t="s">
        <v>65</v>
      </c>
      <c r="D495" s="21" t="s">
        <v>1035</v>
      </c>
      <c r="E495">
        <v>32</v>
      </c>
      <c r="F495" t="s">
        <v>67</v>
      </c>
      <c r="G495">
        <v>90229955</v>
      </c>
      <c r="H495" t="str">
        <f>RIGHT(Таблица2[[#This Row],[Дата рождения]],4)</f>
        <v>1985</v>
      </c>
    </row>
    <row r="496" spans="1:8" hidden="1" x14ac:dyDescent="0.2">
      <c r="A496">
        <v>38</v>
      </c>
      <c r="B496" t="s">
        <v>1036</v>
      </c>
      <c r="C496" t="s">
        <v>71</v>
      </c>
      <c r="D496" s="21" t="s">
        <v>1037</v>
      </c>
      <c r="E496">
        <v>44</v>
      </c>
      <c r="F496" t="s">
        <v>67</v>
      </c>
      <c r="G496">
        <v>77714354</v>
      </c>
      <c r="H496" t="str">
        <f>RIGHT(Таблица2[[#This Row],[Дата рождения]],4)</f>
        <v>1973</v>
      </c>
    </row>
    <row r="497" spans="1:8" hidden="1" x14ac:dyDescent="0.2">
      <c r="A497">
        <v>1161</v>
      </c>
      <c r="B497" t="s">
        <v>1038</v>
      </c>
      <c r="C497" t="s">
        <v>71</v>
      </c>
      <c r="D497" s="21" t="s">
        <v>1039</v>
      </c>
      <c r="E497">
        <v>18</v>
      </c>
      <c r="F497" t="s">
        <v>63</v>
      </c>
      <c r="G497">
        <v>44527341</v>
      </c>
      <c r="H497" t="str">
        <f>RIGHT(Таблица2[[#This Row],[Дата рождения]],4)</f>
        <v>1999</v>
      </c>
    </row>
    <row r="498" spans="1:8" hidden="1" x14ac:dyDescent="0.2">
      <c r="A498">
        <v>202</v>
      </c>
      <c r="B498" t="s">
        <v>1040</v>
      </c>
      <c r="C498" t="s">
        <v>65</v>
      </c>
      <c r="D498" s="21" t="s">
        <v>1041</v>
      </c>
      <c r="E498">
        <v>31</v>
      </c>
      <c r="F498" t="s">
        <v>73</v>
      </c>
      <c r="G498">
        <v>22507983</v>
      </c>
      <c r="H498" t="str">
        <f>RIGHT(Таблица2[[#This Row],[Дата рождения]],4)</f>
        <v>1986</v>
      </c>
    </row>
    <row r="499" spans="1:8" hidden="1" x14ac:dyDescent="0.2">
      <c r="A499">
        <v>1210</v>
      </c>
      <c r="B499" t="s">
        <v>1042</v>
      </c>
      <c r="C499" t="s">
        <v>71</v>
      </c>
      <c r="D499" s="21" t="s">
        <v>1043</v>
      </c>
      <c r="E499">
        <v>26</v>
      </c>
      <c r="F499" t="s">
        <v>63</v>
      </c>
      <c r="G499">
        <v>67060730</v>
      </c>
      <c r="H499" t="str">
        <f>RIGHT(Таблица2[[#This Row],[Дата рождения]],4)</f>
        <v>1991</v>
      </c>
    </row>
    <row r="500" spans="1:8" hidden="1" x14ac:dyDescent="0.2">
      <c r="A500">
        <v>1147</v>
      </c>
      <c r="B500" t="s">
        <v>1044</v>
      </c>
      <c r="C500" t="s">
        <v>71</v>
      </c>
      <c r="D500" s="21" t="s">
        <v>1045</v>
      </c>
      <c r="E500">
        <v>30</v>
      </c>
      <c r="F500" t="s">
        <v>63</v>
      </c>
      <c r="G500">
        <v>74427103</v>
      </c>
      <c r="H500" t="str">
        <f>RIGHT(Таблица2[[#This Row],[Дата рождения]],4)</f>
        <v>1987</v>
      </c>
    </row>
    <row r="501" spans="1:8" hidden="1" x14ac:dyDescent="0.2">
      <c r="A501">
        <v>521</v>
      </c>
      <c r="B501" t="s">
        <v>1046</v>
      </c>
      <c r="C501" t="s">
        <v>65</v>
      </c>
      <c r="D501" s="21" t="s">
        <v>1047</v>
      </c>
      <c r="E501">
        <v>25</v>
      </c>
      <c r="F501" t="s">
        <v>63</v>
      </c>
      <c r="G501">
        <v>36540983</v>
      </c>
      <c r="H501" t="str">
        <f>RIGHT(Таблица2[[#This Row],[Дата рождения]],4)</f>
        <v>1992</v>
      </c>
    </row>
    <row r="502" spans="1:8" hidden="1" x14ac:dyDescent="0.2">
      <c r="A502">
        <v>1002</v>
      </c>
      <c r="B502" t="s">
        <v>1048</v>
      </c>
      <c r="C502" t="s">
        <v>71</v>
      </c>
      <c r="D502" s="21" t="s">
        <v>1049</v>
      </c>
      <c r="E502">
        <v>24</v>
      </c>
      <c r="F502" t="s">
        <v>63</v>
      </c>
      <c r="G502">
        <v>79247144</v>
      </c>
      <c r="H502" t="str">
        <f>RIGHT(Таблица2[[#This Row],[Дата рождения]],4)</f>
        <v>1993</v>
      </c>
    </row>
    <row r="503" spans="1:8" hidden="1" x14ac:dyDescent="0.2">
      <c r="A503">
        <v>8</v>
      </c>
      <c r="B503" t="s">
        <v>1050</v>
      </c>
      <c r="C503" t="s">
        <v>65</v>
      </c>
      <c r="D503" s="21" t="s">
        <v>1051</v>
      </c>
      <c r="E503">
        <v>18</v>
      </c>
      <c r="F503" t="s">
        <v>63</v>
      </c>
      <c r="G503">
        <v>11595988</v>
      </c>
      <c r="H503" t="str">
        <f>RIGHT(Таблица2[[#This Row],[Дата рождения]],4)</f>
        <v>1999</v>
      </c>
    </row>
    <row r="504" spans="1:8" hidden="1" x14ac:dyDescent="0.2">
      <c r="A504">
        <v>1687</v>
      </c>
      <c r="B504" t="s">
        <v>1052</v>
      </c>
      <c r="C504" t="s">
        <v>65</v>
      </c>
      <c r="D504" s="21" t="s">
        <v>1053</v>
      </c>
      <c r="E504">
        <v>42</v>
      </c>
      <c r="F504" t="s">
        <v>76</v>
      </c>
      <c r="G504">
        <v>27745010</v>
      </c>
      <c r="H504" t="str">
        <f>RIGHT(Таблица2[[#This Row],[Дата рождения]],4)</f>
        <v>1976</v>
      </c>
    </row>
    <row r="505" spans="1:8" hidden="1" x14ac:dyDescent="0.2">
      <c r="A505">
        <v>14</v>
      </c>
      <c r="B505" t="s">
        <v>1054</v>
      </c>
      <c r="C505" t="s">
        <v>71</v>
      </c>
      <c r="D505" s="21" t="s">
        <v>1055</v>
      </c>
      <c r="E505">
        <v>26</v>
      </c>
      <c r="F505" t="s">
        <v>63</v>
      </c>
      <c r="G505">
        <v>44690894</v>
      </c>
      <c r="H505" t="str">
        <f>RIGHT(Таблица2[[#This Row],[Дата рождения]],4)</f>
        <v>1991</v>
      </c>
    </row>
    <row r="506" spans="1:8" hidden="1" x14ac:dyDescent="0.2">
      <c r="A506">
        <v>572</v>
      </c>
      <c r="B506" t="s">
        <v>1056</v>
      </c>
      <c r="C506" t="s">
        <v>71</v>
      </c>
      <c r="D506" s="21" t="s">
        <v>1057</v>
      </c>
      <c r="E506">
        <v>29</v>
      </c>
      <c r="F506" t="s">
        <v>63</v>
      </c>
      <c r="G506">
        <v>7326941</v>
      </c>
      <c r="H506" t="str">
        <f>RIGHT(Таблица2[[#This Row],[Дата рождения]],4)</f>
        <v>1988</v>
      </c>
    </row>
    <row r="507" spans="1:8" hidden="1" x14ac:dyDescent="0.2">
      <c r="A507">
        <v>727</v>
      </c>
      <c r="B507" t="s">
        <v>1058</v>
      </c>
      <c r="C507" t="s">
        <v>61</v>
      </c>
      <c r="D507" s="21" t="s">
        <v>1059</v>
      </c>
      <c r="E507">
        <v>37</v>
      </c>
      <c r="F507" t="s">
        <v>63</v>
      </c>
      <c r="G507">
        <v>94005827</v>
      </c>
      <c r="H507" t="str">
        <f>RIGHT(Таблица2[[#This Row],[Дата рождения]],4)</f>
        <v>1980</v>
      </c>
    </row>
    <row r="508" spans="1:8" hidden="1" x14ac:dyDescent="0.2">
      <c r="A508">
        <v>259</v>
      </c>
      <c r="B508" t="s">
        <v>1060</v>
      </c>
      <c r="C508" t="s">
        <v>65</v>
      </c>
      <c r="D508" s="21" t="s">
        <v>1061</v>
      </c>
      <c r="E508">
        <v>37</v>
      </c>
      <c r="F508" t="s">
        <v>63</v>
      </c>
      <c r="G508">
        <v>93269516</v>
      </c>
      <c r="H508" t="str">
        <f>RIGHT(Таблица2[[#This Row],[Дата рождения]],4)</f>
        <v>1981</v>
      </c>
    </row>
    <row r="509" spans="1:8" hidden="1" x14ac:dyDescent="0.2">
      <c r="A509">
        <v>92</v>
      </c>
      <c r="B509" t="s">
        <v>1062</v>
      </c>
      <c r="C509" t="s">
        <v>65</v>
      </c>
      <c r="D509" s="21" t="s">
        <v>1063</v>
      </c>
      <c r="E509">
        <v>26</v>
      </c>
      <c r="F509" t="s">
        <v>76</v>
      </c>
      <c r="G509">
        <v>12692923</v>
      </c>
      <c r="H509" t="str">
        <f>RIGHT(Таблица2[[#This Row],[Дата рождения]],4)</f>
        <v>1991</v>
      </c>
    </row>
    <row r="510" spans="1:8" hidden="1" x14ac:dyDescent="0.2">
      <c r="A510">
        <v>800</v>
      </c>
      <c r="B510" t="s">
        <v>1064</v>
      </c>
      <c r="C510" t="s">
        <v>61</v>
      </c>
      <c r="D510" s="21" t="s">
        <v>1065</v>
      </c>
      <c r="E510">
        <v>39</v>
      </c>
      <c r="F510" t="s">
        <v>63</v>
      </c>
      <c r="G510">
        <v>76063839</v>
      </c>
      <c r="H510" t="str">
        <f>RIGHT(Таблица2[[#This Row],[Дата рождения]],4)</f>
        <v>1978</v>
      </c>
    </row>
    <row r="511" spans="1:8" hidden="1" x14ac:dyDescent="0.2">
      <c r="A511">
        <v>239</v>
      </c>
      <c r="B511" t="s">
        <v>1066</v>
      </c>
      <c r="C511" t="s">
        <v>71</v>
      </c>
      <c r="D511" s="21" t="s">
        <v>1067</v>
      </c>
      <c r="E511">
        <v>29</v>
      </c>
      <c r="F511" t="s">
        <v>207</v>
      </c>
      <c r="G511">
        <v>96858372</v>
      </c>
      <c r="H511" t="str">
        <f>RIGHT(Таблица2[[#This Row],[Дата рождения]],4)</f>
        <v>1988</v>
      </c>
    </row>
    <row r="512" spans="1:8" hidden="1" x14ac:dyDescent="0.2">
      <c r="A512">
        <v>601</v>
      </c>
      <c r="B512" t="s">
        <v>1068</v>
      </c>
      <c r="C512" t="s">
        <v>71</v>
      </c>
      <c r="D512" s="21" t="s">
        <v>1069</v>
      </c>
      <c r="E512">
        <v>35</v>
      </c>
      <c r="F512" t="s">
        <v>73</v>
      </c>
      <c r="G512">
        <v>42693695</v>
      </c>
      <c r="H512" t="str">
        <f>RIGHT(Таблица2[[#This Row],[Дата рождения]],4)</f>
        <v>1982</v>
      </c>
    </row>
    <row r="513" spans="1:8" hidden="1" x14ac:dyDescent="0.2">
      <c r="A513">
        <v>761</v>
      </c>
      <c r="B513" t="s">
        <v>1070</v>
      </c>
      <c r="C513" t="s">
        <v>61</v>
      </c>
      <c r="D513" s="21" t="s">
        <v>1071</v>
      </c>
      <c r="E513">
        <v>32</v>
      </c>
      <c r="F513" t="s">
        <v>85</v>
      </c>
      <c r="G513">
        <v>9937766</v>
      </c>
      <c r="H513" t="str">
        <f>RIGHT(Таблица2[[#This Row],[Дата рождения]],4)</f>
        <v>1985</v>
      </c>
    </row>
    <row r="514" spans="1:8" hidden="1" x14ac:dyDescent="0.2">
      <c r="A514">
        <v>1102</v>
      </c>
      <c r="B514" t="s">
        <v>1072</v>
      </c>
      <c r="C514" t="s">
        <v>71</v>
      </c>
      <c r="D514" s="21" t="s">
        <v>1073</v>
      </c>
      <c r="E514">
        <v>23</v>
      </c>
      <c r="F514" t="s">
        <v>63</v>
      </c>
      <c r="G514">
        <v>90206332</v>
      </c>
      <c r="H514" t="str">
        <f>RIGHT(Таблица2[[#This Row],[Дата рождения]],4)</f>
        <v>1994</v>
      </c>
    </row>
    <row r="515" spans="1:8" hidden="1" x14ac:dyDescent="0.2">
      <c r="A515">
        <v>500</v>
      </c>
      <c r="B515" t="s">
        <v>1074</v>
      </c>
      <c r="C515" t="s">
        <v>61</v>
      </c>
      <c r="D515" s="21" t="s">
        <v>1075</v>
      </c>
      <c r="E515">
        <v>38</v>
      </c>
      <c r="F515" t="s">
        <v>73</v>
      </c>
      <c r="G515">
        <v>86260727</v>
      </c>
      <c r="H515" t="str">
        <f>RIGHT(Таблица2[[#This Row],[Дата рождения]],4)</f>
        <v>1979</v>
      </c>
    </row>
    <row r="516" spans="1:8" hidden="1" x14ac:dyDescent="0.2">
      <c r="A516">
        <v>1727</v>
      </c>
      <c r="B516" t="s">
        <v>1076</v>
      </c>
      <c r="C516" t="s">
        <v>71</v>
      </c>
      <c r="D516" s="21" t="s">
        <v>1077</v>
      </c>
      <c r="E516">
        <v>31</v>
      </c>
      <c r="F516" t="s">
        <v>73</v>
      </c>
      <c r="G516">
        <v>77870466</v>
      </c>
      <c r="H516" t="str">
        <f>RIGHT(Таблица2[[#This Row],[Дата рождения]],4)</f>
        <v>1986</v>
      </c>
    </row>
    <row r="517" spans="1:8" hidden="1" x14ac:dyDescent="0.2">
      <c r="A517">
        <v>1336</v>
      </c>
      <c r="B517" t="s">
        <v>1078</v>
      </c>
      <c r="C517" t="s">
        <v>71</v>
      </c>
      <c r="D517" s="21" t="s">
        <v>1079</v>
      </c>
      <c r="E517">
        <v>22</v>
      </c>
      <c r="F517" t="s">
        <v>63</v>
      </c>
      <c r="G517">
        <v>61796858</v>
      </c>
      <c r="H517" t="str">
        <f>RIGHT(Таблица2[[#This Row],[Дата рождения]],4)</f>
        <v>1995</v>
      </c>
    </row>
    <row r="518" spans="1:8" hidden="1" x14ac:dyDescent="0.2">
      <c r="A518">
        <v>1382</v>
      </c>
      <c r="B518" t="s">
        <v>1080</v>
      </c>
      <c r="C518" t="s">
        <v>71</v>
      </c>
      <c r="D518" s="21" t="s">
        <v>1081</v>
      </c>
      <c r="E518">
        <v>36</v>
      </c>
      <c r="F518" t="s">
        <v>161</v>
      </c>
      <c r="G518">
        <v>64948893</v>
      </c>
      <c r="H518" t="str">
        <f>RIGHT(Таблица2[[#This Row],[Дата рождения]],4)</f>
        <v>1982</v>
      </c>
    </row>
    <row r="519" spans="1:8" hidden="1" x14ac:dyDescent="0.2">
      <c r="A519">
        <v>1781</v>
      </c>
      <c r="B519" t="s">
        <v>1082</v>
      </c>
      <c r="C519" t="s">
        <v>71</v>
      </c>
      <c r="D519" s="21" t="s">
        <v>1083</v>
      </c>
      <c r="E519">
        <v>21</v>
      </c>
      <c r="F519" t="s">
        <v>63</v>
      </c>
      <c r="G519">
        <v>83383413</v>
      </c>
      <c r="H519" t="str">
        <f>RIGHT(Таблица2[[#This Row],[Дата рождения]],4)</f>
        <v>1996</v>
      </c>
    </row>
    <row r="520" spans="1:8" hidden="1" x14ac:dyDescent="0.2">
      <c r="A520">
        <v>1599</v>
      </c>
      <c r="B520" t="s">
        <v>1084</v>
      </c>
      <c r="C520" t="s">
        <v>71</v>
      </c>
      <c r="D520" s="21" t="s">
        <v>1085</v>
      </c>
      <c r="E520">
        <v>24</v>
      </c>
      <c r="F520" t="s">
        <v>67</v>
      </c>
      <c r="G520">
        <v>19898728</v>
      </c>
      <c r="H520" t="str">
        <f>RIGHT(Таблица2[[#This Row],[Дата рождения]],4)</f>
        <v>1993</v>
      </c>
    </row>
    <row r="521" spans="1:8" hidden="1" x14ac:dyDescent="0.2">
      <c r="A521">
        <v>570</v>
      </c>
      <c r="B521" t="s">
        <v>1086</v>
      </c>
      <c r="C521" t="s">
        <v>71</v>
      </c>
      <c r="D521" s="21" t="s">
        <v>1087</v>
      </c>
      <c r="E521">
        <v>26</v>
      </c>
      <c r="F521" t="s">
        <v>63</v>
      </c>
      <c r="G521">
        <v>14051667</v>
      </c>
      <c r="H521" t="str">
        <f>RIGHT(Таблица2[[#This Row],[Дата рождения]],4)</f>
        <v>1991</v>
      </c>
    </row>
    <row r="522" spans="1:8" hidden="1" x14ac:dyDescent="0.2">
      <c r="A522">
        <v>862</v>
      </c>
      <c r="B522" t="s">
        <v>1088</v>
      </c>
      <c r="C522" t="s">
        <v>71</v>
      </c>
      <c r="D522" s="21" t="s">
        <v>1089</v>
      </c>
      <c r="E522">
        <v>45</v>
      </c>
      <c r="F522" t="s">
        <v>63</v>
      </c>
      <c r="G522">
        <v>63692355</v>
      </c>
      <c r="H522" t="str">
        <f>RIGHT(Таблица2[[#This Row],[Дата рождения]],4)</f>
        <v>1972</v>
      </c>
    </row>
    <row r="523" spans="1:8" hidden="1" x14ac:dyDescent="0.2">
      <c r="A523">
        <v>1470</v>
      </c>
      <c r="B523" t="s">
        <v>1090</v>
      </c>
      <c r="C523" t="s">
        <v>65</v>
      </c>
      <c r="D523" s="21" t="s">
        <v>1091</v>
      </c>
      <c r="E523">
        <v>33</v>
      </c>
      <c r="F523" t="s">
        <v>299</v>
      </c>
      <c r="G523">
        <v>59448643</v>
      </c>
      <c r="H523" t="str">
        <f>RIGHT(Таблица2[[#This Row],[Дата рождения]],4)</f>
        <v>1984</v>
      </c>
    </row>
    <row r="524" spans="1:8" hidden="1" x14ac:dyDescent="0.2">
      <c r="A524">
        <v>286</v>
      </c>
      <c r="B524" t="s">
        <v>1092</v>
      </c>
      <c r="C524" t="s">
        <v>65</v>
      </c>
      <c r="D524" s="21" t="s">
        <v>1093</v>
      </c>
      <c r="E524">
        <v>39</v>
      </c>
      <c r="F524" t="s">
        <v>63</v>
      </c>
      <c r="G524">
        <v>51933291</v>
      </c>
      <c r="H524" t="str">
        <f>RIGHT(Таблица2[[#This Row],[Дата рождения]],4)</f>
        <v>1978</v>
      </c>
    </row>
    <row r="525" spans="1:8" hidden="1" x14ac:dyDescent="0.2">
      <c r="A525">
        <v>808</v>
      </c>
      <c r="B525" t="s">
        <v>1094</v>
      </c>
      <c r="C525" t="s">
        <v>65</v>
      </c>
      <c r="D525" s="21" t="s">
        <v>1095</v>
      </c>
      <c r="E525">
        <v>26</v>
      </c>
      <c r="F525" t="s">
        <v>63</v>
      </c>
      <c r="G525">
        <v>63643293</v>
      </c>
      <c r="H525" t="str">
        <f>RIGHT(Таблица2[[#This Row],[Дата рождения]],4)</f>
        <v>1991</v>
      </c>
    </row>
    <row r="526" spans="1:8" hidden="1" x14ac:dyDescent="0.2">
      <c r="A526">
        <v>608</v>
      </c>
      <c r="B526" t="s">
        <v>1096</v>
      </c>
      <c r="C526" t="s">
        <v>71</v>
      </c>
      <c r="D526" s="21" t="s">
        <v>1097</v>
      </c>
      <c r="E526">
        <v>34</v>
      </c>
      <c r="F526" t="s">
        <v>103</v>
      </c>
      <c r="G526">
        <v>45384676</v>
      </c>
      <c r="H526" t="str">
        <f>RIGHT(Таблица2[[#This Row],[Дата рождения]],4)</f>
        <v>1984</v>
      </c>
    </row>
    <row r="527" spans="1:8" hidden="1" x14ac:dyDescent="0.2">
      <c r="A527">
        <v>1575</v>
      </c>
      <c r="B527" t="s">
        <v>1098</v>
      </c>
      <c r="C527" t="s">
        <v>71</v>
      </c>
      <c r="D527" s="21" t="s">
        <v>1099</v>
      </c>
      <c r="E527">
        <v>25</v>
      </c>
      <c r="F527" t="s">
        <v>63</v>
      </c>
      <c r="G527">
        <v>83235158</v>
      </c>
      <c r="H527" t="str">
        <f>RIGHT(Таблица2[[#This Row],[Дата рождения]],4)</f>
        <v>1992</v>
      </c>
    </row>
    <row r="528" spans="1:8" hidden="1" x14ac:dyDescent="0.2">
      <c r="A528">
        <v>858</v>
      </c>
      <c r="B528" t="s">
        <v>1100</v>
      </c>
      <c r="C528" t="s">
        <v>61</v>
      </c>
      <c r="D528" s="21" t="s">
        <v>1101</v>
      </c>
      <c r="E528">
        <v>21</v>
      </c>
      <c r="F528" t="s">
        <v>63</v>
      </c>
      <c r="G528">
        <v>3355818</v>
      </c>
      <c r="H528" t="str">
        <f>RIGHT(Таблица2[[#This Row],[Дата рождения]],4)</f>
        <v>1997</v>
      </c>
    </row>
    <row r="529" spans="1:8" hidden="1" x14ac:dyDescent="0.2">
      <c r="A529">
        <v>1713</v>
      </c>
      <c r="B529" t="s">
        <v>1102</v>
      </c>
      <c r="C529" t="s">
        <v>71</v>
      </c>
      <c r="D529" s="21" t="s">
        <v>1103</v>
      </c>
      <c r="E529">
        <v>25</v>
      </c>
      <c r="F529" t="s">
        <v>73</v>
      </c>
      <c r="G529">
        <v>86511602</v>
      </c>
      <c r="H529" t="str">
        <f>RIGHT(Таблица2[[#This Row],[Дата рождения]],4)</f>
        <v>1992</v>
      </c>
    </row>
    <row r="530" spans="1:8" hidden="1" x14ac:dyDescent="0.2">
      <c r="A530">
        <v>625</v>
      </c>
      <c r="B530" t="s">
        <v>1104</v>
      </c>
      <c r="C530" t="s">
        <v>65</v>
      </c>
      <c r="D530" s="21" t="s">
        <v>1105</v>
      </c>
      <c r="E530">
        <v>41</v>
      </c>
      <c r="F530" t="s">
        <v>63</v>
      </c>
      <c r="G530">
        <v>30923528</v>
      </c>
      <c r="H530" t="str">
        <f>RIGHT(Таблица2[[#This Row],[Дата рождения]],4)</f>
        <v>1976</v>
      </c>
    </row>
    <row r="531" spans="1:8" hidden="1" x14ac:dyDescent="0.2">
      <c r="A531">
        <v>1457</v>
      </c>
      <c r="B531" t="s">
        <v>1106</v>
      </c>
      <c r="C531" t="s">
        <v>71</v>
      </c>
      <c r="D531" s="21" t="s">
        <v>1107</v>
      </c>
      <c r="E531">
        <v>26</v>
      </c>
      <c r="F531" t="s">
        <v>85</v>
      </c>
      <c r="G531">
        <v>1119998</v>
      </c>
      <c r="H531" t="str">
        <f>RIGHT(Таблица2[[#This Row],[Дата рождения]],4)</f>
        <v>1991</v>
      </c>
    </row>
    <row r="532" spans="1:8" hidden="1" x14ac:dyDescent="0.2">
      <c r="A532">
        <v>611</v>
      </c>
      <c r="B532" t="s">
        <v>1108</v>
      </c>
      <c r="C532" t="s">
        <v>71</v>
      </c>
      <c r="D532" s="21" t="s">
        <v>1109</v>
      </c>
      <c r="E532">
        <v>33</v>
      </c>
      <c r="F532" t="s">
        <v>73</v>
      </c>
      <c r="G532">
        <v>4660755</v>
      </c>
      <c r="H532" t="str">
        <f>RIGHT(Таблица2[[#This Row],[Дата рождения]],4)</f>
        <v>1984</v>
      </c>
    </row>
    <row r="533" spans="1:8" hidden="1" x14ac:dyDescent="0.2">
      <c r="A533">
        <v>714</v>
      </c>
      <c r="B533" t="s">
        <v>1110</v>
      </c>
      <c r="C533" t="s">
        <v>71</v>
      </c>
      <c r="D533" s="21" t="s">
        <v>1111</v>
      </c>
      <c r="E533">
        <v>30</v>
      </c>
      <c r="F533" t="s">
        <v>124</v>
      </c>
      <c r="G533">
        <v>98693010</v>
      </c>
      <c r="H533" t="str">
        <f>RIGHT(Таблица2[[#This Row],[Дата рождения]],4)</f>
        <v>1987</v>
      </c>
    </row>
    <row r="534" spans="1:8" hidden="1" x14ac:dyDescent="0.2">
      <c r="A534">
        <v>709</v>
      </c>
      <c r="B534" t="s">
        <v>1112</v>
      </c>
      <c r="C534" t="s">
        <v>65</v>
      </c>
      <c r="D534" s="21" t="s">
        <v>1113</v>
      </c>
      <c r="E534">
        <v>31</v>
      </c>
      <c r="F534" t="s">
        <v>63</v>
      </c>
      <c r="G534">
        <v>10048203</v>
      </c>
      <c r="H534" t="str">
        <f>RIGHT(Таблица2[[#This Row],[Дата рождения]],4)</f>
        <v>1986</v>
      </c>
    </row>
    <row r="535" spans="1:8" hidden="1" x14ac:dyDescent="0.2">
      <c r="A535">
        <v>1074</v>
      </c>
      <c r="B535" t="s">
        <v>1114</v>
      </c>
      <c r="C535" t="s">
        <v>65</v>
      </c>
      <c r="D535" s="21" t="s">
        <v>1115</v>
      </c>
      <c r="E535">
        <v>23</v>
      </c>
      <c r="F535" t="s">
        <v>63</v>
      </c>
      <c r="G535">
        <v>76383655</v>
      </c>
      <c r="H535" t="str">
        <f>RIGHT(Таблица2[[#This Row],[Дата рождения]],4)</f>
        <v>1994</v>
      </c>
    </row>
    <row r="536" spans="1:8" hidden="1" x14ac:dyDescent="0.2">
      <c r="A536">
        <v>127</v>
      </c>
      <c r="B536" t="s">
        <v>1116</v>
      </c>
      <c r="C536" t="s">
        <v>65</v>
      </c>
      <c r="D536" s="21" t="s">
        <v>1117</v>
      </c>
      <c r="E536">
        <v>42</v>
      </c>
      <c r="F536" t="s">
        <v>73</v>
      </c>
      <c r="G536">
        <v>13343709</v>
      </c>
      <c r="H536" t="str">
        <f>RIGHT(Таблица2[[#This Row],[Дата рождения]],4)</f>
        <v>1975</v>
      </c>
    </row>
    <row r="537" spans="1:8" hidden="1" x14ac:dyDescent="0.2">
      <c r="A537">
        <v>91</v>
      </c>
      <c r="B537" t="s">
        <v>1118</v>
      </c>
      <c r="C537" t="s">
        <v>71</v>
      </c>
      <c r="D537" s="21" t="s">
        <v>1119</v>
      </c>
      <c r="E537">
        <v>38</v>
      </c>
      <c r="F537" t="s">
        <v>76</v>
      </c>
      <c r="G537">
        <v>90622931</v>
      </c>
      <c r="H537" t="str">
        <f>RIGHT(Таблица2[[#This Row],[Дата рождения]],4)</f>
        <v>1979</v>
      </c>
    </row>
    <row r="538" spans="1:8" hidden="1" x14ac:dyDescent="0.2">
      <c r="A538">
        <v>918</v>
      </c>
      <c r="B538" t="s">
        <v>1120</v>
      </c>
      <c r="C538" t="s">
        <v>71</v>
      </c>
      <c r="D538" s="21" t="s">
        <v>1121</v>
      </c>
      <c r="E538">
        <v>25</v>
      </c>
      <c r="F538" t="s">
        <v>63</v>
      </c>
      <c r="G538">
        <v>79617044</v>
      </c>
      <c r="H538" t="str">
        <f>RIGHT(Таблица2[[#This Row],[Дата рождения]],4)</f>
        <v>1992</v>
      </c>
    </row>
    <row r="539" spans="1:8" hidden="1" x14ac:dyDescent="0.2">
      <c r="A539">
        <v>1422</v>
      </c>
      <c r="B539" t="s">
        <v>1122</v>
      </c>
      <c r="C539" t="s">
        <v>65</v>
      </c>
      <c r="D539" s="21" t="s">
        <v>1123</v>
      </c>
      <c r="E539">
        <v>28</v>
      </c>
      <c r="F539" t="s">
        <v>76</v>
      </c>
      <c r="G539">
        <v>27953371</v>
      </c>
      <c r="H539" t="str">
        <f>RIGHT(Таблица2[[#This Row],[Дата рождения]],4)</f>
        <v>1989</v>
      </c>
    </row>
    <row r="540" spans="1:8" hidden="1" x14ac:dyDescent="0.2">
      <c r="A540">
        <v>4</v>
      </c>
      <c r="B540" t="s">
        <v>1124</v>
      </c>
      <c r="C540" t="s">
        <v>71</v>
      </c>
      <c r="D540" s="21" t="s">
        <v>1125</v>
      </c>
      <c r="E540">
        <v>31</v>
      </c>
      <c r="F540" t="s">
        <v>63</v>
      </c>
      <c r="G540">
        <v>92772425</v>
      </c>
      <c r="H540" t="str">
        <f>RIGHT(Таблица2[[#This Row],[Дата рождения]],4)</f>
        <v>1986</v>
      </c>
    </row>
    <row r="541" spans="1:8" hidden="1" x14ac:dyDescent="0.2">
      <c r="A541">
        <v>1547</v>
      </c>
      <c r="B541" t="s">
        <v>1126</v>
      </c>
      <c r="C541" t="s">
        <v>71</v>
      </c>
      <c r="D541" s="21" t="s">
        <v>1127</v>
      </c>
      <c r="E541">
        <v>26</v>
      </c>
      <c r="F541" t="s">
        <v>63</v>
      </c>
      <c r="G541">
        <v>4648656</v>
      </c>
      <c r="H541" t="str">
        <f>RIGHT(Таблица2[[#This Row],[Дата рождения]],4)</f>
        <v>1991</v>
      </c>
    </row>
    <row r="542" spans="1:8" hidden="1" x14ac:dyDescent="0.2">
      <c r="A542">
        <v>460</v>
      </c>
      <c r="B542" t="s">
        <v>1128</v>
      </c>
      <c r="C542" t="s">
        <v>71</v>
      </c>
      <c r="D542" s="21" t="s">
        <v>568</v>
      </c>
      <c r="E542">
        <v>39</v>
      </c>
      <c r="F542" t="s">
        <v>207</v>
      </c>
      <c r="G542">
        <v>40013207</v>
      </c>
      <c r="H542" t="str">
        <f>RIGHT(Таблица2[[#This Row],[Дата рождения]],4)</f>
        <v>1978</v>
      </c>
    </row>
    <row r="543" spans="1:8" hidden="1" x14ac:dyDescent="0.2">
      <c r="A543">
        <v>889</v>
      </c>
      <c r="B543" t="s">
        <v>1129</v>
      </c>
      <c r="C543" t="s">
        <v>71</v>
      </c>
      <c r="D543" s="21" t="s">
        <v>1130</v>
      </c>
      <c r="E543">
        <v>24</v>
      </c>
      <c r="F543" t="s">
        <v>63</v>
      </c>
      <c r="G543">
        <v>92329879</v>
      </c>
      <c r="H543" t="str">
        <f>RIGHT(Таблица2[[#This Row],[Дата рождения]],4)</f>
        <v>1994</v>
      </c>
    </row>
    <row r="544" spans="1:8" hidden="1" x14ac:dyDescent="0.2">
      <c r="A544">
        <v>617</v>
      </c>
      <c r="B544" t="s">
        <v>1131</v>
      </c>
      <c r="C544" t="s">
        <v>71</v>
      </c>
      <c r="D544" s="21" t="s">
        <v>1132</v>
      </c>
      <c r="E544">
        <v>27</v>
      </c>
      <c r="F544" t="s">
        <v>63</v>
      </c>
      <c r="G544">
        <v>31451063</v>
      </c>
      <c r="H544" t="str">
        <f>RIGHT(Таблица2[[#This Row],[Дата рождения]],4)</f>
        <v>1990</v>
      </c>
    </row>
    <row r="545" spans="1:8" hidden="1" x14ac:dyDescent="0.2">
      <c r="A545">
        <v>682</v>
      </c>
      <c r="B545" t="s">
        <v>1133</v>
      </c>
      <c r="C545" t="s">
        <v>71</v>
      </c>
      <c r="D545" s="21" t="s">
        <v>1134</v>
      </c>
      <c r="E545">
        <v>30</v>
      </c>
      <c r="F545" t="s">
        <v>73</v>
      </c>
      <c r="G545">
        <v>97243410</v>
      </c>
      <c r="H545" t="str">
        <f>RIGHT(Таблица2[[#This Row],[Дата рождения]],4)</f>
        <v>1987</v>
      </c>
    </row>
    <row r="546" spans="1:8" hidden="1" x14ac:dyDescent="0.2">
      <c r="A546">
        <v>1242</v>
      </c>
      <c r="B546" t="s">
        <v>1135</v>
      </c>
      <c r="C546" t="s">
        <v>71</v>
      </c>
      <c r="D546" s="21" t="s">
        <v>1136</v>
      </c>
      <c r="E546">
        <v>36</v>
      </c>
      <c r="F546" t="s">
        <v>63</v>
      </c>
      <c r="G546">
        <v>42042078</v>
      </c>
      <c r="H546" t="str">
        <f>RIGHT(Таблица2[[#This Row],[Дата рождения]],4)</f>
        <v>1981</v>
      </c>
    </row>
    <row r="547" spans="1:8" hidden="1" x14ac:dyDescent="0.2">
      <c r="A547">
        <v>1596</v>
      </c>
      <c r="B547" t="s">
        <v>1137</v>
      </c>
      <c r="C547" t="s">
        <v>61</v>
      </c>
      <c r="D547" s="21" t="s">
        <v>1138</v>
      </c>
      <c r="E547">
        <v>18</v>
      </c>
      <c r="F547" t="s">
        <v>63</v>
      </c>
      <c r="G547">
        <v>92286173</v>
      </c>
      <c r="H547" t="str">
        <f>RIGHT(Таблица2[[#This Row],[Дата рождения]],4)</f>
        <v>1999</v>
      </c>
    </row>
    <row r="548" spans="1:8" hidden="1" x14ac:dyDescent="0.2">
      <c r="A548">
        <v>1739</v>
      </c>
      <c r="B548" t="s">
        <v>1139</v>
      </c>
      <c r="C548" t="s">
        <v>65</v>
      </c>
      <c r="D548" s="21" t="s">
        <v>1140</v>
      </c>
      <c r="E548">
        <v>19</v>
      </c>
      <c r="F548" t="s">
        <v>63</v>
      </c>
      <c r="G548">
        <v>46902258</v>
      </c>
      <c r="H548" t="str">
        <f>RIGHT(Таблица2[[#This Row],[Дата рождения]],4)</f>
        <v>1998</v>
      </c>
    </row>
    <row r="549" spans="1:8" hidden="1" x14ac:dyDescent="0.2">
      <c r="A549">
        <v>326</v>
      </c>
      <c r="B549" t="s">
        <v>1141</v>
      </c>
      <c r="C549" t="s">
        <v>71</v>
      </c>
      <c r="D549" s="21" t="s">
        <v>1142</v>
      </c>
      <c r="E549">
        <v>35</v>
      </c>
      <c r="F549" t="s">
        <v>63</v>
      </c>
      <c r="G549">
        <v>39357008</v>
      </c>
      <c r="H549" t="str">
        <f>RIGHT(Таблица2[[#This Row],[Дата рождения]],4)</f>
        <v>1982</v>
      </c>
    </row>
    <row r="550" spans="1:8" hidden="1" x14ac:dyDescent="0.2">
      <c r="A550">
        <v>33</v>
      </c>
      <c r="B550" t="s">
        <v>1143</v>
      </c>
      <c r="C550" t="s">
        <v>71</v>
      </c>
      <c r="D550" s="21" t="s">
        <v>1144</v>
      </c>
      <c r="E550">
        <v>27</v>
      </c>
      <c r="F550" t="s">
        <v>63</v>
      </c>
      <c r="G550">
        <v>41262857</v>
      </c>
      <c r="H550" t="str">
        <f>RIGHT(Таблица2[[#This Row],[Дата рождения]],4)</f>
        <v>1990</v>
      </c>
    </row>
    <row r="551" spans="1:8" hidden="1" x14ac:dyDescent="0.2">
      <c r="A551">
        <v>798</v>
      </c>
      <c r="B551" t="s">
        <v>1145</v>
      </c>
      <c r="C551" t="s">
        <v>65</v>
      </c>
      <c r="D551" s="21" t="s">
        <v>1146</v>
      </c>
      <c r="E551">
        <v>42</v>
      </c>
      <c r="F551" t="s">
        <v>63</v>
      </c>
      <c r="G551">
        <v>69832064</v>
      </c>
      <c r="H551" t="str">
        <f>RIGHT(Таблица2[[#This Row],[Дата рождения]],4)</f>
        <v>1975</v>
      </c>
    </row>
    <row r="552" spans="1:8" hidden="1" x14ac:dyDescent="0.2">
      <c r="A552">
        <v>487</v>
      </c>
      <c r="B552" t="s">
        <v>1147</v>
      </c>
      <c r="C552" t="s">
        <v>65</v>
      </c>
      <c r="D552" s="21" t="s">
        <v>1148</v>
      </c>
      <c r="E552">
        <v>32</v>
      </c>
      <c r="F552" t="s">
        <v>63</v>
      </c>
      <c r="G552">
        <v>20900697</v>
      </c>
      <c r="H552" t="str">
        <f>RIGHT(Таблица2[[#This Row],[Дата рождения]],4)</f>
        <v>1985</v>
      </c>
    </row>
    <row r="553" spans="1:8" hidden="1" x14ac:dyDescent="0.2">
      <c r="A553">
        <v>1315</v>
      </c>
      <c r="B553" t="s">
        <v>1149</v>
      </c>
      <c r="C553" t="s">
        <v>65</v>
      </c>
      <c r="D553" s="21" t="s">
        <v>1150</v>
      </c>
      <c r="E553">
        <v>22</v>
      </c>
      <c r="F553" t="s">
        <v>63</v>
      </c>
      <c r="G553">
        <v>61259714</v>
      </c>
      <c r="H553" t="str">
        <f>RIGHT(Таблица2[[#This Row],[Дата рождения]],4)</f>
        <v>1995</v>
      </c>
    </row>
    <row r="554" spans="1:8" hidden="1" x14ac:dyDescent="0.2">
      <c r="A554">
        <v>772</v>
      </c>
      <c r="B554" t="s">
        <v>1151</v>
      </c>
      <c r="C554" t="s">
        <v>71</v>
      </c>
      <c r="D554" s="21" t="s">
        <v>1152</v>
      </c>
      <c r="E554">
        <v>30</v>
      </c>
      <c r="F554" t="s">
        <v>85</v>
      </c>
      <c r="G554">
        <v>96168557</v>
      </c>
      <c r="H554" t="str">
        <f>RIGHT(Таблица2[[#This Row],[Дата рождения]],4)</f>
        <v>1987</v>
      </c>
    </row>
    <row r="555" spans="1:8" hidden="1" x14ac:dyDescent="0.2">
      <c r="A555">
        <v>1096</v>
      </c>
      <c r="B555" t="s">
        <v>1153</v>
      </c>
      <c r="C555" t="s">
        <v>65</v>
      </c>
      <c r="D555" s="21" t="s">
        <v>1154</v>
      </c>
      <c r="E555">
        <v>26</v>
      </c>
      <c r="F555" t="s">
        <v>63</v>
      </c>
      <c r="G555">
        <v>63022721</v>
      </c>
      <c r="H555" t="str">
        <f>RIGHT(Таблица2[[#This Row],[Дата рождения]],4)</f>
        <v>1991</v>
      </c>
    </row>
    <row r="556" spans="1:8" hidden="1" x14ac:dyDescent="0.2">
      <c r="A556">
        <v>1782</v>
      </c>
      <c r="B556" t="s">
        <v>1155</v>
      </c>
      <c r="C556" t="s">
        <v>71</v>
      </c>
      <c r="D556" s="21" t="s">
        <v>1156</v>
      </c>
      <c r="E556">
        <v>31</v>
      </c>
      <c r="F556" t="s">
        <v>63</v>
      </c>
      <c r="G556">
        <v>58969925</v>
      </c>
      <c r="H556" t="str">
        <f>RIGHT(Таблица2[[#This Row],[Дата рождения]],4)</f>
        <v>1986</v>
      </c>
    </row>
    <row r="557" spans="1:8" hidden="1" x14ac:dyDescent="0.2">
      <c r="A557">
        <v>169</v>
      </c>
      <c r="B557" t="s">
        <v>1157</v>
      </c>
      <c r="C557" t="s">
        <v>71</v>
      </c>
      <c r="D557" s="21" t="s">
        <v>1158</v>
      </c>
      <c r="E557">
        <v>26</v>
      </c>
      <c r="F557" t="s">
        <v>73</v>
      </c>
      <c r="G557">
        <v>81345458</v>
      </c>
      <c r="H557" t="str">
        <f>RIGHT(Таблица2[[#This Row],[Дата рождения]],4)</f>
        <v>1991</v>
      </c>
    </row>
    <row r="558" spans="1:8" hidden="1" x14ac:dyDescent="0.2">
      <c r="A558">
        <v>938</v>
      </c>
      <c r="B558" t="s">
        <v>1159</v>
      </c>
      <c r="C558" t="s">
        <v>65</v>
      </c>
      <c r="D558" s="21" t="s">
        <v>1160</v>
      </c>
      <c r="E558">
        <v>26</v>
      </c>
      <c r="F558" t="s">
        <v>63</v>
      </c>
      <c r="G558">
        <v>5043683</v>
      </c>
      <c r="H558" t="str">
        <f>RIGHT(Таблица2[[#This Row],[Дата рождения]],4)</f>
        <v>1991</v>
      </c>
    </row>
    <row r="559" spans="1:8" hidden="1" x14ac:dyDescent="0.2">
      <c r="A559">
        <v>1468</v>
      </c>
      <c r="B559" t="s">
        <v>1161</v>
      </c>
      <c r="C559" t="s">
        <v>65</v>
      </c>
      <c r="D559" s="21" t="s">
        <v>1162</v>
      </c>
      <c r="E559">
        <v>41</v>
      </c>
      <c r="F559" t="s">
        <v>63</v>
      </c>
      <c r="G559">
        <v>88631523</v>
      </c>
      <c r="H559" t="str">
        <f>RIGHT(Таблица2[[#This Row],[Дата рождения]],4)</f>
        <v>1976</v>
      </c>
    </row>
    <row r="560" spans="1:8" hidden="1" x14ac:dyDescent="0.2">
      <c r="A560">
        <v>32</v>
      </c>
      <c r="B560" t="s">
        <v>1163</v>
      </c>
      <c r="C560" t="s">
        <v>71</v>
      </c>
      <c r="D560" s="21" t="s">
        <v>1164</v>
      </c>
      <c r="E560">
        <v>32</v>
      </c>
      <c r="F560" t="s">
        <v>63</v>
      </c>
      <c r="G560">
        <v>3220440</v>
      </c>
      <c r="H560" t="str">
        <f>RIGHT(Таблица2[[#This Row],[Дата рождения]],4)</f>
        <v>1985</v>
      </c>
    </row>
    <row r="561" spans="1:8" hidden="1" x14ac:dyDescent="0.2">
      <c r="A561">
        <v>1093</v>
      </c>
      <c r="B561" t="s">
        <v>1165</v>
      </c>
      <c r="C561" t="s">
        <v>65</v>
      </c>
      <c r="D561" s="21" t="s">
        <v>1166</v>
      </c>
      <c r="E561">
        <v>33</v>
      </c>
      <c r="F561" t="s">
        <v>63</v>
      </c>
      <c r="G561">
        <v>16271185</v>
      </c>
      <c r="H561" t="str">
        <f>RIGHT(Таблица2[[#This Row],[Дата рождения]],4)</f>
        <v>1984</v>
      </c>
    </row>
    <row r="562" spans="1:8" hidden="1" x14ac:dyDescent="0.2">
      <c r="A562">
        <v>991</v>
      </c>
      <c r="B562" t="s">
        <v>1167</v>
      </c>
      <c r="C562" t="s">
        <v>71</v>
      </c>
      <c r="D562" s="21" t="s">
        <v>1168</v>
      </c>
      <c r="E562">
        <v>41</v>
      </c>
      <c r="F562" t="s">
        <v>63</v>
      </c>
      <c r="G562">
        <v>26055171</v>
      </c>
      <c r="H562" t="str">
        <f>RIGHT(Таблица2[[#This Row],[Дата рождения]],4)</f>
        <v>1976</v>
      </c>
    </row>
    <row r="563" spans="1:8" hidden="1" x14ac:dyDescent="0.2">
      <c r="A563">
        <v>471</v>
      </c>
      <c r="B563" t="s">
        <v>1169</v>
      </c>
      <c r="C563" t="s">
        <v>65</v>
      </c>
      <c r="D563" s="21" t="s">
        <v>1170</v>
      </c>
      <c r="E563">
        <v>17</v>
      </c>
      <c r="F563" t="s">
        <v>63</v>
      </c>
      <c r="G563">
        <v>32522768</v>
      </c>
      <c r="H563" t="str">
        <f>RIGHT(Таблица2[[#This Row],[Дата рождения]],4)</f>
        <v>2000</v>
      </c>
    </row>
    <row r="564" spans="1:8" hidden="1" x14ac:dyDescent="0.2">
      <c r="A564">
        <v>172</v>
      </c>
      <c r="B564" t="s">
        <v>1171</v>
      </c>
      <c r="C564" t="s">
        <v>61</v>
      </c>
      <c r="D564" s="21" t="s">
        <v>1172</v>
      </c>
      <c r="E564">
        <v>28</v>
      </c>
      <c r="F564" t="s">
        <v>96</v>
      </c>
      <c r="G564">
        <v>86767807</v>
      </c>
      <c r="H564" t="str">
        <f>RIGHT(Таблица2[[#This Row],[Дата рождения]],4)</f>
        <v>1989</v>
      </c>
    </row>
    <row r="565" spans="1:8" hidden="1" x14ac:dyDescent="0.2">
      <c r="A565">
        <v>194</v>
      </c>
      <c r="B565" t="s">
        <v>1173</v>
      </c>
      <c r="C565" t="s">
        <v>71</v>
      </c>
      <c r="D565" s="21" t="s">
        <v>1174</v>
      </c>
      <c r="E565">
        <v>36</v>
      </c>
      <c r="F565" t="s">
        <v>73</v>
      </c>
      <c r="G565">
        <v>10116863</v>
      </c>
      <c r="H565" t="str">
        <f>RIGHT(Таблица2[[#This Row],[Дата рождения]],4)</f>
        <v>1981</v>
      </c>
    </row>
    <row r="566" spans="1:8" hidden="1" x14ac:dyDescent="0.2">
      <c r="A566">
        <v>1509</v>
      </c>
      <c r="B566" t="s">
        <v>1175</v>
      </c>
      <c r="C566" t="s">
        <v>65</v>
      </c>
      <c r="D566" s="21" t="s">
        <v>1176</v>
      </c>
      <c r="E566">
        <v>20</v>
      </c>
      <c r="F566" t="s">
        <v>63</v>
      </c>
      <c r="G566">
        <v>89508324</v>
      </c>
      <c r="H566" t="str">
        <f>RIGHT(Таблица2[[#This Row],[Дата рождения]],4)</f>
        <v>1997</v>
      </c>
    </row>
    <row r="567" spans="1:8" hidden="1" x14ac:dyDescent="0.2">
      <c r="A567">
        <v>1144</v>
      </c>
      <c r="B567" t="s">
        <v>1177</v>
      </c>
      <c r="C567" t="s">
        <v>71</v>
      </c>
      <c r="D567" s="21" t="s">
        <v>1178</v>
      </c>
      <c r="E567">
        <v>27</v>
      </c>
      <c r="F567" t="s">
        <v>63</v>
      </c>
      <c r="G567">
        <v>50126325</v>
      </c>
      <c r="H567" t="str">
        <f>RIGHT(Таблица2[[#This Row],[Дата рождения]],4)</f>
        <v>1990</v>
      </c>
    </row>
    <row r="568" spans="1:8" hidden="1" x14ac:dyDescent="0.2">
      <c r="A568">
        <v>275</v>
      </c>
      <c r="B568" t="s">
        <v>1179</v>
      </c>
      <c r="C568" t="s">
        <v>71</v>
      </c>
      <c r="D568" s="21" t="s">
        <v>1180</v>
      </c>
      <c r="E568">
        <v>26</v>
      </c>
      <c r="F568" t="s">
        <v>63</v>
      </c>
      <c r="G568">
        <v>4555698</v>
      </c>
      <c r="H568" t="str">
        <f>RIGHT(Таблица2[[#This Row],[Дата рождения]],4)</f>
        <v>1991</v>
      </c>
    </row>
    <row r="569" spans="1:8" hidden="1" x14ac:dyDescent="0.2">
      <c r="A569">
        <v>320</v>
      </c>
      <c r="B569" t="s">
        <v>1181</v>
      </c>
      <c r="C569" t="s">
        <v>71</v>
      </c>
      <c r="D569" s="21" t="s">
        <v>1182</v>
      </c>
      <c r="E569">
        <v>33</v>
      </c>
      <c r="F569" t="s">
        <v>76</v>
      </c>
      <c r="G569">
        <v>66061272</v>
      </c>
      <c r="H569" t="str">
        <f>RIGHT(Таблица2[[#This Row],[Дата рождения]],4)</f>
        <v>1984</v>
      </c>
    </row>
    <row r="570" spans="1:8" hidden="1" x14ac:dyDescent="0.2">
      <c r="A570">
        <v>75</v>
      </c>
      <c r="B570" t="s">
        <v>1183</v>
      </c>
      <c r="C570" t="s">
        <v>65</v>
      </c>
      <c r="D570" s="21" t="s">
        <v>1184</v>
      </c>
      <c r="E570">
        <v>23</v>
      </c>
      <c r="F570" t="s">
        <v>63</v>
      </c>
      <c r="G570">
        <v>34947231</v>
      </c>
      <c r="H570" t="str">
        <f>RIGHT(Таблица2[[#This Row],[Дата рождения]],4)</f>
        <v>1994</v>
      </c>
    </row>
    <row r="571" spans="1:8" hidden="1" x14ac:dyDescent="0.2">
      <c r="A571">
        <v>621</v>
      </c>
      <c r="B571" t="s">
        <v>1185</v>
      </c>
      <c r="C571" t="s">
        <v>71</v>
      </c>
      <c r="D571" s="21" t="s">
        <v>1186</v>
      </c>
      <c r="E571">
        <v>39</v>
      </c>
      <c r="F571" t="s">
        <v>63</v>
      </c>
      <c r="G571">
        <v>21498153</v>
      </c>
      <c r="H571" t="str">
        <f>RIGHT(Таблица2[[#This Row],[Дата рождения]],4)</f>
        <v>1978</v>
      </c>
    </row>
    <row r="572" spans="1:8" hidden="1" x14ac:dyDescent="0.2">
      <c r="A572">
        <v>200</v>
      </c>
      <c r="B572" t="s">
        <v>1187</v>
      </c>
      <c r="C572" t="s">
        <v>71</v>
      </c>
      <c r="D572" s="21" t="s">
        <v>1188</v>
      </c>
      <c r="E572">
        <v>36</v>
      </c>
      <c r="F572" t="s">
        <v>85</v>
      </c>
      <c r="G572">
        <v>74705970</v>
      </c>
      <c r="H572" t="str">
        <f>RIGHT(Таблица2[[#This Row],[Дата рождения]],4)</f>
        <v>1981</v>
      </c>
    </row>
    <row r="573" spans="1:8" hidden="1" x14ac:dyDescent="0.2">
      <c r="A573">
        <v>113</v>
      </c>
      <c r="B573" t="s">
        <v>1189</v>
      </c>
      <c r="C573" t="s">
        <v>65</v>
      </c>
      <c r="D573" s="21" t="s">
        <v>1190</v>
      </c>
      <c r="E573">
        <v>37</v>
      </c>
      <c r="F573" t="s">
        <v>63</v>
      </c>
      <c r="G573">
        <v>6903887</v>
      </c>
      <c r="H573" t="str">
        <f>RIGHT(Таблица2[[#This Row],[Дата рождения]],4)</f>
        <v>1980</v>
      </c>
    </row>
    <row r="574" spans="1:8" hidden="1" x14ac:dyDescent="0.2">
      <c r="A574">
        <v>480</v>
      </c>
      <c r="B574" t="s">
        <v>1191</v>
      </c>
      <c r="C574" t="s">
        <v>71</v>
      </c>
      <c r="D574" s="21" t="s">
        <v>1192</v>
      </c>
      <c r="E574">
        <v>33</v>
      </c>
      <c r="F574" t="s">
        <v>73</v>
      </c>
      <c r="G574">
        <v>43756571</v>
      </c>
      <c r="H574" t="str">
        <f>RIGHT(Таблица2[[#This Row],[Дата рождения]],4)</f>
        <v>1985</v>
      </c>
    </row>
    <row r="575" spans="1:8" hidden="1" x14ac:dyDescent="0.2">
      <c r="A575">
        <v>653</v>
      </c>
      <c r="B575" t="s">
        <v>1193</v>
      </c>
      <c r="C575" t="s">
        <v>61</v>
      </c>
      <c r="D575" s="21" t="s">
        <v>1194</v>
      </c>
      <c r="E575">
        <v>33</v>
      </c>
      <c r="F575" t="s">
        <v>73</v>
      </c>
      <c r="G575">
        <v>51851147</v>
      </c>
      <c r="H575" t="str">
        <f>RIGHT(Таблица2[[#This Row],[Дата рождения]],4)</f>
        <v>1984</v>
      </c>
    </row>
    <row r="576" spans="1:8" hidden="1" x14ac:dyDescent="0.2">
      <c r="A576">
        <v>633</v>
      </c>
      <c r="B576" t="s">
        <v>1195</v>
      </c>
      <c r="C576" t="s">
        <v>71</v>
      </c>
      <c r="D576" s="21" t="s">
        <v>1196</v>
      </c>
      <c r="E576">
        <v>25</v>
      </c>
      <c r="F576" t="s">
        <v>63</v>
      </c>
      <c r="G576">
        <v>94980599</v>
      </c>
      <c r="H576" t="str">
        <f>RIGHT(Таблица2[[#This Row],[Дата рождения]],4)</f>
        <v>1992</v>
      </c>
    </row>
    <row r="577" spans="1:8" hidden="1" x14ac:dyDescent="0.2">
      <c r="A577">
        <v>706</v>
      </c>
      <c r="B577" t="s">
        <v>1197</v>
      </c>
      <c r="C577" t="s">
        <v>65</v>
      </c>
      <c r="D577" s="21" t="s">
        <v>1198</v>
      </c>
      <c r="E577">
        <v>25</v>
      </c>
      <c r="F577" t="s">
        <v>73</v>
      </c>
      <c r="G577">
        <v>86535974</v>
      </c>
      <c r="H577" t="str">
        <f>RIGHT(Таблица2[[#This Row],[Дата рождения]],4)</f>
        <v>1992</v>
      </c>
    </row>
    <row r="578" spans="1:8" hidden="1" x14ac:dyDescent="0.2">
      <c r="A578">
        <v>1112</v>
      </c>
      <c r="B578" t="s">
        <v>1199</v>
      </c>
      <c r="C578" t="s">
        <v>71</v>
      </c>
      <c r="D578" s="21" t="s">
        <v>1200</v>
      </c>
      <c r="E578">
        <v>26</v>
      </c>
      <c r="F578" t="s">
        <v>63</v>
      </c>
      <c r="G578">
        <v>70917512</v>
      </c>
      <c r="H578" t="str">
        <f>RIGHT(Таблица2[[#This Row],[Дата рождения]],4)</f>
        <v>1991</v>
      </c>
    </row>
    <row r="579" spans="1:8" hidden="1" x14ac:dyDescent="0.2">
      <c r="A579">
        <v>504</v>
      </c>
      <c r="B579" t="s">
        <v>1201</v>
      </c>
      <c r="C579" t="s">
        <v>65</v>
      </c>
      <c r="D579" s="21" t="s">
        <v>1202</v>
      </c>
      <c r="E579">
        <v>37</v>
      </c>
      <c r="F579" t="s">
        <v>67</v>
      </c>
      <c r="G579">
        <v>91676884</v>
      </c>
      <c r="H579" t="str">
        <f>RIGHT(Таблица2[[#This Row],[Дата рождения]],4)</f>
        <v>1980</v>
      </c>
    </row>
    <row r="580" spans="1:8" hidden="1" x14ac:dyDescent="0.2">
      <c r="A580">
        <v>845</v>
      </c>
      <c r="B580" t="s">
        <v>1203</v>
      </c>
      <c r="C580" t="s">
        <v>71</v>
      </c>
      <c r="D580" s="21" t="s">
        <v>1204</v>
      </c>
      <c r="E580">
        <v>25</v>
      </c>
      <c r="F580" t="s">
        <v>63</v>
      </c>
      <c r="G580">
        <v>76754366</v>
      </c>
      <c r="H580" t="str">
        <f>RIGHT(Таблица2[[#This Row],[Дата рождения]],4)</f>
        <v>1992</v>
      </c>
    </row>
    <row r="581" spans="1:8" hidden="1" x14ac:dyDescent="0.2">
      <c r="A581">
        <v>640</v>
      </c>
      <c r="B581" t="s">
        <v>1205</v>
      </c>
      <c r="C581" t="s">
        <v>61</v>
      </c>
      <c r="D581" s="21" t="s">
        <v>1206</v>
      </c>
      <c r="E581">
        <v>28</v>
      </c>
      <c r="F581" t="s">
        <v>63</v>
      </c>
      <c r="G581">
        <v>28400654</v>
      </c>
      <c r="H581" t="str">
        <f>RIGHT(Таблица2[[#This Row],[Дата рождения]],4)</f>
        <v>1989</v>
      </c>
    </row>
    <row r="582" spans="1:8" hidden="1" x14ac:dyDescent="0.2">
      <c r="A582">
        <v>453</v>
      </c>
      <c r="B582" t="s">
        <v>1207</v>
      </c>
      <c r="C582" t="s">
        <v>65</v>
      </c>
      <c r="D582" s="21" t="s">
        <v>1208</v>
      </c>
      <c r="E582">
        <v>30</v>
      </c>
      <c r="F582" t="s">
        <v>63</v>
      </c>
      <c r="G582">
        <v>42050816</v>
      </c>
      <c r="H582" t="str">
        <f>RIGHT(Таблица2[[#This Row],[Дата рождения]],4)</f>
        <v>1987</v>
      </c>
    </row>
    <row r="583" spans="1:8" hidden="1" x14ac:dyDescent="0.2">
      <c r="A583">
        <v>98</v>
      </c>
      <c r="B583" t="s">
        <v>1209</v>
      </c>
      <c r="C583" t="s">
        <v>71</v>
      </c>
      <c r="D583" s="21" t="s">
        <v>1210</v>
      </c>
      <c r="E583">
        <v>20</v>
      </c>
      <c r="F583" t="s">
        <v>63</v>
      </c>
      <c r="G583">
        <v>79651662</v>
      </c>
      <c r="H583" t="str">
        <f>RIGHT(Таблица2[[#This Row],[Дата рождения]],4)</f>
        <v>1997</v>
      </c>
    </row>
    <row r="584" spans="1:8" hidden="1" x14ac:dyDescent="0.2">
      <c r="A584">
        <v>135</v>
      </c>
      <c r="B584" t="s">
        <v>1211</v>
      </c>
      <c r="C584" t="s">
        <v>71</v>
      </c>
      <c r="D584" s="21" t="s">
        <v>1212</v>
      </c>
      <c r="E584">
        <v>24</v>
      </c>
      <c r="F584" t="s">
        <v>63</v>
      </c>
      <c r="G584">
        <v>32600012</v>
      </c>
      <c r="H584" t="str">
        <f>RIGHT(Таблица2[[#This Row],[Дата рождения]],4)</f>
        <v>1993</v>
      </c>
    </row>
    <row r="585" spans="1:8" hidden="1" x14ac:dyDescent="0.2">
      <c r="A585">
        <v>655</v>
      </c>
      <c r="B585" t="s">
        <v>1213</v>
      </c>
      <c r="C585" t="s">
        <v>71</v>
      </c>
      <c r="D585" s="21" t="s">
        <v>1214</v>
      </c>
      <c r="E585">
        <v>31</v>
      </c>
      <c r="F585" t="s">
        <v>63</v>
      </c>
      <c r="G585">
        <v>69210236</v>
      </c>
      <c r="H585" t="str">
        <f>RIGHT(Таблица2[[#This Row],[Дата рождения]],4)</f>
        <v>1986</v>
      </c>
    </row>
    <row r="586" spans="1:8" hidden="1" x14ac:dyDescent="0.2">
      <c r="A586">
        <v>333</v>
      </c>
      <c r="B586" t="s">
        <v>1215</v>
      </c>
      <c r="C586" t="s">
        <v>71</v>
      </c>
      <c r="D586" s="21" t="s">
        <v>1216</v>
      </c>
      <c r="E586">
        <v>25</v>
      </c>
      <c r="F586" t="s">
        <v>591</v>
      </c>
      <c r="G586">
        <v>73818093</v>
      </c>
      <c r="H586" t="str">
        <f>RIGHT(Таблица2[[#This Row],[Дата рождения]],4)</f>
        <v>1992</v>
      </c>
    </row>
    <row r="587" spans="1:8" hidden="1" x14ac:dyDescent="0.2">
      <c r="A587">
        <v>872</v>
      </c>
      <c r="B587" t="s">
        <v>1217</v>
      </c>
      <c r="C587" t="s">
        <v>65</v>
      </c>
      <c r="D587" s="21" t="s">
        <v>1218</v>
      </c>
      <c r="E587">
        <v>21</v>
      </c>
      <c r="F587" t="s">
        <v>63</v>
      </c>
      <c r="G587">
        <v>71993937</v>
      </c>
      <c r="H587" t="str">
        <f>RIGHT(Таблица2[[#This Row],[Дата рождения]],4)</f>
        <v>1996</v>
      </c>
    </row>
    <row r="588" spans="1:8" hidden="1" x14ac:dyDescent="0.2">
      <c r="A588">
        <v>1640</v>
      </c>
      <c r="B588" t="s">
        <v>1219</v>
      </c>
      <c r="C588" t="s">
        <v>71</v>
      </c>
      <c r="D588" s="21" t="s">
        <v>1220</v>
      </c>
      <c r="E588">
        <v>32</v>
      </c>
      <c r="F588" t="s">
        <v>63</v>
      </c>
      <c r="G588">
        <v>69150861</v>
      </c>
      <c r="H588" t="str">
        <f>RIGHT(Таблица2[[#This Row],[Дата рождения]],4)</f>
        <v>1985</v>
      </c>
    </row>
    <row r="589" spans="1:8" hidden="1" x14ac:dyDescent="0.2">
      <c r="A589">
        <v>585</v>
      </c>
      <c r="B589" t="s">
        <v>1221</v>
      </c>
      <c r="C589" t="s">
        <v>71</v>
      </c>
      <c r="D589" s="21" t="s">
        <v>1222</v>
      </c>
      <c r="E589">
        <v>27</v>
      </c>
      <c r="F589" t="s">
        <v>63</v>
      </c>
      <c r="G589">
        <v>29764561</v>
      </c>
      <c r="H589" t="str">
        <f>RIGHT(Таблица2[[#This Row],[Дата рождения]],4)</f>
        <v>1990</v>
      </c>
    </row>
    <row r="590" spans="1:8" hidden="1" x14ac:dyDescent="0.2">
      <c r="A590">
        <v>1011</v>
      </c>
      <c r="B590" t="s">
        <v>1223</v>
      </c>
      <c r="C590" t="s">
        <v>71</v>
      </c>
      <c r="D590" s="21" t="s">
        <v>1224</v>
      </c>
      <c r="E590">
        <v>27</v>
      </c>
      <c r="F590" t="s">
        <v>960</v>
      </c>
      <c r="G590">
        <v>55871908</v>
      </c>
      <c r="H590" t="str">
        <f>RIGHT(Таблица2[[#This Row],[Дата рождения]],4)</f>
        <v>1990</v>
      </c>
    </row>
    <row r="591" spans="1:8" hidden="1" x14ac:dyDescent="0.2">
      <c r="A591">
        <v>117</v>
      </c>
      <c r="B591" t="s">
        <v>1225</v>
      </c>
      <c r="C591" t="s">
        <v>65</v>
      </c>
      <c r="D591" s="21" t="s">
        <v>1226</v>
      </c>
      <c r="E591">
        <v>26</v>
      </c>
      <c r="F591" t="s">
        <v>124</v>
      </c>
      <c r="G591">
        <v>87740033</v>
      </c>
      <c r="H591" t="str">
        <f>RIGHT(Таблица2[[#This Row],[Дата рождения]],4)</f>
        <v>1991</v>
      </c>
    </row>
    <row r="592" spans="1:8" hidden="1" x14ac:dyDescent="0.2">
      <c r="A592">
        <v>76</v>
      </c>
      <c r="B592" t="s">
        <v>1227</v>
      </c>
      <c r="C592" t="s">
        <v>65</v>
      </c>
      <c r="D592" s="21" t="s">
        <v>1228</v>
      </c>
      <c r="E592">
        <v>28</v>
      </c>
      <c r="F592" t="s">
        <v>63</v>
      </c>
      <c r="G592">
        <v>18522014</v>
      </c>
      <c r="H592" t="str">
        <f>RIGHT(Таблица2[[#This Row],[Дата рождения]],4)</f>
        <v>1989</v>
      </c>
    </row>
    <row r="593" spans="1:8" hidden="1" x14ac:dyDescent="0.2">
      <c r="A593">
        <v>1204</v>
      </c>
      <c r="B593" t="s">
        <v>1229</v>
      </c>
      <c r="C593" t="s">
        <v>65</v>
      </c>
      <c r="D593" s="21" t="s">
        <v>1230</v>
      </c>
      <c r="E593">
        <v>35</v>
      </c>
      <c r="F593" t="s">
        <v>161</v>
      </c>
      <c r="G593">
        <v>96439649</v>
      </c>
      <c r="H593" t="str">
        <f>RIGHT(Таблица2[[#This Row],[Дата рождения]],4)</f>
        <v>1982</v>
      </c>
    </row>
    <row r="594" spans="1:8" hidden="1" x14ac:dyDescent="0.2">
      <c r="A594">
        <v>451</v>
      </c>
      <c r="B594" t="s">
        <v>1231</v>
      </c>
      <c r="C594" t="s">
        <v>71</v>
      </c>
      <c r="D594" s="21" t="s">
        <v>1232</v>
      </c>
      <c r="E594">
        <v>21</v>
      </c>
      <c r="F594" t="s">
        <v>63</v>
      </c>
      <c r="G594">
        <v>28704929</v>
      </c>
      <c r="H594" t="str">
        <f>RIGHT(Таблица2[[#This Row],[Дата рождения]],4)</f>
        <v>1996</v>
      </c>
    </row>
    <row r="595" spans="1:8" hidden="1" x14ac:dyDescent="0.2">
      <c r="A595">
        <v>698</v>
      </c>
      <c r="B595" t="s">
        <v>1233</v>
      </c>
      <c r="C595" t="s">
        <v>65</v>
      </c>
      <c r="D595" s="21" t="s">
        <v>1234</v>
      </c>
      <c r="E595">
        <v>28</v>
      </c>
      <c r="F595" t="s">
        <v>63</v>
      </c>
      <c r="G595">
        <v>69697763</v>
      </c>
      <c r="H595" t="str">
        <f>RIGHT(Таблица2[[#This Row],[Дата рождения]],4)</f>
        <v>1989</v>
      </c>
    </row>
    <row r="596" spans="1:8" hidden="1" x14ac:dyDescent="0.2">
      <c r="A596">
        <v>908</v>
      </c>
      <c r="B596" t="s">
        <v>1235</v>
      </c>
      <c r="C596" t="s">
        <v>71</v>
      </c>
      <c r="D596" s="21" t="s">
        <v>1236</v>
      </c>
      <c r="E596">
        <v>22</v>
      </c>
      <c r="F596" t="s">
        <v>63</v>
      </c>
      <c r="G596">
        <v>50821297</v>
      </c>
      <c r="H596" t="str">
        <f>RIGHT(Таблица2[[#This Row],[Дата рождения]],4)</f>
        <v>1995</v>
      </c>
    </row>
    <row r="597" spans="1:8" hidden="1" x14ac:dyDescent="0.2">
      <c r="A597">
        <v>802</v>
      </c>
      <c r="B597" t="s">
        <v>1237</v>
      </c>
      <c r="C597" t="s">
        <v>71</v>
      </c>
      <c r="D597" s="21" t="s">
        <v>1107</v>
      </c>
      <c r="E597">
        <v>26</v>
      </c>
      <c r="F597" t="s">
        <v>63</v>
      </c>
      <c r="G597">
        <v>73043820</v>
      </c>
      <c r="H597" t="str">
        <f>RIGHT(Таблица2[[#This Row],[Дата рождения]],4)</f>
        <v>1991</v>
      </c>
    </row>
    <row r="598" spans="1:8" hidden="1" x14ac:dyDescent="0.2">
      <c r="A598">
        <v>643</v>
      </c>
      <c r="B598" t="s">
        <v>1238</v>
      </c>
      <c r="C598" t="s">
        <v>61</v>
      </c>
      <c r="D598" s="21" t="s">
        <v>1239</v>
      </c>
      <c r="E598">
        <v>35</v>
      </c>
      <c r="F598" t="s">
        <v>161</v>
      </c>
      <c r="G598">
        <v>22438320</v>
      </c>
      <c r="H598" t="str">
        <f>RIGHT(Таблица2[[#This Row],[Дата рождения]],4)</f>
        <v>1982</v>
      </c>
    </row>
    <row r="599" spans="1:8" hidden="1" x14ac:dyDescent="0.2">
      <c r="A599">
        <v>797</v>
      </c>
      <c r="B599" t="s">
        <v>1240</v>
      </c>
      <c r="C599" t="s">
        <v>71</v>
      </c>
      <c r="D599" s="21" t="s">
        <v>1241</v>
      </c>
      <c r="E599">
        <v>33</v>
      </c>
      <c r="F599" t="s">
        <v>63</v>
      </c>
      <c r="G599">
        <v>70835879</v>
      </c>
      <c r="H599" t="str">
        <f>RIGHT(Таблица2[[#This Row],[Дата рождения]],4)</f>
        <v>1985</v>
      </c>
    </row>
    <row r="600" spans="1:8" hidden="1" x14ac:dyDescent="0.2">
      <c r="A600">
        <v>1756</v>
      </c>
      <c r="B600" t="s">
        <v>1242</v>
      </c>
      <c r="C600" t="s">
        <v>71</v>
      </c>
      <c r="D600" s="21" t="s">
        <v>1243</v>
      </c>
      <c r="E600">
        <v>40</v>
      </c>
      <c r="F600" t="s">
        <v>67</v>
      </c>
      <c r="G600">
        <v>23856828</v>
      </c>
      <c r="H600" t="str">
        <f>RIGHT(Таблица2[[#This Row],[Дата рождения]],4)</f>
        <v>1977</v>
      </c>
    </row>
    <row r="601" spans="1:8" hidden="1" x14ac:dyDescent="0.2">
      <c r="A601">
        <v>948</v>
      </c>
      <c r="B601" t="s">
        <v>1244</v>
      </c>
      <c r="C601" t="s">
        <v>71</v>
      </c>
      <c r="D601" s="21" t="s">
        <v>1245</v>
      </c>
      <c r="E601">
        <v>23</v>
      </c>
      <c r="F601" t="s">
        <v>63</v>
      </c>
      <c r="G601">
        <v>51961892</v>
      </c>
      <c r="H601" t="str">
        <f>RIGHT(Таблица2[[#This Row],[Дата рождения]],4)</f>
        <v>1994</v>
      </c>
    </row>
    <row r="602" spans="1:8" hidden="1" x14ac:dyDescent="0.2">
      <c r="A602">
        <v>1460</v>
      </c>
      <c r="B602" t="s">
        <v>1246</v>
      </c>
      <c r="C602" t="s">
        <v>65</v>
      </c>
      <c r="D602" s="21" t="s">
        <v>1247</v>
      </c>
      <c r="E602">
        <v>28</v>
      </c>
      <c r="F602" t="s">
        <v>63</v>
      </c>
      <c r="G602">
        <v>4453934</v>
      </c>
      <c r="H602" t="str">
        <f>RIGHT(Таблица2[[#This Row],[Дата рождения]],4)</f>
        <v>1989</v>
      </c>
    </row>
    <row r="603" spans="1:8" hidden="1" x14ac:dyDescent="0.2">
      <c r="A603">
        <v>1234</v>
      </c>
      <c r="B603" t="s">
        <v>1248</v>
      </c>
      <c r="C603" t="s">
        <v>61</v>
      </c>
      <c r="D603" s="21" t="s">
        <v>1249</v>
      </c>
      <c r="E603">
        <v>34</v>
      </c>
      <c r="F603" t="s">
        <v>63</v>
      </c>
      <c r="G603">
        <v>29208700</v>
      </c>
      <c r="H603" t="str">
        <f>RIGHT(Таблица2[[#This Row],[Дата рождения]],4)</f>
        <v>1983</v>
      </c>
    </row>
    <row r="604" spans="1:8" hidden="1" x14ac:dyDescent="0.2">
      <c r="A604">
        <v>955</v>
      </c>
      <c r="B604" t="s">
        <v>1250</v>
      </c>
      <c r="C604" t="s">
        <v>71</v>
      </c>
      <c r="D604" s="21" t="s">
        <v>1251</v>
      </c>
      <c r="E604">
        <v>23</v>
      </c>
      <c r="F604" t="s">
        <v>63</v>
      </c>
      <c r="G604">
        <v>84547750</v>
      </c>
      <c r="H604" t="str">
        <f>RIGHT(Таблица2[[#This Row],[Дата рождения]],4)</f>
        <v>1994</v>
      </c>
    </row>
    <row r="605" spans="1:8" hidden="1" x14ac:dyDescent="0.2">
      <c r="A605">
        <v>408</v>
      </c>
      <c r="B605" t="s">
        <v>1252</v>
      </c>
      <c r="C605" t="s">
        <v>71</v>
      </c>
      <c r="D605" s="21" t="s">
        <v>1253</v>
      </c>
      <c r="E605">
        <v>34</v>
      </c>
      <c r="F605" t="s">
        <v>207</v>
      </c>
      <c r="G605">
        <v>61697370</v>
      </c>
      <c r="H605" t="str">
        <f>RIGHT(Таблица2[[#This Row],[Дата рождения]],4)</f>
        <v>1983</v>
      </c>
    </row>
    <row r="606" spans="1:8" hidden="1" x14ac:dyDescent="0.2">
      <c r="A606">
        <v>837</v>
      </c>
      <c r="B606" t="s">
        <v>1254</v>
      </c>
      <c r="C606" t="s">
        <v>71</v>
      </c>
      <c r="D606" s="21" t="s">
        <v>1255</v>
      </c>
      <c r="E606">
        <v>23</v>
      </c>
      <c r="F606" t="s">
        <v>63</v>
      </c>
      <c r="G606">
        <v>20870568</v>
      </c>
      <c r="H606" t="str">
        <f>RIGHT(Таблица2[[#This Row],[Дата рождения]],4)</f>
        <v>1994</v>
      </c>
    </row>
    <row r="607" spans="1:8" hidden="1" x14ac:dyDescent="0.2">
      <c r="A607">
        <v>93</v>
      </c>
      <c r="B607" t="s">
        <v>1256</v>
      </c>
      <c r="C607" t="s">
        <v>71</v>
      </c>
      <c r="D607" s="21" t="s">
        <v>426</v>
      </c>
      <c r="E607">
        <v>38</v>
      </c>
      <c r="F607" t="s">
        <v>63</v>
      </c>
      <c r="G607">
        <v>55223129</v>
      </c>
      <c r="H607" t="str">
        <f>RIGHT(Таблица2[[#This Row],[Дата рождения]],4)</f>
        <v>1979</v>
      </c>
    </row>
    <row r="608" spans="1:8" hidden="1" x14ac:dyDescent="0.2">
      <c r="A608">
        <v>472</v>
      </c>
      <c r="B608" t="s">
        <v>1257</v>
      </c>
      <c r="C608" t="s">
        <v>71</v>
      </c>
      <c r="D608" s="21" t="s">
        <v>1258</v>
      </c>
      <c r="E608">
        <v>39</v>
      </c>
      <c r="F608" t="s">
        <v>63</v>
      </c>
      <c r="G608">
        <v>24470502</v>
      </c>
      <c r="H608" t="str">
        <f>RIGHT(Таблица2[[#This Row],[Дата рождения]],4)</f>
        <v>1978</v>
      </c>
    </row>
    <row r="609" spans="1:8" hidden="1" x14ac:dyDescent="0.2">
      <c r="A609">
        <v>626</v>
      </c>
      <c r="B609" t="s">
        <v>1259</v>
      </c>
      <c r="C609" t="s">
        <v>71</v>
      </c>
      <c r="D609" s="21" t="s">
        <v>1260</v>
      </c>
      <c r="E609">
        <v>35</v>
      </c>
      <c r="F609" t="s">
        <v>63</v>
      </c>
      <c r="G609">
        <v>84528711</v>
      </c>
      <c r="H609" t="str">
        <f>RIGHT(Таблица2[[#This Row],[Дата рождения]],4)</f>
        <v>1982</v>
      </c>
    </row>
    <row r="610" spans="1:8" hidden="1" x14ac:dyDescent="0.2">
      <c r="A610">
        <v>256</v>
      </c>
      <c r="B610" t="s">
        <v>1261</v>
      </c>
      <c r="C610" t="s">
        <v>71</v>
      </c>
      <c r="D610" s="21" t="s">
        <v>1262</v>
      </c>
      <c r="E610">
        <v>42</v>
      </c>
      <c r="F610" t="s">
        <v>63</v>
      </c>
      <c r="G610">
        <v>16947650</v>
      </c>
      <c r="H610" t="str">
        <f>RIGHT(Таблица2[[#This Row],[Дата рождения]],4)</f>
        <v>1975</v>
      </c>
    </row>
    <row r="611" spans="1:8" hidden="1" x14ac:dyDescent="0.2">
      <c r="A611">
        <v>735</v>
      </c>
      <c r="B611" t="s">
        <v>1263</v>
      </c>
      <c r="C611" t="s">
        <v>65</v>
      </c>
      <c r="D611" s="21" t="s">
        <v>1264</v>
      </c>
      <c r="E611">
        <v>22</v>
      </c>
      <c r="F611" t="s">
        <v>96</v>
      </c>
      <c r="G611">
        <v>53894693</v>
      </c>
      <c r="H611" t="str">
        <f>RIGHT(Таблица2[[#This Row],[Дата рождения]],4)</f>
        <v>1995</v>
      </c>
    </row>
    <row r="612" spans="1:8" hidden="1" x14ac:dyDescent="0.2">
      <c r="A612">
        <v>681</v>
      </c>
      <c r="B612" t="s">
        <v>1265</v>
      </c>
      <c r="C612" t="s">
        <v>71</v>
      </c>
      <c r="D612" s="21" t="s">
        <v>1266</v>
      </c>
      <c r="E612">
        <v>38</v>
      </c>
      <c r="F612" t="s">
        <v>76</v>
      </c>
      <c r="G612">
        <v>46216569</v>
      </c>
      <c r="H612" t="str">
        <f>RIGHT(Таблица2[[#This Row],[Дата рождения]],4)</f>
        <v>1979</v>
      </c>
    </row>
    <row r="613" spans="1:8" hidden="1" x14ac:dyDescent="0.2">
      <c r="A613">
        <v>1111</v>
      </c>
      <c r="B613" t="s">
        <v>1267</v>
      </c>
      <c r="C613" t="s">
        <v>71</v>
      </c>
      <c r="D613" s="21" t="s">
        <v>1268</v>
      </c>
      <c r="E613">
        <v>23</v>
      </c>
      <c r="F613" t="s">
        <v>63</v>
      </c>
      <c r="G613">
        <v>98985979</v>
      </c>
      <c r="H613" t="str">
        <f>RIGHT(Таблица2[[#This Row],[Дата рождения]],4)</f>
        <v>1994</v>
      </c>
    </row>
    <row r="614" spans="1:8" hidden="1" x14ac:dyDescent="0.2">
      <c r="A614">
        <v>1058</v>
      </c>
      <c r="B614" t="s">
        <v>1269</v>
      </c>
      <c r="C614" t="s">
        <v>65</v>
      </c>
      <c r="D614" s="21" t="s">
        <v>1270</v>
      </c>
      <c r="E614">
        <v>34</v>
      </c>
      <c r="F614" t="s">
        <v>63</v>
      </c>
      <c r="G614">
        <v>33712839</v>
      </c>
      <c r="H614" t="str">
        <f>RIGHT(Таблица2[[#This Row],[Дата рождения]],4)</f>
        <v>1983</v>
      </c>
    </row>
    <row r="615" spans="1:8" hidden="1" x14ac:dyDescent="0.2">
      <c r="A615">
        <v>1483</v>
      </c>
      <c r="B615" t="s">
        <v>1271</v>
      </c>
      <c r="C615" t="s">
        <v>65</v>
      </c>
      <c r="D615" s="21" t="s">
        <v>1272</v>
      </c>
      <c r="E615">
        <v>23</v>
      </c>
      <c r="F615" t="s">
        <v>63</v>
      </c>
      <c r="G615">
        <v>46724635</v>
      </c>
      <c r="H615" t="str">
        <f>RIGHT(Таблица2[[#This Row],[Дата рождения]],4)</f>
        <v>1994</v>
      </c>
    </row>
    <row r="616" spans="1:8" hidden="1" x14ac:dyDescent="0.2">
      <c r="A616">
        <v>866</v>
      </c>
      <c r="B616" t="s">
        <v>1273</v>
      </c>
      <c r="C616" t="s">
        <v>65</v>
      </c>
      <c r="D616" s="21" t="s">
        <v>1274</v>
      </c>
      <c r="E616">
        <v>28</v>
      </c>
      <c r="F616" t="s">
        <v>63</v>
      </c>
      <c r="G616">
        <v>41148682</v>
      </c>
      <c r="H616" t="str">
        <f>RIGHT(Таблица2[[#This Row],[Дата рождения]],4)</f>
        <v>1989</v>
      </c>
    </row>
    <row r="617" spans="1:8" hidden="1" x14ac:dyDescent="0.2">
      <c r="A617">
        <v>932</v>
      </c>
      <c r="B617" t="s">
        <v>1275</v>
      </c>
      <c r="C617" t="s">
        <v>65</v>
      </c>
      <c r="D617" s="21" t="s">
        <v>1276</v>
      </c>
      <c r="E617">
        <v>27</v>
      </c>
      <c r="F617" t="s">
        <v>96</v>
      </c>
      <c r="G617">
        <v>44272401</v>
      </c>
      <c r="H617" t="str">
        <f>RIGHT(Таблица2[[#This Row],[Дата рождения]],4)</f>
        <v>1990</v>
      </c>
    </row>
    <row r="618" spans="1:8" hidden="1" x14ac:dyDescent="0.2">
      <c r="A618">
        <v>54</v>
      </c>
      <c r="B618" t="s">
        <v>1277</v>
      </c>
      <c r="C618" t="s">
        <v>65</v>
      </c>
      <c r="D618" s="21" t="s">
        <v>1278</v>
      </c>
      <c r="E618">
        <v>29</v>
      </c>
      <c r="F618" t="s">
        <v>161</v>
      </c>
      <c r="G618">
        <v>52800545</v>
      </c>
      <c r="H618" t="str">
        <f>RIGHT(Таблица2[[#This Row],[Дата рождения]],4)</f>
        <v>1988</v>
      </c>
    </row>
    <row r="619" spans="1:8" hidden="1" x14ac:dyDescent="0.2">
      <c r="A619">
        <v>295</v>
      </c>
      <c r="B619" t="s">
        <v>1279</v>
      </c>
      <c r="C619" t="s">
        <v>61</v>
      </c>
      <c r="D619" s="21" t="s">
        <v>1280</v>
      </c>
      <c r="E619">
        <v>36</v>
      </c>
      <c r="F619" t="s">
        <v>369</v>
      </c>
      <c r="G619">
        <v>16801686</v>
      </c>
      <c r="H619" t="str">
        <f>RIGHT(Таблица2[[#This Row],[Дата рождения]],4)</f>
        <v>1981</v>
      </c>
    </row>
    <row r="620" spans="1:8" hidden="1" x14ac:dyDescent="0.2">
      <c r="A620">
        <v>347</v>
      </c>
      <c r="B620" t="s">
        <v>1281</v>
      </c>
      <c r="C620" t="s">
        <v>71</v>
      </c>
      <c r="D620" s="21" t="s">
        <v>1282</v>
      </c>
      <c r="E620">
        <v>36</v>
      </c>
      <c r="F620" t="s">
        <v>103</v>
      </c>
      <c r="G620">
        <v>62560738</v>
      </c>
      <c r="H620" t="str">
        <f>RIGHT(Таблица2[[#This Row],[Дата рождения]],4)</f>
        <v>1982</v>
      </c>
    </row>
    <row r="621" spans="1:8" hidden="1" x14ac:dyDescent="0.2">
      <c r="A621">
        <v>1503</v>
      </c>
      <c r="B621" t="s">
        <v>1283</v>
      </c>
      <c r="C621" t="s">
        <v>61</v>
      </c>
      <c r="D621" s="21" t="s">
        <v>1284</v>
      </c>
      <c r="E621">
        <v>31</v>
      </c>
      <c r="F621" t="s">
        <v>67</v>
      </c>
      <c r="G621">
        <v>29699590</v>
      </c>
      <c r="H621" t="str">
        <f>RIGHT(Таблица2[[#This Row],[Дата рождения]],4)</f>
        <v>1986</v>
      </c>
    </row>
    <row r="622" spans="1:8" hidden="1" x14ac:dyDescent="0.2">
      <c r="A622">
        <v>1015</v>
      </c>
      <c r="B622" t="s">
        <v>1285</v>
      </c>
      <c r="C622" t="s">
        <v>71</v>
      </c>
      <c r="D622" s="21" t="s">
        <v>1286</v>
      </c>
      <c r="E622">
        <v>35</v>
      </c>
      <c r="F622" t="s">
        <v>124</v>
      </c>
      <c r="G622">
        <v>52247443</v>
      </c>
      <c r="H622" t="str">
        <f>RIGHT(Таблица2[[#This Row],[Дата рождения]],4)</f>
        <v>1982</v>
      </c>
    </row>
    <row r="623" spans="1:8" hidden="1" x14ac:dyDescent="0.2">
      <c r="A623">
        <v>245</v>
      </c>
      <c r="B623" t="s">
        <v>1287</v>
      </c>
      <c r="C623" t="s">
        <v>65</v>
      </c>
      <c r="D623" s="21" t="s">
        <v>1288</v>
      </c>
      <c r="E623">
        <v>39</v>
      </c>
      <c r="F623" t="s">
        <v>96</v>
      </c>
      <c r="G623">
        <v>28449491</v>
      </c>
      <c r="H623" t="str">
        <f>RIGHT(Таблица2[[#This Row],[Дата рождения]],4)</f>
        <v>1978</v>
      </c>
    </row>
    <row r="624" spans="1:8" hidden="1" x14ac:dyDescent="0.2">
      <c r="A624">
        <v>528</v>
      </c>
      <c r="B624" t="s">
        <v>1289</v>
      </c>
      <c r="C624" t="s">
        <v>65</v>
      </c>
      <c r="D624" s="21" t="s">
        <v>1290</v>
      </c>
      <c r="E624">
        <v>39</v>
      </c>
      <c r="F624" t="s">
        <v>63</v>
      </c>
      <c r="G624">
        <v>67633902</v>
      </c>
      <c r="H624" t="str">
        <f>RIGHT(Таблица2[[#This Row],[Дата рождения]],4)</f>
        <v>1978</v>
      </c>
    </row>
    <row r="625" spans="1:8" hidden="1" x14ac:dyDescent="0.2">
      <c r="A625">
        <v>541</v>
      </c>
      <c r="B625" t="s">
        <v>1291</v>
      </c>
      <c r="C625" t="s">
        <v>65</v>
      </c>
      <c r="D625" s="21" t="s">
        <v>1292</v>
      </c>
      <c r="E625">
        <v>23</v>
      </c>
      <c r="F625" t="s">
        <v>63</v>
      </c>
      <c r="G625">
        <v>27056441</v>
      </c>
      <c r="H625" t="str">
        <f>RIGHT(Таблица2[[#This Row],[Дата рождения]],4)</f>
        <v>1994</v>
      </c>
    </row>
    <row r="626" spans="1:8" hidden="1" x14ac:dyDescent="0.2">
      <c r="A626">
        <v>28</v>
      </c>
      <c r="B626" t="s">
        <v>1293</v>
      </c>
      <c r="C626" t="s">
        <v>71</v>
      </c>
      <c r="D626" s="21" t="s">
        <v>1294</v>
      </c>
      <c r="E626">
        <v>35</v>
      </c>
      <c r="F626" t="s">
        <v>63</v>
      </c>
      <c r="G626">
        <v>72392409</v>
      </c>
      <c r="H626" t="str">
        <f>RIGHT(Таблица2[[#This Row],[Дата рождения]],4)</f>
        <v>1982</v>
      </c>
    </row>
    <row r="627" spans="1:8" hidden="1" x14ac:dyDescent="0.2">
      <c r="A627">
        <v>288</v>
      </c>
      <c r="B627" t="s">
        <v>1295</v>
      </c>
      <c r="C627" t="s">
        <v>71</v>
      </c>
      <c r="D627" s="21" t="s">
        <v>1296</v>
      </c>
      <c r="E627">
        <v>36</v>
      </c>
      <c r="F627" t="s">
        <v>63</v>
      </c>
      <c r="G627">
        <v>79983095</v>
      </c>
      <c r="H627" t="str">
        <f>RIGHT(Таблица2[[#This Row],[Дата рождения]],4)</f>
        <v>1981</v>
      </c>
    </row>
    <row r="628" spans="1:8" hidden="1" x14ac:dyDescent="0.2">
      <c r="A628">
        <v>206</v>
      </c>
      <c r="B628" t="s">
        <v>1297</v>
      </c>
      <c r="C628" t="s">
        <v>71</v>
      </c>
      <c r="D628" s="21" t="s">
        <v>1298</v>
      </c>
      <c r="E628">
        <v>22</v>
      </c>
      <c r="F628" t="s">
        <v>63</v>
      </c>
      <c r="G628">
        <v>33719278</v>
      </c>
      <c r="H628" t="str">
        <f>RIGHT(Таблица2[[#This Row],[Дата рождения]],4)</f>
        <v>1995</v>
      </c>
    </row>
    <row r="629" spans="1:8" hidden="1" x14ac:dyDescent="0.2">
      <c r="A629">
        <v>1623</v>
      </c>
      <c r="B629" t="s">
        <v>1299</v>
      </c>
      <c r="C629" t="s">
        <v>61</v>
      </c>
      <c r="D629" s="21" t="s">
        <v>1300</v>
      </c>
      <c r="E629">
        <v>18</v>
      </c>
      <c r="F629" t="s">
        <v>85</v>
      </c>
      <c r="G629">
        <v>81927449</v>
      </c>
      <c r="H629" t="str">
        <f>RIGHT(Таблица2[[#This Row],[Дата рождения]],4)</f>
        <v>1999</v>
      </c>
    </row>
    <row r="630" spans="1:8" hidden="1" x14ac:dyDescent="0.2">
      <c r="A630">
        <v>1010</v>
      </c>
      <c r="B630" t="s">
        <v>1301</v>
      </c>
      <c r="C630" t="s">
        <v>71</v>
      </c>
      <c r="D630" s="21" t="s">
        <v>1302</v>
      </c>
      <c r="E630">
        <v>39</v>
      </c>
      <c r="F630" t="s">
        <v>73</v>
      </c>
      <c r="G630">
        <v>63378872</v>
      </c>
      <c r="H630" t="str">
        <f>RIGHT(Таблица2[[#This Row],[Дата рождения]],4)</f>
        <v>1978</v>
      </c>
    </row>
    <row r="631" spans="1:8" hidden="1" x14ac:dyDescent="0.2">
      <c r="A631">
        <v>673</v>
      </c>
      <c r="B631" t="s">
        <v>1303</v>
      </c>
      <c r="C631" t="s">
        <v>71</v>
      </c>
      <c r="D631" s="21" t="s">
        <v>1304</v>
      </c>
      <c r="E631">
        <v>36</v>
      </c>
      <c r="F631" t="s">
        <v>85</v>
      </c>
      <c r="G631">
        <v>98124698</v>
      </c>
      <c r="H631" t="str">
        <f>RIGHT(Таблица2[[#This Row],[Дата рождения]],4)</f>
        <v>1981</v>
      </c>
    </row>
    <row r="632" spans="1:8" hidden="1" x14ac:dyDescent="0.2">
      <c r="A632">
        <v>1071</v>
      </c>
      <c r="B632" t="s">
        <v>1305</v>
      </c>
      <c r="C632" t="s">
        <v>65</v>
      </c>
      <c r="D632" s="21" t="s">
        <v>1306</v>
      </c>
      <c r="E632">
        <v>28</v>
      </c>
      <c r="F632" t="s">
        <v>63</v>
      </c>
      <c r="G632">
        <v>37192271</v>
      </c>
      <c r="H632" t="str">
        <f>RIGHT(Таблица2[[#This Row],[Дата рождения]],4)</f>
        <v>1990</v>
      </c>
    </row>
    <row r="633" spans="1:8" hidden="1" x14ac:dyDescent="0.2">
      <c r="A633">
        <v>750</v>
      </c>
      <c r="B633" t="s">
        <v>1307</v>
      </c>
      <c r="C633" t="s">
        <v>71</v>
      </c>
      <c r="D633" s="21" t="s">
        <v>1308</v>
      </c>
      <c r="E633">
        <v>20</v>
      </c>
      <c r="F633" t="s">
        <v>63</v>
      </c>
      <c r="G633">
        <v>18527069</v>
      </c>
      <c r="H633" t="str">
        <f>RIGHT(Таблица2[[#This Row],[Дата рождения]],4)</f>
        <v>1997</v>
      </c>
    </row>
    <row r="634" spans="1:8" hidden="1" x14ac:dyDescent="0.2">
      <c r="A634">
        <v>652</v>
      </c>
      <c r="B634" t="s">
        <v>1309</v>
      </c>
      <c r="C634" t="s">
        <v>71</v>
      </c>
      <c r="D634" s="21" t="s">
        <v>1310</v>
      </c>
      <c r="E634">
        <v>48</v>
      </c>
      <c r="F634" t="s">
        <v>63</v>
      </c>
      <c r="G634">
        <v>40205306</v>
      </c>
      <c r="H634" t="str">
        <f>RIGHT(Таблица2[[#This Row],[Дата рождения]],4)</f>
        <v>1969</v>
      </c>
    </row>
    <row r="635" spans="1:8" hidden="1" x14ac:dyDescent="0.2">
      <c r="A635">
        <v>1393</v>
      </c>
      <c r="B635" t="s">
        <v>1311</v>
      </c>
      <c r="C635" t="s">
        <v>71</v>
      </c>
      <c r="D635" s="21" t="s">
        <v>1312</v>
      </c>
      <c r="E635">
        <v>25</v>
      </c>
      <c r="F635" t="s">
        <v>63</v>
      </c>
      <c r="G635">
        <v>75162386</v>
      </c>
      <c r="H635" t="str">
        <f>RIGHT(Таблица2[[#This Row],[Дата рождения]],4)</f>
        <v>1992</v>
      </c>
    </row>
    <row r="636" spans="1:8" hidden="1" x14ac:dyDescent="0.2">
      <c r="A636">
        <v>811</v>
      </c>
      <c r="B636" t="s">
        <v>1313</v>
      </c>
      <c r="C636" t="s">
        <v>71</v>
      </c>
      <c r="D636" s="21" t="s">
        <v>1314</v>
      </c>
      <c r="E636">
        <v>26</v>
      </c>
      <c r="F636" t="s">
        <v>63</v>
      </c>
      <c r="G636">
        <v>21301866</v>
      </c>
      <c r="H636" t="str">
        <f>RIGHT(Таблица2[[#This Row],[Дата рождения]],4)</f>
        <v>1991</v>
      </c>
    </row>
    <row r="637" spans="1:8" hidden="1" x14ac:dyDescent="0.2">
      <c r="A637">
        <v>170</v>
      </c>
      <c r="B637" t="s">
        <v>1315</v>
      </c>
      <c r="C637" t="s">
        <v>71</v>
      </c>
      <c r="D637" s="21" t="s">
        <v>1316</v>
      </c>
      <c r="E637">
        <v>31</v>
      </c>
      <c r="F637" t="s">
        <v>76</v>
      </c>
      <c r="G637">
        <v>85366849</v>
      </c>
      <c r="H637" t="str">
        <f>RIGHT(Таблица2[[#This Row],[Дата рождения]],4)</f>
        <v>1987</v>
      </c>
    </row>
    <row r="638" spans="1:8" hidden="1" x14ac:dyDescent="0.2">
      <c r="A638">
        <v>210</v>
      </c>
      <c r="B638" t="s">
        <v>1317</v>
      </c>
      <c r="C638" t="s">
        <v>65</v>
      </c>
      <c r="D638" s="21" t="s">
        <v>200</v>
      </c>
      <c r="E638">
        <v>40</v>
      </c>
      <c r="F638" t="s">
        <v>63</v>
      </c>
      <c r="G638">
        <v>26940630</v>
      </c>
      <c r="H638" t="str">
        <f>RIGHT(Таблица2[[#This Row],[Дата рождения]],4)</f>
        <v>1977</v>
      </c>
    </row>
    <row r="639" spans="1:8" hidden="1" x14ac:dyDescent="0.2">
      <c r="A639">
        <v>1714</v>
      </c>
      <c r="B639" t="s">
        <v>1318</v>
      </c>
      <c r="C639" t="s">
        <v>65</v>
      </c>
      <c r="D639" s="21" t="s">
        <v>1319</v>
      </c>
      <c r="E639">
        <v>25</v>
      </c>
      <c r="F639" t="s">
        <v>63</v>
      </c>
      <c r="G639">
        <v>63902350</v>
      </c>
      <c r="H639" t="str">
        <f>RIGHT(Таблица2[[#This Row],[Дата рождения]],4)</f>
        <v>1992</v>
      </c>
    </row>
    <row r="640" spans="1:8" hidden="1" x14ac:dyDescent="0.2">
      <c r="A640">
        <v>950</v>
      </c>
      <c r="B640" t="s">
        <v>1320</v>
      </c>
      <c r="C640" t="s">
        <v>71</v>
      </c>
      <c r="D640" s="21" t="s">
        <v>1321</v>
      </c>
      <c r="E640">
        <v>30</v>
      </c>
      <c r="F640" t="s">
        <v>63</v>
      </c>
      <c r="G640">
        <v>25980014</v>
      </c>
      <c r="H640" t="str">
        <f>RIGHT(Таблица2[[#This Row],[Дата рождения]],4)</f>
        <v>1987</v>
      </c>
    </row>
    <row r="641" spans="1:8" hidden="1" x14ac:dyDescent="0.2">
      <c r="A641">
        <v>150</v>
      </c>
      <c r="B641" t="s">
        <v>1322</v>
      </c>
      <c r="C641" t="s">
        <v>71</v>
      </c>
      <c r="D641" s="21" t="s">
        <v>1323</v>
      </c>
      <c r="E641">
        <v>24</v>
      </c>
      <c r="F641" t="s">
        <v>63</v>
      </c>
      <c r="G641">
        <v>50479754</v>
      </c>
      <c r="H641" t="str">
        <f>RIGHT(Таблица2[[#This Row],[Дата рождения]],4)</f>
        <v>1994</v>
      </c>
    </row>
    <row r="642" spans="1:8" hidden="1" x14ac:dyDescent="0.2">
      <c r="A642">
        <v>1568</v>
      </c>
      <c r="B642" t="s">
        <v>1324</v>
      </c>
      <c r="C642" t="s">
        <v>71</v>
      </c>
      <c r="D642" s="21" t="s">
        <v>1325</v>
      </c>
      <c r="E642">
        <v>24</v>
      </c>
      <c r="F642" t="s">
        <v>63</v>
      </c>
      <c r="G642">
        <v>64681289</v>
      </c>
      <c r="H642" t="str">
        <f>RIGHT(Таблица2[[#This Row],[Дата рождения]],4)</f>
        <v>1993</v>
      </c>
    </row>
    <row r="643" spans="1:8" hidden="1" x14ac:dyDescent="0.2">
      <c r="A643">
        <v>7</v>
      </c>
      <c r="B643" t="s">
        <v>1326</v>
      </c>
      <c r="C643" t="s">
        <v>71</v>
      </c>
      <c r="D643" s="21" t="s">
        <v>1327</v>
      </c>
      <c r="E643">
        <v>34</v>
      </c>
      <c r="F643" t="s">
        <v>63</v>
      </c>
      <c r="G643">
        <v>66455401</v>
      </c>
      <c r="H643" t="str">
        <f>RIGHT(Таблица2[[#This Row],[Дата рождения]],4)</f>
        <v>1983</v>
      </c>
    </row>
    <row r="644" spans="1:8" hidden="1" x14ac:dyDescent="0.2">
      <c r="A644">
        <v>645</v>
      </c>
      <c r="B644" t="s">
        <v>1328</v>
      </c>
      <c r="C644" t="s">
        <v>65</v>
      </c>
      <c r="D644" s="21" t="s">
        <v>1329</v>
      </c>
      <c r="E644">
        <v>20</v>
      </c>
      <c r="F644" t="s">
        <v>63</v>
      </c>
      <c r="G644">
        <v>1178477</v>
      </c>
      <c r="H644" t="str">
        <f>RIGHT(Таблица2[[#This Row],[Дата рождения]],4)</f>
        <v>1997</v>
      </c>
    </row>
    <row r="645" spans="1:8" hidden="1" x14ac:dyDescent="0.2">
      <c r="A645">
        <v>840</v>
      </c>
      <c r="B645" t="s">
        <v>1330</v>
      </c>
      <c r="C645" t="s">
        <v>71</v>
      </c>
      <c r="D645" s="21" t="s">
        <v>1331</v>
      </c>
      <c r="E645">
        <v>37</v>
      </c>
      <c r="F645" t="s">
        <v>63</v>
      </c>
      <c r="G645">
        <v>11086570</v>
      </c>
      <c r="H645" t="str">
        <f>RIGHT(Таблица2[[#This Row],[Дата рождения]],4)</f>
        <v>1980</v>
      </c>
    </row>
    <row r="646" spans="1:8" hidden="1" x14ac:dyDescent="0.2">
      <c r="A646">
        <v>134</v>
      </c>
      <c r="B646" t="s">
        <v>1332</v>
      </c>
      <c r="C646" t="s">
        <v>71</v>
      </c>
      <c r="D646" s="21" t="s">
        <v>1333</v>
      </c>
      <c r="E646">
        <v>19</v>
      </c>
      <c r="F646" t="s">
        <v>63</v>
      </c>
      <c r="G646">
        <v>25606633</v>
      </c>
      <c r="H646" t="str">
        <f>RIGHT(Таблица2[[#This Row],[Дата рождения]],4)</f>
        <v>1998</v>
      </c>
    </row>
    <row r="647" spans="1:8" hidden="1" x14ac:dyDescent="0.2">
      <c r="A647">
        <v>1180</v>
      </c>
      <c r="B647" t="s">
        <v>1334</v>
      </c>
      <c r="C647" t="s">
        <v>71</v>
      </c>
      <c r="D647" s="21" t="s">
        <v>1335</v>
      </c>
      <c r="E647">
        <v>38</v>
      </c>
      <c r="F647" t="s">
        <v>63</v>
      </c>
      <c r="G647">
        <v>71794242</v>
      </c>
      <c r="H647" t="str">
        <f>RIGHT(Таблица2[[#This Row],[Дата рождения]],4)</f>
        <v>1979</v>
      </c>
    </row>
    <row r="648" spans="1:8" hidden="1" x14ac:dyDescent="0.2">
      <c r="A648">
        <v>926</v>
      </c>
      <c r="B648" t="s">
        <v>1336</v>
      </c>
      <c r="C648" t="s">
        <v>71</v>
      </c>
      <c r="D648" s="21" t="s">
        <v>1337</v>
      </c>
      <c r="E648">
        <v>28</v>
      </c>
      <c r="F648" t="s">
        <v>63</v>
      </c>
      <c r="G648">
        <v>53439487</v>
      </c>
      <c r="H648" t="str">
        <f>RIGHT(Таблица2[[#This Row],[Дата рождения]],4)</f>
        <v>1989</v>
      </c>
    </row>
    <row r="649" spans="1:8" hidden="1" x14ac:dyDescent="0.2">
      <c r="A649">
        <v>211</v>
      </c>
      <c r="B649" t="s">
        <v>1338</v>
      </c>
      <c r="C649" t="s">
        <v>65</v>
      </c>
      <c r="D649" s="21" t="s">
        <v>1339</v>
      </c>
      <c r="E649">
        <v>35</v>
      </c>
      <c r="F649" t="s">
        <v>63</v>
      </c>
      <c r="G649">
        <v>77921226</v>
      </c>
      <c r="H649" t="str">
        <f>RIGHT(Таблица2[[#This Row],[Дата рождения]],4)</f>
        <v>1982</v>
      </c>
    </row>
    <row r="650" spans="1:8" hidden="1" x14ac:dyDescent="0.2">
      <c r="A650">
        <v>1067</v>
      </c>
      <c r="B650" t="s">
        <v>1340</v>
      </c>
      <c r="C650" t="s">
        <v>71</v>
      </c>
      <c r="D650" s="21" t="s">
        <v>1341</v>
      </c>
      <c r="E650">
        <v>27</v>
      </c>
      <c r="F650" t="s">
        <v>85</v>
      </c>
      <c r="G650">
        <v>39150239</v>
      </c>
      <c r="H650" t="str">
        <f>RIGHT(Таблица2[[#This Row],[Дата рождения]],4)</f>
        <v>1990</v>
      </c>
    </row>
    <row r="651" spans="1:8" hidden="1" x14ac:dyDescent="0.2">
      <c r="A651">
        <v>351</v>
      </c>
      <c r="B651" t="s">
        <v>1342</v>
      </c>
      <c r="C651" t="s">
        <v>65</v>
      </c>
      <c r="D651" s="21" t="s">
        <v>1343</v>
      </c>
      <c r="E651">
        <v>31</v>
      </c>
      <c r="F651" t="s">
        <v>161</v>
      </c>
      <c r="G651">
        <v>98879314</v>
      </c>
      <c r="H651" t="str">
        <f>RIGHT(Таблица2[[#This Row],[Дата рождения]],4)</f>
        <v>1986</v>
      </c>
    </row>
    <row r="652" spans="1:8" hidden="1" x14ac:dyDescent="0.2">
      <c r="A652">
        <v>435</v>
      </c>
      <c r="B652" t="s">
        <v>1344</v>
      </c>
      <c r="C652" t="s">
        <v>71</v>
      </c>
      <c r="D652" s="21" t="s">
        <v>1345</v>
      </c>
      <c r="E652">
        <v>24</v>
      </c>
      <c r="F652" t="s">
        <v>63</v>
      </c>
      <c r="G652">
        <v>75417469</v>
      </c>
      <c r="H652" t="str">
        <f>RIGHT(Таблица2[[#This Row],[Дата рождения]],4)</f>
        <v>1993</v>
      </c>
    </row>
    <row r="653" spans="1:8" hidden="1" x14ac:dyDescent="0.2">
      <c r="A653">
        <v>1385</v>
      </c>
      <c r="B653" t="s">
        <v>1346</v>
      </c>
      <c r="C653" t="s">
        <v>71</v>
      </c>
      <c r="D653" s="21" t="s">
        <v>1347</v>
      </c>
      <c r="E653">
        <v>23</v>
      </c>
      <c r="F653" t="s">
        <v>67</v>
      </c>
      <c r="G653">
        <v>16397199</v>
      </c>
      <c r="H653" t="str">
        <f>RIGHT(Таблица2[[#This Row],[Дата рождения]],4)</f>
        <v>1994</v>
      </c>
    </row>
    <row r="654" spans="1:8" hidden="1" x14ac:dyDescent="0.2">
      <c r="A654">
        <v>749</v>
      </c>
      <c r="B654" t="s">
        <v>1348</v>
      </c>
      <c r="C654" t="s">
        <v>61</v>
      </c>
      <c r="D654" s="21" t="s">
        <v>1349</v>
      </c>
      <c r="E654">
        <v>29</v>
      </c>
      <c r="F654" t="s">
        <v>85</v>
      </c>
      <c r="G654">
        <v>44662376</v>
      </c>
      <c r="H654" t="str">
        <f>RIGHT(Таблица2[[#This Row],[Дата рождения]],4)</f>
        <v>1988</v>
      </c>
    </row>
    <row r="655" spans="1:8" hidden="1" x14ac:dyDescent="0.2">
      <c r="A655">
        <v>1254</v>
      </c>
      <c r="B655" t="s">
        <v>1350</v>
      </c>
      <c r="C655" t="s">
        <v>65</v>
      </c>
      <c r="D655" s="21" t="s">
        <v>1351</v>
      </c>
      <c r="E655">
        <v>29</v>
      </c>
      <c r="F655" t="s">
        <v>124</v>
      </c>
      <c r="G655">
        <v>99282989</v>
      </c>
      <c r="H655" t="str">
        <f>RIGHT(Таблица2[[#This Row],[Дата рождения]],4)</f>
        <v>1988</v>
      </c>
    </row>
    <row r="656" spans="1:8" hidden="1" x14ac:dyDescent="0.2">
      <c r="A656">
        <v>508</v>
      </c>
      <c r="B656" t="s">
        <v>1352</v>
      </c>
      <c r="C656" t="s">
        <v>71</v>
      </c>
      <c r="D656" s="21" t="s">
        <v>1353</v>
      </c>
      <c r="E656">
        <v>28</v>
      </c>
      <c r="F656" t="s">
        <v>73</v>
      </c>
      <c r="G656">
        <v>60949597</v>
      </c>
      <c r="H656" t="str">
        <f>RIGHT(Таблица2[[#This Row],[Дата рождения]],4)</f>
        <v>1989</v>
      </c>
    </row>
    <row r="657" spans="1:8" hidden="1" x14ac:dyDescent="0.2">
      <c r="A657">
        <v>1269</v>
      </c>
      <c r="B657" t="s">
        <v>1354</v>
      </c>
      <c r="C657" t="s">
        <v>65</v>
      </c>
      <c r="D657" s="21" t="s">
        <v>1355</v>
      </c>
      <c r="E657">
        <v>29</v>
      </c>
      <c r="F657" t="s">
        <v>63</v>
      </c>
      <c r="G657">
        <v>38787444</v>
      </c>
      <c r="H657" t="str">
        <f>RIGHT(Таблица2[[#This Row],[Дата рождения]],4)</f>
        <v>1988</v>
      </c>
    </row>
    <row r="658" spans="1:8" hidden="1" x14ac:dyDescent="0.2">
      <c r="A658">
        <v>212</v>
      </c>
      <c r="B658" t="s">
        <v>1356</v>
      </c>
      <c r="C658" t="s">
        <v>71</v>
      </c>
      <c r="D658" s="21" t="s">
        <v>1357</v>
      </c>
      <c r="E658">
        <v>37</v>
      </c>
      <c r="F658" t="s">
        <v>103</v>
      </c>
      <c r="G658">
        <v>25577381</v>
      </c>
      <c r="H658" t="str">
        <f>RIGHT(Таблица2[[#This Row],[Дата рождения]],4)</f>
        <v>1980</v>
      </c>
    </row>
    <row r="659" spans="1:8" hidden="1" x14ac:dyDescent="0.2">
      <c r="A659">
        <v>526</v>
      </c>
      <c r="B659" t="s">
        <v>1358</v>
      </c>
      <c r="C659" t="s">
        <v>71</v>
      </c>
      <c r="D659" s="21" t="s">
        <v>1359</v>
      </c>
      <c r="E659">
        <v>24</v>
      </c>
      <c r="F659" t="s">
        <v>63</v>
      </c>
      <c r="G659">
        <v>70814142</v>
      </c>
      <c r="H659" t="str">
        <f>RIGHT(Таблица2[[#This Row],[Дата рождения]],4)</f>
        <v>1993</v>
      </c>
    </row>
    <row r="660" spans="1:8" hidden="1" x14ac:dyDescent="0.2">
      <c r="A660">
        <v>369</v>
      </c>
      <c r="B660" t="s">
        <v>1360</v>
      </c>
      <c r="C660" t="s">
        <v>71</v>
      </c>
      <c r="D660" s="21" t="s">
        <v>1361</v>
      </c>
      <c r="E660">
        <v>36</v>
      </c>
      <c r="F660" t="s">
        <v>63</v>
      </c>
      <c r="G660">
        <v>9555799</v>
      </c>
      <c r="H660" t="str">
        <f>RIGHT(Таблица2[[#This Row],[Дата рождения]],4)</f>
        <v>1981</v>
      </c>
    </row>
    <row r="661" spans="1:8" hidden="1" x14ac:dyDescent="0.2">
      <c r="A661">
        <v>656</v>
      </c>
      <c r="B661" t="s">
        <v>1362</v>
      </c>
      <c r="C661" t="s">
        <v>71</v>
      </c>
      <c r="D661" s="21" t="s">
        <v>1363</v>
      </c>
      <c r="E661">
        <v>39</v>
      </c>
      <c r="F661" t="s">
        <v>528</v>
      </c>
      <c r="G661">
        <v>78940957</v>
      </c>
      <c r="H661" t="str">
        <f>RIGHT(Таблица2[[#This Row],[Дата рождения]],4)</f>
        <v>1979</v>
      </c>
    </row>
    <row r="662" spans="1:8" hidden="1" x14ac:dyDescent="0.2">
      <c r="A662">
        <v>151</v>
      </c>
      <c r="B662" t="s">
        <v>1364</v>
      </c>
      <c r="C662" t="s">
        <v>71</v>
      </c>
      <c r="D662" s="21" t="s">
        <v>1365</v>
      </c>
      <c r="E662">
        <v>37</v>
      </c>
      <c r="F662" t="s">
        <v>67</v>
      </c>
      <c r="G662">
        <v>23625487</v>
      </c>
      <c r="H662" t="str">
        <f>RIGHT(Таблица2[[#This Row],[Дата рождения]],4)</f>
        <v>1980</v>
      </c>
    </row>
    <row r="663" spans="1:8" hidden="1" x14ac:dyDescent="0.2">
      <c r="A663">
        <v>568</v>
      </c>
      <c r="B663" t="s">
        <v>1366</v>
      </c>
      <c r="C663" t="s">
        <v>71</v>
      </c>
      <c r="D663" s="21" t="s">
        <v>1367</v>
      </c>
      <c r="E663">
        <v>34</v>
      </c>
      <c r="F663" t="s">
        <v>1368</v>
      </c>
      <c r="G663">
        <v>5055067</v>
      </c>
      <c r="H663" t="str">
        <f>RIGHT(Таблица2[[#This Row],[Дата рождения]],4)</f>
        <v>1983</v>
      </c>
    </row>
    <row r="664" spans="1:8" hidden="1" x14ac:dyDescent="0.2">
      <c r="A664">
        <v>1379</v>
      </c>
      <c r="B664" t="s">
        <v>1369</v>
      </c>
      <c r="C664" t="s">
        <v>65</v>
      </c>
      <c r="D664" s="21" t="s">
        <v>1370</v>
      </c>
      <c r="E664">
        <v>27</v>
      </c>
      <c r="F664" t="s">
        <v>63</v>
      </c>
      <c r="G664">
        <v>75473306</v>
      </c>
      <c r="H664" t="str">
        <f>RIGHT(Таблица2[[#This Row],[Дата рождения]],4)</f>
        <v>1990</v>
      </c>
    </row>
    <row r="665" spans="1:8" hidden="1" x14ac:dyDescent="0.2">
      <c r="A665">
        <v>344</v>
      </c>
      <c r="B665" t="s">
        <v>1371</v>
      </c>
      <c r="C665" t="s">
        <v>71</v>
      </c>
      <c r="D665" s="21" t="s">
        <v>1372</v>
      </c>
      <c r="E665">
        <v>33</v>
      </c>
      <c r="F665" t="s">
        <v>76</v>
      </c>
      <c r="G665">
        <v>54621499</v>
      </c>
      <c r="H665" t="str">
        <f>RIGHT(Таблица2[[#This Row],[Дата рождения]],4)</f>
        <v>1984</v>
      </c>
    </row>
    <row r="666" spans="1:8" hidden="1" x14ac:dyDescent="0.2">
      <c r="A666">
        <v>108</v>
      </c>
      <c r="B666" t="s">
        <v>1373</v>
      </c>
      <c r="C666" t="s">
        <v>71</v>
      </c>
      <c r="D666" s="21" t="s">
        <v>1374</v>
      </c>
      <c r="E666">
        <v>21</v>
      </c>
      <c r="F666" t="s">
        <v>63</v>
      </c>
      <c r="G666">
        <v>83663091</v>
      </c>
      <c r="H666" t="str">
        <f>RIGHT(Таблица2[[#This Row],[Дата рождения]],4)</f>
        <v>1996</v>
      </c>
    </row>
    <row r="667" spans="1:8" hidden="1" x14ac:dyDescent="0.2">
      <c r="A667">
        <v>416</v>
      </c>
      <c r="B667" t="s">
        <v>1375</v>
      </c>
      <c r="C667" t="s">
        <v>61</v>
      </c>
      <c r="D667" s="21" t="s">
        <v>1376</v>
      </c>
      <c r="E667">
        <v>20</v>
      </c>
      <c r="F667" t="s">
        <v>63</v>
      </c>
      <c r="G667">
        <v>12750937</v>
      </c>
      <c r="H667" t="str">
        <f>RIGHT(Таблица2[[#This Row],[Дата рождения]],4)</f>
        <v>1997</v>
      </c>
    </row>
    <row r="668" spans="1:8" hidden="1" x14ac:dyDescent="0.2">
      <c r="A668">
        <v>785</v>
      </c>
      <c r="B668" t="s">
        <v>1377</v>
      </c>
      <c r="C668" t="s">
        <v>71</v>
      </c>
      <c r="D668" s="21" t="s">
        <v>1378</v>
      </c>
      <c r="E668">
        <v>34</v>
      </c>
      <c r="F668" t="s">
        <v>96</v>
      </c>
      <c r="G668">
        <v>28928361</v>
      </c>
      <c r="H668" t="str">
        <f>RIGHT(Таблица2[[#This Row],[Дата рождения]],4)</f>
        <v>1984</v>
      </c>
    </row>
    <row r="669" spans="1:8" hidden="1" x14ac:dyDescent="0.2">
      <c r="A669">
        <v>565</v>
      </c>
      <c r="B669" t="s">
        <v>1379</v>
      </c>
      <c r="C669" t="s">
        <v>61</v>
      </c>
      <c r="D669" s="21" t="s">
        <v>446</v>
      </c>
      <c r="E669">
        <v>24</v>
      </c>
      <c r="F669" t="s">
        <v>299</v>
      </c>
      <c r="G669">
        <v>72537632</v>
      </c>
      <c r="H669" t="str">
        <f>RIGHT(Таблица2[[#This Row],[Дата рождения]],4)</f>
        <v>1993</v>
      </c>
    </row>
    <row r="670" spans="1:8" hidden="1" x14ac:dyDescent="0.2">
      <c r="A670">
        <v>1063</v>
      </c>
      <c r="B670" t="s">
        <v>1380</v>
      </c>
      <c r="C670" t="s">
        <v>71</v>
      </c>
      <c r="D670" s="21" t="s">
        <v>1381</v>
      </c>
      <c r="E670">
        <v>33</v>
      </c>
      <c r="F670" t="s">
        <v>63</v>
      </c>
      <c r="G670">
        <v>89147241</v>
      </c>
      <c r="H670" t="str">
        <f>RIGHT(Таблица2[[#This Row],[Дата рождения]],4)</f>
        <v>1984</v>
      </c>
    </row>
    <row r="671" spans="1:8" hidden="1" x14ac:dyDescent="0.2">
      <c r="A671">
        <v>687</v>
      </c>
      <c r="B671" t="s">
        <v>1382</v>
      </c>
      <c r="C671" t="s">
        <v>65</v>
      </c>
      <c r="D671" s="21" t="s">
        <v>1383</v>
      </c>
      <c r="E671">
        <v>32</v>
      </c>
      <c r="F671" t="s">
        <v>161</v>
      </c>
      <c r="G671">
        <v>39067845</v>
      </c>
      <c r="H671" t="str">
        <f>RIGHT(Таблица2[[#This Row],[Дата рождения]],4)</f>
        <v>1985</v>
      </c>
    </row>
    <row r="672" spans="1:8" hidden="1" x14ac:dyDescent="0.2">
      <c r="A672">
        <v>795</v>
      </c>
      <c r="B672" t="s">
        <v>1384</v>
      </c>
      <c r="C672" t="s">
        <v>71</v>
      </c>
      <c r="D672" s="21" t="s">
        <v>1385</v>
      </c>
      <c r="E672">
        <v>19</v>
      </c>
      <c r="F672" t="s">
        <v>63</v>
      </c>
      <c r="G672">
        <v>93063471</v>
      </c>
      <c r="H672" t="str">
        <f>RIGHT(Таблица2[[#This Row],[Дата рождения]],4)</f>
        <v>1998</v>
      </c>
    </row>
    <row r="673" spans="1:8" hidden="1" x14ac:dyDescent="0.2">
      <c r="A673">
        <v>1345</v>
      </c>
      <c r="B673" t="s">
        <v>1386</v>
      </c>
      <c r="C673" t="s">
        <v>65</v>
      </c>
      <c r="D673" s="21" t="s">
        <v>1387</v>
      </c>
      <c r="E673">
        <v>40</v>
      </c>
      <c r="F673" t="s">
        <v>67</v>
      </c>
      <c r="G673">
        <v>68661473</v>
      </c>
      <c r="H673" t="str">
        <f>RIGHT(Таблица2[[#This Row],[Дата рождения]],4)</f>
        <v>1977</v>
      </c>
    </row>
    <row r="674" spans="1:8" hidden="1" x14ac:dyDescent="0.2">
      <c r="A674">
        <v>1370</v>
      </c>
      <c r="B674" t="s">
        <v>1388</v>
      </c>
      <c r="C674" t="s">
        <v>71</v>
      </c>
      <c r="D674" s="21" t="s">
        <v>1389</v>
      </c>
      <c r="E674">
        <v>40</v>
      </c>
      <c r="F674" t="s">
        <v>73</v>
      </c>
      <c r="G674">
        <v>28081109</v>
      </c>
      <c r="H674" t="str">
        <f>RIGHT(Таблица2[[#This Row],[Дата рождения]],4)</f>
        <v>1977</v>
      </c>
    </row>
    <row r="675" spans="1:8" hidden="1" x14ac:dyDescent="0.2">
      <c r="A675">
        <v>599</v>
      </c>
      <c r="B675" t="s">
        <v>1390</v>
      </c>
      <c r="C675" t="s">
        <v>71</v>
      </c>
      <c r="D675" s="21" t="s">
        <v>1391</v>
      </c>
      <c r="E675">
        <v>19</v>
      </c>
      <c r="F675" t="s">
        <v>63</v>
      </c>
      <c r="G675">
        <v>85876536</v>
      </c>
      <c r="H675" t="str">
        <f>RIGHT(Таблица2[[#This Row],[Дата рождения]],4)</f>
        <v>1998</v>
      </c>
    </row>
    <row r="676" spans="1:8" hidden="1" x14ac:dyDescent="0.2">
      <c r="A676">
        <v>271</v>
      </c>
      <c r="B676" t="s">
        <v>1392</v>
      </c>
      <c r="C676" t="s">
        <v>61</v>
      </c>
      <c r="D676" s="21" t="s">
        <v>1393</v>
      </c>
      <c r="E676">
        <v>26</v>
      </c>
      <c r="F676" t="s">
        <v>63</v>
      </c>
      <c r="G676">
        <v>34798385</v>
      </c>
      <c r="H676" t="str">
        <f>RIGHT(Таблица2[[#This Row],[Дата рождения]],4)</f>
        <v>1991</v>
      </c>
    </row>
    <row r="677" spans="1:8" hidden="1" x14ac:dyDescent="0.2">
      <c r="A677">
        <v>1397</v>
      </c>
      <c r="B677" t="s">
        <v>1394</v>
      </c>
      <c r="C677" t="s">
        <v>65</v>
      </c>
      <c r="D677" s="21" t="s">
        <v>1395</v>
      </c>
      <c r="E677">
        <v>33</v>
      </c>
      <c r="F677" t="s">
        <v>76</v>
      </c>
      <c r="G677">
        <v>43971521</v>
      </c>
      <c r="H677" t="str">
        <f>RIGHT(Таблица2[[#This Row],[Дата рождения]],4)</f>
        <v>1985</v>
      </c>
    </row>
    <row r="678" spans="1:8" hidden="1" x14ac:dyDescent="0.2">
      <c r="A678">
        <v>327</v>
      </c>
      <c r="B678" t="s">
        <v>1396</v>
      </c>
      <c r="C678" t="s">
        <v>71</v>
      </c>
      <c r="D678" s="21" t="s">
        <v>1397</v>
      </c>
      <c r="E678">
        <v>23</v>
      </c>
      <c r="F678" t="s">
        <v>63</v>
      </c>
      <c r="G678">
        <v>81880653</v>
      </c>
      <c r="H678" t="str">
        <f>RIGHT(Таблица2[[#This Row],[Дата рождения]],4)</f>
        <v>1994</v>
      </c>
    </row>
    <row r="679" spans="1:8" hidden="1" x14ac:dyDescent="0.2">
      <c r="A679">
        <v>644</v>
      </c>
      <c r="B679" t="s">
        <v>1398</v>
      </c>
      <c r="C679" t="s">
        <v>71</v>
      </c>
      <c r="D679" s="21" t="s">
        <v>1399</v>
      </c>
      <c r="E679">
        <v>20</v>
      </c>
      <c r="F679" t="s">
        <v>63</v>
      </c>
      <c r="G679">
        <v>16222816</v>
      </c>
      <c r="H679" t="str">
        <f>RIGHT(Таблица2[[#This Row],[Дата рождения]],4)</f>
        <v>1997</v>
      </c>
    </row>
    <row r="680" spans="1:8" hidden="1" x14ac:dyDescent="0.2">
      <c r="A680">
        <v>1000</v>
      </c>
      <c r="B680" t="s">
        <v>1400</v>
      </c>
      <c r="C680" t="s">
        <v>71</v>
      </c>
      <c r="D680" s="21" t="s">
        <v>1401</v>
      </c>
      <c r="E680">
        <v>32</v>
      </c>
      <c r="F680" t="s">
        <v>63</v>
      </c>
      <c r="G680">
        <v>16919527</v>
      </c>
      <c r="H680" t="str">
        <f>RIGHT(Таблица2[[#This Row],[Дата рождения]],4)</f>
        <v>1985</v>
      </c>
    </row>
    <row r="681" spans="1:8" hidden="1" x14ac:dyDescent="0.2">
      <c r="A681">
        <v>1170</v>
      </c>
      <c r="B681" t="s">
        <v>1402</v>
      </c>
      <c r="C681" t="s">
        <v>71</v>
      </c>
      <c r="D681" s="21" t="s">
        <v>1403</v>
      </c>
      <c r="E681">
        <v>35</v>
      </c>
      <c r="F681" t="s">
        <v>103</v>
      </c>
      <c r="G681">
        <v>34441138</v>
      </c>
      <c r="H681" t="str">
        <f>RIGHT(Таблица2[[#This Row],[Дата рождения]],4)</f>
        <v>1982</v>
      </c>
    </row>
    <row r="682" spans="1:8" hidden="1" x14ac:dyDescent="0.2">
      <c r="A682">
        <v>1019</v>
      </c>
      <c r="B682" t="s">
        <v>1404</v>
      </c>
      <c r="C682" t="s">
        <v>65</v>
      </c>
      <c r="D682" s="21" t="s">
        <v>1405</v>
      </c>
      <c r="E682">
        <v>26</v>
      </c>
      <c r="F682" t="s">
        <v>85</v>
      </c>
      <c r="G682">
        <v>18987752</v>
      </c>
      <c r="H682" t="str">
        <f>RIGHT(Таблица2[[#This Row],[Дата рождения]],4)</f>
        <v>1991</v>
      </c>
    </row>
    <row r="683" spans="1:8" hidden="1" x14ac:dyDescent="0.2">
      <c r="A683">
        <v>942</v>
      </c>
      <c r="B683" t="s">
        <v>1406</v>
      </c>
      <c r="C683" t="s">
        <v>61</v>
      </c>
      <c r="D683" s="21" t="s">
        <v>1407</v>
      </c>
      <c r="E683">
        <v>22</v>
      </c>
      <c r="F683" t="s">
        <v>63</v>
      </c>
      <c r="G683">
        <v>92383887</v>
      </c>
      <c r="H683" t="str">
        <f>RIGHT(Таблица2[[#This Row],[Дата рождения]],4)</f>
        <v>1995</v>
      </c>
    </row>
    <row r="684" spans="1:8" hidden="1" x14ac:dyDescent="0.2">
      <c r="A684">
        <v>167</v>
      </c>
      <c r="B684" t="s">
        <v>1408</v>
      </c>
      <c r="C684" t="s">
        <v>71</v>
      </c>
      <c r="D684" s="21" t="s">
        <v>1409</v>
      </c>
      <c r="E684">
        <v>20</v>
      </c>
      <c r="F684" t="s">
        <v>63</v>
      </c>
      <c r="G684">
        <v>60978507</v>
      </c>
      <c r="H684" t="str">
        <f>RIGHT(Таблица2[[#This Row],[Дата рождения]],4)</f>
        <v>1997</v>
      </c>
    </row>
    <row r="685" spans="1:8" hidden="1" x14ac:dyDescent="0.2">
      <c r="A685">
        <v>78</v>
      </c>
      <c r="B685" t="s">
        <v>1410</v>
      </c>
      <c r="C685" t="s">
        <v>65</v>
      </c>
      <c r="D685" s="21" t="s">
        <v>1411</v>
      </c>
      <c r="E685">
        <v>25</v>
      </c>
      <c r="F685" t="s">
        <v>63</v>
      </c>
      <c r="G685">
        <v>82836638</v>
      </c>
      <c r="H685" t="str">
        <f>RIGHT(Таблица2[[#This Row],[Дата рождения]],4)</f>
        <v>1992</v>
      </c>
    </row>
    <row r="686" spans="1:8" hidden="1" x14ac:dyDescent="0.2">
      <c r="A686">
        <v>899</v>
      </c>
      <c r="B686" t="s">
        <v>1412</v>
      </c>
      <c r="C686" t="s">
        <v>65</v>
      </c>
      <c r="D686" s="21" t="s">
        <v>1413</v>
      </c>
      <c r="E686">
        <v>30</v>
      </c>
      <c r="F686" t="s">
        <v>63</v>
      </c>
      <c r="G686">
        <v>24059762</v>
      </c>
      <c r="H686" t="str">
        <f>RIGHT(Таблица2[[#This Row],[Дата рождения]],4)</f>
        <v>1987</v>
      </c>
    </row>
    <row r="687" spans="1:8" hidden="1" x14ac:dyDescent="0.2">
      <c r="A687">
        <v>1295</v>
      </c>
      <c r="B687" t="s">
        <v>1414</v>
      </c>
      <c r="C687" t="s">
        <v>71</v>
      </c>
      <c r="D687" s="21" t="s">
        <v>1415</v>
      </c>
      <c r="E687">
        <v>24</v>
      </c>
      <c r="F687" t="s">
        <v>67</v>
      </c>
      <c r="G687">
        <v>67397532</v>
      </c>
      <c r="H687" t="str">
        <f>RIGHT(Таблица2[[#This Row],[Дата рождения]],4)</f>
        <v>1993</v>
      </c>
    </row>
    <row r="688" spans="1:8" x14ac:dyDescent="0.2">
      <c r="A688">
        <v>888</v>
      </c>
      <c r="B688" t="s">
        <v>1416</v>
      </c>
      <c r="C688" t="s">
        <v>71</v>
      </c>
      <c r="D688" s="21" t="s">
        <v>1417</v>
      </c>
      <c r="E688">
        <v>36</v>
      </c>
      <c r="F688" t="s">
        <v>528</v>
      </c>
      <c r="G688">
        <v>85575869</v>
      </c>
      <c r="H688" t="str">
        <f>RIGHT(Таблица2[[#This Row],[Дата рождения]],4)</f>
        <v>1981</v>
      </c>
    </row>
    <row r="689" spans="1:8" hidden="1" x14ac:dyDescent="0.2">
      <c r="A689">
        <v>909</v>
      </c>
      <c r="B689" t="s">
        <v>1418</v>
      </c>
      <c r="C689" t="s">
        <v>65</v>
      </c>
      <c r="D689" s="21" t="s">
        <v>1319</v>
      </c>
      <c r="E689">
        <v>25</v>
      </c>
      <c r="F689" t="s">
        <v>63</v>
      </c>
      <c r="G689">
        <v>55076181</v>
      </c>
      <c r="H689" t="str">
        <f>RIGHT(Таблица2[[#This Row],[Дата рождения]],4)</f>
        <v>1992</v>
      </c>
    </row>
    <row r="690" spans="1:8" hidden="1" x14ac:dyDescent="0.2">
      <c r="A690">
        <v>699</v>
      </c>
      <c r="B690" t="s">
        <v>1419</v>
      </c>
      <c r="C690" t="s">
        <v>61</v>
      </c>
      <c r="D690" s="21" t="s">
        <v>1420</v>
      </c>
      <c r="E690">
        <v>19</v>
      </c>
      <c r="F690" t="s">
        <v>63</v>
      </c>
      <c r="G690">
        <v>76330588</v>
      </c>
      <c r="H690" t="str">
        <f>RIGHT(Таблица2[[#This Row],[Дата рождения]],4)</f>
        <v>1998</v>
      </c>
    </row>
    <row r="691" spans="1:8" hidden="1" x14ac:dyDescent="0.2">
      <c r="A691">
        <v>1751</v>
      </c>
      <c r="B691" t="s">
        <v>1421</v>
      </c>
      <c r="C691" t="s">
        <v>65</v>
      </c>
      <c r="D691" s="21" t="s">
        <v>1422</v>
      </c>
      <c r="E691">
        <v>43</v>
      </c>
      <c r="F691" t="s">
        <v>63</v>
      </c>
      <c r="G691">
        <v>13253740</v>
      </c>
      <c r="H691" t="str">
        <f>RIGHT(Таблица2[[#This Row],[Дата рождения]],4)</f>
        <v>1974</v>
      </c>
    </row>
    <row r="692" spans="1:8" hidden="1" x14ac:dyDescent="0.2">
      <c r="A692">
        <v>320</v>
      </c>
      <c r="B692" t="s">
        <v>1423</v>
      </c>
      <c r="C692" t="s">
        <v>65</v>
      </c>
      <c r="D692" s="21" t="s">
        <v>1424</v>
      </c>
      <c r="E692">
        <v>28</v>
      </c>
      <c r="F692" t="s">
        <v>63</v>
      </c>
      <c r="G692">
        <v>46835642</v>
      </c>
      <c r="H692" t="str">
        <f>RIGHT(Таблица2[[#This Row],[Дата рождения]],4)</f>
        <v>1989</v>
      </c>
    </row>
    <row r="693" spans="1:8" hidden="1" x14ac:dyDescent="0.2">
      <c r="A693">
        <v>40</v>
      </c>
      <c r="B693" t="s">
        <v>1425</v>
      </c>
      <c r="C693" t="s">
        <v>61</v>
      </c>
      <c r="D693" s="21" t="s">
        <v>1426</v>
      </c>
      <c r="E693">
        <v>27</v>
      </c>
      <c r="F693" t="s">
        <v>63</v>
      </c>
      <c r="G693">
        <v>26543696</v>
      </c>
      <c r="H693" t="str">
        <f>RIGHT(Таблица2[[#This Row],[Дата рождения]],4)</f>
        <v>1990</v>
      </c>
    </row>
    <row r="694" spans="1:8" hidden="1" x14ac:dyDescent="0.2">
      <c r="A694">
        <v>1040</v>
      </c>
      <c r="B694" t="s">
        <v>1427</v>
      </c>
      <c r="C694" t="s">
        <v>71</v>
      </c>
      <c r="D694" s="21" t="s">
        <v>1428</v>
      </c>
      <c r="E694">
        <v>22</v>
      </c>
      <c r="F694" t="s">
        <v>63</v>
      </c>
      <c r="G694">
        <v>64396809</v>
      </c>
      <c r="H694" t="str">
        <f>RIGHT(Таблица2[[#This Row],[Дата рождения]],4)</f>
        <v>1995</v>
      </c>
    </row>
    <row r="695" spans="1:8" hidden="1" x14ac:dyDescent="0.2">
      <c r="A695">
        <v>1308</v>
      </c>
      <c r="B695" t="s">
        <v>1429</v>
      </c>
      <c r="C695" t="s">
        <v>71</v>
      </c>
      <c r="D695" s="21" t="s">
        <v>1430</v>
      </c>
      <c r="E695">
        <v>21</v>
      </c>
      <c r="F695" t="s">
        <v>63</v>
      </c>
      <c r="G695">
        <v>55734320</v>
      </c>
      <c r="H695" t="str">
        <f>RIGHT(Таблица2[[#This Row],[Дата рождения]],4)</f>
        <v>1996</v>
      </c>
    </row>
    <row r="696" spans="1:8" hidden="1" x14ac:dyDescent="0.2">
      <c r="A696">
        <v>1735</v>
      </c>
      <c r="B696" t="s">
        <v>1431</v>
      </c>
      <c r="C696" t="s">
        <v>71</v>
      </c>
      <c r="D696" s="21" t="s">
        <v>1432</v>
      </c>
      <c r="E696">
        <v>27</v>
      </c>
      <c r="F696" t="s">
        <v>63</v>
      </c>
      <c r="G696">
        <v>10546916</v>
      </c>
      <c r="H696" t="str">
        <f>RIGHT(Таблица2[[#This Row],[Дата рождения]],4)</f>
        <v>1990</v>
      </c>
    </row>
    <row r="697" spans="1:8" hidden="1" x14ac:dyDescent="0.2">
      <c r="A697">
        <v>1106</v>
      </c>
      <c r="B697" t="s">
        <v>1433</v>
      </c>
      <c r="C697" t="s">
        <v>71</v>
      </c>
      <c r="D697" s="21" t="s">
        <v>1434</v>
      </c>
      <c r="E697">
        <v>42</v>
      </c>
      <c r="F697" t="s">
        <v>103</v>
      </c>
      <c r="G697">
        <v>35909649</v>
      </c>
      <c r="H697" t="str">
        <f>RIGHT(Таблица2[[#This Row],[Дата рождения]],4)</f>
        <v>1975</v>
      </c>
    </row>
    <row r="698" spans="1:8" hidden="1" x14ac:dyDescent="0.2">
      <c r="A698">
        <v>652</v>
      </c>
      <c r="B698" t="s">
        <v>1435</v>
      </c>
      <c r="C698" t="s">
        <v>61</v>
      </c>
      <c r="D698" s="21" t="s">
        <v>1436</v>
      </c>
      <c r="E698">
        <v>31</v>
      </c>
      <c r="F698" t="s">
        <v>299</v>
      </c>
      <c r="G698">
        <v>33534642</v>
      </c>
      <c r="H698" t="str">
        <f>RIGHT(Таблица2[[#This Row],[Дата рождения]],4)</f>
        <v>1986</v>
      </c>
    </row>
    <row r="699" spans="1:8" hidden="1" x14ac:dyDescent="0.2">
      <c r="A699">
        <v>1121</v>
      </c>
      <c r="B699" t="s">
        <v>1437</v>
      </c>
      <c r="C699" t="s">
        <v>65</v>
      </c>
      <c r="D699" s="21" t="s">
        <v>1067</v>
      </c>
      <c r="E699">
        <v>29</v>
      </c>
      <c r="F699" t="s">
        <v>85</v>
      </c>
      <c r="G699">
        <v>19458558</v>
      </c>
      <c r="H699" t="str">
        <f>RIGHT(Таблица2[[#This Row],[Дата рождения]],4)</f>
        <v>1988</v>
      </c>
    </row>
    <row r="700" spans="1:8" hidden="1" x14ac:dyDescent="0.2">
      <c r="A700">
        <v>814</v>
      </c>
      <c r="B700" t="s">
        <v>1438</v>
      </c>
      <c r="C700" t="s">
        <v>71</v>
      </c>
      <c r="D700" s="21" t="s">
        <v>1439</v>
      </c>
      <c r="E700">
        <v>33</v>
      </c>
      <c r="F700" t="s">
        <v>63</v>
      </c>
      <c r="G700">
        <v>86386594</v>
      </c>
      <c r="H700" t="str">
        <f>RIGHT(Таблица2[[#This Row],[Дата рождения]],4)</f>
        <v>1984</v>
      </c>
    </row>
    <row r="701" spans="1:8" hidden="1" x14ac:dyDescent="0.2">
      <c r="A701">
        <v>102</v>
      </c>
      <c r="B701" t="s">
        <v>1440</v>
      </c>
      <c r="C701" t="s">
        <v>71</v>
      </c>
      <c r="D701" s="21" t="s">
        <v>1441</v>
      </c>
      <c r="E701">
        <v>21</v>
      </c>
      <c r="F701" t="s">
        <v>207</v>
      </c>
      <c r="G701">
        <v>30529054</v>
      </c>
      <c r="H701" t="str">
        <f>RIGHT(Таблица2[[#This Row],[Дата рождения]],4)</f>
        <v>1996</v>
      </c>
    </row>
    <row r="702" spans="1:8" hidden="1" x14ac:dyDescent="0.2">
      <c r="A702">
        <v>708</v>
      </c>
      <c r="B702" t="s">
        <v>1442</v>
      </c>
      <c r="C702" t="s">
        <v>65</v>
      </c>
      <c r="D702" s="21" t="s">
        <v>1443</v>
      </c>
      <c r="E702">
        <v>19</v>
      </c>
      <c r="F702" t="s">
        <v>63</v>
      </c>
      <c r="G702">
        <v>61269641</v>
      </c>
      <c r="H702" t="str">
        <f>RIGHT(Таблица2[[#This Row],[Дата рождения]],4)</f>
        <v>1998</v>
      </c>
    </row>
    <row r="703" spans="1:8" hidden="1" x14ac:dyDescent="0.2">
      <c r="A703">
        <v>1063</v>
      </c>
      <c r="B703" t="s">
        <v>1444</v>
      </c>
      <c r="C703" t="s">
        <v>71</v>
      </c>
      <c r="D703" s="21" t="s">
        <v>1445</v>
      </c>
      <c r="E703">
        <v>41</v>
      </c>
      <c r="F703" t="s">
        <v>161</v>
      </c>
      <c r="G703">
        <v>75507011</v>
      </c>
      <c r="H703" t="str">
        <f>RIGHT(Таблица2[[#This Row],[Дата рождения]],4)</f>
        <v>1976</v>
      </c>
    </row>
    <row r="704" spans="1:8" hidden="1" x14ac:dyDescent="0.2">
      <c r="A704">
        <v>158</v>
      </c>
      <c r="B704" t="s">
        <v>1446</v>
      </c>
      <c r="C704" t="s">
        <v>71</v>
      </c>
      <c r="D704" s="21" t="s">
        <v>1447</v>
      </c>
      <c r="E704">
        <v>21</v>
      </c>
      <c r="F704" t="s">
        <v>124</v>
      </c>
      <c r="G704">
        <v>34871936</v>
      </c>
      <c r="H704" t="str">
        <f>RIGHT(Таблица2[[#This Row],[Дата рождения]],4)</f>
        <v>1996</v>
      </c>
    </row>
    <row r="705" spans="1:8" hidden="1" x14ac:dyDescent="0.2">
      <c r="A705">
        <v>502</v>
      </c>
      <c r="B705" t="s">
        <v>1448</v>
      </c>
      <c r="C705" t="s">
        <v>61</v>
      </c>
      <c r="D705" s="21" t="s">
        <v>1449</v>
      </c>
      <c r="E705">
        <v>38</v>
      </c>
      <c r="F705" t="s">
        <v>63</v>
      </c>
      <c r="G705">
        <v>25906735</v>
      </c>
      <c r="H705" t="str">
        <f>RIGHT(Таблица2[[#This Row],[Дата рождения]],4)</f>
        <v>1979</v>
      </c>
    </row>
    <row r="706" spans="1:8" hidden="1" x14ac:dyDescent="0.2">
      <c r="A706">
        <v>522</v>
      </c>
      <c r="B706" t="s">
        <v>1450</v>
      </c>
      <c r="C706" t="s">
        <v>71</v>
      </c>
      <c r="D706" s="21" t="s">
        <v>1451</v>
      </c>
      <c r="E706">
        <v>35</v>
      </c>
      <c r="F706" t="s">
        <v>63</v>
      </c>
      <c r="G706">
        <v>45231826</v>
      </c>
      <c r="H706" t="str">
        <f>RIGHT(Таблица2[[#This Row],[Дата рождения]],4)</f>
        <v>1982</v>
      </c>
    </row>
    <row r="707" spans="1:8" hidden="1" x14ac:dyDescent="0.2">
      <c r="A707">
        <v>117</v>
      </c>
      <c r="B707" t="s">
        <v>1452</v>
      </c>
      <c r="C707" t="s">
        <v>71</v>
      </c>
      <c r="D707" s="21" t="s">
        <v>1453</v>
      </c>
      <c r="E707">
        <v>39</v>
      </c>
      <c r="F707" t="s">
        <v>63</v>
      </c>
      <c r="G707">
        <v>50121990</v>
      </c>
      <c r="H707" t="str">
        <f>RIGHT(Таблица2[[#This Row],[Дата рождения]],4)</f>
        <v>1978</v>
      </c>
    </row>
    <row r="708" spans="1:8" hidden="1" x14ac:dyDescent="0.2">
      <c r="A708">
        <v>290</v>
      </c>
      <c r="B708" t="s">
        <v>1454</v>
      </c>
      <c r="C708" t="s">
        <v>65</v>
      </c>
      <c r="D708" s="21" t="s">
        <v>1455</v>
      </c>
      <c r="E708">
        <v>37</v>
      </c>
      <c r="F708" t="s">
        <v>73</v>
      </c>
      <c r="G708">
        <v>76968113</v>
      </c>
      <c r="H708" t="str">
        <f>RIGHT(Таблица2[[#This Row],[Дата рождения]],4)</f>
        <v>1980</v>
      </c>
    </row>
    <row r="709" spans="1:8" hidden="1" x14ac:dyDescent="0.2">
      <c r="A709">
        <v>163</v>
      </c>
      <c r="B709" t="s">
        <v>1456</v>
      </c>
      <c r="C709" t="s">
        <v>71</v>
      </c>
      <c r="D709" s="21" t="s">
        <v>1457</v>
      </c>
      <c r="E709">
        <v>28</v>
      </c>
      <c r="F709" t="s">
        <v>63</v>
      </c>
      <c r="G709">
        <v>92583816</v>
      </c>
      <c r="H709" t="str">
        <f>RIGHT(Таблица2[[#This Row],[Дата рождения]],4)</f>
        <v>1989</v>
      </c>
    </row>
    <row r="710" spans="1:8" hidden="1" x14ac:dyDescent="0.2">
      <c r="A710">
        <v>877</v>
      </c>
      <c r="B710" t="s">
        <v>1458</v>
      </c>
      <c r="C710" t="s">
        <v>71</v>
      </c>
      <c r="D710" s="21" t="s">
        <v>1459</v>
      </c>
      <c r="E710">
        <v>39</v>
      </c>
      <c r="F710" t="s">
        <v>124</v>
      </c>
      <c r="G710">
        <v>1705050</v>
      </c>
      <c r="H710" t="str">
        <f>RIGHT(Таблица2[[#This Row],[Дата рождения]],4)</f>
        <v>1979</v>
      </c>
    </row>
    <row r="711" spans="1:8" hidden="1" x14ac:dyDescent="0.2">
      <c r="A711">
        <v>78</v>
      </c>
      <c r="B711" t="s">
        <v>1460</v>
      </c>
      <c r="C711" t="s">
        <v>71</v>
      </c>
      <c r="D711" s="21" t="s">
        <v>1461</v>
      </c>
      <c r="E711">
        <v>19</v>
      </c>
      <c r="F711" t="s">
        <v>63</v>
      </c>
      <c r="G711">
        <v>835851</v>
      </c>
      <c r="H711" t="str">
        <f>RIGHT(Таблица2[[#This Row],[Дата рождения]],4)</f>
        <v>1998</v>
      </c>
    </row>
    <row r="712" spans="1:8" hidden="1" x14ac:dyDescent="0.2">
      <c r="A712">
        <v>1246</v>
      </c>
      <c r="B712" t="s">
        <v>1462</v>
      </c>
      <c r="C712" t="s">
        <v>65</v>
      </c>
      <c r="D712" s="21" t="s">
        <v>1463</v>
      </c>
      <c r="E712">
        <v>41</v>
      </c>
      <c r="F712" t="s">
        <v>76</v>
      </c>
      <c r="G712">
        <v>8232439</v>
      </c>
      <c r="H712" t="str">
        <f>RIGHT(Таблица2[[#This Row],[Дата рождения]],4)</f>
        <v>1976</v>
      </c>
    </row>
    <row r="713" spans="1:8" hidden="1" x14ac:dyDescent="0.2">
      <c r="A713">
        <v>410</v>
      </c>
      <c r="B713" t="s">
        <v>1464</v>
      </c>
      <c r="C713" t="s">
        <v>71</v>
      </c>
      <c r="D713" s="21" t="s">
        <v>1465</v>
      </c>
      <c r="E713">
        <v>24</v>
      </c>
      <c r="F713" t="s">
        <v>63</v>
      </c>
      <c r="G713">
        <v>60350037</v>
      </c>
      <c r="H713" t="str">
        <f>RIGHT(Таблица2[[#This Row],[Дата рождения]],4)</f>
        <v>1993</v>
      </c>
    </row>
    <row r="714" spans="1:8" hidden="1" x14ac:dyDescent="0.2">
      <c r="A714">
        <v>77</v>
      </c>
      <c r="B714" t="s">
        <v>1466</v>
      </c>
      <c r="C714" t="s">
        <v>71</v>
      </c>
      <c r="D714" s="21" t="s">
        <v>1467</v>
      </c>
      <c r="E714">
        <v>27</v>
      </c>
      <c r="F714" t="s">
        <v>63</v>
      </c>
      <c r="G714">
        <v>72913353</v>
      </c>
      <c r="H714" t="str">
        <f>RIGHT(Таблица2[[#This Row],[Дата рождения]],4)</f>
        <v>1990</v>
      </c>
    </row>
    <row r="715" spans="1:8" hidden="1" x14ac:dyDescent="0.2">
      <c r="A715">
        <v>1075</v>
      </c>
      <c r="B715" t="s">
        <v>1468</v>
      </c>
      <c r="C715" t="s">
        <v>71</v>
      </c>
      <c r="D715" s="21" t="s">
        <v>1469</v>
      </c>
      <c r="E715">
        <v>42</v>
      </c>
      <c r="F715" t="s">
        <v>63</v>
      </c>
      <c r="G715">
        <v>97993746</v>
      </c>
      <c r="H715" t="str">
        <f>RIGHT(Таблица2[[#This Row],[Дата рождения]],4)</f>
        <v>1975</v>
      </c>
    </row>
    <row r="716" spans="1:8" hidden="1" x14ac:dyDescent="0.2">
      <c r="A716">
        <v>903</v>
      </c>
      <c r="B716" t="s">
        <v>1470</v>
      </c>
      <c r="C716" t="s">
        <v>65</v>
      </c>
      <c r="D716" s="21" t="s">
        <v>1471</v>
      </c>
      <c r="E716">
        <v>30</v>
      </c>
      <c r="F716" t="s">
        <v>96</v>
      </c>
      <c r="G716">
        <v>44566841</v>
      </c>
      <c r="H716" t="str">
        <f>RIGHT(Таблица2[[#This Row],[Дата рождения]],4)</f>
        <v>1987</v>
      </c>
    </row>
    <row r="717" spans="1:8" hidden="1" x14ac:dyDescent="0.2">
      <c r="A717">
        <v>1282</v>
      </c>
      <c r="B717" t="s">
        <v>1472</v>
      </c>
      <c r="C717" t="s">
        <v>65</v>
      </c>
      <c r="D717" s="21" t="s">
        <v>1473</v>
      </c>
      <c r="E717">
        <v>30</v>
      </c>
      <c r="F717" t="s">
        <v>85</v>
      </c>
      <c r="G717">
        <v>91131962</v>
      </c>
      <c r="H717" t="str">
        <f>RIGHT(Таблица2[[#This Row],[Дата рождения]],4)</f>
        <v>1987</v>
      </c>
    </row>
    <row r="718" spans="1:8" hidden="1" x14ac:dyDescent="0.2">
      <c r="A718">
        <v>1690</v>
      </c>
      <c r="B718" t="s">
        <v>1474</v>
      </c>
      <c r="C718" t="s">
        <v>61</v>
      </c>
      <c r="D718" s="21" t="s">
        <v>1475</v>
      </c>
      <c r="E718">
        <v>44</v>
      </c>
      <c r="F718" t="s">
        <v>85</v>
      </c>
      <c r="G718">
        <v>35100302</v>
      </c>
      <c r="H718" t="str">
        <f>RIGHT(Таблица2[[#This Row],[Дата рождения]],4)</f>
        <v>1973</v>
      </c>
    </row>
    <row r="719" spans="1:8" hidden="1" x14ac:dyDescent="0.2">
      <c r="A719">
        <v>654</v>
      </c>
      <c r="B719" t="s">
        <v>1476</v>
      </c>
      <c r="C719" t="s">
        <v>71</v>
      </c>
      <c r="D719" s="21" t="s">
        <v>1477</v>
      </c>
      <c r="E719">
        <v>24</v>
      </c>
      <c r="F719" t="s">
        <v>63</v>
      </c>
      <c r="G719">
        <v>51152763</v>
      </c>
      <c r="H719" t="str">
        <f>RIGHT(Таблица2[[#This Row],[Дата рождения]],4)</f>
        <v>1994</v>
      </c>
    </row>
    <row r="720" spans="1:8" hidden="1" x14ac:dyDescent="0.2">
      <c r="A720">
        <v>82</v>
      </c>
      <c r="B720" t="s">
        <v>1478</v>
      </c>
      <c r="C720" t="s">
        <v>65</v>
      </c>
      <c r="D720" s="21" t="s">
        <v>1479</v>
      </c>
      <c r="E720">
        <v>38</v>
      </c>
      <c r="F720" t="s">
        <v>67</v>
      </c>
      <c r="G720">
        <v>55139572</v>
      </c>
      <c r="H720" t="str">
        <f>RIGHT(Таблица2[[#This Row],[Дата рождения]],4)</f>
        <v>1979</v>
      </c>
    </row>
    <row r="721" spans="1:8" hidden="1" x14ac:dyDescent="0.2">
      <c r="A721">
        <v>167</v>
      </c>
      <c r="B721" t="s">
        <v>1480</v>
      </c>
      <c r="C721" t="s">
        <v>71</v>
      </c>
      <c r="D721" s="21" t="s">
        <v>1481</v>
      </c>
      <c r="E721">
        <v>19</v>
      </c>
      <c r="F721" t="s">
        <v>63</v>
      </c>
      <c r="G721">
        <v>91206324</v>
      </c>
      <c r="H721" t="str">
        <f>RIGHT(Таблица2[[#This Row],[Дата рождения]],4)</f>
        <v>1998</v>
      </c>
    </row>
    <row r="722" spans="1:8" hidden="1" x14ac:dyDescent="0.2">
      <c r="A722">
        <v>100</v>
      </c>
      <c r="B722" t="s">
        <v>1482</v>
      </c>
      <c r="C722" t="s">
        <v>71</v>
      </c>
      <c r="D722" s="21" t="s">
        <v>1483</v>
      </c>
      <c r="E722">
        <v>24</v>
      </c>
      <c r="F722" t="s">
        <v>63</v>
      </c>
      <c r="G722">
        <v>42056944</v>
      </c>
      <c r="H722" t="str">
        <f>RIGHT(Таблица2[[#This Row],[Дата рождения]],4)</f>
        <v>1993</v>
      </c>
    </row>
    <row r="723" spans="1:8" hidden="1" x14ac:dyDescent="0.2">
      <c r="A723">
        <v>1083</v>
      </c>
      <c r="B723" t="s">
        <v>1484</v>
      </c>
      <c r="C723" t="s">
        <v>71</v>
      </c>
      <c r="D723" s="21" t="s">
        <v>1485</v>
      </c>
      <c r="E723">
        <v>36</v>
      </c>
      <c r="F723" t="s">
        <v>103</v>
      </c>
      <c r="G723">
        <v>42008609</v>
      </c>
      <c r="H723" t="str">
        <f>RIGHT(Таблица2[[#This Row],[Дата рождения]],4)</f>
        <v>1981</v>
      </c>
    </row>
    <row r="724" spans="1:8" hidden="1" x14ac:dyDescent="0.2">
      <c r="A724">
        <v>596</v>
      </c>
      <c r="B724" t="s">
        <v>1486</v>
      </c>
      <c r="C724" t="s">
        <v>65</v>
      </c>
      <c r="D724" s="21" t="s">
        <v>1487</v>
      </c>
      <c r="E724">
        <v>27</v>
      </c>
      <c r="F724" t="s">
        <v>63</v>
      </c>
      <c r="G724">
        <v>58598724</v>
      </c>
      <c r="H724" t="str">
        <f>RIGHT(Таблица2[[#This Row],[Дата рождения]],4)</f>
        <v>1990</v>
      </c>
    </row>
    <row r="725" spans="1:8" hidden="1" x14ac:dyDescent="0.2">
      <c r="A725">
        <v>1514</v>
      </c>
      <c r="B725" t="s">
        <v>1488</v>
      </c>
      <c r="C725" t="s">
        <v>65</v>
      </c>
      <c r="D725" s="21" t="s">
        <v>1489</v>
      </c>
      <c r="E725">
        <v>39</v>
      </c>
      <c r="F725" t="s">
        <v>73</v>
      </c>
      <c r="G725">
        <v>89168755</v>
      </c>
      <c r="H725" t="str">
        <f>RIGHT(Таблица2[[#This Row],[Дата рождения]],4)</f>
        <v>1978</v>
      </c>
    </row>
    <row r="726" spans="1:8" hidden="1" x14ac:dyDescent="0.2">
      <c r="A726">
        <v>85</v>
      </c>
      <c r="B726" t="s">
        <v>1490</v>
      </c>
      <c r="C726" t="s">
        <v>71</v>
      </c>
      <c r="D726" s="21" t="s">
        <v>1491</v>
      </c>
      <c r="E726">
        <v>39</v>
      </c>
      <c r="F726" t="s">
        <v>63</v>
      </c>
      <c r="G726">
        <v>99858877</v>
      </c>
      <c r="H726" t="str">
        <f>RIGHT(Таблица2[[#This Row],[Дата рождения]],4)</f>
        <v>1978</v>
      </c>
    </row>
    <row r="727" spans="1:8" hidden="1" x14ac:dyDescent="0.2">
      <c r="A727">
        <v>1153</v>
      </c>
      <c r="B727" t="s">
        <v>1492</v>
      </c>
      <c r="C727" t="s">
        <v>65</v>
      </c>
      <c r="D727" s="21" t="s">
        <v>1493</v>
      </c>
      <c r="E727">
        <v>23</v>
      </c>
      <c r="F727" t="s">
        <v>63</v>
      </c>
      <c r="G727">
        <v>24591541</v>
      </c>
      <c r="H727" t="str">
        <f>RIGHT(Таблица2[[#This Row],[Дата рождения]],4)</f>
        <v>1994</v>
      </c>
    </row>
    <row r="728" spans="1:8" hidden="1" x14ac:dyDescent="0.2">
      <c r="A728">
        <v>317</v>
      </c>
      <c r="B728" t="s">
        <v>1494</v>
      </c>
      <c r="C728" t="s">
        <v>71</v>
      </c>
      <c r="D728" s="21" t="s">
        <v>1495</v>
      </c>
      <c r="E728">
        <v>23</v>
      </c>
      <c r="F728" t="s">
        <v>63</v>
      </c>
      <c r="G728">
        <v>89349083</v>
      </c>
      <c r="H728" t="str">
        <f>RIGHT(Таблица2[[#This Row],[Дата рождения]],4)</f>
        <v>1994</v>
      </c>
    </row>
    <row r="729" spans="1:8" hidden="1" x14ac:dyDescent="0.2">
      <c r="A729">
        <v>1089</v>
      </c>
      <c r="B729" t="s">
        <v>1496</v>
      </c>
      <c r="C729" t="s">
        <v>65</v>
      </c>
      <c r="D729" s="21" t="s">
        <v>1497</v>
      </c>
      <c r="E729">
        <v>23</v>
      </c>
      <c r="F729" t="s">
        <v>63</v>
      </c>
      <c r="G729">
        <v>54329803</v>
      </c>
      <c r="H729" t="str">
        <f>RIGHT(Таблица2[[#This Row],[Дата рождения]],4)</f>
        <v>1994</v>
      </c>
    </row>
    <row r="730" spans="1:8" hidden="1" x14ac:dyDescent="0.2">
      <c r="A730">
        <v>731</v>
      </c>
      <c r="B730" t="s">
        <v>1498</v>
      </c>
      <c r="C730" t="s">
        <v>65</v>
      </c>
      <c r="D730" s="21" t="s">
        <v>1164</v>
      </c>
      <c r="E730">
        <v>32</v>
      </c>
      <c r="F730" t="s">
        <v>63</v>
      </c>
      <c r="G730">
        <v>33658864</v>
      </c>
      <c r="H730" t="str">
        <f>RIGHT(Таблица2[[#This Row],[Дата рождения]],4)</f>
        <v>1985</v>
      </c>
    </row>
    <row r="731" spans="1:8" hidden="1" x14ac:dyDescent="0.2">
      <c r="A731">
        <v>350</v>
      </c>
      <c r="B731" t="s">
        <v>1499</v>
      </c>
      <c r="C731" t="s">
        <v>71</v>
      </c>
      <c r="D731" s="21" t="s">
        <v>1500</v>
      </c>
      <c r="E731">
        <v>30</v>
      </c>
      <c r="F731" t="s">
        <v>161</v>
      </c>
      <c r="G731">
        <v>46910859</v>
      </c>
      <c r="H731" t="str">
        <f>RIGHT(Таблица2[[#This Row],[Дата рождения]],4)</f>
        <v>1987</v>
      </c>
    </row>
    <row r="732" spans="1:8" hidden="1" x14ac:dyDescent="0.2">
      <c r="A732">
        <v>1048</v>
      </c>
      <c r="B732" t="s">
        <v>1501</v>
      </c>
      <c r="C732" t="s">
        <v>71</v>
      </c>
      <c r="D732" s="21" t="s">
        <v>1502</v>
      </c>
      <c r="E732">
        <v>25</v>
      </c>
      <c r="F732" t="s">
        <v>63</v>
      </c>
      <c r="G732">
        <v>72917954</v>
      </c>
      <c r="H732" t="str">
        <f>RIGHT(Таблица2[[#This Row],[Дата рождения]],4)</f>
        <v>1992</v>
      </c>
    </row>
    <row r="733" spans="1:8" hidden="1" x14ac:dyDescent="0.2">
      <c r="A733">
        <v>883</v>
      </c>
      <c r="B733" t="s">
        <v>1503</v>
      </c>
      <c r="C733" t="s">
        <v>71</v>
      </c>
      <c r="D733" s="21" t="s">
        <v>1504</v>
      </c>
      <c r="E733">
        <v>23</v>
      </c>
      <c r="F733" t="s">
        <v>63</v>
      </c>
      <c r="G733">
        <v>49741084</v>
      </c>
      <c r="H733" t="str">
        <f>RIGHT(Таблица2[[#This Row],[Дата рождения]],4)</f>
        <v>1994</v>
      </c>
    </row>
    <row r="734" spans="1:8" hidden="1" x14ac:dyDescent="0.2">
      <c r="A734">
        <v>174</v>
      </c>
      <c r="B734" t="s">
        <v>1505</v>
      </c>
      <c r="C734" t="s">
        <v>65</v>
      </c>
      <c r="D734" s="21" t="s">
        <v>754</v>
      </c>
      <c r="E734">
        <v>34</v>
      </c>
      <c r="F734" t="s">
        <v>73</v>
      </c>
      <c r="G734">
        <v>81910066</v>
      </c>
      <c r="H734" t="str">
        <f>RIGHT(Таблица2[[#This Row],[Дата рождения]],4)</f>
        <v>1983</v>
      </c>
    </row>
    <row r="735" spans="1:8" hidden="1" x14ac:dyDescent="0.2">
      <c r="A735">
        <v>1143</v>
      </c>
      <c r="B735" t="s">
        <v>1506</v>
      </c>
      <c r="C735" t="s">
        <v>71</v>
      </c>
      <c r="D735" s="21" t="s">
        <v>1507</v>
      </c>
      <c r="E735">
        <v>44</v>
      </c>
      <c r="F735" t="s">
        <v>63</v>
      </c>
      <c r="G735">
        <v>95911676</v>
      </c>
      <c r="H735" t="str">
        <f>RIGHT(Таблица2[[#This Row],[Дата рождения]],4)</f>
        <v>1973</v>
      </c>
    </row>
    <row r="736" spans="1:8" hidden="1" x14ac:dyDescent="0.2">
      <c r="A736">
        <v>322</v>
      </c>
      <c r="B736" t="s">
        <v>1508</v>
      </c>
      <c r="C736" t="s">
        <v>71</v>
      </c>
      <c r="D736" s="21" t="s">
        <v>1509</v>
      </c>
      <c r="E736">
        <v>21</v>
      </c>
      <c r="F736" t="s">
        <v>63</v>
      </c>
      <c r="G736">
        <v>22609682</v>
      </c>
      <c r="H736" t="str">
        <f>RIGHT(Таблица2[[#This Row],[Дата рождения]],4)</f>
        <v>1996</v>
      </c>
    </row>
    <row r="737" spans="1:8" hidden="1" x14ac:dyDescent="0.2">
      <c r="A737">
        <v>1073</v>
      </c>
      <c r="B737" t="s">
        <v>1510</v>
      </c>
      <c r="C737" t="s">
        <v>61</v>
      </c>
      <c r="D737" s="21" t="s">
        <v>1511</v>
      </c>
      <c r="E737">
        <v>29</v>
      </c>
      <c r="F737" t="s">
        <v>85</v>
      </c>
      <c r="G737">
        <v>15948863</v>
      </c>
      <c r="H737" t="str">
        <f>RIGHT(Таблица2[[#This Row],[Дата рождения]],4)</f>
        <v>1988</v>
      </c>
    </row>
    <row r="738" spans="1:8" hidden="1" x14ac:dyDescent="0.2">
      <c r="A738">
        <v>426</v>
      </c>
      <c r="B738" t="s">
        <v>1512</v>
      </c>
      <c r="C738" t="s">
        <v>65</v>
      </c>
      <c r="D738" s="21" t="s">
        <v>1513</v>
      </c>
      <c r="E738">
        <v>27</v>
      </c>
      <c r="F738" t="s">
        <v>103</v>
      </c>
      <c r="G738">
        <v>22874607</v>
      </c>
      <c r="H738" t="str">
        <f>RIGHT(Таблица2[[#This Row],[Дата рождения]],4)</f>
        <v>1990</v>
      </c>
    </row>
    <row r="739" spans="1:8" hidden="1" x14ac:dyDescent="0.2">
      <c r="A739">
        <v>415</v>
      </c>
      <c r="B739" t="s">
        <v>1514</v>
      </c>
      <c r="C739" t="s">
        <v>65</v>
      </c>
      <c r="D739" s="21" t="s">
        <v>1515</v>
      </c>
      <c r="E739">
        <v>27</v>
      </c>
      <c r="F739" t="s">
        <v>73</v>
      </c>
      <c r="G739">
        <v>14808474</v>
      </c>
      <c r="H739" t="str">
        <f>RIGHT(Таблица2[[#This Row],[Дата рождения]],4)</f>
        <v>1990</v>
      </c>
    </row>
    <row r="740" spans="1:8" hidden="1" x14ac:dyDescent="0.2">
      <c r="A740">
        <v>670</v>
      </c>
      <c r="B740" t="s">
        <v>1516</v>
      </c>
      <c r="C740" t="s">
        <v>71</v>
      </c>
      <c r="D740" s="21" t="s">
        <v>1517</v>
      </c>
      <c r="E740">
        <v>23</v>
      </c>
      <c r="F740" t="s">
        <v>63</v>
      </c>
      <c r="G740">
        <v>55073464</v>
      </c>
      <c r="H740" t="str">
        <f>RIGHT(Таблица2[[#This Row],[Дата рождения]],4)</f>
        <v>1994</v>
      </c>
    </row>
    <row r="741" spans="1:8" hidden="1" x14ac:dyDescent="0.2">
      <c r="A741">
        <v>621</v>
      </c>
      <c r="B741" t="s">
        <v>1518</v>
      </c>
      <c r="C741" t="s">
        <v>71</v>
      </c>
      <c r="D741" s="21" t="s">
        <v>1519</v>
      </c>
      <c r="E741">
        <v>25</v>
      </c>
      <c r="F741" t="s">
        <v>63</v>
      </c>
      <c r="G741">
        <v>66350806</v>
      </c>
      <c r="H741" t="str">
        <f>RIGHT(Таблица2[[#This Row],[Дата рождения]],4)</f>
        <v>1992</v>
      </c>
    </row>
    <row r="742" spans="1:8" hidden="1" x14ac:dyDescent="0.2">
      <c r="A742">
        <v>1036</v>
      </c>
      <c r="B742" t="s">
        <v>1520</v>
      </c>
      <c r="C742" t="s">
        <v>71</v>
      </c>
      <c r="D742" s="21" t="s">
        <v>1521</v>
      </c>
      <c r="E742">
        <v>25</v>
      </c>
      <c r="F742" t="s">
        <v>63</v>
      </c>
      <c r="G742">
        <v>71131224</v>
      </c>
      <c r="H742" t="str">
        <f>RIGHT(Таблица2[[#This Row],[Дата рождения]],4)</f>
        <v>1992</v>
      </c>
    </row>
    <row r="743" spans="1:8" hidden="1" x14ac:dyDescent="0.2">
      <c r="A743">
        <v>638</v>
      </c>
      <c r="B743" t="s">
        <v>1522</v>
      </c>
      <c r="C743" t="s">
        <v>71</v>
      </c>
      <c r="D743" s="21" t="s">
        <v>1523</v>
      </c>
      <c r="E743">
        <v>23</v>
      </c>
      <c r="F743" t="s">
        <v>67</v>
      </c>
      <c r="G743">
        <v>7893422</v>
      </c>
      <c r="H743" t="str">
        <f>RIGHT(Таблица2[[#This Row],[Дата рождения]],4)</f>
        <v>1994</v>
      </c>
    </row>
    <row r="744" spans="1:8" hidden="1" x14ac:dyDescent="0.2">
      <c r="A744">
        <v>14</v>
      </c>
      <c r="B744" t="s">
        <v>1524</v>
      </c>
      <c r="C744" t="s">
        <v>65</v>
      </c>
      <c r="D744" s="21" t="s">
        <v>1525</v>
      </c>
      <c r="E744">
        <v>31</v>
      </c>
      <c r="F744" t="s">
        <v>73</v>
      </c>
      <c r="G744">
        <v>9878226</v>
      </c>
      <c r="H744" t="str">
        <f>RIGHT(Таблица2[[#This Row],[Дата рождения]],4)</f>
        <v>1986</v>
      </c>
    </row>
    <row r="745" spans="1:8" hidden="1" x14ac:dyDescent="0.2">
      <c r="A745">
        <v>111</v>
      </c>
      <c r="B745" t="s">
        <v>1526</v>
      </c>
      <c r="C745" t="s">
        <v>65</v>
      </c>
      <c r="D745" s="21" t="s">
        <v>1527</v>
      </c>
      <c r="E745">
        <v>25</v>
      </c>
      <c r="F745" t="s">
        <v>63</v>
      </c>
      <c r="G745">
        <v>76743941</v>
      </c>
      <c r="H745" t="str">
        <f>RIGHT(Таблица2[[#This Row],[Дата рождения]],4)</f>
        <v>1992</v>
      </c>
    </row>
    <row r="746" spans="1:8" hidden="1" x14ac:dyDescent="0.2">
      <c r="A746">
        <v>257</v>
      </c>
      <c r="B746" t="s">
        <v>1528</v>
      </c>
      <c r="C746" t="s">
        <v>71</v>
      </c>
      <c r="D746" s="21" t="s">
        <v>1529</v>
      </c>
      <c r="E746">
        <v>22</v>
      </c>
      <c r="F746" t="s">
        <v>63</v>
      </c>
      <c r="G746">
        <v>7806016</v>
      </c>
      <c r="H746" t="str">
        <f>RIGHT(Таблица2[[#This Row],[Дата рождения]],4)</f>
        <v>1995</v>
      </c>
    </row>
    <row r="747" spans="1:8" hidden="1" x14ac:dyDescent="0.2">
      <c r="A747">
        <v>380</v>
      </c>
      <c r="B747" t="s">
        <v>1530</v>
      </c>
      <c r="C747" t="s">
        <v>61</v>
      </c>
      <c r="D747" s="21" t="s">
        <v>1531</v>
      </c>
      <c r="E747">
        <v>19</v>
      </c>
      <c r="F747" t="s">
        <v>63</v>
      </c>
      <c r="G747">
        <v>72284564</v>
      </c>
      <c r="H747" t="str">
        <f>RIGHT(Таблица2[[#This Row],[Дата рождения]],4)</f>
        <v>1998</v>
      </c>
    </row>
    <row r="748" spans="1:8" hidden="1" x14ac:dyDescent="0.2">
      <c r="A748">
        <v>162</v>
      </c>
      <c r="B748" t="s">
        <v>1532</v>
      </c>
      <c r="C748" t="s">
        <v>71</v>
      </c>
      <c r="D748" s="21" t="s">
        <v>1533</v>
      </c>
      <c r="E748">
        <v>37</v>
      </c>
      <c r="F748" t="s">
        <v>76</v>
      </c>
      <c r="G748">
        <v>94058865</v>
      </c>
      <c r="H748" t="str">
        <f>RIGHT(Таблица2[[#This Row],[Дата рождения]],4)</f>
        <v>1980</v>
      </c>
    </row>
    <row r="749" spans="1:8" hidden="1" x14ac:dyDescent="0.2">
      <c r="A749">
        <v>790</v>
      </c>
      <c r="B749" t="s">
        <v>1534</v>
      </c>
      <c r="C749" t="s">
        <v>71</v>
      </c>
      <c r="D749" s="21" t="s">
        <v>1535</v>
      </c>
      <c r="E749">
        <v>30</v>
      </c>
      <c r="F749" t="s">
        <v>1368</v>
      </c>
      <c r="G749">
        <v>30088281</v>
      </c>
      <c r="H749" t="str">
        <f>RIGHT(Таблица2[[#This Row],[Дата рождения]],4)</f>
        <v>1987</v>
      </c>
    </row>
    <row r="750" spans="1:8" hidden="1" x14ac:dyDescent="0.2">
      <c r="A750">
        <v>1148</v>
      </c>
      <c r="B750" t="s">
        <v>1536</v>
      </c>
      <c r="C750" t="s">
        <v>65</v>
      </c>
      <c r="D750" s="21" t="s">
        <v>1537</v>
      </c>
      <c r="E750">
        <v>33</v>
      </c>
      <c r="F750" t="s">
        <v>85</v>
      </c>
      <c r="G750">
        <v>85666604</v>
      </c>
      <c r="H750" t="str">
        <f>RIGHT(Таблица2[[#This Row],[Дата рождения]],4)</f>
        <v>1984</v>
      </c>
    </row>
    <row r="751" spans="1:8" hidden="1" x14ac:dyDescent="0.2">
      <c r="A751">
        <v>1566</v>
      </c>
      <c r="B751" t="s">
        <v>1538</v>
      </c>
      <c r="C751" t="s">
        <v>65</v>
      </c>
      <c r="D751" s="21" t="s">
        <v>1539</v>
      </c>
      <c r="E751">
        <v>27</v>
      </c>
      <c r="F751" t="s">
        <v>63</v>
      </c>
      <c r="G751">
        <v>38398199</v>
      </c>
      <c r="H751" t="str">
        <f>RIGHT(Таблица2[[#This Row],[Дата рождения]],4)</f>
        <v>1990</v>
      </c>
    </row>
    <row r="752" spans="1:8" hidden="1" x14ac:dyDescent="0.2">
      <c r="A752">
        <v>843</v>
      </c>
      <c r="B752" t="s">
        <v>1540</v>
      </c>
      <c r="C752" t="s">
        <v>71</v>
      </c>
      <c r="D752" s="21" t="s">
        <v>1541</v>
      </c>
      <c r="E752">
        <v>21</v>
      </c>
      <c r="F752" t="s">
        <v>63</v>
      </c>
      <c r="G752">
        <v>25773565</v>
      </c>
      <c r="H752" t="str">
        <f>RIGHT(Таблица2[[#This Row],[Дата рождения]],4)</f>
        <v>1996</v>
      </c>
    </row>
    <row r="753" spans="1:8" hidden="1" x14ac:dyDescent="0.2">
      <c r="A753">
        <v>384</v>
      </c>
      <c r="B753" t="s">
        <v>1542</v>
      </c>
      <c r="C753" t="s">
        <v>71</v>
      </c>
      <c r="D753" s="21" t="s">
        <v>1543</v>
      </c>
      <c r="E753">
        <v>32</v>
      </c>
      <c r="F753" t="s">
        <v>161</v>
      </c>
      <c r="G753">
        <v>71958616</v>
      </c>
      <c r="H753" t="str">
        <f>RIGHT(Таблица2[[#This Row],[Дата рождения]],4)</f>
        <v>1985</v>
      </c>
    </row>
    <row r="754" spans="1:8" hidden="1" x14ac:dyDescent="0.2">
      <c r="A754">
        <v>1226</v>
      </c>
      <c r="B754" t="s">
        <v>1544</v>
      </c>
      <c r="C754" t="s">
        <v>71</v>
      </c>
      <c r="D754" s="21" t="s">
        <v>1545</v>
      </c>
      <c r="E754">
        <v>42</v>
      </c>
      <c r="F754" t="s">
        <v>103</v>
      </c>
      <c r="G754">
        <v>15890828</v>
      </c>
      <c r="H754" t="str">
        <f>RIGHT(Таблица2[[#This Row],[Дата рождения]],4)</f>
        <v>1975</v>
      </c>
    </row>
    <row r="755" spans="1:8" hidden="1" x14ac:dyDescent="0.2">
      <c r="A755">
        <v>361</v>
      </c>
      <c r="B755" t="s">
        <v>1546</v>
      </c>
      <c r="C755" t="s">
        <v>61</v>
      </c>
      <c r="D755" s="21" t="s">
        <v>1547</v>
      </c>
      <c r="E755">
        <v>23</v>
      </c>
      <c r="F755" t="s">
        <v>63</v>
      </c>
      <c r="G755">
        <v>95957416</v>
      </c>
      <c r="H755" t="str">
        <f>RIGHT(Таблица2[[#This Row],[Дата рождения]],4)</f>
        <v>1994</v>
      </c>
    </row>
    <row r="756" spans="1:8" hidden="1" x14ac:dyDescent="0.2">
      <c r="A756">
        <v>21</v>
      </c>
      <c r="B756" t="s">
        <v>1548</v>
      </c>
      <c r="C756" t="s">
        <v>71</v>
      </c>
      <c r="D756" s="21" t="s">
        <v>1549</v>
      </c>
      <c r="E756">
        <v>42</v>
      </c>
      <c r="F756" t="s">
        <v>63</v>
      </c>
      <c r="G756">
        <v>15477233</v>
      </c>
      <c r="H756" t="str">
        <f>RIGHT(Таблица2[[#This Row],[Дата рождения]],4)</f>
        <v>1976</v>
      </c>
    </row>
    <row r="757" spans="1:8" hidden="1" x14ac:dyDescent="0.2">
      <c r="A757">
        <v>1656</v>
      </c>
      <c r="B757" t="s">
        <v>1550</v>
      </c>
      <c r="C757" t="s">
        <v>61</v>
      </c>
      <c r="D757" s="21" t="s">
        <v>1551</v>
      </c>
      <c r="E757">
        <v>30</v>
      </c>
      <c r="F757" t="s">
        <v>85</v>
      </c>
      <c r="G757">
        <v>66861612</v>
      </c>
      <c r="H757" t="str">
        <f>RIGHT(Таблица2[[#This Row],[Дата рождения]],4)</f>
        <v>1987</v>
      </c>
    </row>
    <row r="758" spans="1:8" hidden="1" x14ac:dyDescent="0.2">
      <c r="A758">
        <v>162</v>
      </c>
      <c r="B758" t="s">
        <v>1552</v>
      </c>
      <c r="C758" t="s">
        <v>71</v>
      </c>
      <c r="D758" s="21" t="s">
        <v>1553</v>
      </c>
      <c r="E758">
        <v>24</v>
      </c>
      <c r="F758" t="s">
        <v>124</v>
      </c>
      <c r="G758">
        <v>63715281</v>
      </c>
      <c r="H758" t="str">
        <f>RIGHT(Таблица2[[#This Row],[Дата рождения]],4)</f>
        <v>1993</v>
      </c>
    </row>
    <row r="759" spans="1:8" hidden="1" x14ac:dyDescent="0.2">
      <c r="A759">
        <v>601</v>
      </c>
      <c r="B759" t="s">
        <v>1554</v>
      </c>
      <c r="C759" t="s">
        <v>65</v>
      </c>
      <c r="D759" s="21" t="s">
        <v>1555</v>
      </c>
      <c r="E759">
        <v>33</v>
      </c>
      <c r="F759" t="s">
        <v>63</v>
      </c>
      <c r="G759">
        <v>43456869</v>
      </c>
      <c r="H759" t="str">
        <f>RIGHT(Таблица2[[#This Row],[Дата рождения]],4)</f>
        <v>1984</v>
      </c>
    </row>
    <row r="760" spans="1:8" hidden="1" x14ac:dyDescent="0.2">
      <c r="A760">
        <v>722</v>
      </c>
      <c r="B760" t="s">
        <v>1556</v>
      </c>
      <c r="C760" t="s">
        <v>65</v>
      </c>
      <c r="D760" s="21" t="s">
        <v>1557</v>
      </c>
      <c r="E760">
        <v>22</v>
      </c>
      <c r="F760" t="s">
        <v>96</v>
      </c>
      <c r="G760">
        <v>54356687</v>
      </c>
      <c r="H760" t="str">
        <f>RIGHT(Таблица2[[#This Row],[Дата рождения]],4)</f>
        <v>1995</v>
      </c>
    </row>
    <row r="761" spans="1:8" hidden="1" x14ac:dyDescent="0.2">
      <c r="A761">
        <v>602</v>
      </c>
      <c r="B761" t="s">
        <v>1558</v>
      </c>
      <c r="C761" t="s">
        <v>71</v>
      </c>
      <c r="D761" s="21" t="s">
        <v>1559</v>
      </c>
      <c r="E761">
        <v>26</v>
      </c>
      <c r="F761" t="s">
        <v>63</v>
      </c>
      <c r="G761">
        <v>15952912</v>
      </c>
      <c r="H761" t="str">
        <f>RIGHT(Таблица2[[#This Row],[Дата рождения]],4)</f>
        <v>1991</v>
      </c>
    </row>
    <row r="762" spans="1:8" hidden="1" x14ac:dyDescent="0.2">
      <c r="A762">
        <v>109</v>
      </c>
      <c r="B762" t="s">
        <v>1560</v>
      </c>
      <c r="C762" t="s">
        <v>65</v>
      </c>
      <c r="D762" s="21" t="s">
        <v>381</v>
      </c>
      <c r="E762">
        <v>29</v>
      </c>
      <c r="F762" t="s">
        <v>207</v>
      </c>
      <c r="G762">
        <v>11780930</v>
      </c>
      <c r="H762" t="str">
        <f>RIGHT(Таблица2[[#This Row],[Дата рождения]],4)</f>
        <v>1988</v>
      </c>
    </row>
    <row r="763" spans="1:8" hidden="1" x14ac:dyDescent="0.2">
      <c r="A763">
        <v>895</v>
      </c>
      <c r="B763" t="s">
        <v>374</v>
      </c>
      <c r="C763" t="s">
        <v>71</v>
      </c>
      <c r="D763" s="21" t="s">
        <v>375</v>
      </c>
      <c r="E763">
        <v>22</v>
      </c>
      <c r="F763" t="s">
        <v>63</v>
      </c>
      <c r="G763">
        <v>65977729</v>
      </c>
      <c r="H763" t="str">
        <f>RIGHT(Таблица2[[#This Row],[Дата рождения]],4)</f>
        <v>1995</v>
      </c>
    </row>
    <row r="764" spans="1:8" hidden="1" x14ac:dyDescent="0.2">
      <c r="A764">
        <v>273</v>
      </c>
      <c r="B764" t="s">
        <v>1561</v>
      </c>
      <c r="C764" t="s">
        <v>71</v>
      </c>
      <c r="D764" s="21" t="s">
        <v>348</v>
      </c>
      <c r="E764">
        <v>28</v>
      </c>
      <c r="F764" t="s">
        <v>85</v>
      </c>
      <c r="G764">
        <v>270983</v>
      </c>
      <c r="H764" t="str">
        <f>RIGHT(Таблица2[[#This Row],[Дата рождения]],4)</f>
        <v>1989</v>
      </c>
    </row>
    <row r="765" spans="1:8" hidden="1" x14ac:dyDescent="0.2">
      <c r="A765">
        <v>519</v>
      </c>
      <c r="B765" t="s">
        <v>1562</v>
      </c>
      <c r="C765" t="s">
        <v>61</v>
      </c>
      <c r="D765" s="21" t="s">
        <v>1563</v>
      </c>
      <c r="E765">
        <v>37</v>
      </c>
      <c r="F765" t="s">
        <v>85</v>
      </c>
      <c r="G765">
        <v>41439969</v>
      </c>
      <c r="H765" t="str">
        <f>RIGHT(Таблица2[[#This Row],[Дата рождения]],4)</f>
        <v>1980</v>
      </c>
    </row>
    <row r="766" spans="1:8" hidden="1" x14ac:dyDescent="0.2">
      <c r="A766">
        <v>1064</v>
      </c>
      <c r="B766" t="s">
        <v>1564</v>
      </c>
      <c r="C766" t="s">
        <v>71</v>
      </c>
      <c r="D766" s="21" t="s">
        <v>1565</v>
      </c>
      <c r="E766">
        <v>18</v>
      </c>
      <c r="F766" t="s">
        <v>63</v>
      </c>
      <c r="G766">
        <v>47506380</v>
      </c>
      <c r="H766" t="str">
        <f>RIGHT(Таблица2[[#This Row],[Дата рождения]],4)</f>
        <v>1999</v>
      </c>
    </row>
    <row r="767" spans="1:8" hidden="1" x14ac:dyDescent="0.2">
      <c r="A767">
        <v>693</v>
      </c>
      <c r="B767" t="s">
        <v>1566</v>
      </c>
      <c r="C767" t="s">
        <v>61</v>
      </c>
      <c r="D767" s="21" t="s">
        <v>1567</v>
      </c>
      <c r="E767">
        <v>27</v>
      </c>
      <c r="F767" t="s">
        <v>103</v>
      </c>
      <c r="G767">
        <v>13131776</v>
      </c>
      <c r="H767" t="str">
        <f>RIGHT(Таблица2[[#This Row],[Дата рождения]],4)</f>
        <v>1990</v>
      </c>
    </row>
    <row r="768" spans="1:8" hidden="1" x14ac:dyDescent="0.2">
      <c r="A768">
        <v>107</v>
      </c>
      <c r="B768" t="s">
        <v>1568</v>
      </c>
      <c r="C768" t="s">
        <v>71</v>
      </c>
      <c r="D768" s="21" t="s">
        <v>1569</v>
      </c>
      <c r="E768">
        <v>38</v>
      </c>
      <c r="F768" t="s">
        <v>63</v>
      </c>
      <c r="G768">
        <v>53232293</v>
      </c>
      <c r="H768" t="str">
        <f>RIGHT(Таблица2[[#This Row],[Дата рождения]],4)</f>
        <v>1979</v>
      </c>
    </row>
    <row r="769" spans="1:8" hidden="1" x14ac:dyDescent="0.2">
      <c r="A769">
        <v>513</v>
      </c>
      <c r="B769" t="s">
        <v>1570</v>
      </c>
      <c r="C769" t="s">
        <v>71</v>
      </c>
      <c r="D769" s="21" t="s">
        <v>1571</v>
      </c>
      <c r="E769">
        <v>27</v>
      </c>
      <c r="F769" t="s">
        <v>63</v>
      </c>
      <c r="G769">
        <v>71137315</v>
      </c>
      <c r="H769" t="str">
        <f>RIGHT(Таблица2[[#This Row],[Дата рождения]],4)</f>
        <v>1990</v>
      </c>
    </row>
    <row r="770" spans="1:8" hidden="1" x14ac:dyDescent="0.2">
      <c r="A770">
        <v>247</v>
      </c>
      <c r="B770" t="s">
        <v>1572</v>
      </c>
      <c r="C770" t="s">
        <v>61</v>
      </c>
      <c r="D770" s="21" t="s">
        <v>1573</v>
      </c>
      <c r="E770">
        <v>27</v>
      </c>
      <c r="F770" t="s">
        <v>63</v>
      </c>
      <c r="G770">
        <v>31518262</v>
      </c>
      <c r="H770" t="str">
        <f>RIGHT(Таблица2[[#This Row],[Дата рождения]],4)</f>
        <v>1991</v>
      </c>
    </row>
    <row r="771" spans="1:8" hidden="1" x14ac:dyDescent="0.2">
      <c r="A771">
        <v>828</v>
      </c>
      <c r="B771" t="s">
        <v>1574</v>
      </c>
      <c r="C771" t="s">
        <v>71</v>
      </c>
      <c r="D771" s="21" t="s">
        <v>1575</v>
      </c>
      <c r="E771">
        <v>27</v>
      </c>
      <c r="F771" t="s">
        <v>63</v>
      </c>
      <c r="G771">
        <v>43569758</v>
      </c>
      <c r="H771" t="str">
        <f>RIGHT(Таблица2[[#This Row],[Дата рождения]],4)</f>
        <v>1990</v>
      </c>
    </row>
    <row r="772" spans="1:8" hidden="1" x14ac:dyDescent="0.2">
      <c r="A772">
        <v>321</v>
      </c>
      <c r="B772" t="s">
        <v>1576</v>
      </c>
      <c r="C772" t="s">
        <v>65</v>
      </c>
      <c r="D772" s="21" t="s">
        <v>1577</v>
      </c>
      <c r="E772">
        <v>35</v>
      </c>
      <c r="F772" t="s">
        <v>63</v>
      </c>
      <c r="G772">
        <v>80412123</v>
      </c>
      <c r="H772" t="str">
        <f>RIGHT(Таблица2[[#This Row],[Дата рождения]],4)</f>
        <v>1982</v>
      </c>
    </row>
    <row r="773" spans="1:8" hidden="1" x14ac:dyDescent="0.2">
      <c r="A773">
        <v>124</v>
      </c>
      <c r="B773" t="s">
        <v>1578</v>
      </c>
      <c r="C773" t="s">
        <v>61</v>
      </c>
      <c r="D773" s="21" t="s">
        <v>1579</v>
      </c>
      <c r="E773">
        <v>17</v>
      </c>
      <c r="F773" t="s">
        <v>63</v>
      </c>
      <c r="G773">
        <v>74023484</v>
      </c>
      <c r="H773" t="str">
        <f>RIGHT(Таблица2[[#This Row],[Дата рождения]],4)</f>
        <v>2000</v>
      </c>
    </row>
    <row r="774" spans="1:8" hidden="1" x14ac:dyDescent="0.2">
      <c r="A774">
        <v>597</v>
      </c>
      <c r="B774" t="s">
        <v>1580</v>
      </c>
      <c r="C774" t="s">
        <v>65</v>
      </c>
      <c r="D774" s="21" t="s">
        <v>1581</v>
      </c>
      <c r="E774">
        <v>36</v>
      </c>
      <c r="F774" t="s">
        <v>73</v>
      </c>
      <c r="G774">
        <v>43544416</v>
      </c>
      <c r="H774" t="str">
        <f>RIGHT(Таблица2[[#This Row],[Дата рождения]],4)</f>
        <v>1981</v>
      </c>
    </row>
    <row r="775" spans="1:8" hidden="1" x14ac:dyDescent="0.2">
      <c r="A775">
        <v>1</v>
      </c>
      <c r="B775" t="s">
        <v>1582</v>
      </c>
      <c r="C775" t="s">
        <v>71</v>
      </c>
      <c r="D775" s="21" t="s">
        <v>1583</v>
      </c>
      <c r="E775">
        <v>24</v>
      </c>
      <c r="F775" t="s">
        <v>85</v>
      </c>
      <c r="G775">
        <v>2313182</v>
      </c>
      <c r="H775" t="str">
        <f>RIGHT(Таблица2[[#This Row],[Дата рождения]],4)</f>
        <v>1993</v>
      </c>
    </row>
    <row r="776" spans="1:8" hidden="1" x14ac:dyDescent="0.2">
      <c r="A776">
        <v>898</v>
      </c>
      <c r="B776" t="s">
        <v>1584</v>
      </c>
      <c r="C776" t="s">
        <v>71</v>
      </c>
      <c r="D776" s="21" t="s">
        <v>1585</v>
      </c>
      <c r="E776">
        <v>21</v>
      </c>
      <c r="F776" t="s">
        <v>63</v>
      </c>
      <c r="G776">
        <v>44046356</v>
      </c>
      <c r="H776" t="str">
        <f>RIGHT(Таблица2[[#This Row],[Дата рождения]],4)</f>
        <v>1996</v>
      </c>
    </row>
    <row r="777" spans="1:8" hidden="1" x14ac:dyDescent="0.2">
      <c r="A777">
        <v>1051</v>
      </c>
      <c r="B777" t="s">
        <v>1586</v>
      </c>
      <c r="C777" t="s">
        <v>71</v>
      </c>
      <c r="D777" s="21" t="s">
        <v>1587</v>
      </c>
      <c r="E777">
        <v>44</v>
      </c>
      <c r="F777" t="s">
        <v>63</v>
      </c>
      <c r="G777">
        <v>76570279</v>
      </c>
      <c r="H777" t="str">
        <f>RIGHT(Таблица2[[#This Row],[Дата рождения]],4)</f>
        <v>1973</v>
      </c>
    </row>
    <row r="778" spans="1:8" hidden="1" x14ac:dyDescent="0.2">
      <c r="A778">
        <v>833</v>
      </c>
      <c r="B778" t="s">
        <v>1588</v>
      </c>
      <c r="C778" t="s">
        <v>65</v>
      </c>
      <c r="D778" s="21" t="s">
        <v>1589</v>
      </c>
      <c r="E778">
        <v>20</v>
      </c>
      <c r="F778" t="s">
        <v>63</v>
      </c>
      <c r="G778">
        <v>27819857</v>
      </c>
      <c r="H778" t="str">
        <f>RIGHT(Таблица2[[#This Row],[Дата рождения]],4)</f>
        <v>1997</v>
      </c>
    </row>
    <row r="779" spans="1:8" hidden="1" x14ac:dyDescent="0.2">
      <c r="A779">
        <v>97</v>
      </c>
      <c r="B779" t="s">
        <v>1590</v>
      </c>
      <c r="C779" t="s">
        <v>71</v>
      </c>
      <c r="D779" s="21" t="s">
        <v>1591</v>
      </c>
      <c r="E779">
        <v>24</v>
      </c>
      <c r="F779" t="s">
        <v>63</v>
      </c>
      <c r="G779">
        <v>97255047</v>
      </c>
      <c r="H779" t="str">
        <f>RIGHT(Таблица2[[#This Row],[Дата рождения]],4)</f>
        <v>1993</v>
      </c>
    </row>
    <row r="780" spans="1:8" hidden="1" x14ac:dyDescent="0.2">
      <c r="A780">
        <v>1355</v>
      </c>
      <c r="B780" t="s">
        <v>1592</v>
      </c>
      <c r="C780" t="s">
        <v>65</v>
      </c>
      <c r="D780" s="21" t="s">
        <v>1593</v>
      </c>
      <c r="E780">
        <v>37</v>
      </c>
      <c r="F780" t="s">
        <v>63</v>
      </c>
      <c r="G780">
        <v>62578153</v>
      </c>
      <c r="H780" t="str">
        <f>RIGHT(Таблица2[[#This Row],[Дата рождения]],4)</f>
        <v>1980</v>
      </c>
    </row>
    <row r="781" spans="1:8" hidden="1" x14ac:dyDescent="0.2">
      <c r="A781">
        <v>331</v>
      </c>
      <c r="B781" t="s">
        <v>1594</v>
      </c>
      <c r="C781" t="s">
        <v>65</v>
      </c>
      <c r="D781" s="21" t="s">
        <v>1595</v>
      </c>
      <c r="E781">
        <v>40</v>
      </c>
      <c r="F781" t="s">
        <v>63</v>
      </c>
      <c r="G781">
        <v>66456291</v>
      </c>
      <c r="H781" t="str">
        <f>RIGHT(Таблица2[[#This Row],[Дата рождения]],4)</f>
        <v>1977</v>
      </c>
    </row>
    <row r="782" spans="1:8" x14ac:dyDescent="0.2">
      <c r="A782">
        <v>106</v>
      </c>
      <c r="B782" t="s">
        <v>1596</v>
      </c>
      <c r="C782" t="s">
        <v>65</v>
      </c>
      <c r="D782" s="21" t="s">
        <v>1597</v>
      </c>
      <c r="E782">
        <v>20</v>
      </c>
      <c r="F782" t="s">
        <v>63</v>
      </c>
      <c r="G782">
        <v>53262650</v>
      </c>
      <c r="H782" t="str">
        <f>RIGHT(Таблица2[[#This Row],[Дата рождения]],4)</f>
        <v>1998</v>
      </c>
    </row>
    <row r="783" spans="1:8" hidden="1" x14ac:dyDescent="0.2">
      <c r="A783">
        <v>467</v>
      </c>
      <c r="B783" t="s">
        <v>1598</v>
      </c>
      <c r="C783" t="s">
        <v>61</v>
      </c>
      <c r="D783" s="21" t="s">
        <v>1599</v>
      </c>
      <c r="E783">
        <v>26</v>
      </c>
      <c r="F783" t="s">
        <v>63</v>
      </c>
      <c r="G783">
        <v>43111876</v>
      </c>
      <c r="H783" t="str">
        <f>RIGHT(Таблица2[[#This Row],[Дата рождения]],4)</f>
        <v>1991</v>
      </c>
    </row>
    <row r="784" spans="1:8" hidden="1" x14ac:dyDescent="0.2">
      <c r="A784">
        <v>1582</v>
      </c>
      <c r="B784" t="s">
        <v>1600</v>
      </c>
      <c r="C784" t="s">
        <v>71</v>
      </c>
      <c r="D784" s="21" t="s">
        <v>1601</v>
      </c>
      <c r="E784">
        <v>29</v>
      </c>
      <c r="F784" t="s">
        <v>63</v>
      </c>
      <c r="G784">
        <v>29805930</v>
      </c>
      <c r="H784" t="str">
        <f>RIGHT(Таблица2[[#This Row],[Дата рождения]],4)</f>
        <v>1988</v>
      </c>
    </row>
    <row r="785" spans="1:8" hidden="1" x14ac:dyDescent="0.2">
      <c r="A785">
        <v>1289</v>
      </c>
      <c r="B785" t="s">
        <v>1602</v>
      </c>
      <c r="C785" t="s">
        <v>71</v>
      </c>
      <c r="D785" s="21" t="s">
        <v>1603</v>
      </c>
      <c r="E785">
        <v>35</v>
      </c>
      <c r="F785" t="s">
        <v>85</v>
      </c>
      <c r="G785">
        <v>37048220</v>
      </c>
      <c r="H785" t="str">
        <f>RIGHT(Таблица2[[#This Row],[Дата рождения]],4)</f>
        <v>1982</v>
      </c>
    </row>
    <row r="786" spans="1:8" hidden="1" x14ac:dyDescent="0.2">
      <c r="A786">
        <v>1522</v>
      </c>
      <c r="B786" t="s">
        <v>1604</v>
      </c>
      <c r="C786" t="s">
        <v>71</v>
      </c>
      <c r="D786" s="21" t="s">
        <v>1605</v>
      </c>
      <c r="E786">
        <v>41</v>
      </c>
      <c r="F786" t="s">
        <v>103</v>
      </c>
      <c r="G786">
        <v>67289359</v>
      </c>
      <c r="H786" t="str">
        <f>RIGHT(Таблица2[[#This Row],[Дата рождения]],4)</f>
        <v>1976</v>
      </c>
    </row>
    <row r="787" spans="1:8" hidden="1" x14ac:dyDescent="0.2">
      <c r="A787">
        <v>660</v>
      </c>
      <c r="B787" t="s">
        <v>1606</v>
      </c>
      <c r="C787" t="s">
        <v>61</v>
      </c>
      <c r="D787" s="21" t="s">
        <v>1607</v>
      </c>
      <c r="E787">
        <v>23</v>
      </c>
      <c r="F787" t="s">
        <v>63</v>
      </c>
      <c r="G787">
        <v>8645233</v>
      </c>
      <c r="H787" t="str">
        <f>RIGHT(Таблица2[[#This Row],[Дата рождения]],4)</f>
        <v>1994</v>
      </c>
    </row>
    <row r="788" spans="1:8" hidden="1" x14ac:dyDescent="0.2">
      <c r="A788">
        <v>778</v>
      </c>
      <c r="B788" t="s">
        <v>1608</v>
      </c>
      <c r="C788" t="s">
        <v>61</v>
      </c>
      <c r="D788" s="21" t="s">
        <v>1609</v>
      </c>
      <c r="E788">
        <v>34</v>
      </c>
      <c r="F788" t="s">
        <v>63</v>
      </c>
      <c r="G788">
        <v>16159823</v>
      </c>
      <c r="H788" t="str">
        <f>RIGHT(Таблица2[[#This Row],[Дата рождения]],4)</f>
        <v>1983</v>
      </c>
    </row>
    <row r="789" spans="1:8" hidden="1" x14ac:dyDescent="0.2">
      <c r="A789">
        <v>1757</v>
      </c>
      <c r="B789" t="s">
        <v>1610</v>
      </c>
      <c r="C789" t="s">
        <v>71</v>
      </c>
      <c r="D789" s="21" t="s">
        <v>1611</v>
      </c>
      <c r="E789">
        <v>28</v>
      </c>
      <c r="F789" t="s">
        <v>63</v>
      </c>
      <c r="G789">
        <v>41660517</v>
      </c>
      <c r="H789" t="str">
        <f>RIGHT(Таблица2[[#This Row],[Дата рождения]],4)</f>
        <v>1989</v>
      </c>
    </row>
    <row r="790" spans="1:8" hidden="1" x14ac:dyDescent="0.2">
      <c r="A790">
        <v>140</v>
      </c>
      <c r="B790" t="s">
        <v>1612</v>
      </c>
      <c r="C790" t="s">
        <v>71</v>
      </c>
      <c r="D790" s="21" t="s">
        <v>1613</v>
      </c>
      <c r="E790">
        <v>25</v>
      </c>
      <c r="F790" t="s">
        <v>63</v>
      </c>
      <c r="G790">
        <v>92997401</v>
      </c>
      <c r="H790" t="str">
        <f>RIGHT(Таблица2[[#This Row],[Дата рождения]],4)</f>
        <v>1992</v>
      </c>
    </row>
    <row r="791" spans="1:8" hidden="1" x14ac:dyDescent="0.2">
      <c r="A791">
        <v>680</v>
      </c>
      <c r="B791" t="s">
        <v>1614</v>
      </c>
      <c r="C791" t="s">
        <v>61</v>
      </c>
      <c r="D791" s="21" t="s">
        <v>1615</v>
      </c>
      <c r="E791">
        <v>21</v>
      </c>
      <c r="F791" t="s">
        <v>63</v>
      </c>
      <c r="G791">
        <v>36341561</v>
      </c>
      <c r="H791" t="str">
        <f>RIGHT(Таблица2[[#This Row],[Дата рождения]],4)</f>
        <v>1996</v>
      </c>
    </row>
    <row r="792" spans="1:8" hidden="1" x14ac:dyDescent="0.2">
      <c r="A792">
        <v>1622</v>
      </c>
      <c r="B792" t="s">
        <v>1616</v>
      </c>
      <c r="C792" t="s">
        <v>71</v>
      </c>
      <c r="D792" s="21" t="s">
        <v>1617</v>
      </c>
      <c r="E792">
        <v>21</v>
      </c>
      <c r="F792" t="s">
        <v>85</v>
      </c>
      <c r="G792">
        <v>22851253</v>
      </c>
      <c r="H792" t="str">
        <f>RIGHT(Таблица2[[#This Row],[Дата рождения]],4)</f>
        <v>1996</v>
      </c>
    </row>
    <row r="793" spans="1:8" hidden="1" x14ac:dyDescent="0.2">
      <c r="A793">
        <v>353</v>
      </c>
      <c r="B793" t="s">
        <v>1618</v>
      </c>
      <c r="C793" t="s">
        <v>65</v>
      </c>
      <c r="D793" s="21" t="s">
        <v>1619</v>
      </c>
      <c r="E793">
        <v>22</v>
      </c>
      <c r="F793" t="s">
        <v>63</v>
      </c>
      <c r="G793">
        <v>18888661</v>
      </c>
      <c r="H793" t="str">
        <f>RIGHT(Таблица2[[#This Row],[Дата рождения]],4)</f>
        <v>1995</v>
      </c>
    </row>
    <row r="794" spans="1:8" hidden="1" x14ac:dyDescent="0.2">
      <c r="A794">
        <v>659</v>
      </c>
      <c r="B794" t="s">
        <v>1620</v>
      </c>
      <c r="C794" t="s">
        <v>71</v>
      </c>
      <c r="D794" s="21" t="s">
        <v>1621</v>
      </c>
      <c r="E794">
        <v>28</v>
      </c>
      <c r="F794" t="s">
        <v>96</v>
      </c>
      <c r="G794">
        <v>69384454</v>
      </c>
      <c r="H794" t="str">
        <f>RIGHT(Таблица2[[#This Row],[Дата рождения]],4)</f>
        <v>1989</v>
      </c>
    </row>
    <row r="795" spans="1:8" hidden="1" x14ac:dyDescent="0.2">
      <c r="A795">
        <v>375</v>
      </c>
      <c r="B795" t="s">
        <v>1622</v>
      </c>
      <c r="C795" t="s">
        <v>71</v>
      </c>
      <c r="D795" s="21" t="s">
        <v>1623</v>
      </c>
      <c r="E795">
        <v>28</v>
      </c>
      <c r="F795" t="s">
        <v>124</v>
      </c>
      <c r="G795">
        <v>60897634</v>
      </c>
      <c r="H795" t="str">
        <f>RIGHT(Таблица2[[#This Row],[Дата рождения]],4)</f>
        <v>1990</v>
      </c>
    </row>
    <row r="796" spans="1:8" hidden="1" x14ac:dyDescent="0.2">
      <c r="A796">
        <v>1412</v>
      </c>
      <c r="B796" t="s">
        <v>1624</v>
      </c>
      <c r="C796" t="s">
        <v>71</v>
      </c>
      <c r="D796" s="21" t="s">
        <v>1625</v>
      </c>
      <c r="E796">
        <v>29</v>
      </c>
      <c r="F796" t="s">
        <v>63</v>
      </c>
      <c r="G796">
        <v>99299113</v>
      </c>
      <c r="H796" t="str">
        <f>RIGHT(Таблица2[[#This Row],[Дата рождения]],4)</f>
        <v>1988</v>
      </c>
    </row>
    <row r="797" spans="1:8" hidden="1" x14ac:dyDescent="0.2">
      <c r="A797">
        <v>429</v>
      </c>
      <c r="B797" t="s">
        <v>1626</v>
      </c>
      <c r="C797" t="s">
        <v>61</v>
      </c>
      <c r="D797" s="21" t="s">
        <v>1627</v>
      </c>
      <c r="E797">
        <v>18</v>
      </c>
      <c r="F797" t="s">
        <v>124</v>
      </c>
      <c r="G797">
        <v>51059861</v>
      </c>
      <c r="H797" t="str">
        <f>RIGHT(Таблица2[[#This Row],[Дата рождения]],4)</f>
        <v>2000</v>
      </c>
    </row>
    <row r="798" spans="1:8" hidden="1" x14ac:dyDescent="0.2">
      <c r="A798">
        <v>181</v>
      </c>
      <c r="B798" t="s">
        <v>1628</v>
      </c>
      <c r="C798" t="s">
        <v>71</v>
      </c>
      <c r="D798" s="21" t="s">
        <v>1629</v>
      </c>
      <c r="E798">
        <v>23</v>
      </c>
      <c r="F798" t="s">
        <v>67</v>
      </c>
      <c r="G798">
        <v>51682923</v>
      </c>
      <c r="H798" t="str">
        <f>RIGHT(Таблица2[[#This Row],[Дата рождения]],4)</f>
        <v>1995</v>
      </c>
    </row>
    <row r="799" spans="1:8" hidden="1" x14ac:dyDescent="0.2">
      <c r="A799">
        <v>368</v>
      </c>
      <c r="B799" t="s">
        <v>1630</v>
      </c>
      <c r="C799" t="s">
        <v>71</v>
      </c>
      <c r="D799" s="21" t="s">
        <v>1631</v>
      </c>
      <c r="E799">
        <v>24</v>
      </c>
      <c r="F799" t="s">
        <v>63</v>
      </c>
      <c r="G799">
        <v>27081654</v>
      </c>
      <c r="H799" t="str">
        <f>RIGHT(Таблица2[[#This Row],[Дата рождения]],4)</f>
        <v>1993</v>
      </c>
    </row>
    <row r="800" spans="1:8" hidden="1" x14ac:dyDescent="0.2">
      <c r="A800">
        <v>746</v>
      </c>
      <c r="B800" t="s">
        <v>1632</v>
      </c>
      <c r="C800" t="s">
        <v>71</v>
      </c>
      <c r="D800" s="21" t="s">
        <v>1633</v>
      </c>
      <c r="E800">
        <v>36</v>
      </c>
      <c r="F800" t="s">
        <v>63</v>
      </c>
      <c r="G800">
        <v>17908817</v>
      </c>
      <c r="H800" t="str">
        <f>RIGHT(Таблица2[[#This Row],[Дата рождения]],4)</f>
        <v>1981</v>
      </c>
    </row>
    <row r="801" spans="1:8" hidden="1" x14ac:dyDescent="0.2">
      <c r="A801">
        <v>768</v>
      </c>
      <c r="B801" t="s">
        <v>1634</v>
      </c>
      <c r="C801" t="s">
        <v>65</v>
      </c>
      <c r="D801" s="21" t="s">
        <v>1635</v>
      </c>
      <c r="E801">
        <v>37</v>
      </c>
      <c r="F801" t="s">
        <v>63</v>
      </c>
      <c r="G801">
        <v>30523834</v>
      </c>
      <c r="H801" t="str">
        <f>RIGHT(Таблица2[[#This Row],[Дата рождения]],4)</f>
        <v>1980</v>
      </c>
    </row>
    <row r="802" spans="1:8" hidden="1" x14ac:dyDescent="0.2">
      <c r="A802">
        <v>94</v>
      </c>
      <c r="B802" t="s">
        <v>1636</v>
      </c>
      <c r="C802" t="s">
        <v>65</v>
      </c>
      <c r="D802" s="21" t="s">
        <v>1637</v>
      </c>
      <c r="E802">
        <v>38</v>
      </c>
      <c r="F802" t="s">
        <v>73</v>
      </c>
      <c r="G802">
        <v>94828764</v>
      </c>
      <c r="H802" t="str">
        <f>RIGHT(Таблица2[[#This Row],[Дата рождения]],4)</f>
        <v>1979</v>
      </c>
    </row>
    <row r="803" spans="1:8" hidden="1" x14ac:dyDescent="0.2">
      <c r="A803">
        <v>304</v>
      </c>
      <c r="B803" t="s">
        <v>1638</v>
      </c>
      <c r="C803" t="s">
        <v>71</v>
      </c>
      <c r="D803" s="21" t="s">
        <v>1639</v>
      </c>
      <c r="E803">
        <v>39</v>
      </c>
      <c r="F803" t="s">
        <v>103</v>
      </c>
      <c r="G803">
        <v>96178929</v>
      </c>
      <c r="H803" t="str">
        <f>RIGHT(Таблица2[[#This Row],[Дата рождения]],4)</f>
        <v>1978</v>
      </c>
    </row>
    <row r="804" spans="1:8" hidden="1" x14ac:dyDescent="0.2">
      <c r="A804">
        <v>20</v>
      </c>
      <c r="B804" t="s">
        <v>1640</v>
      </c>
      <c r="C804" t="s">
        <v>71</v>
      </c>
      <c r="D804" s="21" t="s">
        <v>1641</v>
      </c>
      <c r="E804">
        <v>41</v>
      </c>
      <c r="F804" t="s">
        <v>63</v>
      </c>
      <c r="G804">
        <v>19530684</v>
      </c>
      <c r="H804" t="str">
        <f>RIGHT(Таблица2[[#This Row],[Дата рождения]],4)</f>
        <v>1976</v>
      </c>
    </row>
    <row r="805" spans="1:8" hidden="1" x14ac:dyDescent="0.2">
      <c r="A805">
        <v>477</v>
      </c>
      <c r="B805" t="s">
        <v>1642</v>
      </c>
      <c r="C805" t="s">
        <v>65</v>
      </c>
      <c r="D805" s="21" t="s">
        <v>1643</v>
      </c>
      <c r="E805">
        <v>38</v>
      </c>
      <c r="F805" t="s">
        <v>63</v>
      </c>
      <c r="G805">
        <v>43610987</v>
      </c>
      <c r="H805" t="str">
        <f>RIGHT(Таблица2[[#This Row],[Дата рождения]],4)</f>
        <v>1979</v>
      </c>
    </row>
    <row r="806" spans="1:8" hidden="1" x14ac:dyDescent="0.2">
      <c r="A806">
        <v>428</v>
      </c>
      <c r="B806" t="s">
        <v>1644</v>
      </c>
      <c r="C806" t="s">
        <v>65</v>
      </c>
      <c r="D806" s="21" t="s">
        <v>1645</v>
      </c>
      <c r="E806">
        <v>23</v>
      </c>
      <c r="F806" t="s">
        <v>63</v>
      </c>
      <c r="G806">
        <v>12535538</v>
      </c>
      <c r="H806" t="str">
        <f>RIGHT(Таблица2[[#This Row],[Дата рождения]],4)</f>
        <v>1994</v>
      </c>
    </row>
    <row r="807" spans="1:8" hidden="1" x14ac:dyDescent="0.2">
      <c r="A807">
        <v>780</v>
      </c>
      <c r="B807" t="s">
        <v>1646</v>
      </c>
      <c r="C807" t="s">
        <v>71</v>
      </c>
      <c r="D807" s="21" t="s">
        <v>217</v>
      </c>
      <c r="E807">
        <v>22</v>
      </c>
      <c r="F807" t="s">
        <v>63</v>
      </c>
      <c r="G807">
        <v>67510887</v>
      </c>
      <c r="H807" t="str">
        <f>RIGHT(Таблица2[[#This Row],[Дата рождения]],4)</f>
        <v>1996</v>
      </c>
    </row>
    <row r="808" spans="1:8" hidden="1" x14ac:dyDescent="0.2">
      <c r="A808">
        <v>660</v>
      </c>
      <c r="B808" t="s">
        <v>1647</v>
      </c>
      <c r="C808" t="s">
        <v>65</v>
      </c>
      <c r="D808" s="21" t="s">
        <v>1648</v>
      </c>
      <c r="E808">
        <v>19</v>
      </c>
      <c r="F808" t="s">
        <v>67</v>
      </c>
      <c r="G808">
        <v>95228128</v>
      </c>
      <c r="H808" t="str">
        <f>RIGHT(Таблица2[[#This Row],[Дата рождения]],4)</f>
        <v>1998</v>
      </c>
    </row>
    <row r="809" spans="1:8" hidden="1" x14ac:dyDescent="0.2">
      <c r="A809">
        <v>671</v>
      </c>
      <c r="B809" t="s">
        <v>1649</v>
      </c>
      <c r="C809" t="s">
        <v>71</v>
      </c>
      <c r="D809" s="21" t="s">
        <v>189</v>
      </c>
      <c r="E809">
        <v>29</v>
      </c>
      <c r="F809" t="s">
        <v>73</v>
      </c>
      <c r="G809">
        <v>22671494</v>
      </c>
      <c r="H809" t="str">
        <f>RIGHT(Таблица2[[#This Row],[Дата рождения]],4)</f>
        <v>1988</v>
      </c>
    </row>
    <row r="810" spans="1:8" hidden="1" x14ac:dyDescent="0.2">
      <c r="A810">
        <v>452</v>
      </c>
      <c r="B810" t="s">
        <v>1650</v>
      </c>
      <c r="C810" t="s">
        <v>65</v>
      </c>
      <c r="D810" s="21" t="s">
        <v>1651</v>
      </c>
      <c r="E810">
        <v>43</v>
      </c>
      <c r="F810" t="s">
        <v>63</v>
      </c>
      <c r="G810">
        <v>40445861</v>
      </c>
      <c r="H810" t="str">
        <f>RIGHT(Таблица2[[#This Row],[Дата рождения]],4)</f>
        <v>1975</v>
      </c>
    </row>
    <row r="811" spans="1:8" hidden="1" x14ac:dyDescent="0.2">
      <c r="A811">
        <v>803</v>
      </c>
      <c r="B811" t="s">
        <v>1652</v>
      </c>
      <c r="C811" t="s">
        <v>65</v>
      </c>
      <c r="D811" s="21" t="s">
        <v>1653</v>
      </c>
      <c r="E811">
        <v>42</v>
      </c>
      <c r="F811" t="s">
        <v>63</v>
      </c>
      <c r="G811">
        <v>71918674</v>
      </c>
      <c r="H811" t="str">
        <f>RIGHT(Таблица2[[#This Row],[Дата рождения]],4)</f>
        <v>1975</v>
      </c>
    </row>
    <row r="812" spans="1:8" hidden="1" x14ac:dyDescent="0.2">
      <c r="A812">
        <v>883</v>
      </c>
      <c r="B812" t="s">
        <v>1654</v>
      </c>
      <c r="C812" t="s">
        <v>71</v>
      </c>
      <c r="D812" s="21" t="s">
        <v>1655</v>
      </c>
      <c r="E812">
        <v>43</v>
      </c>
      <c r="F812" t="s">
        <v>67</v>
      </c>
      <c r="G812">
        <v>44985332</v>
      </c>
      <c r="H812" t="str">
        <f>RIGHT(Таблица2[[#This Row],[Дата рождения]],4)</f>
        <v>1974</v>
      </c>
    </row>
    <row r="813" spans="1:8" hidden="1" x14ac:dyDescent="0.2">
      <c r="A813">
        <v>398</v>
      </c>
      <c r="B813" t="s">
        <v>1656</v>
      </c>
      <c r="C813" t="s">
        <v>71</v>
      </c>
      <c r="D813" s="21" t="s">
        <v>1657</v>
      </c>
      <c r="E813">
        <v>35</v>
      </c>
      <c r="F813" t="s">
        <v>63</v>
      </c>
      <c r="G813">
        <v>26255170</v>
      </c>
      <c r="H813" t="str">
        <f>RIGHT(Таблица2[[#This Row],[Дата рождения]],4)</f>
        <v>1982</v>
      </c>
    </row>
    <row r="814" spans="1:8" hidden="1" x14ac:dyDescent="0.2">
      <c r="A814">
        <v>1586</v>
      </c>
      <c r="B814" t="s">
        <v>1658</v>
      </c>
      <c r="C814" t="s">
        <v>71</v>
      </c>
      <c r="D814" s="21" t="s">
        <v>1659</v>
      </c>
      <c r="E814">
        <v>22</v>
      </c>
      <c r="F814" t="s">
        <v>63</v>
      </c>
      <c r="G814">
        <v>95464341</v>
      </c>
      <c r="H814" t="str">
        <f>RIGHT(Таблица2[[#This Row],[Дата рождения]],4)</f>
        <v>1995</v>
      </c>
    </row>
    <row r="815" spans="1:8" hidden="1" x14ac:dyDescent="0.2">
      <c r="A815">
        <v>234</v>
      </c>
      <c r="B815" t="s">
        <v>1660</v>
      </c>
      <c r="C815" t="s">
        <v>65</v>
      </c>
      <c r="D815" s="21" t="s">
        <v>1661</v>
      </c>
      <c r="E815">
        <v>28</v>
      </c>
      <c r="F815" t="s">
        <v>76</v>
      </c>
      <c r="G815">
        <v>8183228</v>
      </c>
      <c r="H815" t="str">
        <f>RIGHT(Таблица2[[#This Row],[Дата рождения]],4)</f>
        <v>1989</v>
      </c>
    </row>
    <row r="816" spans="1:8" hidden="1" x14ac:dyDescent="0.2">
      <c r="A816">
        <v>13</v>
      </c>
      <c r="B816" t="s">
        <v>1662</v>
      </c>
      <c r="C816" t="s">
        <v>61</v>
      </c>
      <c r="D816" s="21" t="s">
        <v>1663</v>
      </c>
      <c r="E816">
        <v>31</v>
      </c>
      <c r="F816" t="s">
        <v>124</v>
      </c>
      <c r="G816">
        <v>62189997</v>
      </c>
      <c r="H816" t="str">
        <f>RIGHT(Таблица2[[#This Row],[Дата рождения]],4)</f>
        <v>1986</v>
      </c>
    </row>
    <row r="817" spans="1:8" hidden="1" x14ac:dyDescent="0.2">
      <c r="A817">
        <v>733</v>
      </c>
      <c r="B817" t="s">
        <v>1664</v>
      </c>
      <c r="C817" t="s">
        <v>65</v>
      </c>
      <c r="D817" s="21" t="s">
        <v>1665</v>
      </c>
      <c r="E817">
        <v>28</v>
      </c>
      <c r="F817" t="s">
        <v>63</v>
      </c>
      <c r="G817">
        <v>40799267</v>
      </c>
      <c r="H817" t="str">
        <f>RIGHT(Таблица2[[#This Row],[Дата рождения]],4)</f>
        <v>1989</v>
      </c>
    </row>
    <row r="818" spans="1:8" hidden="1" x14ac:dyDescent="0.2">
      <c r="A818">
        <v>678</v>
      </c>
      <c r="B818" t="s">
        <v>1666</v>
      </c>
      <c r="C818" t="s">
        <v>65</v>
      </c>
      <c r="D818" s="21" t="s">
        <v>1667</v>
      </c>
      <c r="E818">
        <v>24</v>
      </c>
      <c r="F818" t="s">
        <v>63</v>
      </c>
      <c r="G818">
        <v>5943715</v>
      </c>
      <c r="H818" t="str">
        <f>RIGHT(Таблица2[[#This Row],[Дата рождения]],4)</f>
        <v>1993</v>
      </c>
    </row>
    <row r="819" spans="1:8" hidden="1" x14ac:dyDescent="0.2">
      <c r="A819">
        <v>1086</v>
      </c>
      <c r="B819" t="s">
        <v>1668</v>
      </c>
      <c r="C819" t="s">
        <v>65</v>
      </c>
      <c r="D819" s="21" t="s">
        <v>1669</v>
      </c>
      <c r="E819">
        <v>21</v>
      </c>
      <c r="F819" t="s">
        <v>63</v>
      </c>
      <c r="G819">
        <v>27912972</v>
      </c>
      <c r="H819" t="str">
        <f>RIGHT(Таблица2[[#This Row],[Дата рождения]],4)</f>
        <v>1996</v>
      </c>
    </row>
    <row r="820" spans="1:8" hidden="1" x14ac:dyDescent="0.2">
      <c r="A820">
        <v>55</v>
      </c>
      <c r="B820" t="s">
        <v>1670</v>
      </c>
      <c r="C820" t="s">
        <v>65</v>
      </c>
      <c r="D820" s="21" t="s">
        <v>1671</v>
      </c>
      <c r="E820">
        <v>32</v>
      </c>
      <c r="F820" t="s">
        <v>73</v>
      </c>
      <c r="G820">
        <v>94523183</v>
      </c>
      <c r="H820" t="str">
        <f>RIGHT(Таблица2[[#This Row],[Дата рождения]],4)</f>
        <v>1985</v>
      </c>
    </row>
    <row r="821" spans="1:8" hidden="1" x14ac:dyDescent="0.2">
      <c r="A821">
        <v>593</v>
      </c>
      <c r="B821" t="s">
        <v>1672</v>
      </c>
      <c r="C821" t="s">
        <v>71</v>
      </c>
      <c r="D821" s="21" t="s">
        <v>1673</v>
      </c>
      <c r="E821">
        <v>27</v>
      </c>
      <c r="F821" t="s">
        <v>63</v>
      </c>
      <c r="G821">
        <v>98733956</v>
      </c>
      <c r="H821" t="str">
        <f>RIGHT(Таблица2[[#This Row],[Дата рождения]],4)</f>
        <v>1990</v>
      </c>
    </row>
    <row r="822" spans="1:8" hidden="1" x14ac:dyDescent="0.2">
      <c r="A822">
        <v>512</v>
      </c>
      <c r="B822" t="s">
        <v>1674</v>
      </c>
      <c r="C822" t="s">
        <v>71</v>
      </c>
      <c r="D822" s="21" t="s">
        <v>1323</v>
      </c>
      <c r="E822">
        <v>24</v>
      </c>
      <c r="F822" t="s">
        <v>63</v>
      </c>
      <c r="G822">
        <v>14659882</v>
      </c>
      <c r="H822" t="str">
        <f>RIGHT(Таблица2[[#This Row],[Дата рождения]],4)</f>
        <v>1994</v>
      </c>
    </row>
    <row r="823" spans="1:8" hidden="1" x14ac:dyDescent="0.2">
      <c r="A823">
        <v>1333</v>
      </c>
      <c r="B823" t="s">
        <v>1675</v>
      </c>
      <c r="C823" t="s">
        <v>71</v>
      </c>
      <c r="D823" s="21" t="s">
        <v>1676</v>
      </c>
      <c r="E823">
        <v>30</v>
      </c>
      <c r="F823" t="s">
        <v>85</v>
      </c>
      <c r="G823">
        <v>62405904</v>
      </c>
      <c r="H823" t="str">
        <f>RIGHT(Таблица2[[#This Row],[Дата рождения]],4)</f>
        <v>1987</v>
      </c>
    </row>
    <row r="824" spans="1:8" hidden="1" x14ac:dyDescent="0.2">
      <c r="A824">
        <v>665</v>
      </c>
      <c r="B824" t="s">
        <v>1677</v>
      </c>
      <c r="C824" t="s">
        <v>65</v>
      </c>
      <c r="D824" s="21" t="s">
        <v>1678</v>
      </c>
      <c r="E824">
        <v>23</v>
      </c>
      <c r="F824" t="s">
        <v>63</v>
      </c>
      <c r="G824">
        <v>3606764</v>
      </c>
      <c r="H824" t="str">
        <f>RIGHT(Таблица2[[#This Row],[Дата рождения]],4)</f>
        <v>1994</v>
      </c>
    </row>
    <row r="825" spans="1:8" hidden="1" x14ac:dyDescent="0.2">
      <c r="A825">
        <v>1655</v>
      </c>
      <c r="B825" t="s">
        <v>1679</v>
      </c>
      <c r="C825" t="s">
        <v>71</v>
      </c>
      <c r="D825" s="21" t="s">
        <v>1680</v>
      </c>
      <c r="E825">
        <v>40</v>
      </c>
      <c r="F825" t="s">
        <v>85</v>
      </c>
      <c r="G825">
        <v>46705592</v>
      </c>
      <c r="H825" t="str">
        <f>RIGHT(Таблица2[[#This Row],[Дата рождения]],4)</f>
        <v>1977</v>
      </c>
    </row>
    <row r="826" spans="1:8" hidden="1" x14ac:dyDescent="0.2">
      <c r="A826">
        <v>68</v>
      </c>
      <c r="B826" t="s">
        <v>1681</v>
      </c>
      <c r="C826" t="s">
        <v>71</v>
      </c>
      <c r="D826" s="21" t="s">
        <v>1682</v>
      </c>
      <c r="E826">
        <v>42</v>
      </c>
      <c r="F826" t="s">
        <v>124</v>
      </c>
      <c r="G826">
        <v>83348347</v>
      </c>
      <c r="H826" t="str">
        <f>RIGHT(Таблица2[[#This Row],[Дата рождения]],4)</f>
        <v>1975</v>
      </c>
    </row>
    <row r="827" spans="1:8" hidden="1" x14ac:dyDescent="0.2">
      <c r="A827">
        <v>851</v>
      </c>
      <c r="B827" t="s">
        <v>1683</v>
      </c>
      <c r="C827" t="s">
        <v>71</v>
      </c>
      <c r="D827" s="21" t="s">
        <v>1399</v>
      </c>
      <c r="E827">
        <v>20</v>
      </c>
      <c r="F827" t="s">
        <v>63</v>
      </c>
      <c r="G827">
        <v>43809818</v>
      </c>
      <c r="H827" t="str">
        <f>RIGHT(Таблица2[[#This Row],[Дата рождения]],4)</f>
        <v>1997</v>
      </c>
    </row>
    <row r="828" spans="1:8" hidden="1" x14ac:dyDescent="0.2">
      <c r="A828">
        <v>762</v>
      </c>
      <c r="B828" t="s">
        <v>1684</v>
      </c>
      <c r="C828" t="s">
        <v>71</v>
      </c>
      <c r="D828" s="21" t="s">
        <v>1685</v>
      </c>
      <c r="E828">
        <v>24</v>
      </c>
      <c r="F828" t="s">
        <v>63</v>
      </c>
      <c r="G828">
        <v>12774301</v>
      </c>
      <c r="H828" t="str">
        <f>RIGHT(Таблица2[[#This Row],[Дата рождения]],4)</f>
        <v>1993</v>
      </c>
    </row>
    <row r="829" spans="1:8" hidden="1" x14ac:dyDescent="0.2">
      <c r="A829">
        <v>740</v>
      </c>
      <c r="B829" t="s">
        <v>1686</v>
      </c>
      <c r="C829" t="s">
        <v>65</v>
      </c>
      <c r="D829" s="21" t="s">
        <v>1687</v>
      </c>
      <c r="E829">
        <v>32</v>
      </c>
      <c r="F829" t="s">
        <v>85</v>
      </c>
      <c r="G829">
        <v>79534289</v>
      </c>
      <c r="H829" t="str">
        <f>RIGHT(Таблица2[[#This Row],[Дата рождения]],4)</f>
        <v>1985</v>
      </c>
    </row>
    <row r="830" spans="1:8" hidden="1" x14ac:dyDescent="0.2">
      <c r="A830">
        <v>708</v>
      </c>
      <c r="B830" t="s">
        <v>1688</v>
      </c>
      <c r="C830" t="s">
        <v>61</v>
      </c>
      <c r="D830" s="21" t="s">
        <v>1689</v>
      </c>
      <c r="E830">
        <v>24</v>
      </c>
      <c r="F830" t="s">
        <v>63</v>
      </c>
      <c r="G830">
        <v>41961489</v>
      </c>
      <c r="H830" t="str">
        <f>RIGHT(Таблица2[[#This Row],[Дата рождения]],4)</f>
        <v>1993</v>
      </c>
    </row>
    <row r="831" spans="1:8" hidden="1" x14ac:dyDescent="0.2">
      <c r="A831">
        <v>375</v>
      </c>
      <c r="B831" t="s">
        <v>1690</v>
      </c>
      <c r="C831" t="s">
        <v>71</v>
      </c>
      <c r="D831" s="21" t="s">
        <v>1691</v>
      </c>
      <c r="E831">
        <v>30</v>
      </c>
      <c r="F831" t="s">
        <v>63</v>
      </c>
      <c r="G831">
        <v>30223402</v>
      </c>
      <c r="H831" t="str">
        <f>RIGHT(Таблица2[[#This Row],[Дата рождения]],4)</f>
        <v>1987</v>
      </c>
    </row>
    <row r="832" spans="1:8" hidden="1" x14ac:dyDescent="0.2">
      <c r="A832">
        <v>141</v>
      </c>
      <c r="B832" t="s">
        <v>1692</v>
      </c>
      <c r="C832" t="s">
        <v>65</v>
      </c>
      <c r="D832" s="21" t="s">
        <v>1693</v>
      </c>
      <c r="E832">
        <v>33</v>
      </c>
      <c r="F832" t="s">
        <v>103</v>
      </c>
      <c r="G832">
        <v>36368605</v>
      </c>
      <c r="H832" t="str">
        <f>RIGHT(Таблица2[[#This Row],[Дата рождения]],4)</f>
        <v>1984</v>
      </c>
    </row>
    <row r="833" spans="1:8" hidden="1" x14ac:dyDescent="0.2">
      <c r="A833">
        <v>96</v>
      </c>
      <c r="B833" t="s">
        <v>1694</v>
      </c>
      <c r="C833" t="s">
        <v>65</v>
      </c>
      <c r="D833" s="21" t="s">
        <v>1695</v>
      </c>
      <c r="E833">
        <v>19</v>
      </c>
      <c r="F833" t="s">
        <v>207</v>
      </c>
      <c r="G833">
        <v>37881472</v>
      </c>
      <c r="H833" t="str">
        <f>RIGHT(Таблица2[[#This Row],[Дата рождения]],4)</f>
        <v>1998</v>
      </c>
    </row>
    <row r="834" spans="1:8" hidden="1" x14ac:dyDescent="0.2">
      <c r="A834">
        <v>1184</v>
      </c>
      <c r="B834" t="s">
        <v>1696</v>
      </c>
      <c r="C834" t="s">
        <v>61</v>
      </c>
      <c r="D834" s="21" t="s">
        <v>1697</v>
      </c>
      <c r="E834">
        <v>22</v>
      </c>
      <c r="F834" t="s">
        <v>63</v>
      </c>
      <c r="G834">
        <v>78470611</v>
      </c>
      <c r="H834" t="str">
        <f>RIGHT(Таблица2[[#This Row],[Дата рождения]],4)</f>
        <v>1995</v>
      </c>
    </row>
    <row r="835" spans="1:8" hidden="1" x14ac:dyDescent="0.2">
      <c r="A835">
        <v>1630</v>
      </c>
      <c r="B835" t="s">
        <v>1698</v>
      </c>
      <c r="C835" t="s">
        <v>71</v>
      </c>
      <c r="D835" s="21" t="s">
        <v>1699</v>
      </c>
      <c r="E835">
        <v>25</v>
      </c>
      <c r="F835" t="s">
        <v>63</v>
      </c>
      <c r="G835">
        <v>17258248</v>
      </c>
      <c r="H835" t="str">
        <f>RIGHT(Таблица2[[#This Row],[Дата рождения]],4)</f>
        <v>1992</v>
      </c>
    </row>
    <row r="836" spans="1:8" hidden="1" x14ac:dyDescent="0.2">
      <c r="A836">
        <v>1574</v>
      </c>
      <c r="B836" t="s">
        <v>1700</v>
      </c>
      <c r="C836" t="s">
        <v>65</v>
      </c>
      <c r="D836" s="21" t="s">
        <v>1701</v>
      </c>
      <c r="E836">
        <v>35</v>
      </c>
      <c r="F836" t="s">
        <v>103</v>
      </c>
      <c r="G836">
        <v>76205131</v>
      </c>
      <c r="H836" t="str">
        <f>RIGHT(Таблица2[[#This Row],[Дата рождения]],4)</f>
        <v>1982</v>
      </c>
    </row>
    <row r="837" spans="1:8" hidden="1" x14ac:dyDescent="0.2">
      <c r="A837">
        <v>779</v>
      </c>
      <c r="B837" t="s">
        <v>1702</v>
      </c>
      <c r="C837" t="s">
        <v>65</v>
      </c>
      <c r="D837" s="21" t="s">
        <v>1703</v>
      </c>
      <c r="E837">
        <v>25</v>
      </c>
      <c r="F837" t="s">
        <v>63</v>
      </c>
      <c r="G837">
        <v>1593923</v>
      </c>
      <c r="H837" t="str">
        <f>RIGHT(Таблица2[[#This Row],[Дата рождения]],4)</f>
        <v>1992</v>
      </c>
    </row>
    <row r="838" spans="1:8" hidden="1" x14ac:dyDescent="0.2">
      <c r="A838">
        <v>1108</v>
      </c>
      <c r="B838" t="s">
        <v>1704</v>
      </c>
      <c r="C838" t="s">
        <v>71</v>
      </c>
      <c r="D838" s="21" t="s">
        <v>1705</v>
      </c>
      <c r="E838">
        <v>23</v>
      </c>
      <c r="F838" t="s">
        <v>63</v>
      </c>
      <c r="G838">
        <v>38387684</v>
      </c>
      <c r="H838" t="str">
        <f>RIGHT(Таблица2[[#This Row],[Дата рождения]],4)</f>
        <v>1994</v>
      </c>
    </row>
    <row r="839" spans="1:8" hidden="1" x14ac:dyDescent="0.2">
      <c r="A839">
        <v>884</v>
      </c>
      <c r="B839" t="s">
        <v>1706</v>
      </c>
      <c r="C839" t="s">
        <v>71</v>
      </c>
      <c r="D839" s="21" t="s">
        <v>599</v>
      </c>
      <c r="E839">
        <v>22</v>
      </c>
      <c r="F839" t="s">
        <v>63</v>
      </c>
      <c r="G839">
        <v>38056464</v>
      </c>
      <c r="H839" t="str">
        <f>RIGHT(Таблица2[[#This Row],[Дата рождения]],4)</f>
        <v>1995</v>
      </c>
    </row>
    <row r="840" spans="1:8" hidden="1" x14ac:dyDescent="0.2">
      <c r="A840">
        <v>668</v>
      </c>
      <c r="B840" t="s">
        <v>1707</v>
      </c>
      <c r="C840" t="s">
        <v>65</v>
      </c>
      <c r="D840" s="21" t="s">
        <v>1708</v>
      </c>
      <c r="E840">
        <v>40</v>
      </c>
      <c r="F840" t="s">
        <v>103</v>
      </c>
      <c r="G840">
        <v>94365514</v>
      </c>
      <c r="H840" t="str">
        <f>RIGHT(Таблица2[[#This Row],[Дата рождения]],4)</f>
        <v>1977</v>
      </c>
    </row>
    <row r="841" spans="1:8" hidden="1" x14ac:dyDescent="0.2">
      <c r="A841">
        <v>536</v>
      </c>
      <c r="B841" t="s">
        <v>1709</v>
      </c>
      <c r="C841" t="s">
        <v>71</v>
      </c>
      <c r="D841" s="21" t="s">
        <v>1710</v>
      </c>
      <c r="E841">
        <v>34</v>
      </c>
      <c r="F841" t="s">
        <v>161</v>
      </c>
      <c r="G841">
        <v>92161609</v>
      </c>
      <c r="H841" t="str">
        <f>RIGHT(Таблица2[[#This Row],[Дата рождения]],4)</f>
        <v>1983</v>
      </c>
    </row>
    <row r="842" spans="1:8" hidden="1" x14ac:dyDescent="0.2">
      <c r="A842">
        <v>822</v>
      </c>
      <c r="B842" t="s">
        <v>1711</v>
      </c>
      <c r="C842" t="s">
        <v>71</v>
      </c>
      <c r="D842" s="21" t="s">
        <v>1519</v>
      </c>
      <c r="E842">
        <v>25</v>
      </c>
      <c r="F842" t="s">
        <v>63</v>
      </c>
      <c r="G842">
        <v>96829597</v>
      </c>
      <c r="H842" t="str">
        <f>RIGHT(Таблица2[[#This Row],[Дата рождения]],4)</f>
        <v>1992</v>
      </c>
    </row>
    <row r="843" spans="1:8" hidden="1" x14ac:dyDescent="0.2">
      <c r="A843">
        <v>560</v>
      </c>
      <c r="B843" t="s">
        <v>1712</v>
      </c>
      <c r="C843" t="s">
        <v>71</v>
      </c>
      <c r="D843" s="21" t="s">
        <v>1713</v>
      </c>
      <c r="E843">
        <v>19</v>
      </c>
      <c r="F843" t="s">
        <v>63</v>
      </c>
      <c r="G843">
        <v>31072319</v>
      </c>
      <c r="H843" t="str">
        <f>RIGHT(Таблица2[[#This Row],[Дата рождения]],4)</f>
        <v>1998</v>
      </c>
    </row>
    <row r="844" spans="1:8" hidden="1" x14ac:dyDescent="0.2">
      <c r="A844">
        <v>165</v>
      </c>
      <c r="B844" t="s">
        <v>1714</v>
      </c>
      <c r="C844" t="s">
        <v>65</v>
      </c>
      <c r="D844" s="21" t="s">
        <v>1715</v>
      </c>
      <c r="E844">
        <v>37</v>
      </c>
      <c r="F844" t="s">
        <v>299</v>
      </c>
      <c r="G844">
        <v>13044640</v>
      </c>
      <c r="H844" t="str">
        <f>RIGHT(Таблица2[[#This Row],[Дата рождения]],4)</f>
        <v>1980</v>
      </c>
    </row>
    <row r="845" spans="1:8" hidden="1" x14ac:dyDescent="0.2">
      <c r="A845">
        <v>1490</v>
      </c>
      <c r="B845" t="s">
        <v>1716</v>
      </c>
      <c r="C845" t="s">
        <v>61</v>
      </c>
      <c r="D845" s="21" t="s">
        <v>1717</v>
      </c>
      <c r="E845">
        <v>25</v>
      </c>
      <c r="F845" t="s">
        <v>63</v>
      </c>
      <c r="G845">
        <v>3727533</v>
      </c>
      <c r="H845" t="str">
        <f>RIGHT(Таблица2[[#This Row],[Дата рождения]],4)</f>
        <v>1992</v>
      </c>
    </row>
    <row r="846" spans="1:8" hidden="1" x14ac:dyDescent="0.2">
      <c r="A846">
        <v>810</v>
      </c>
      <c r="B846" t="s">
        <v>1718</v>
      </c>
      <c r="C846" t="s">
        <v>61</v>
      </c>
      <c r="D846" s="21" t="s">
        <v>1719</v>
      </c>
      <c r="E846">
        <v>21</v>
      </c>
      <c r="F846" t="s">
        <v>63</v>
      </c>
      <c r="G846">
        <v>39199408</v>
      </c>
      <c r="H846" t="str">
        <f>RIGHT(Таблица2[[#This Row],[Дата рождения]],4)</f>
        <v>1996</v>
      </c>
    </row>
    <row r="847" spans="1:8" hidden="1" x14ac:dyDescent="0.2">
      <c r="A847">
        <v>309</v>
      </c>
      <c r="B847" t="s">
        <v>1720</v>
      </c>
      <c r="C847" t="s">
        <v>71</v>
      </c>
      <c r="D847" s="21" t="s">
        <v>1721</v>
      </c>
      <c r="E847">
        <v>35</v>
      </c>
      <c r="F847" t="s">
        <v>63</v>
      </c>
      <c r="G847">
        <v>55301411</v>
      </c>
      <c r="H847" t="str">
        <f>RIGHT(Таблица2[[#This Row],[Дата рождения]],4)</f>
        <v>1982</v>
      </c>
    </row>
    <row r="848" spans="1:8" hidden="1" x14ac:dyDescent="0.2">
      <c r="A848">
        <v>1303</v>
      </c>
      <c r="B848" t="s">
        <v>1722</v>
      </c>
      <c r="C848" t="s">
        <v>71</v>
      </c>
      <c r="D848" s="21" t="s">
        <v>1723</v>
      </c>
      <c r="E848">
        <v>22</v>
      </c>
      <c r="F848" t="s">
        <v>63</v>
      </c>
      <c r="G848">
        <v>48525694</v>
      </c>
      <c r="H848" t="str">
        <f>RIGHT(Таблица2[[#This Row],[Дата рождения]],4)</f>
        <v>1995</v>
      </c>
    </row>
    <row r="849" spans="1:8" hidden="1" x14ac:dyDescent="0.2">
      <c r="A849">
        <v>366</v>
      </c>
      <c r="B849" t="s">
        <v>1724</v>
      </c>
      <c r="C849" t="s">
        <v>65</v>
      </c>
      <c r="D849" s="21" t="s">
        <v>1725</v>
      </c>
      <c r="E849">
        <v>27</v>
      </c>
      <c r="F849" t="s">
        <v>63</v>
      </c>
      <c r="G849">
        <v>67538366</v>
      </c>
      <c r="H849" t="str">
        <f>RIGHT(Таблица2[[#This Row],[Дата рождения]],4)</f>
        <v>1990</v>
      </c>
    </row>
    <row r="850" spans="1:8" hidden="1" x14ac:dyDescent="0.2">
      <c r="A850">
        <v>245</v>
      </c>
      <c r="B850" t="s">
        <v>1726</v>
      </c>
      <c r="C850" t="s">
        <v>65</v>
      </c>
      <c r="D850" s="21" t="s">
        <v>1095</v>
      </c>
      <c r="E850">
        <v>26</v>
      </c>
      <c r="F850" t="s">
        <v>63</v>
      </c>
      <c r="G850">
        <v>71196555</v>
      </c>
      <c r="H850" t="str">
        <f>RIGHT(Таблица2[[#This Row],[Дата рождения]],4)</f>
        <v>1991</v>
      </c>
    </row>
    <row r="851" spans="1:8" hidden="1" x14ac:dyDescent="0.2">
      <c r="A851">
        <v>298</v>
      </c>
      <c r="B851" t="s">
        <v>1727</v>
      </c>
      <c r="C851" t="s">
        <v>71</v>
      </c>
      <c r="D851" s="21" t="s">
        <v>1728</v>
      </c>
      <c r="E851">
        <v>20</v>
      </c>
      <c r="F851" t="s">
        <v>96</v>
      </c>
      <c r="G851">
        <v>59338516</v>
      </c>
      <c r="H851" t="str">
        <f>RIGHT(Таблица2[[#This Row],[Дата рождения]],4)</f>
        <v>1997</v>
      </c>
    </row>
    <row r="852" spans="1:8" hidden="1" x14ac:dyDescent="0.2">
      <c r="A852">
        <v>1092</v>
      </c>
      <c r="B852" t="s">
        <v>1729</v>
      </c>
      <c r="C852" t="s">
        <v>71</v>
      </c>
      <c r="D852" s="21" t="s">
        <v>1730</v>
      </c>
      <c r="E852">
        <v>35</v>
      </c>
      <c r="F852" t="s">
        <v>63</v>
      </c>
      <c r="G852">
        <v>96940975</v>
      </c>
      <c r="H852" t="str">
        <f>RIGHT(Таблица2[[#This Row],[Дата рождения]],4)</f>
        <v>1982</v>
      </c>
    </row>
    <row r="853" spans="1:8" hidden="1" x14ac:dyDescent="0.2">
      <c r="A853">
        <v>226</v>
      </c>
      <c r="B853" t="s">
        <v>1731</v>
      </c>
      <c r="C853" t="s">
        <v>71</v>
      </c>
      <c r="D853" s="21" t="s">
        <v>1732</v>
      </c>
      <c r="E853">
        <v>36</v>
      </c>
      <c r="F853" t="s">
        <v>63</v>
      </c>
      <c r="G853">
        <v>30201103</v>
      </c>
      <c r="H853" t="str">
        <f>RIGHT(Таблица2[[#This Row],[Дата рождения]],4)</f>
        <v>1981</v>
      </c>
    </row>
    <row r="854" spans="1:8" hidden="1" x14ac:dyDescent="0.2">
      <c r="A854">
        <v>187</v>
      </c>
      <c r="B854" t="s">
        <v>1733</v>
      </c>
      <c r="C854" t="s">
        <v>71</v>
      </c>
      <c r="D854" s="21" t="s">
        <v>989</v>
      </c>
      <c r="E854">
        <v>26</v>
      </c>
      <c r="F854" t="s">
        <v>207</v>
      </c>
      <c r="G854">
        <v>24795395</v>
      </c>
      <c r="H854" t="str">
        <f>RIGHT(Таблица2[[#This Row],[Дата рождения]],4)</f>
        <v>1991</v>
      </c>
    </row>
    <row r="855" spans="1:8" hidden="1" x14ac:dyDescent="0.2">
      <c r="A855">
        <v>343</v>
      </c>
      <c r="B855" t="s">
        <v>1734</v>
      </c>
      <c r="C855" t="s">
        <v>71</v>
      </c>
      <c r="D855" s="21" t="s">
        <v>1735</v>
      </c>
      <c r="E855">
        <v>22</v>
      </c>
      <c r="F855" t="s">
        <v>63</v>
      </c>
      <c r="G855">
        <v>68478140</v>
      </c>
      <c r="H855" t="str">
        <f>RIGHT(Таблица2[[#This Row],[Дата рождения]],4)</f>
        <v>1995</v>
      </c>
    </row>
    <row r="856" spans="1:8" hidden="1" x14ac:dyDescent="0.2">
      <c r="A856">
        <v>475</v>
      </c>
      <c r="B856" t="s">
        <v>1736</v>
      </c>
      <c r="C856" t="s">
        <v>71</v>
      </c>
      <c r="D856" s="21" t="s">
        <v>1737</v>
      </c>
      <c r="E856">
        <v>34</v>
      </c>
      <c r="F856" t="s">
        <v>63</v>
      </c>
      <c r="G856">
        <v>60264263</v>
      </c>
      <c r="H856" t="str">
        <f>RIGHT(Таблица2[[#This Row],[Дата рождения]],4)</f>
        <v>1983</v>
      </c>
    </row>
    <row r="857" spans="1:8" hidden="1" x14ac:dyDescent="0.2">
      <c r="A857">
        <v>600</v>
      </c>
      <c r="B857" t="s">
        <v>1738</v>
      </c>
      <c r="C857" t="s">
        <v>61</v>
      </c>
      <c r="D857" s="21" t="s">
        <v>1739</v>
      </c>
      <c r="E857">
        <v>31</v>
      </c>
      <c r="F857" t="s">
        <v>73</v>
      </c>
      <c r="G857">
        <v>44594683</v>
      </c>
      <c r="H857" t="str">
        <f>RIGHT(Таблица2[[#This Row],[Дата рождения]],4)</f>
        <v>1986</v>
      </c>
    </row>
    <row r="858" spans="1:8" hidden="1" x14ac:dyDescent="0.2">
      <c r="A858">
        <v>1717</v>
      </c>
      <c r="B858" t="s">
        <v>1740</v>
      </c>
      <c r="C858" t="s">
        <v>65</v>
      </c>
      <c r="D858" s="21" t="s">
        <v>1741</v>
      </c>
      <c r="E858">
        <v>45</v>
      </c>
      <c r="F858" t="s">
        <v>161</v>
      </c>
      <c r="G858">
        <v>58757687</v>
      </c>
      <c r="H858" t="str">
        <f>RIGHT(Таблица2[[#This Row],[Дата рождения]],4)</f>
        <v>1972</v>
      </c>
    </row>
    <row r="859" spans="1:8" hidden="1" x14ac:dyDescent="0.2">
      <c r="A859">
        <v>222</v>
      </c>
      <c r="B859" t="s">
        <v>1742</v>
      </c>
      <c r="C859" t="s">
        <v>71</v>
      </c>
      <c r="D859" s="21" t="s">
        <v>949</v>
      </c>
      <c r="E859">
        <v>31</v>
      </c>
      <c r="F859" t="s">
        <v>103</v>
      </c>
      <c r="G859">
        <v>12022412</v>
      </c>
      <c r="H859" t="str">
        <f>RIGHT(Таблица2[[#This Row],[Дата рождения]],4)</f>
        <v>1986</v>
      </c>
    </row>
    <row r="860" spans="1:8" hidden="1" x14ac:dyDescent="0.2">
      <c r="A860">
        <v>522</v>
      </c>
      <c r="B860" t="s">
        <v>1743</v>
      </c>
      <c r="C860" t="s">
        <v>61</v>
      </c>
      <c r="D860" s="21" t="s">
        <v>1744</v>
      </c>
      <c r="E860">
        <v>32</v>
      </c>
      <c r="F860" t="s">
        <v>73</v>
      </c>
      <c r="G860">
        <v>96782517</v>
      </c>
      <c r="H860" t="str">
        <f>RIGHT(Таблица2[[#This Row],[Дата рождения]],4)</f>
        <v>1985</v>
      </c>
    </row>
    <row r="861" spans="1:8" hidden="1" x14ac:dyDescent="0.2">
      <c r="A861">
        <v>1619</v>
      </c>
      <c r="B861" t="s">
        <v>1745</v>
      </c>
      <c r="C861" t="s">
        <v>65</v>
      </c>
      <c r="D861" s="21" t="s">
        <v>1746</v>
      </c>
      <c r="E861">
        <v>34</v>
      </c>
      <c r="F861" t="s">
        <v>85</v>
      </c>
      <c r="G861">
        <v>21887099</v>
      </c>
      <c r="H861" t="str">
        <f>RIGHT(Таблица2[[#This Row],[Дата рождения]],4)</f>
        <v>1983</v>
      </c>
    </row>
    <row r="862" spans="1:8" hidden="1" x14ac:dyDescent="0.2">
      <c r="A862">
        <v>1068</v>
      </c>
      <c r="B862" t="s">
        <v>1747</v>
      </c>
      <c r="C862" t="s">
        <v>65</v>
      </c>
      <c r="D862" s="21" t="s">
        <v>1748</v>
      </c>
      <c r="E862">
        <v>26</v>
      </c>
      <c r="F862" t="s">
        <v>67</v>
      </c>
      <c r="G862">
        <v>30948620</v>
      </c>
      <c r="H862" t="str">
        <f>RIGHT(Таблица2[[#This Row],[Дата рождения]],4)</f>
        <v>1991</v>
      </c>
    </row>
    <row r="863" spans="1:8" hidden="1" x14ac:dyDescent="0.2">
      <c r="A863">
        <v>411</v>
      </c>
      <c r="B863" t="s">
        <v>1749</v>
      </c>
      <c r="C863" t="s">
        <v>61</v>
      </c>
      <c r="D863" s="21" t="s">
        <v>107</v>
      </c>
      <c r="E863">
        <v>37</v>
      </c>
      <c r="F863" t="s">
        <v>63</v>
      </c>
      <c r="G863">
        <v>32702119</v>
      </c>
      <c r="H863" t="str">
        <f>RIGHT(Таблица2[[#This Row],[Дата рождения]],4)</f>
        <v>1980</v>
      </c>
    </row>
    <row r="864" spans="1:8" hidden="1" x14ac:dyDescent="0.2">
      <c r="A864">
        <v>669</v>
      </c>
      <c r="B864" t="s">
        <v>1750</v>
      </c>
      <c r="C864" t="s">
        <v>71</v>
      </c>
      <c r="D864" s="21" t="s">
        <v>1751</v>
      </c>
      <c r="E864">
        <v>25</v>
      </c>
      <c r="F864" t="s">
        <v>103</v>
      </c>
      <c r="G864">
        <v>77215297</v>
      </c>
      <c r="H864" t="str">
        <f>RIGHT(Таблица2[[#This Row],[Дата рождения]],4)</f>
        <v>1992</v>
      </c>
    </row>
    <row r="865" spans="1:8" hidden="1" x14ac:dyDescent="0.2">
      <c r="A865">
        <v>807</v>
      </c>
      <c r="B865" t="s">
        <v>1752</v>
      </c>
      <c r="C865" t="s">
        <v>65</v>
      </c>
      <c r="D865" s="21" t="s">
        <v>391</v>
      </c>
      <c r="E865">
        <v>36</v>
      </c>
      <c r="F865" t="s">
        <v>63</v>
      </c>
      <c r="G865">
        <v>76220966</v>
      </c>
      <c r="H865" t="str">
        <f>RIGHT(Таблица2[[#This Row],[Дата рождения]],4)</f>
        <v>1982</v>
      </c>
    </row>
    <row r="866" spans="1:8" hidden="1" x14ac:dyDescent="0.2">
      <c r="A866">
        <v>893</v>
      </c>
      <c r="B866" t="s">
        <v>1753</v>
      </c>
      <c r="C866" t="s">
        <v>71</v>
      </c>
      <c r="D866" s="21" t="s">
        <v>1754</v>
      </c>
      <c r="E866">
        <v>43</v>
      </c>
      <c r="F866" t="s">
        <v>63</v>
      </c>
      <c r="G866">
        <v>27063741</v>
      </c>
      <c r="H866" t="str">
        <f>RIGHT(Таблица2[[#This Row],[Дата рождения]],4)</f>
        <v>1974</v>
      </c>
    </row>
    <row r="867" spans="1:8" hidden="1" x14ac:dyDescent="0.2">
      <c r="A867">
        <v>618</v>
      </c>
      <c r="B867" t="s">
        <v>1755</v>
      </c>
      <c r="C867" t="s">
        <v>71</v>
      </c>
      <c r="D867" s="21" t="s">
        <v>1756</v>
      </c>
      <c r="E867">
        <v>30</v>
      </c>
      <c r="F867" t="s">
        <v>161</v>
      </c>
      <c r="G867">
        <v>10351220</v>
      </c>
      <c r="H867" t="str">
        <f>RIGHT(Таблица2[[#This Row],[Дата рождения]],4)</f>
        <v>1987</v>
      </c>
    </row>
    <row r="868" spans="1:8" hidden="1" x14ac:dyDescent="0.2">
      <c r="A868">
        <v>203</v>
      </c>
      <c r="B868" t="s">
        <v>1757</v>
      </c>
      <c r="C868" t="s">
        <v>65</v>
      </c>
      <c r="D868" s="21" t="s">
        <v>1758</v>
      </c>
      <c r="E868">
        <v>23</v>
      </c>
      <c r="F868" t="s">
        <v>63</v>
      </c>
      <c r="G868">
        <v>829644</v>
      </c>
      <c r="H868" t="str">
        <f>RIGHT(Таблица2[[#This Row],[Дата рождения]],4)</f>
        <v>1994</v>
      </c>
    </row>
    <row r="869" spans="1:8" hidden="1" x14ac:dyDescent="0.2">
      <c r="A869">
        <v>699</v>
      </c>
      <c r="B869" t="s">
        <v>1759</v>
      </c>
      <c r="C869" t="s">
        <v>71</v>
      </c>
      <c r="D869" s="21" t="s">
        <v>1760</v>
      </c>
      <c r="E869">
        <v>38</v>
      </c>
      <c r="F869" t="s">
        <v>85</v>
      </c>
      <c r="G869">
        <v>75309702</v>
      </c>
      <c r="H869" t="str">
        <f>RIGHT(Таблица2[[#This Row],[Дата рождения]],4)</f>
        <v>1979</v>
      </c>
    </row>
    <row r="870" spans="1:8" hidden="1" x14ac:dyDescent="0.2">
      <c r="A870">
        <v>763</v>
      </c>
      <c r="B870" t="s">
        <v>1761</v>
      </c>
      <c r="C870" t="s">
        <v>71</v>
      </c>
      <c r="D870" s="21" t="s">
        <v>1762</v>
      </c>
      <c r="E870">
        <v>19</v>
      </c>
      <c r="F870" t="s">
        <v>63</v>
      </c>
      <c r="G870">
        <v>80508628</v>
      </c>
      <c r="H870" t="str">
        <f>RIGHT(Таблица2[[#This Row],[Дата рождения]],4)</f>
        <v>1998</v>
      </c>
    </row>
    <row r="871" spans="1:8" hidden="1" x14ac:dyDescent="0.2">
      <c r="A871">
        <v>229</v>
      </c>
      <c r="B871" t="s">
        <v>1763</v>
      </c>
      <c r="C871" t="s">
        <v>65</v>
      </c>
      <c r="D871" s="21" t="s">
        <v>1764</v>
      </c>
      <c r="E871">
        <v>23</v>
      </c>
      <c r="F871" t="s">
        <v>63</v>
      </c>
      <c r="G871">
        <v>55388338</v>
      </c>
      <c r="H871" t="str">
        <f>RIGHT(Таблица2[[#This Row],[Дата рождения]],4)</f>
        <v>1994</v>
      </c>
    </row>
    <row r="872" spans="1:8" hidden="1" x14ac:dyDescent="0.2">
      <c r="A872">
        <v>944</v>
      </c>
      <c r="B872" t="s">
        <v>1765</v>
      </c>
      <c r="C872" t="s">
        <v>71</v>
      </c>
      <c r="D872" s="21" t="s">
        <v>1766</v>
      </c>
      <c r="E872">
        <v>39</v>
      </c>
      <c r="F872" t="s">
        <v>76</v>
      </c>
      <c r="G872">
        <v>43493189</v>
      </c>
      <c r="H872" t="str">
        <f>RIGHT(Таблица2[[#This Row],[Дата рождения]],4)</f>
        <v>1978</v>
      </c>
    </row>
    <row r="873" spans="1:8" hidden="1" x14ac:dyDescent="0.2">
      <c r="A873">
        <v>66</v>
      </c>
      <c r="B873" t="s">
        <v>1767</v>
      </c>
      <c r="C873" t="s">
        <v>71</v>
      </c>
      <c r="D873" s="21" t="s">
        <v>1768</v>
      </c>
      <c r="E873">
        <v>29</v>
      </c>
      <c r="F873" t="s">
        <v>63</v>
      </c>
      <c r="G873">
        <v>32269139</v>
      </c>
      <c r="H873" t="str">
        <f>RIGHT(Таблица2[[#This Row],[Дата рождения]],4)</f>
        <v>1988</v>
      </c>
    </row>
    <row r="874" spans="1:8" hidden="1" x14ac:dyDescent="0.2">
      <c r="A874">
        <v>700</v>
      </c>
      <c r="B874" t="s">
        <v>1769</v>
      </c>
      <c r="C874" t="s">
        <v>71</v>
      </c>
      <c r="D874" s="21" t="s">
        <v>1770</v>
      </c>
      <c r="E874">
        <v>38</v>
      </c>
      <c r="F874" t="s">
        <v>73</v>
      </c>
      <c r="G874">
        <v>9282520</v>
      </c>
      <c r="H874" t="str">
        <f>RIGHT(Таблица2[[#This Row],[Дата рождения]],4)</f>
        <v>1979</v>
      </c>
    </row>
    <row r="875" spans="1:8" hidden="1" x14ac:dyDescent="0.2">
      <c r="A875">
        <v>224</v>
      </c>
      <c r="B875" t="s">
        <v>1771</v>
      </c>
      <c r="C875" t="s">
        <v>65</v>
      </c>
      <c r="D875" s="21" t="s">
        <v>1772</v>
      </c>
      <c r="E875">
        <v>27</v>
      </c>
      <c r="F875" t="s">
        <v>103</v>
      </c>
      <c r="G875">
        <v>5495934</v>
      </c>
      <c r="H875" t="str">
        <f>RIGHT(Таблица2[[#This Row],[Дата рождения]],4)</f>
        <v>1990</v>
      </c>
    </row>
    <row r="876" spans="1:8" hidden="1" x14ac:dyDescent="0.2">
      <c r="A876">
        <v>658</v>
      </c>
      <c r="B876" t="s">
        <v>1773</v>
      </c>
      <c r="C876" t="s">
        <v>65</v>
      </c>
      <c r="D876" s="21" t="s">
        <v>1774</v>
      </c>
      <c r="E876">
        <v>36</v>
      </c>
      <c r="F876" t="s">
        <v>76</v>
      </c>
      <c r="G876">
        <v>91365196</v>
      </c>
      <c r="H876" t="str">
        <f>RIGHT(Таблица2[[#This Row],[Дата рождения]],4)</f>
        <v>1981</v>
      </c>
    </row>
    <row r="877" spans="1:8" hidden="1" x14ac:dyDescent="0.2">
      <c r="A877">
        <v>1298</v>
      </c>
      <c r="B877" t="s">
        <v>1775</v>
      </c>
      <c r="C877" t="s">
        <v>71</v>
      </c>
      <c r="D877" s="21" t="s">
        <v>1776</v>
      </c>
      <c r="E877">
        <v>43</v>
      </c>
      <c r="F877" t="s">
        <v>73</v>
      </c>
      <c r="G877">
        <v>88524509</v>
      </c>
      <c r="H877" t="str">
        <f>RIGHT(Таблица2[[#This Row],[Дата рождения]],4)</f>
        <v>1975</v>
      </c>
    </row>
    <row r="878" spans="1:8" hidden="1" x14ac:dyDescent="0.2">
      <c r="A878">
        <v>964</v>
      </c>
      <c r="B878" t="s">
        <v>1777</v>
      </c>
      <c r="C878" t="s">
        <v>71</v>
      </c>
      <c r="D878" s="21" t="s">
        <v>1778</v>
      </c>
      <c r="E878">
        <v>23</v>
      </c>
      <c r="F878" t="s">
        <v>63</v>
      </c>
      <c r="G878">
        <v>17164335</v>
      </c>
      <c r="H878" t="str">
        <f>RIGHT(Таблица2[[#This Row],[Дата рождения]],4)</f>
        <v>1994</v>
      </c>
    </row>
    <row r="879" spans="1:8" hidden="1" x14ac:dyDescent="0.2">
      <c r="A879">
        <v>84</v>
      </c>
      <c r="B879" t="s">
        <v>1779</v>
      </c>
      <c r="C879" t="s">
        <v>65</v>
      </c>
      <c r="D879" s="21" t="s">
        <v>1780</v>
      </c>
      <c r="E879">
        <v>22</v>
      </c>
      <c r="F879" t="s">
        <v>63</v>
      </c>
      <c r="G879">
        <v>89607125</v>
      </c>
      <c r="H879" t="str">
        <f>RIGHT(Таблица2[[#This Row],[Дата рождения]],4)</f>
        <v>1995</v>
      </c>
    </row>
    <row r="880" spans="1:8" hidden="1" x14ac:dyDescent="0.2">
      <c r="A880">
        <v>1126</v>
      </c>
      <c r="B880" t="s">
        <v>1781</v>
      </c>
      <c r="C880" t="s">
        <v>71</v>
      </c>
      <c r="D880" s="21" t="s">
        <v>1782</v>
      </c>
      <c r="E880">
        <v>28</v>
      </c>
      <c r="F880" t="s">
        <v>63</v>
      </c>
      <c r="G880">
        <v>19124282</v>
      </c>
      <c r="H880" t="str">
        <f>RIGHT(Таблица2[[#This Row],[Дата рождения]],4)</f>
        <v>1989</v>
      </c>
    </row>
    <row r="881" spans="1:8" hidden="1" x14ac:dyDescent="0.2">
      <c r="A881">
        <v>544</v>
      </c>
      <c r="B881" t="s">
        <v>1783</v>
      </c>
      <c r="C881" t="s">
        <v>61</v>
      </c>
      <c r="D881" s="21" t="s">
        <v>1784</v>
      </c>
      <c r="E881">
        <v>19</v>
      </c>
      <c r="F881" t="s">
        <v>63</v>
      </c>
      <c r="G881">
        <v>26739937</v>
      </c>
      <c r="H881" t="str">
        <f>RIGHT(Таблица2[[#This Row],[Дата рождения]],4)</f>
        <v>1998</v>
      </c>
    </row>
    <row r="882" spans="1:8" hidden="1" x14ac:dyDescent="0.2">
      <c r="A882">
        <v>987</v>
      </c>
      <c r="B882" t="s">
        <v>1785</v>
      </c>
      <c r="C882" t="s">
        <v>71</v>
      </c>
      <c r="D882" s="21" t="s">
        <v>1786</v>
      </c>
      <c r="E882">
        <v>32</v>
      </c>
      <c r="F882" t="s">
        <v>63</v>
      </c>
      <c r="G882">
        <v>9271181</v>
      </c>
      <c r="H882" t="str">
        <f>RIGHT(Таблица2[[#This Row],[Дата рождения]],4)</f>
        <v>1986</v>
      </c>
    </row>
    <row r="883" spans="1:8" hidden="1" x14ac:dyDescent="0.2">
      <c r="A883">
        <v>1286</v>
      </c>
      <c r="B883" t="s">
        <v>1787</v>
      </c>
      <c r="C883" t="s">
        <v>71</v>
      </c>
      <c r="D883" s="21" t="s">
        <v>1788</v>
      </c>
      <c r="E883">
        <v>27</v>
      </c>
      <c r="F883" t="s">
        <v>63</v>
      </c>
      <c r="G883">
        <v>59628717</v>
      </c>
      <c r="H883" t="str">
        <f>RIGHT(Таблица2[[#This Row],[Дата рождения]],4)</f>
        <v>1990</v>
      </c>
    </row>
    <row r="884" spans="1:8" hidden="1" x14ac:dyDescent="0.2">
      <c r="A884">
        <v>215</v>
      </c>
      <c r="B884" t="s">
        <v>1789</v>
      </c>
      <c r="C884" t="s">
        <v>61</v>
      </c>
      <c r="D884" s="21" t="s">
        <v>1790</v>
      </c>
      <c r="E884">
        <v>18</v>
      </c>
      <c r="F884" t="s">
        <v>63</v>
      </c>
      <c r="G884">
        <v>64983078</v>
      </c>
      <c r="H884" t="str">
        <f>RIGHT(Таблица2[[#This Row],[Дата рождения]],4)</f>
        <v>1999</v>
      </c>
    </row>
    <row r="885" spans="1:8" hidden="1" x14ac:dyDescent="0.2">
      <c r="A885">
        <v>1107</v>
      </c>
      <c r="B885" t="s">
        <v>1791</v>
      </c>
      <c r="C885" t="s">
        <v>71</v>
      </c>
      <c r="D885" s="21" t="s">
        <v>1792</v>
      </c>
      <c r="E885">
        <v>21</v>
      </c>
      <c r="F885" t="s">
        <v>63</v>
      </c>
      <c r="G885">
        <v>8216744</v>
      </c>
      <c r="H885" t="str">
        <f>RIGHT(Таблица2[[#This Row],[Дата рождения]],4)</f>
        <v>1996</v>
      </c>
    </row>
    <row r="886" spans="1:8" hidden="1" x14ac:dyDescent="0.2">
      <c r="A886">
        <v>1408</v>
      </c>
      <c r="B886" t="s">
        <v>1793</v>
      </c>
      <c r="C886" t="s">
        <v>61</v>
      </c>
      <c r="D886" s="21" t="s">
        <v>1794</v>
      </c>
      <c r="E886">
        <v>32</v>
      </c>
      <c r="F886" t="s">
        <v>63</v>
      </c>
      <c r="G886">
        <v>63737312</v>
      </c>
      <c r="H886" t="str">
        <f>RIGHT(Таблица2[[#This Row],[Дата рождения]],4)</f>
        <v>1985</v>
      </c>
    </row>
    <row r="887" spans="1:8" hidden="1" x14ac:dyDescent="0.2">
      <c r="A887">
        <v>645</v>
      </c>
      <c r="B887" t="s">
        <v>1795</v>
      </c>
      <c r="C887" t="s">
        <v>71</v>
      </c>
      <c r="D887" s="21" t="s">
        <v>1355</v>
      </c>
      <c r="E887">
        <v>29</v>
      </c>
      <c r="F887" t="s">
        <v>124</v>
      </c>
      <c r="G887">
        <v>45784992</v>
      </c>
      <c r="H887" t="str">
        <f>RIGHT(Таблица2[[#This Row],[Дата рождения]],4)</f>
        <v>1988</v>
      </c>
    </row>
    <row r="888" spans="1:8" hidden="1" x14ac:dyDescent="0.2">
      <c r="A888">
        <v>433</v>
      </c>
      <c r="B888" t="s">
        <v>1796</v>
      </c>
      <c r="C888" t="s">
        <v>71</v>
      </c>
      <c r="D888" s="21" t="s">
        <v>1797</v>
      </c>
      <c r="E888">
        <v>23</v>
      </c>
      <c r="F888" t="s">
        <v>63</v>
      </c>
      <c r="G888">
        <v>39039653</v>
      </c>
      <c r="H888" t="str">
        <f>RIGHT(Таблица2[[#This Row],[Дата рождения]],4)</f>
        <v>1994</v>
      </c>
    </row>
    <row r="889" spans="1:8" hidden="1" x14ac:dyDescent="0.2">
      <c r="A889">
        <v>397</v>
      </c>
      <c r="B889" t="s">
        <v>1798</v>
      </c>
      <c r="C889" t="s">
        <v>65</v>
      </c>
      <c r="D889" s="21" t="s">
        <v>1799</v>
      </c>
      <c r="E889">
        <v>20</v>
      </c>
      <c r="F889" t="s">
        <v>124</v>
      </c>
      <c r="G889">
        <v>95145279</v>
      </c>
      <c r="H889" t="str">
        <f>RIGHT(Таблица2[[#This Row],[Дата рождения]],4)</f>
        <v>1997</v>
      </c>
    </row>
    <row r="890" spans="1:8" hidden="1" x14ac:dyDescent="0.2">
      <c r="A890">
        <v>1539</v>
      </c>
      <c r="B890" t="s">
        <v>1800</v>
      </c>
      <c r="C890" t="s">
        <v>71</v>
      </c>
      <c r="D890" s="21" t="s">
        <v>1801</v>
      </c>
      <c r="E890">
        <v>33</v>
      </c>
      <c r="F890" t="s">
        <v>63</v>
      </c>
      <c r="G890">
        <v>12111497</v>
      </c>
      <c r="H890" t="str">
        <f>RIGHT(Таблица2[[#This Row],[Дата рождения]],4)</f>
        <v>1984</v>
      </c>
    </row>
    <row r="891" spans="1:8" hidden="1" x14ac:dyDescent="0.2">
      <c r="A891">
        <v>521</v>
      </c>
      <c r="B891" t="s">
        <v>1802</v>
      </c>
      <c r="C891" t="s">
        <v>65</v>
      </c>
      <c r="D891" s="21" t="s">
        <v>1803</v>
      </c>
      <c r="E891">
        <v>25</v>
      </c>
      <c r="F891" t="s">
        <v>63</v>
      </c>
      <c r="G891">
        <v>29627882</v>
      </c>
      <c r="H891" t="str">
        <f>RIGHT(Таблица2[[#This Row],[Дата рождения]],4)</f>
        <v>1992</v>
      </c>
    </row>
    <row r="892" spans="1:8" hidden="1" x14ac:dyDescent="0.2">
      <c r="A892">
        <v>1162</v>
      </c>
      <c r="B892" t="s">
        <v>1804</v>
      </c>
      <c r="C892" t="s">
        <v>71</v>
      </c>
      <c r="D892" s="21" t="s">
        <v>1805</v>
      </c>
      <c r="E892">
        <v>32</v>
      </c>
      <c r="F892" t="s">
        <v>63</v>
      </c>
      <c r="G892">
        <v>79076889</v>
      </c>
      <c r="H892" t="str">
        <f>RIGHT(Таблица2[[#This Row],[Дата рождения]],4)</f>
        <v>1985</v>
      </c>
    </row>
    <row r="893" spans="1:8" hidden="1" x14ac:dyDescent="0.2">
      <c r="A893">
        <v>153</v>
      </c>
      <c r="B893" t="s">
        <v>1806</v>
      </c>
      <c r="C893" t="s">
        <v>71</v>
      </c>
      <c r="D893" s="21" t="s">
        <v>1807</v>
      </c>
      <c r="E893">
        <v>31</v>
      </c>
      <c r="F893" t="s">
        <v>63</v>
      </c>
      <c r="G893">
        <v>26612020</v>
      </c>
      <c r="H893" t="str">
        <f>RIGHT(Таблица2[[#This Row],[Дата рождения]],4)</f>
        <v>1986</v>
      </c>
    </row>
    <row r="894" spans="1:8" hidden="1" x14ac:dyDescent="0.2">
      <c r="A894">
        <v>599</v>
      </c>
      <c r="B894" t="s">
        <v>1808</v>
      </c>
      <c r="C894" t="s">
        <v>71</v>
      </c>
      <c r="D894" s="21" t="s">
        <v>1809</v>
      </c>
      <c r="E894">
        <v>27</v>
      </c>
      <c r="F894" t="s">
        <v>63</v>
      </c>
      <c r="G894">
        <v>62126538</v>
      </c>
      <c r="H894" t="str">
        <f>RIGHT(Таблица2[[#This Row],[Дата рождения]],4)</f>
        <v>1990</v>
      </c>
    </row>
    <row r="895" spans="1:8" hidden="1" x14ac:dyDescent="0.2">
      <c r="A895">
        <v>1287</v>
      </c>
      <c r="B895" t="s">
        <v>1810</v>
      </c>
      <c r="C895" t="s">
        <v>71</v>
      </c>
      <c r="D895" s="21" t="s">
        <v>1811</v>
      </c>
      <c r="E895">
        <v>21</v>
      </c>
      <c r="F895" t="s">
        <v>63</v>
      </c>
      <c r="G895">
        <v>93853514</v>
      </c>
      <c r="H895" t="str">
        <f>RIGHT(Таблица2[[#This Row],[Дата рождения]],4)</f>
        <v>1996</v>
      </c>
    </row>
    <row r="896" spans="1:8" hidden="1" x14ac:dyDescent="0.2">
      <c r="A896">
        <v>910</v>
      </c>
      <c r="B896" t="s">
        <v>1812</v>
      </c>
      <c r="C896" t="s">
        <v>71</v>
      </c>
      <c r="D896" s="21" t="s">
        <v>1813</v>
      </c>
      <c r="E896">
        <v>22</v>
      </c>
      <c r="F896" t="s">
        <v>63</v>
      </c>
      <c r="G896">
        <v>10180944</v>
      </c>
      <c r="H896" t="str">
        <f>RIGHT(Таблица2[[#This Row],[Дата рождения]],4)</f>
        <v>1995</v>
      </c>
    </row>
    <row r="897" spans="1:8" hidden="1" x14ac:dyDescent="0.2">
      <c r="A897">
        <v>549</v>
      </c>
      <c r="B897" t="s">
        <v>1814</v>
      </c>
      <c r="C897" t="s">
        <v>71</v>
      </c>
      <c r="D897" s="21" t="s">
        <v>1815</v>
      </c>
      <c r="E897">
        <v>29</v>
      </c>
      <c r="F897" t="s">
        <v>63</v>
      </c>
      <c r="G897">
        <v>90918477</v>
      </c>
      <c r="H897" t="str">
        <f>RIGHT(Таблица2[[#This Row],[Дата рождения]],4)</f>
        <v>1988</v>
      </c>
    </row>
    <row r="898" spans="1:8" hidden="1" x14ac:dyDescent="0.2">
      <c r="A898">
        <v>1593</v>
      </c>
      <c r="B898" t="s">
        <v>1816</v>
      </c>
      <c r="C898" t="s">
        <v>71</v>
      </c>
      <c r="D898" s="21" t="s">
        <v>1817</v>
      </c>
      <c r="E898">
        <v>31</v>
      </c>
      <c r="F898" t="s">
        <v>63</v>
      </c>
      <c r="G898">
        <v>34156911</v>
      </c>
      <c r="H898" t="str">
        <f>RIGHT(Таблица2[[#This Row],[Дата рождения]],4)</f>
        <v>1986</v>
      </c>
    </row>
    <row r="899" spans="1:8" hidden="1" x14ac:dyDescent="0.2">
      <c r="A899">
        <v>1788</v>
      </c>
      <c r="B899" t="s">
        <v>1818</v>
      </c>
      <c r="C899" t="s">
        <v>65</v>
      </c>
      <c r="D899" s="21" t="s">
        <v>1819</v>
      </c>
      <c r="E899">
        <v>21</v>
      </c>
      <c r="F899" t="s">
        <v>63</v>
      </c>
      <c r="G899">
        <v>88795653</v>
      </c>
      <c r="H899" t="str">
        <f>RIGHT(Таблица2[[#This Row],[Дата рождения]],4)</f>
        <v>1996</v>
      </c>
    </row>
    <row r="900" spans="1:8" hidden="1" x14ac:dyDescent="0.2">
      <c r="A900">
        <v>464</v>
      </c>
      <c r="B900" t="s">
        <v>1820</v>
      </c>
      <c r="C900" t="s">
        <v>71</v>
      </c>
      <c r="D900" s="21" t="s">
        <v>1821</v>
      </c>
      <c r="E900">
        <v>19</v>
      </c>
      <c r="F900" t="s">
        <v>63</v>
      </c>
      <c r="G900">
        <v>78795855</v>
      </c>
      <c r="H900" t="str">
        <f>RIGHT(Таблица2[[#This Row],[Дата рождения]],4)</f>
        <v>1998</v>
      </c>
    </row>
    <row r="901" spans="1:8" hidden="1" x14ac:dyDescent="0.2">
      <c r="A901">
        <v>1096</v>
      </c>
      <c r="B901" t="s">
        <v>1822</v>
      </c>
      <c r="C901" t="s">
        <v>71</v>
      </c>
      <c r="D901" s="21" t="s">
        <v>1823</v>
      </c>
      <c r="E901">
        <v>37</v>
      </c>
      <c r="F901" t="s">
        <v>67</v>
      </c>
      <c r="G901">
        <v>23114887</v>
      </c>
      <c r="H901" t="str">
        <f>RIGHT(Таблица2[[#This Row],[Дата рождения]],4)</f>
        <v>1980</v>
      </c>
    </row>
    <row r="902" spans="1:8" hidden="1" x14ac:dyDescent="0.2">
      <c r="A902">
        <v>80</v>
      </c>
      <c r="B902" t="s">
        <v>1824</v>
      </c>
      <c r="C902" t="s">
        <v>71</v>
      </c>
      <c r="D902" s="21" t="s">
        <v>1825</v>
      </c>
      <c r="E902">
        <v>32</v>
      </c>
      <c r="F902" t="s">
        <v>85</v>
      </c>
      <c r="G902">
        <v>27386747</v>
      </c>
      <c r="H902" t="str">
        <f>RIGHT(Таблица2[[#This Row],[Дата рождения]],4)</f>
        <v>1985</v>
      </c>
    </row>
    <row r="903" spans="1:8" hidden="1" x14ac:dyDescent="0.2">
      <c r="A903">
        <v>820</v>
      </c>
      <c r="B903" t="s">
        <v>1826</v>
      </c>
      <c r="C903" t="s">
        <v>65</v>
      </c>
      <c r="D903" s="21" t="s">
        <v>1827</v>
      </c>
      <c r="E903">
        <v>20</v>
      </c>
      <c r="F903" t="s">
        <v>103</v>
      </c>
      <c r="G903">
        <v>86825560</v>
      </c>
      <c r="H903" t="str">
        <f>RIGHT(Таблица2[[#This Row],[Дата рождения]],4)</f>
        <v>1997</v>
      </c>
    </row>
    <row r="904" spans="1:8" hidden="1" x14ac:dyDescent="0.2">
      <c r="A904">
        <v>1505</v>
      </c>
      <c r="B904" t="s">
        <v>1828</v>
      </c>
      <c r="C904" t="s">
        <v>71</v>
      </c>
      <c r="D904" s="21" t="s">
        <v>1829</v>
      </c>
      <c r="E904">
        <v>21</v>
      </c>
      <c r="F904" t="s">
        <v>63</v>
      </c>
      <c r="G904">
        <v>12056418</v>
      </c>
      <c r="H904" t="str">
        <f>RIGHT(Таблица2[[#This Row],[Дата рождения]],4)</f>
        <v>1996</v>
      </c>
    </row>
    <row r="905" spans="1:8" hidden="1" x14ac:dyDescent="0.2">
      <c r="A905">
        <v>805</v>
      </c>
      <c r="B905" t="s">
        <v>1830</v>
      </c>
      <c r="C905" t="s">
        <v>65</v>
      </c>
      <c r="D905" s="21" t="s">
        <v>1831</v>
      </c>
      <c r="E905">
        <v>22</v>
      </c>
      <c r="F905" t="s">
        <v>63</v>
      </c>
      <c r="G905">
        <v>58903862</v>
      </c>
      <c r="H905" t="str">
        <f>RIGHT(Таблица2[[#This Row],[Дата рождения]],4)</f>
        <v>1995</v>
      </c>
    </row>
    <row r="906" spans="1:8" hidden="1" x14ac:dyDescent="0.2">
      <c r="A906">
        <v>104</v>
      </c>
      <c r="B906" t="s">
        <v>1832</v>
      </c>
      <c r="C906" t="s">
        <v>65</v>
      </c>
      <c r="D906" s="21" t="s">
        <v>1833</v>
      </c>
      <c r="E906">
        <v>23</v>
      </c>
      <c r="F906" t="s">
        <v>124</v>
      </c>
      <c r="G906">
        <v>49897975</v>
      </c>
      <c r="H906" t="str">
        <f>RIGHT(Таблица2[[#This Row],[Дата рождения]],4)</f>
        <v>1994</v>
      </c>
    </row>
    <row r="907" spans="1:8" hidden="1" x14ac:dyDescent="0.2">
      <c r="A907">
        <v>286</v>
      </c>
      <c r="B907" t="s">
        <v>1834</v>
      </c>
      <c r="C907" t="s">
        <v>71</v>
      </c>
      <c r="D907" s="21" t="s">
        <v>1835</v>
      </c>
      <c r="E907">
        <v>37</v>
      </c>
      <c r="F907" t="s">
        <v>73</v>
      </c>
      <c r="G907">
        <v>97969776</v>
      </c>
      <c r="H907" t="str">
        <f>RIGHT(Таблица2[[#This Row],[Дата рождения]],4)</f>
        <v>1980</v>
      </c>
    </row>
    <row r="908" spans="1:8" hidden="1" x14ac:dyDescent="0.2">
      <c r="A908">
        <v>1425</v>
      </c>
      <c r="B908" t="s">
        <v>1836</v>
      </c>
      <c r="C908" t="s">
        <v>61</v>
      </c>
      <c r="D908" s="21" t="s">
        <v>1837</v>
      </c>
      <c r="E908">
        <v>34</v>
      </c>
      <c r="F908" t="s">
        <v>73</v>
      </c>
      <c r="G908">
        <v>8413312</v>
      </c>
      <c r="H908" t="str">
        <f>RIGHT(Таблица2[[#This Row],[Дата рождения]],4)</f>
        <v>1983</v>
      </c>
    </row>
    <row r="909" spans="1:8" hidden="1" x14ac:dyDescent="0.2">
      <c r="A909">
        <v>1737</v>
      </c>
      <c r="B909" t="s">
        <v>1838</v>
      </c>
      <c r="C909" t="s">
        <v>65</v>
      </c>
      <c r="D909" s="21" t="s">
        <v>1839</v>
      </c>
      <c r="E909">
        <v>21</v>
      </c>
      <c r="F909" t="s">
        <v>63</v>
      </c>
      <c r="G909">
        <v>90652205</v>
      </c>
      <c r="H909" t="str">
        <f>RIGHT(Таблица2[[#This Row],[Дата рождения]],4)</f>
        <v>1996</v>
      </c>
    </row>
    <row r="910" spans="1:8" hidden="1" x14ac:dyDescent="0.2">
      <c r="A910">
        <v>60</v>
      </c>
      <c r="B910" t="s">
        <v>1840</v>
      </c>
      <c r="C910" t="s">
        <v>71</v>
      </c>
      <c r="D910" s="21" t="s">
        <v>1436</v>
      </c>
      <c r="E910">
        <v>31</v>
      </c>
      <c r="F910" t="s">
        <v>96</v>
      </c>
      <c r="G910">
        <v>18596850</v>
      </c>
      <c r="H910" t="str">
        <f>RIGHT(Таблица2[[#This Row],[Дата рождения]],4)</f>
        <v>1986</v>
      </c>
    </row>
    <row r="911" spans="1:8" hidden="1" x14ac:dyDescent="0.2">
      <c r="A911">
        <v>1776</v>
      </c>
      <c r="B911" t="s">
        <v>1841</v>
      </c>
      <c r="C911" t="s">
        <v>71</v>
      </c>
      <c r="D911" s="21" t="s">
        <v>1842</v>
      </c>
      <c r="E911">
        <v>20</v>
      </c>
      <c r="F911" t="s">
        <v>207</v>
      </c>
      <c r="G911">
        <v>45288850</v>
      </c>
      <c r="H911" t="str">
        <f>RIGHT(Таблица2[[#This Row],[Дата рождения]],4)</f>
        <v>1997</v>
      </c>
    </row>
    <row r="912" spans="1:8" hidden="1" x14ac:dyDescent="0.2">
      <c r="A912">
        <v>1675</v>
      </c>
      <c r="B912" t="s">
        <v>1843</v>
      </c>
      <c r="C912" t="s">
        <v>71</v>
      </c>
      <c r="D912" s="21" t="s">
        <v>1844</v>
      </c>
      <c r="E912">
        <v>22</v>
      </c>
      <c r="F912" t="s">
        <v>63</v>
      </c>
      <c r="G912">
        <v>1991092</v>
      </c>
      <c r="H912" t="str">
        <f>RIGHT(Таблица2[[#This Row],[Дата рождения]],4)</f>
        <v>1995</v>
      </c>
    </row>
    <row r="913" spans="1:8" hidden="1" x14ac:dyDescent="0.2">
      <c r="A913">
        <v>191</v>
      </c>
      <c r="B913" t="s">
        <v>1845</v>
      </c>
      <c r="C913" t="s">
        <v>71</v>
      </c>
      <c r="D913" s="21" t="s">
        <v>1846</v>
      </c>
      <c r="E913">
        <v>19</v>
      </c>
      <c r="F913" t="s">
        <v>63</v>
      </c>
      <c r="G913">
        <v>29300244</v>
      </c>
      <c r="H913" t="str">
        <f>RIGHT(Таблица2[[#This Row],[Дата рождения]],4)</f>
        <v>1998</v>
      </c>
    </row>
    <row r="914" spans="1:8" hidden="1" x14ac:dyDescent="0.2">
      <c r="A914">
        <v>1722</v>
      </c>
      <c r="B914" t="s">
        <v>1847</v>
      </c>
      <c r="C914" t="s">
        <v>71</v>
      </c>
      <c r="D914" s="21" t="s">
        <v>1848</v>
      </c>
      <c r="E914">
        <v>32</v>
      </c>
      <c r="F914" t="s">
        <v>67</v>
      </c>
      <c r="G914">
        <v>15649374</v>
      </c>
      <c r="H914" t="str">
        <f>RIGHT(Таблица2[[#This Row],[Дата рождения]],4)</f>
        <v>1985</v>
      </c>
    </row>
    <row r="915" spans="1:8" hidden="1" x14ac:dyDescent="0.2">
      <c r="A915">
        <v>634</v>
      </c>
      <c r="B915" t="s">
        <v>1849</v>
      </c>
      <c r="C915" t="s">
        <v>71</v>
      </c>
      <c r="D915" s="21" t="s">
        <v>1850</v>
      </c>
      <c r="E915">
        <v>34</v>
      </c>
      <c r="F915" t="s">
        <v>73</v>
      </c>
      <c r="G915">
        <v>52814365</v>
      </c>
      <c r="H915" t="str">
        <f>RIGHT(Таблица2[[#This Row],[Дата рождения]],4)</f>
        <v>1983</v>
      </c>
    </row>
    <row r="916" spans="1:8" hidden="1" x14ac:dyDescent="0.2">
      <c r="A916">
        <v>743</v>
      </c>
      <c r="B916" t="s">
        <v>1851</v>
      </c>
      <c r="C916" t="s">
        <v>71</v>
      </c>
      <c r="D916" s="21" t="s">
        <v>1852</v>
      </c>
      <c r="E916">
        <v>32</v>
      </c>
      <c r="F916" t="s">
        <v>63</v>
      </c>
      <c r="G916">
        <v>42864699</v>
      </c>
      <c r="H916" t="str">
        <f>RIGHT(Таблица2[[#This Row],[Дата рождения]],4)</f>
        <v>1985</v>
      </c>
    </row>
    <row r="917" spans="1:8" hidden="1" x14ac:dyDescent="0.2">
      <c r="A917">
        <v>1689</v>
      </c>
      <c r="B917" t="s">
        <v>1853</v>
      </c>
      <c r="C917" t="s">
        <v>61</v>
      </c>
      <c r="D917" s="21" t="s">
        <v>1854</v>
      </c>
      <c r="E917">
        <v>38</v>
      </c>
      <c r="F917" t="s">
        <v>85</v>
      </c>
      <c r="G917">
        <v>71166034</v>
      </c>
      <c r="H917" t="str">
        <f>RIGHT(Таблица2[[#This Row],[Дата рождения]],4)</f>
        <v>1979</v>
      </c>
    </row>
    <row r="918" spans="1:8" hidden="1" x14ac:dyDescent="0.2">
      <c r="A918">
        <v>587</v>
      </c>
      <c r="B918" t="s">
        <v>1855</v>
      </c>
      <c r="C918" t="s">
        <v>61</v>
      </c>
      <c r="D918" s="21" t="s">
        <v>1856</v>
      </c>
      <c r="E918">
        <v>21</v>
      </c>
      <c r="F918" t="s">
        <v>63</v>
      </c>
      <c r="G918">
        <v>17516992</v>
      </c>
      <c r="H918" t="str">
        <f>RIGHT(Таблица2[[#This Row],[Дата рождения]],4)</f>
        <v>1996</v>
      </c>
    </row>
    <row r="919" spans="1:8" hidden="1" x14ac:dyDescent="0.2">
      <c r="A919">
        <v>604</v>
      </c>
      <c r="B919" t="s">
        <v>1857</v>
      </c>
      <c r="C919" t="s">
        <v>65</v>
      </c>
      <c r="D919" s="21" t="s">
        <v>1858</v>
      </c>
      <c r="E919">
        <v>33</v>
      </c>
      <c r="F919" t="s">
        <v>73</v>
      </c>
      <c r="G919">
        <v>95391062</v>
      </c>
      <c r="H919" t="str">
        <f>RIGHT(Таблица2[[#This Row],[Дата рождения]],4)</f>
        <v>1984</v>
      </c>
    </row>
    <row r="920" spans="1:8" hidden="1" x14ac:dyDescent="0.2">
      <c r="A920">
        <v>939</v>
      </c>
      <c r="B920" t="s">
        <v>1859</v>
      </c>
      <c r="C920" t="s">
        <v>71</v>
      </c>
      <c r="D920" s="21" t="s">
        <v>607</v>
      </c>
      <c r="E920">
        <v>37</v>
      </c>
      <c r="F920" t="s">
        <v>63</v>
      </c>
      <c r="G920">
        <v>65477260</v>
      </c>
      <c r="H920" t="str">
        <f>RIGHT(Таблица2[[#This Row],[Дата рождения]],4)</f>
        <v>1980</v>
      </c>
    </row>
    <row r="921" spans="1:8" hidden="1" x14ac:dyDescent="0.2">
      <c r="A921">
        <v>787</v>
      </c>
      <c r="B921" t="s">
        <v>1860</v>
      </c>
      <c r="C921" t="s">
        <v>71</v>
      </c>
      <c r="D921" s="21" t="s">
        <v>1861</v>
      </c>
      <c r="E921">
        <v>46</v>
      </c>
      <c r="F921" t="s">
        <v>124</v>
      </c>
      <c r="G921">
        <v>91276438</v>
      </c>
      <c r="H921" t="str">
        <f>RIGHT(Таблица2[[#This Row],[Дата рождения]],4)</f>
        <v>1972</v>
      </c>
    </row>
    <row r="922" spans="1:8" hidden="1" x14ac:dyDescent="0.2">
      <c r="A922">
        <v>1510</v>
      </c>
      <c r="B922" t="s">
        <v>1862</v>
      </c>
      <c r="C922" t="s">
        <v>65</v>
      </c>
      <c r="D922" s="21" t="s">
        <v>1863</v>
      </c>
      <c r="E922">
        <v>28</v>
      </c>
      <c r="F922" t="s">
        <v>63</v>
      </c>
      <c r="G922">
        <v>62141239</v>
      </c>
      <c r="H922" t="str">
        <f>RIGHT(Таблица2[[#This Row],[Дата рождения]],4)</f>
        <v>1989</v>
      </c>
    </row>
    <row r="923" spans="1:8" hidden="1" x14ac:dyDescent="0.2">
      <c r="A923">
        <v>1381</v>
      </c>
      <c r="B923" t="s">
        <v>1864</v>
      </c>
      <c r="C923" t="s">
        <v>65</v>
      </c>
      <c r="D923" s="21" t="s">
        <v>1865</v>
      </c>
      <c r="E923">
        <v>28</v>
      </c>
      <c r="F923" t="s">
        <v>63</v>
      </c>
      <c r="G923">
        <v>57842578</v>
      </c>
      <c r="H923" t="str">
        <f>RIGHT(Таблица2[[#This Row],[Дата рождения]],4)</f>
        <v>1989</v>
      </c>
    </row>
    <row r="924" spans="1:8" hidden="1" x14ac:dyDescent="0.2">
      <c r="A924">
        <v>399</v>
      </c>
      <c r="B924" t="s">
        <v>1866</v>
      </c>
      <c r="C924" t="s">
        <v>71</v>
      </c>
      <c r="D924" s="21" t="s">
        <v>1867</v>
      </c>
      <c r="E924">
        <v>27</v>
      </c>
      <c r="F924" t="s">
        <v>63</v>
      </c>
      <c r="G924">
        <v>77232347</v>
      </c>
      <c r="H924" t="str">
        <f>RIGHT(Таблица2[[#This Row],[Дата рождения]],4)</f>
        <v>1990</v>
      </c>
    </row>
    <row r="925" spans="1:8" hidden="1" x14ac:dyDescent="0.2">
      <c r="A925">
        <v>81</v>
      </c>
      <c r="B925" t="s">
        <v>1868</v>
      </c>
      <c r="C925" t="s">
        <v>61</v>
      </c>
      <c r="D925" s="21" t="s">
        <v>1869</v>
      </c>
      <c r="E925">
        <v>19</v>
      </c>
      <c r="F925" t="s">
        <v>63</v>
      </c>
      <c r="G925">
        <v>41233730</v>
      </c>
      <c r="H925" t="str">
        <f>RIGHT(Таблица2[[#This Row],[Дата рождения]],4)</f>
        <v>1998</v>
      </c>
    </row>
    <row r="926" spans="1:8" hidden="1" x14ac:dyDescent="0.2">
      <c r="A926">
        <v>96</v>
      </c>
      <c r="B926" t="s">
        <v>1870</v>
      </c>
      <c r="C926" t="s">
        <v>71</v>
      </c>
      <c r="D926" s="21" t="s">
        <v>1019</v>
      </c>
      <c r="E926">
        <v>21</v>
      </c>
      <c r="F926" t="s">
        <v>63</v>
      </c>
      <c r="G926">
        <v>96568206</v>
      </c>
      <c r="H926" t="str">
        <f>RIGHT(Таблица2[[#This Row],[Дата рождения]],4)</f>
        <v>1997</v>
      </c>
    </row>
    <row r="927" spans="1:8" hidden="1" x14ac:dyDescent="0.2">
      <c r="A927">
        <v>209</v>
      </c>
      <c r="B927" t="s">
        <v>1871</v>
      </c>
      <c r="C927" t="s">
        <v>65</v>
      </c>
      <c r="D927" s="21" t="s">
        <v>1872</v>
      </c>
      <c r="E927">
        <v>36</v>
      </c>
      <c r="F927" t="s">
        <v>63</v>
      </c>
      <c r="G927">
        <v>37824191</v>
      </c>
      <c r="H927" t="str">
        <f>RIGHT(Таблица2[[#This Row],[Дата рождения]],4)</f>
        <v>1981</v>
      </c>
    </row>
    <row r="928" spans="1:8" hidden="1" x14ac:dyDescent="0.2">
      <c r="A928">
        <v>822</v>
      </c>
      <c r="B928" t="s">
        <v>1873</v>
      </c>
      <c r="C928" t="s">
        <v>71</v>
      </c>
      <c r="D928" s="21" t="s">
        <v>1874</v>
      </c>
      <c r="E928">
        <v>29</v>
      </c>
      <c r="F928" t="s">
        <v>63</v>
      </c>
      <c r="G928">
        <v>62982525</v>
      </c>
      <c r="H928" t="str">
        <f>RIGHT(Таблица2[[#This Row],[Дата рождения]],4)</f>
        <v>1988</v>
      </c>
    </row>
    <row r="929" spans="1:8" hidden="1" x14ac:dyDescent="0.2">
      <c r="A929">
        <v>452</v>
      </c>
      <c r="B929" t="s">
        <v>1875</v>
      </c>
      <c r="C929" t="s">
        <v>71</v>
      </c>
      <c r="D929" s="21" t="s">
        <v>1876</v>
      </c>
      <c r="E929">
        <v>31</v>
      </c>
      <c r="F929" t="s">
        <v>207</v>
      </c>
      <c r="G929">
        <v>22538569</v>
      </c>
      <c r="H929" t="str">
        <f>RIGHT(Таблица2[[#This Row],[Дата рождения]],4)</f>
        <v>1986</v>
      </c>
    </row>
    <row r="930" spans="1:8" hidden="1" x14ac:dyDescent="0.2">
      <c r="A930">
        <v>447</v>
      </c>
      <c r="B930" t="s">
        <v>1877</v>
      </c>
      <c r="C930" t="s">
        <v>71</v>
      </c>
      <c r="D930" s="21" t="s">
        <v>1878</v>
      </c>
      <c r="E930">
        <v>18</v>
      </c>
      <c r="F930" t="s">
        <v>63</v>
      </c>
      <c r="G930">
        <v>47642154</v>
      </c>
      <c r="H930" t="str">
        <f>RIGHT(Таблица2[[#This Row],[Дата рождения]],4)</f>
        <v>1999</v>
      </c>
    </row>
    <row r="931" spans="1:8" hidden="1" x14ac:dyDescent="0.2">
      <c r="A931">
        <v>801</v>
      </c>
      <c r="B931" t="s">
        <v>1879</v>
      </c>
      <c r="C931" t="s">
        <v>71</v>
      </c>
      <c r="D931" s="21" t="s">
        <v>1880</v>
      </c>
      <c r="E931">
        <v>20</v>
      </c>
      <c r="F931" t="s">
        <v>63</v>
      </c>
      <c r="G931">
        <v>69007014</v>
      </c>
      <c r="H931" t="str">
        <f>RIGHT(Таблица2[[#This Row],[Дата рождения]],4)</f>
        <v>1997</v>
      </c>
    </row>
    <row r="932" spans="1:8" hidden="1" x14ac:dyDescent="0.2">
      <c r="A932">
        <v>1391</v>
      </c>
      <c r="B932" t="s">
        <v>1881</v>
      </c>
      <c r="C932" t="s">
        <v>71</v>
      </c>
      <c r="D932" s="21" t="s">
        <v>1882</v>
      </c>
      <c r="E932">
        <v>41</v>
      </c>
      <c r="F932" t="s">
        <v>63</v>
      </c>
      <c r="G932">
        <v>84874504</v>
      </c>
      <c r="H932" t="str">
        <f>RIGHT(Таблица2[[#This Row],[Дата рождения]],4)</f>
        <v>1976</v>
      </c>
    </row>
    <row r="933" spans="1:8" hidden="1" x14ac:dyDescent="0.2">
      <c r="A933">
        <v>267</v>
      </c>
      <c r="B933" t="s">
        <v>1883</v>
      </c>
      <c r="C933" t="s">
        <v>71</v>
      </c>
      <c r="D933" s="21" t="s">
        <v>1884</v>
      </c>
      <c r="E933">
        <v>20</v>
      </c>
      <c r="F933" t="s">
        <v>67</v>
      </c>
      <c r="G933">
        <v>48463536</v>
      </c>
      <c r="H933" t="str">
        <f>RIGHT(Таблица2[[#This Row],[Дата рождения]],4)</f>
        <v>1997</v>
      </c>
    </row>
    <row r="934" spans="1:8" hidden="1" x14ac:dyDescent="0.2">
      <c r="A934">
        <v>1121</v>
      </c>
      <c r="B934" t="s">
        <v>1885</v>
      </c>
      <c r="C934" t="s">
        <v>71</v>
      </c>
      <c r="D934" s="21" t="s">
        <v>1886</v>
      </c>
      <c r="E934">
        <v>34</v>
      </c>
      <c r="F934" t="s">
        <v>63</v>
      </c>
      <c r="G934">
        <v>34316177</v>
      </c>
      <c r="H934" t="str">
        <f>RIGHT(Таблица2[[#This Row],[Дата рождения]],4)</f>
        <v>1983</v>
      </c>
    </row>
    <row r="935" spans="1:8" hidden="1" x14ac:dyDescent="0.2">
      <c r="A935">
        <v>1365</v>
      </c>
      <c r="B935" t="s">
        <v>1887</v>
      </c>
      <c r="C935" t="s">
        <v>61</v>
      </c>
      <c r="D935" s="21" t="s">
        <v>1888</v>
      </c>
      <c r="E935">
        <v>20</v>
      </c>
      <c r="F935" t="s">
        <v>63</v>
      </c>
      <c r="G935">
        <v>45535519</v>
      </c>
      <c r="H935" t="str">
        <f>RIGHT(Таблица2[[#This Row],[Дата рождения]],4)</f>
        <v>1998</v>
      </c>
    </row>
    <row r="936" spans="1:8" hidden="1" x14ac:dyDescent="0.2">
      <c r="A936">
        <v>1072</v>
      </c>
      <c r="B936" t="s">
        <v>1889</v>
      </c>
      <c r="C936" t="s">
        <v>71</v>
      </c>
      <c r="D936" s="21" t="s">
        <v>700</v>
      </c>
      <c r="E936">
        <v>30</v>
      </c>
      <c r="F936" t="s">
        <v>161</v>
      </c>
      <c r="G936">
        <v>40224045</v>
      </c>
      <c r="H936" t="str">
        <f>RIGHT(Таблица2[[#This Row],[Дата рождения]],4)</f>
        <v>1987</v>
      </c>
    </row>
    <row r="937" spans="1:8" hidden="1" x14ac:dyDescent="0.2">
      <c r="A937">
        <v>606</v>
      </c>
      <c r="B937" t="s">
        <v>1890</v>
      </c>
      <c r="C937" t="s">
        <v>71</v>
      </c>
      <c r="D937" s="21" t="s">
        <v>1891</v>
      </c>
      <c r="E937">
        <v>33</v>
      </c>
      <c r="F937" t="s">
        <v>63</v>
      </c>
      <c r="G937">
        <v>69296098</v>
      </c>
      <c r="H937" t="str">
        <f>RIGHT(Таблица2[[#This Row],[Дата рождения]],4)</f>
        <v>1985</v>
      </c>
    </row>
    <row r="938" spans="1:8" hidden="1" x14ac:dyDescent="0.2">
      <c r="A938">
        <v>1629</v>
      </c>
      <c r="B938" t="s">
        <v>1892</v>
      </c>
      <c r="C938" t="s">
        <v>61</v>
      </c>
      <c r="D938" s="21" t="s">
        <v>377</v>
      </c>
      <c r="E938">
        <v>22</v>
      </c>
      <c r="F938" t="s">
        <v>63</v>
      </c>
      <c r="G938">
        <v>70014129</v>
      </c>
      <c r="H938" t="str">
        <f>RIGHT(Таблица2[[#This Row],[Дата рождения]],4)</f>
        <v>1995</v>
      </c>
    </row>
    <row r="939" spans="1:8" hidden="1" x14ac:dyDescent="0.2">
      <c r="A939">
        <v>553</v>
      </c>
      <c r="B939" t="s">
        <v>1893</v>
      </c>
      <c r="C939" t="s">
        <v>71</v>
      </c>
      <c r="D939" s="21" t="s">
        <v>1894</v>
      </c>
      <c r="E939">
        <v>22</v>
      </c>
      <c r="F939" t="s">
        <v>63</v>
      </c>
      <c r="G939">
        <v>98361454</v>
      </c>
      <c r="H939" t="str">
        <f>RIGHT(Таблица2[[#This Row],[Дата рождения]],4)</f>
        <v>1995</v>
      </c>
    </row>
    <row r="940" spans="1:8" hidden="1" x14ac:dyDescent="0.2">
      <c r="A940">
        <v>427</v>
      </c>
      <c r="B940" t="s">
        <v>1895</v>
      </c>
      <c r="C940" t="s">
        <v>71</v>
      </c>
      <c r="D940" s="21" t="s">
        <v>1896</v>
      </c>
      <c r="E940">
        <v>28</v>
      </c>
      <c r="F940" t="s">
        <v>103</v>
      </c>
      <c r="G940">
        <v>80686839</v>
      </c>
      <c r="H940" t="str">
        <f>RIGHT(Таблица2[[#This Row],[Дата рождения]],4)</f>
        <v>1989</v>
      </c>
    </row>
    <row r="941" spans="1:8" hidden="1" x14ac:dyDescent="0.2">
      <c r="A941">
        <v>189</v>
      </c>
      <c r="B941" t="s">
        <v>1897</v>
      </c>
      <c r="C941" t="s">
        <v>71</v>
      </c>
      <c r="D941" s="21" t="s">
        <v>1898</v>
      </c>
      <c r="E941">
        <v>38</v>
      </c>
      <c r="F941" t="s">
        <v>63</v>
      </c>
      <c r="G941">
        <v>93300534</v>
      </c>
      <c r="H941" t="str">
        <f>RIGHT(Таблица2[[#This Row],[Дата рождения]],4)</f>
        <v>1979</v>
      </c>
    </row>
    <row r="942" spans="1:8" hidden="1" x14ac:dyDescent="0.2">
      <c r="A942">
        <v>59</v>
      </c>
      <c r="B942" t="s">
        <v>1899</v>
      </c>
      <c r="C942" t="s">
        <v>71</v>
      </c>
      <c r="D942" s="21" t="s">
        <v>1900</v>
      </c>
      <c r="E942">
        <v>21</v>
      </c>
      <c r="F942" t="s">
        <v>63</v>
      </c>
      <c r="G942">
        <v>9932175</v>
      </c>
      <c r="H942" t="str">
        <f>RIGHT(Таблица2[[#This Row],[Дата рождения]],4)</f>
        <v>1996</v>
      </c>
    </row>
    <row r="943" spans="1:8" hidden="1" x14ac:dyDescent="0.2">
      <c r="A943">
        <v>323</v>
      </c>
      <c r="B943" t="s">
        <v>1901</v>
      </c>
      <c r="C943" t="s">
        <v>71</v>
      </c>
      <c r="D943" s="21" t="s">
        <v>1902</v>
      </c>
      <c r="E943">
        <v>36</v>
      </c>
      <c r="F943" t="s">
        <v>63</v>
      </c>
      <c r="G943">
        <v>53710346</v>
      </c>
      <c r="H943" t="str">
        <f>RIGHT(Таблица2[[#This Row],[Дата рождения]],4)</f>
        <v>1981</v>
      </c>
    </row>
    <row r="944" spans="1:8" hidden="1" x14ac:dyDescent="0.2">
      <c r="A944">
        <v>1621</v>
      </c>
      <c r="B944" t="s">
        <v>1903</v>
      </c>
      <c r="C944" t="s">
        <v>71</v>
      </c>
      <c r="D944" s="21" t="s">
        <v>1617</v>
      </c>
      <c r="E944">
        <v>21</v>
      </c>
      <c r="F944" t="s">
        <v>85</v>
      </c>
      <c r="G944">
        <v>78408873</v>
      </c>
      <c r="H944" t="str">
        <f>RIGHT(Таблица2[[#This Row],[Дата рождения]],4)</f>
        <v>1996</v>
      </c>
    </row>
    <row r="945" spans="1:8" hidden="1" x14ac:dyDescent="0.2">
      <c r="A945">
        <v>520</v>
      </c>
      <c r="B945" t="s">
        <v>1904</v>
      </c>
      <c r="C945" t="s">
        <v>71</v>
      </c>
      <c r="D945" s="21" t="s">
        <v>1905</v>
      </c>
      <c r="E945">
        <v>33</v>
      </c>
      <c r="F945" t="s">
        <v>73</v>
      </c>
      <c r="G945">
        <v>16142562</v>
      </c>
      <c r="H945" t="str">
        <f>RIGHT(Таблица2[[#This Row],[Дата рождения]],4)</f>
        <v>1984</v>
      </c>
    </row>
    <row r="946" spans="1:8" hidden="1" x14ac:dyDescent="0.2">
      <c r="A946">
        <v>1380</v>
      </c>
      <c r="B946" t="s">
        <v>1906</v>
      </c>
      <c r="C946" t="s">
        <v>71</v>
      </c>
      <c r="D946" s="21" t="s">
        <v>1907</v>
      </c>
      <c r="E946">
        <v>28</v>
      </c>
      <c r="F946" t="s">
        <v>63</v>
      </c>
      <c r="G946">
        <v>78771535</v>
      </c>
      <c r="H946" t="str">
        <f>RIGHT(Таблица2[[#This Row],[Дата рождения]],4)</f>
        <v>1989</v>
      </c>
    </row>
    <row r="947" spans="1:8" hidden="1" x14ac:dyDescent="0.2">
      <c r="A947">
        <v>480</v>
      </c>
      <c r="B947" t="s">
        <v>1908</v>
      </c>
      <c r="C947" t="s">
        <v>71</v>
      </c>
      <c r="D947" s="21" t="s">
        <v>1909</v>
      </c>
      <c r="E947">
        <v>29</v>
      </c>
      <c r="F947" t="s">
        <v>63</v>
      </c>
      <c r="G947">
        <v>74174227</v>
      </c>
      <c r="H947" t="str">
        <f>RIGHT(Таблица2[[#This Row],[Дата рождения]],4)</f>
        <v>1988</v>
      </c>
    </row>
    <row r="948" spans="1:8" hidden="1" x14ac:dyDescent="0.2">
      <c r="A948">
        <v>779</v>
      </c>
      <c r="B948" t="s">
        <v>1910</v>
      </c>
      <c r="C948" t="s">
        <v>71</v>
      </c>
      <c r="D948" s="21" t="s">
        <v>1911</v>
      </c>
      <c r="E948">
        <v>36</v>
      </c>
      <c r="F948" t="s">
        <v>63</v>
      </c>
      <c r="G948">
        <v>45848150</v>
      </c>
      <c r="H948" t="str">
        <f>RIGHT(Таблица2[[#This Row],[Дата рождения]],4)</f>
        <v>1981</v>
      </c>
    </row>
    <row r="949" spans="1:8" hidden="1" x14ac:dyDescent="0.2">
      <c r="A949">
        <v>1261</v>
      </c>
      <c r="B949" t="s">
        <v>1912</v>
      </c>
      <c r="C949" t="s">
        <v>71</v>
      </c>
      <c r="D949" s="21" t="s">
        <v>1913</v>
      </c>
      <c r="E949">
        <v>26</v>
      </c>
      <c r="F949" t="s">
        <v>63</v>
      </c>
      <c r="G949">
        <v>91161042</v>
      </c>
      <c r="H949" t="str">
        <f>RIGHT(Таблица2[[#This Row],[Дата рождения]],4)</f>
        <v>1992</v>
      </c>
    </row>
    <row r="950" spans="1:8" hidden="1" x14ac:dyDescent="0.2">
      <c r="A950">
        <v>1103</v>
      </c>
      <c r="B950" t="s">
        <v>1914</v>
      </c>
      <c r="C950" t="s">
        <v>71</v>
      </c>
      <c r="D950" s="21" t="s">
        <v>1915</v>
      </c>
      <c r="E950">
        <v>30</v>
      </c>
      <c r="F950" t="s">
        <v>63</v>
      </c>
      <c r="G950">
        <v>71108186</v>
      </c>
      <c r="H950" t="str">
        <f>RIGHT(Таблица2[[#This Row],[Дата рождения]],4)</f>
        <v>1987</v>
      </c>
    </row>
    <row r="951" spans="1:8" hidden="1" x14ac:dyDescent="0.2">
      <c r="A951">
        <v>923</v>
      </c>
      <c r="B951" t="s">
        <v>1916</v>
      </c>
      <c r="C951" t="s">
        <v>65</v>
      </c>
      <c r="D951" s="21" t="s">
        <v>1917</v>
      </c>
      <c r="E951">
        <v>26</v>
      </c>
      <c r="F951" t="s">
        <v>124</v>
      </c>
      <c r="G951">
        <v>45816694</v>
      </c>
      <c r="H951" t="str">
        <f>RIGHT(Таблица2[[#This Row],[Дата рождения]],4)</f>
        <v>1991</v>
      </c>
    </row>
    <row r="952" spans="1:8" hidden="1" x14ac:dyDescent="0.2">
      <c r="A952">
        <v>1541</v>
      </c>
      <c r="B952" t="s">
        <v>1918</v>
      </c>
      <c r="C952" t="s">
        <v>65</v>
      </c>
      <c r="D952" s="21" t="s">
        <v>1919</v>
      </c>
      <c r="E952">
        <v>23</v>
      </c>
      <c r="F952" t="s">
        <v>63</v>
      </c>
      <c r="G952">
        <v>22209932</v>
      </c>
      <c r="H952" t="str">
        <f>RIGHT(Таблица2[[#This Row],[Дата рождения]],4)</f>
        <v>1994</v>
      </c>
    </row>
    <row r="953" spans="1:8" hidden="1" x14ac:dyDescent="0.2">
      <c r="A953">
        <v>759</v>
      </c>
      <c r="B953" t="s">
        <v>1920</v>
      </c>
      <c r="C953" t="s">
        <v>61</v>
      </c>
      <c r="D953" s="21" t="s">
        <v>1921</v>
      </c>
      <c r="E953">
        <v>37</v>
      </c>
      <c r="F953" t="s">
        <v>63</v>
      </c>
      <c r="G953">
        <v>92049085</v>
      </c>
      <c r="H953" t="str">
        <f>RIGHT(Таблица2[[#This Row],[Дата рождения]],4)</f>
        <v>1980</v>
      </c>
    </row>
    <row r="954" spans="1:8" hidden="1" x14ac:dyDescent="0.2">
      <c r="A954">
        <v>705</v>
      </c>
      <c r="B954" t="s">
        <v>1922</v>
      </c>
      <c r="C954" t="s">
        <v>61</v>
      </c>
      <c r="D954" s="21" t="s">
        <v>1923</v>
      </c>
      <c r="E954">
        <v>36</v>
      </c>
      <c r="F954" t="s">
        <v>103</v>
      </c>
      <c r="G954">
        <v>41045563</v>
      </c>
      <c r="H954" t="str">
        <f>RIGHT(Таблица2[[#This Row],[Дата рождения]],4)</f>
        <v>1981</v>
      </c>
    </row>
    <row r="955" spans="1:8" hidden="1" x14ac:dyDescent="0.2">
      <c r="A955">
        <v>506</v>
      </c>
      <c r="B955" t="s">
        <v>1924</v>
      </c>
      <c r="C955" t="s">
        <v>71</v>
      </c>
      <c r="D955" s="21" t="s">
        <v>1925</v>
      </c>
      <c r="E955">
        <v>19</v>
      </c>
      <c r="F955" t="s">
        <v>63</v>
      </c>
      <c r="G955">
        <v>88764221</v>
      </c>
      <c r="H955" t="str">
        <f>RIGHT(Таблица2[[#This Row],[Дата рождения]],4)</f>
        <v>1998</v>
      </c>
    </row>
    <row r="956" spans="1:8" hidden="1" x14ac:dyDescent="0.2">
      <c r="A956">
        <v>1172</v>
      </c>
      <c r="B956" t="s">
        <v>1926</v>
      </c>
      <c r="C956" t="s">
        <v>71</v>
      </c>
      <c r="D956" s="21" t="s">
        <v>1927</v>
      </c>
      <c r="E956">
        <v>27</v>
      </c>
      <c r="F956" t="s">
        <v>103</v>
      </c>
      <c r="G956">
        <v>36660133</v>
      </c>
      <c r="H956" t="str">
        <f>RIGHT(Таблица2[[#This Row],[Дата рождения]],4)</f>
        <v>1990</v>
      </c>
    </row>
    <row r="957" spans="1:8" hidden="1" x14ac:dyDescent="0.2">
      <c r="A957">
        <v>1094</v>
      </c>
      <c r="B957" t="s">
        <v>1928</v>
      </c>
      <c r="C957" t="s">
        <v>71</v>
      </c>
      <c r="D957" s="21" t="s">
        <v>1929</v>
      </c>
      <c r="E957">
        <v>40</v>
      </c>
      <c r="F957" t="s">
        <v>63</v>
      </c>
      <c r="G957">
        <v>63147822</v>
      </c>
      <c r="H957" t="str">
        <f>RIGHT(Таблица2[[#This Row],[Дата рождения]],4)</f>
        <v>1977</v>
      </c>
    </row>
    <row r="958" spans="1:8" hidden="1" x14ac:dyDescent="0.2">
      <c r="A958">
        <v>1244</v>
      </c>
      <c r="B958" t="s">
        <v>1930</v>
      </c>
      <c r="C958" t="s">
        <v>65</v>
      </c>
      <c r="D958" s="21" t="s">
        <v>1931</v>
      </c>
      <c r="E958">
        <v>28</v>
      </c>
      <c r="F958" t="s">
        <v>63</v>
      </c>
      <c r="G958">
        <v>94784854</v>
      </c>
      <c r="H958" t="str">
        <f>RIGHT(Таблица2[[#This Row],[Дата рождения]],4)</f>
        <v>1989</v>
      </c>
    </row>
    <row r="959" spans="1:8" hidden="1" x14ac:dyDescent="0.2">
      <c r="A959">
        <v>765</v>
      </c>
      <c r="B959" t="s">
        <v>1932</v>
      </c>
      <c r="C959" t="s">
        <v>71</v>
      </c>
      <c r="D959" s="21" t="s">
        <v>1933</v>
      </c>
      <c r="E959">
        <v>28</v>
      </c>
      <c r="F959" t="s">
        <v>63</v>
      </c>
      <c r="G959">
        <v>35683657</v>
      </c>
      <c r="H959" t="str">
        <f>RIGHT(Таблица2[[#This Row],[Дата рождения]],4)</f>
        <v>1989</v>
      </c>
    </row>
    <row r="960" spans="1:8" hidden="1" x14ac:dyDescent="0.2">
      <c r="A960">
        <v>1346</v>
      </c>
      <c r="B960" t="s">
        <v>1934</v>
      </c>
      <c r="C960" t="s">
        <v>65</v>
      </c>
      <c r="D960" s="21" t="s">
        <v>1935</v>
      </c>
      <c r="E960">
        <v>32</v>
      </c>
      <c r="F960" t="s">
        <v>207</v>
      </c>
      <c r="G960">
        <v>9211539</v>
      </c>
      <c r="H960" t="str">
        <f>RIGHT(Таблица2[[#This Row],[Дата рождения]],4)</f>
        <v>1985</v>
      </c>
    </row>
    <row r="961" spans="1:8" hidden="1" x14ac:dyDescent="0.2">
      <c r="A961">
        <v>826</v>
      </c>
      <c r="B961" t="s">
        <v>1936</v>
      </c>
      <c r="C961" t="s">
        <v>61</v>
      </c>
      <c r="D961" s="21" t="s">
        <v>1937</v>
      </c>
      <c r="E961">
        <v>31</v>
      </c>
      <c r="F961" t="s">
        <v>76</v>
      </c>
      <c r="G961">
        <v>24942704</v>
      </c>
      <c r="H961" t="str">
        <f>RIGHT(Таблица2[[#This Row],[Дата рождения]],4)</f>
        <v>1986</v>
      </c>
    </row>
    <row r="962" spans="1:8" hidden="1" x14ac:dyDescent="0.2">
      <c r="A962">
        <v>802</v>
      </c>
      <c r="B962" t="s">
        <v>1938</v>
      </c>
      <c r="C962" t="s">
        <v>65</v>
      </c>
      <c r="D962" s="21" t="s">
        <v>1939</v>
      </c>
      <c r="E962">
        <v>27</v>
      </c>
      <c r="F962" t="s">
        <v>63</v>
      </c>
      <c r="G962">
        <v>50914702</v>
      </c>
      <c r="H962" t="str">
        <f>RIGHT(Таблица2[[#This Row],[Дата рождения]],4)</f>
        <v>1990</v>
      </c>
    </row>
    <row r="963" spans="1:8" hidden="1" x14ac:dyDescent="0.2">
      <c r="A963">
        <v>1648</v>
      </c>
      <c r="B963" t="s">
        <v>1940</v>
      </c>
      <c r="C963" t="s">
        <v>71</v>
      </c>
      <c r="D963" s="21" t="s">
        <v>1941</v>
      </c>
      <c r="E963">
        <v>32</v>
      </c>
      <c r="F963" t="s">
        <v>63</v>
      </c>
      <c r="G963">
        <v>51173156</v>
      </c>
      <c r="H963" t="str">
        <f>RIGHT(Таблица2[[#This Row],[Дата рождения]],4)</f>
        <v>1985</v>
      </c>
    </row>
    <row r="964" spans="1:8" hidden="1" x14ac:dyDescent="0.2">
      <c r="A964">
        <v>25</v>
      </c>
      <c r="B964" t="s">
        <v>1942</v>
      </c>
      <c r="C964" t="s">
        <v>65</v>
      </c>
      <c r="D964" s="21" t="s">
        <v>1943</v>
      </c>
      <c r="E964">
        <v>31</v>
      </c>
      <c r="F964" t="s">
        <v>63</v>
      </c>
      <c r="G964">
        <v>67740724</v>
      </c>
      <c r="H964" t="str">
        <f>RIGHT(Таблица2[[#This Row],[Дата рождения]],4)</f>
        <v>1986</v>
      </c>
    </row>
    <row r="965" spans="1:8" hidden="1" x14ac:dyDescent="0.2">
      <c r="A965">
        <v>418</v>
      </c>
      <c r="B965" t="s">
        <v>1944</v>
      </c>
      <c r="C965" t="s">
        <v>71</v>
      </c>
      <c r="D965" s="21" t="s">
        <v>277</v>
      </c>
      <c r="E965">
        <v>26</v>
      </c>
      <c r="F965" t="s">
        <v>63</v>
      </c>
      <c r="G965">
        <v>60745652</v>
      </c>
      <c r="H965" t="str">
        <f>RIGHT(Таблица2[[#This Row],[Дата рождения]],4)</f>
        <v>1991</v>
      </c>
    </row>
    <row r="966" spans="1:8" hidden="1" x14ac:dyDescent="0.2">
      <c r="A966">
        <v>579</v>
      </c>
      <c r="B966" t="s">
        <v>1945</v>
      </c>
      <c r="C966" t="s">
        <v>65</v>
      </c>
      <c r="D966" s="21" t="s">
        <v>1946</v>
      </c>
      <c r="E966">
        <v>18</v>
      </c>
      <c r="F966" t="s">
        <v>63</v>
      </c>
      <c r="G966">
        <v>54368404</v>
      </c>
      <c r="H966" t="str">
        <f>RIGHT(Таблица2[[#This Row],[Дата рождения]],4)</f>
        <v>1999</v>
      </c>
    </row>
    <row r="967" spans="1:8" hidden="1" x14ac:dyDescent="0.2">
      <c r="A967">
        <v>967</v>
      </c>
      <c r="B967" t="s">
        <v>1947</v>
      </c>
      <c r="C967" t="s">
        <v>65</v>
      </c>
      <c r="D967" s="21" t="s">
        <v>1378</v>
      </c>
      <c r="E967">
        <v>34</v>
      </c>
      <c r="F967" t="s">
        <v>63</v>
      </c>
      <c r="G967">
        <v>46956338</v>
      </c>
      <c r="H967" t="str">
        <f>RIGHT(Таблица2[[#This Row],[Дата рождения]],4)</f>
        <v>1984</v>
      </c>
    </row>
    <row r="968" spans="1:8" hidden="1" x14ac:dyDescent="0.2">
      <c r="A968">
        <v>943</v>
      </c>
      <c r="B968" t="s">
        <v>1948</v>
      </c>
      <c r="C968" t="s">
        <v>65</v>
      </c>
      <c r="D968" s="21" t="s">
        <v>1949</v>
      </c>
      <c r="E968">
        <v>36</v>
      </c>
      <c r="F968" t="s">
        <v>63</v>
      </c>
      <c r="G968">
        <v>69827352</v>
      </c>
      <c r="H968" t="str">
        <f>RIGHT(Таблица2[[#This Row],[Дата рождения]],4)</f>
        <v>1981</v>
      </c>
    </row>
    <row r="969" spans="1:8" hidden="1" x14ac:dyDescent="0.2">
      <c r="A969">
        <v>728</v>
      </c>
      <c r="B969" t="s">
        <v>1950</v>
      </c>
      <c r="C969" t="s">
        <v>71</v>
      </c>
      <c r="D969" s="21" t="s">
        <v>1951</v>
      </c>
      <c r="E969">
        <v>24</v>
      </c>
      <c r="F969" t="s">
        <v>207</v>
      </c>
      <c r="G969">
        <v>54004059</v>
      </c>
      <c r="H969" t="str">
        <f>RIGHT(Таблица2[[#This Row],[Дата рождения]],4)</f>
        <v>1993</v>
      </c>
    </row>
    <row r="970" spans="1:8" hidden="1" x14ac:dyDescent="0.2">
      <c r="A970">
        <v>1199</v>
      </c>
      <c r="B970" t="s">
        <v>1952</v>
      </c>
      <c r="C970" t="s">
        <v>71</v>
      </c>
      <c r="D970" s="21" t="s">
        <v>1953</v>
      </c>
      <c r="E970">
        <v>37</v>
      </c>
      <c r="F970" t="s">
        <v>103</v>
      </c>
      <c r="G970">
        <v>16384108</v>
      </c>
      <c r="H970" t="str">
        <f>RIGHT(Таблица2[[#This Row],[Дата рождения]],4)</f>
        <v>1980</v>
      </c>
    </row>
    <row r="971" spans="1:8" hidden="1" x14ac:dyDescent="0.2">
      <c r="A971">
        <v>616</v>
      </c>
      <c r="B971" t="s">
        <v>1954</v>
      </c>
      <c r="C971" t="s">
        <v>71</v>
      </c>
      <c r="D971" s="21" t="s">
        <v>1955</v>
      </c>
      <c r="E971">
        <v>28</v>
      </c>
      <c r="F971" t="s">
        <v>161</v>
      </c>
      <c r="G971">
        <v>12780312</v>
      </c>
      <c r="H971" t="str">
        <f>RIGHT(Таблица2[[#This Row],[Дата рождения]],4)</f>
        <v>1989</v>
      </c>
    </row>
    <row r="972" spans="1:8" hidden="1" x14ac:dyDescent="0.2">
      <c r="A972">
        <v>365</v>
      </c>
      <c r="B972" t="s">
        <v>1956</v>
      </c>
      <c r="C972" t="s">
        <v>71</v>
      </c>
      <c r="D972" s="21" t="s">
        <v>1957</v>
      </c>
      <c r="E972">
        <v>20</v>
      </c>
      <c r="F972" t="s">
        <v>63</v>
      </c>
      <c r="G972">
        <v>36963815</v>
      </c>
      <c r="H972" t="str">
        <f>RIGHT(Таблица2[[#This Row],[Дата рождения]],4)</f>
        <v>1998</v>
      </c>
    </row>
    <row r="973" spans="1:8" hidden="1" x14ac:dyDescent="0.2">
      <c r="A973">
        <v>910</v>
      </c>
      <c r="B973" t="s">
        <v>1418</v>
      </c>
      <c r="C973" t="s">
        <v>65</v>
      </c>
      <c r="D973" s="21" t="s">
        <v>1319</v>
      </c>
      <c r="E973">
        <v>25</v>
      </c>
      <c r="F973" t="s">
        <v>63</v>
      </c>
      <c r="G973">
        <v>19205152</v>
      </c>
      <c r="H973" t="str">
        <f>RIGHT(Таблица2[[#This Row],[Дата рождения]],4)</f>
        <v>1992</v>
      </c>
    </row>
    <row r="974" spans="1:8" hidden="1" x14ac:dyDescent="0.2">
      <c r="A974">
        <v>1780</v>
      </c>
      <c r="B974" t="s">
        <v>1958</v>
      </c>
      <c r="C974" t="s">
        <v>71</v>
      </c>
      <c r="D974" s="21" t="s">
        <v>1959</v>
      </c>
      <c r="E974">
        <v>25</v>
      </c>
      <c r="F974" t="s">
        <v>96</v>
      </c>
      <c r="G974">
        <v>70241147</v>
      </c>
      <c r="H974" t="str">
        <f>RIGHT(Таблица2[[#This Row],[Дата рождения]],4)</f>
        <v>1992</v>
      </c>
    </row>
    <row r="975" spans="1:8" hidden="1" x14ac:dyDescent="0.2">
      <c r="A975">
        <v>631</v>
      </c>
      <c r="B975" t="s">
        <v>1960</v>
      </c>
      <c r="C975" t="s">
        <v>65</v>
      </c>
      <c r="D975" s="21" t="s">
        <v>1961</v>
      </c>
      <c r="E975">
        <v>45</v>
      </c>
      <c r="F975" t="s">
        <v>63</v>
      </c>
      <c r="G975">
        <v>4317279</v>
      </c>
      <c r="H975" t="str">
        <f>RIGHT(Таблица2[[#This Row],[Дата рождения]],4)</f>
        <v>1972</v>
      </c>
    </row>
    <row r="976" spans="1:8" hidden="1" x14ac:dyDescent="0.2">
      <c r="A976">
        <v>115</v>
      </c>
      <c r="B976" t="s">
        <v>1962</v>
      </c>
      <c r="C976" t="s">
        <v>65</v>
      </c>
      <c r="D976" s="21" t="s">
        <v>1963</v>
      </c>
      <c r="E976">
        <v>33</v>
      </c>
      <c r="F976" t="s">
        <v>63</v>
      </c>
      <c r="G976">
        <v>52109505</v>
      </c>
      <c r="H976" t="str">
        <f>RIGHT(Таблица2[[#This Row],[Дата рождения]],4)</f>
        <v>1984</v>
      </c>
    </row>
    <row r="977" spans="1:8" hidden="1" x14ac:dyDescent="0.2">
      <c r="A977">
        <v>937</v>
      </c>
      <c r="B977" t="s">
        <v>1964</v>
      </c>
      <c r="C977" t="s">
        <v>71</v>
      </c>
      <c r="D977" s="21" t="s">
        <v>1965</v>
      </c>
      <c r="E977">
        <v>36</v>
      </c>
      <c r="F977" t="s">
        <v>63</v>
      </c>
      <c r="G977">
        <v>8462407</v>
      </c>
      <c r="H977" t="str">
        <f>RIGHT(Таблица2[[#This Row],[Дата рождения]],4)</f>
        <v>1981</v>
      </c>
    </row>
    <row r="978" spans="1:8" hidden="1" x14ac:dyDescent="0.2">
      <c r="A978">
        <v>561</v>
      </c>
      <c r="B978" t="s">
        <v>1966</v>
      </c>
      <c r="C978" t="s">
        <v>71</v>
      </c>
      <c r="D978" s="21" t="s">
        <v>1967</v>
      </c>
      <c r="E978">
        <v>29</v>
      </c>
      <c r="F978" t="s">
        <v>63</v>
      </c>
      <c r="G978">
        <v>2910900</v>
      </c>
      <c r="H978" t="str">
        <f>RIGHT(Таблица2[[#This Row],[Дата рождения]],4)</f>
        <v>1989</v>
      </c>
    </row>
    <row r="979" spans="1:8" hidden="1" x14ac:dyDescent="0.2">
      <c r="A979">
        <v>1160</v>
      </c>
      <c r="B979" t="s">
        <v>1968</v>
      </c>
      <c r="C979" t="s">
        <v>61</v>
      </c>
      <c r="D979" s="21" t="s">
        <v>1780</v>
      </c>
      <c r="E979">
        <v>22</v>
      </c>
      <c r="F979" t="s">
        <v>63</v>
      </c>
      <c r="G979">
        <v>91874482</v>
      </c>
      <c r="H979" t="str">
        <f>RIGHT(Таблица2[[#This Row],[Дата рождения]],4)</f>
        <v>1995</v>
      </c>
    </row>
    <row r="980" spans="1:8" hidden="1" x14ac:dyDescent="0.2">
      <c r="A980">
        <v>533</v>
      </c>
      <c r="B980" t="s">
        <v>1969</v>
      </c>
      <c r="C980" t="s">
        <v>61</v>
      </c>
      <c r="D980" s="21" t="s">
        <v>1970</v>
      </c>
      <c r="E980">
        <v>22</v>
      </c>
      <c r="F980" t="s">
        <v>67</v>
      </c>
      <c r="G980">
        <v>94752799</v>
      </c>
      <c r="H980" t="str">
        <f>RIGHT(Таблица2[[#This Row],[Дата рождения]],4)</f>
        <v>1995</v>
      </c>
    </row>
    <row r="981" spans="1:8" hidden="1" x14ac:dyDescent="0.2">
      <c r="A981">
        <v>1082</v>
      </c>
      <c r="B981" t="s">
        <v>1971</v>
      </c>
      <c r="C981" t="s">
        <v>71</v>
      </c>
      <c r="D981" s="21" t="s">
        <v>1972</v>
      </c>
      <c r="E981">
        <v>36</v>
      </c>
      <c r="F981" t="s">
        <v>73</v>
      </c>
      <c r="G981">
        <v>7439292</v>
      </c>
      <c r="H981" t="str">
        <f>RIGHT(Таблица2[[#This Row],[Дата рождения]],4)</f>
        <v>1981</v>
      </c>
    </row>
    <row r="982" spans="1:8" hidden="1" x14ac:dyDescent="0.2">
      <c r="A982">
        <v>1578</v>
      </c>
      <c r="B982" t="s">
        <v>1973</v>
      </c>
      <c r="C982" t="s">
        <v>61</v>
      </c>
      <c r="D982" s="21" t="s">
        <v>1974</v>
      </c>
      <c r="E982">
        <v>22</v>
      </c>
      <c r="F982" t="s">
        <v>63</v>
      </c>
      <c r="G982">
        <v>13135637</v>
      </c>
      <c r="H982" t="str">
        <f>RIGHT(Таблица2[[#This Row],[Дата рождения]],4)</f>
        <v>1995</v>
      </c>
    </row>
    <row r="983" spans="1:8" hidden="1" x14ac:dyDescent="0.2">
      <c r="A983">
        <v>296</v>
      </c>
      <c r="B983" t="s">
        <v>1975</v>
      </c>
      <c r="C983" t="s">
        <v>71</v>
      </c>
      <c r="D983" s="21" t="s">
        <v>1976</v>
      </c>
      <c r="E983">
        <v>29</v>
      </c>
      <c r="F983" t="s">
        <v>63</v>
      </c>
      <c r="G983">
        <v>74620145</v>
      </c>
      <c r="H983" t="str">
        <f>RIGHT(Таблица2[[#This Row],[Дата рождения]],4)</f>
        <v>1988</v>
      </c>
    </row>
    <row r="984" spans="1:8" hidden="1" x14ac:dyDescent="0.2">
      <c r="A984">
        <v>417</v>
      </c>
      <c r="B984" t="s">
        <v>1977</v>
      </c>
      <c r="C984" t="s">
        <v>65</v>
      </c>
      <c r="D984" s="21" t="s">
        <v>1978</v>
      </c>
      <c r="E984">
        <v>40</v>
      </c>
      <c r="F984" t="s">
        <v>63</v>
      </c>
      <c r="G984">
        <v>81412369</v>
      </c>
      <c r="H984" t="str">
        <f>RIGHT(Таблица2[[#This Row],[Дата рождения]],4)</f>
        <v>1977</v>
      </c>
    </row>
    <row r="985" spans="1:8" hidden="1" x14ac:dyDescent="0.2">
      <c r="A985">
        <v>865</v>
      </c>
      <c r="B985" t="s">
        <v>1979</v>
      </c>
      <c r="C985" t="s">
        <v>71</v>
      </c>
      <c r="D985" s="21" t="s">
        <v>1980</v>
      </c>
      <c r="E985">
        <v>30</v>
      </c>
      <c r="F985" t="s">
        <v>63</v>
      </c>
      <c r="G985">
        <v>67288160</v>
      </c>
      <c r="H985" t="str">
        <f>RIGHT(Таблица2[[#This Row],[Дата рождения]],4)</f>
        <v>1987</v>
      </c>
    </row>
    <row r="986" spans="1:8" hidden="1" x14ac:dyDescent="0.2">
      <c r="A986">
        <v>57</v>
      </c>
      <c r="B986" t="s">
        <v>1981</v>
      </c>
      <c r="C986" t="s">
        <v>71</v>
      </c>
      <c r="D986" s="21" t="s">
        <v>1982</v>
      </c>
      <c r="E986">
        <v>36</v>
      </c>
      <c r="F986" t="s">
        <v>161</v>
      </c>
      <c r="G986">
        <v>2274173</v>
      </c>
      <c r="H986" t="str">
        <f>RIGHT(Таблица2[[#This Row],[Дата рождения]],4)</f>
        <v>1981</v>
      </c>
    </row>
    <row r="987" spans="1:8" hidden="1" x14ac:dyDescent="0.2">
      <c r="A987">
        <v>986</v>
      </c>
      <c r="B987" t="s">
        <v>969</v>
      </c>
      <c r="C987" t="s">
        <v>71</v>
      </c>
      <c r="D987" s="21" t="s">
        <v>970</v>
      </c>
      <c r="E987">
        <v>31</v>
      </c>
      <c r="F987" t="s">
        <v>63</v>
      </c>
      <c r="G987">
        <v>6875102</v>
      </c>
      <c r="H987" t="str">
        <f>RIGHT(Таблица2[[#This Row],[Дата рождения]],4)</f>
        <v>1986</v>
      </c>
    </row>
    <row r="988" spans="1:8" hidden="1" x14ac:dyDescent="0.2">
      <c r="A988">
        <v>161</v>
      </c>
      <c r="B988" t="s">
        <v>1983</v>
      </c>
      <c r="C988" t="s">
        <v>71</v>
      </c>
      <c r="D988" s="21" t="s">
        <v>1984</v>
      </c>
      <c r="E988">
        <v>22</v>
      </c>
      <c r="F988" t="s">
        <v>63</v>
      </c>
      <c r="G988">
        <v>52548181</v>
      </c>
      <c r="H988" t="str">
        <f>RIGHT(Таблица2[[#This Row],[Дата рождения]],4)</f>
        <v>1995</v>
      </c>
    </row>
    <row r="989" spans="1:8" hidden="1" x14ac:dyDescent="0.2">
      <c r="A989">
        <v>915</v>
      </c>
      <c r="B989" t="s">
        <v>1985</v>
      </c>
      <c r="C989" t="s">
        <v>65</v>
      </c>
      <c r="D989" s="21" t="s">
        <v>1986</v>
      </c>
      <c r="E989">
        <v>25</v>
      </c>
      <c r="F989" t="s">
        <v>63</v>
      </c>
      <c r="G989">
        <v>79608934</v>
      </c>
      <c r="H989" t="str">
        <f>RIGHT(Таблица2[[#This Row],[Дата рождения]],4)</f>
        <v>1992</v>
      </c>
    </row>
    <row r="990" spans="1:8" hidden="1" x14ac:dyDescent="0.2">
      <c r="A990">
        <v>1010</v>
      </c>
      <c r="B990" t="s">
        <v>1987</v>
      </c>
      <c r="C990" t="s">
        <v>71</v>
      </c>
      <c r="D990" s="21" t="s">
        <v>1988</v>
      </c>
      <c r="E990">
        <v>31</v>
      </c>
      <c r="F990" t="s">
        <v>76</v>
      </c>
      <c r="G990">
        <v>64793012</v>
      </c>
      <c r="H990" t="str">
        <f>RIGHT(Таблица2[[#This Row],[Дата рождения]],4)</f>
        <v>1986</v>
      </c>
    </row>
    <row r="991" spans="1:8" hidden="1" x14ac:dyDescent="0.2">
      <c r="A991">
        <v>1253</v>
      </c>
      <c r="B991" t="s">
        <v>1989</v>
      </c>
      <c r="C991" t="s">
        <v>71</v>
      </c>
      <c r="D991" s="21" t="s">
        <v>1990</v>
      </c>
      <c r="E991">
        <v>34</v>
      </c>
      <c r="F991" t="s">
        <v>96</v>
      </c>
      <c r="G991">
        <v>73448178</v>
      </c>
      <c r="H991" t="str">
        <f>RIGHT(Таблица2[[#This Row],[Дата рождения]],4)</f>
        <v>1983</v>
      </c>
    </row>
    <row r="992" spans="1:8" hidden="1" x14ac:dyDescent="0.2">
      <c r="A992">
        <v>617</v>
      </c>
      <c r="B992" t="s">
        <v>1991</v>
      </c>
      <c r="C992" t="s">
        <v>71</v>
      </c>
      <c r="D992" s="21" t="s">
        <v>1992</v>
      </c>
      <c r="E992">
        <v>40</v>
      </c>
      <c r="F992" t="s">
        <v>73</v>
      </c>
      <c r="G992">
        <v>65942871</v>
      </c>
      <c r="H992" t="str">
        <f>RIGHT(Таблица2[[#This Row],[Дата рождения]],4)</f>
        <v>1977</v>
      </c>
    </row>
    <row r="993" spans="1:8" hidden="1" x14ac:dyDescent="0.2">
      <c r="A993">
        <v>732</v>
      </c>
      <c r="B993" t="s">
        <v>1993</v>
      </c>
      <c r="C993" t="s">
        <v>61</v>
      </c>
      <c r="D993" s="21" t="s">
        <v>979</v>
      </c>
      <c r="E993">
        <v>29</v>
      </c>
      <c r="F993" t="s">
        <v>85</v>
      </c>
      <c r="G993">
        <v>70459510</v>
      </c>
      <c r="H993" t="str">
        <f>RIGHT(Таблица2[[#This Row],[Дата рождения]],4)</f>
        <v>1988</v>
      </c>
    </row>
    <row r="994" spans="1:8" hidden="1" x14ac:dyDescent="0.2">
      <c r="A994">
        <v>456</v>
      </c>
      <c r="B994" t="s">
        <v>1994</v>
      </c>
      <c r="C994" t="s">
        <v>65</v>
      </c>
      <c r="D994" s="21" t="s">
        <v>1995</v>
      </c>
      <c r="E994">
        <v>33</v>
      </c>
      <c r="F994" t="s">
        <v>67</v>
      </c>
      <c r="G994">
        <v>71382881</v>
      </c>
      <c r="H994" t="str">
        <f>RIGHT(Таблица2[[#This Row],[Дата рождения]],4)</f>
        <v>1984</v>
      </c>
    </row>
    <row r="995" spans="1:8" hidden="1" x14ac:dyDescent="0.2">
      <c r="A995">
        <v>1211</v>
      </c>
      <c r="B995" t="s">
        <v>1996</v>
      </c>
      <c r="C995" t="s">
        <v>65</v>
      </c>
      <c r="D995" s="21" t="s">
        <v>1997</v>
      </c>
      <c r="E995">
        <v>39</v>
      </c>
      <c r="F995" t="s">
        <v>63</v>
      </c>
      <c r="G995">
        <v>34931820</v>
      </c>
      <c r="H995" t="str">
        <f>RIGHT(Таблица2[[#This Row],[Дата рождения]],4)</f>
        <v>1978</v>
      </c>
    </row>
    <row r="996" spans="1:8" hidden="1" x14ac:dyDescent="0.2">
      <c r="A996">
        <v>917</v>
      </c>
      <c r="B996" t="s">
        <v>1998</v>
      </c>
      <c r="C996" t="s">
        <v>65</v>
      </c>
      <c r="D996" s="21" t="s">
        <v>1999</v>
      </c>
      <c r="E996">
        <v>29</v>
      </c>
      <c r="F996" t="s">
        <v>63</v>
      </c>
      <c r="G996">
        <v>46437382</v>
      </c>
      <c r="H996" t="str">
        <f>RIGHT(Таблица2[[#This Row],[Дата рождения]],4)</f>
        <v>1988</v>
      </c>
    </row>
    <row r="997" spans="1:8" hidden="1" x14ac:dyDescent="0.2">
      <c r="A997">
        <v>952</v>
      </c>
      <c r="B997" t="s">
        <v>687</v>
      </c>
      <c r="C997" t="s">
        <v>61</v>
      </c>
      <c r="D997" s="21" t="s">
        <v>688</v>
      </c>
      <c r="E997">
        <v>31</v>
      </c>
      <c r="F997" t="s">
        <v>63</v>
      </c>
      <c r="G997">
        <v>74791831</v>
      </c>
      <c r="H997" t="str">
        <f>RIGHT(Таблица2[[#This Row],[Дата рождения]],4)</f>
        <v>1986</v>
      </c>
    </row>
    <row r="998" spans="1:8" hidden="1" x14ac:dyDescent="0.2">
      <c r="A998">
        <v>257</v>
      </c>
      <c r="B998" t="s">
        <v>2000</v>
      </c>
      <c r="C998" t="s">
        <v>71</v>
      </c>
      <c r="D998" s="21" t="s">
        <v>80</v>
      </c>
      <c r="E998">
        <v>27</v>
      </c>
      <c r="F998" t="s">
        <v>207</v>
      </c>
      <c r="G998">
        <v>76463957</v>
      </c>
      <c r="H998" t="str">
        <f>RIGHT(Таблица2[[#This Row],[Дата рождения]],4)</f>
        <v>1990</v>
      </c>
    </row>
    <row r="999" spans="1:8" hidden="1" x14ac:dyDescent="0.2">
      <c r="A999">
        <v>929</v>
      </c>
      <c r="B999" t="s">
        <v>2001</v>
      </c>
      <c r="C999" t="s">
        <v>71</v>
      </c>
      <c r="D999" s="21" t="s">
        <v>2002</v>
      </c>
      <c r="E999">
        <v>30</v>
      </c>
      <c r="F999" t="s">
        <v>161</v>
      </c>
      <c r="G999">
        <v>68877342</v>
      </c>
      <c r="H999" t="str">
        <f>RIGHT(Таблица2[[#This Row],[Дата рождения]],4)</f>
        <v>1987</v>
      </c>
    </row>
    <row r="1000" spans="1:8" hidden="1" x14ac:dyDescent="0.2">
      <c r="A1000">
        <v>756</v>
      </c>
      <c r="B1000" t="s">
        <v>2003</v>
      </c>
      <c r="C1000" t="s">
        <v>65</v>
      </c>
      <c r="D1000" s="21" t="s">
        <v>2004</v>
      </c>
      <c r="E1000">
        <v>29</v>
      </c>
      <c r="F1000" t="s">
        <v>63</v>
      </c>
      <c r="G1000">
        <v>74360108</v>
      </c>
      <c r="H1000" t="str">
        <f>RIGHT(Таблица2[[#This Row],[Дата рождения]],4)</f>
        <v>1988</v>
      </c>
    </row>
    <row r="1001" spans="1:8" hidden="1" x14ac:dyDescent="0.2">
      <c r="A1001">
        <v>1307</v>
      </c>
      <c r="B1001" t="s">
        <v>2005</v>
      </c>
      <c r="C1001" t="s">
        <v>65</v>
      </c>
      <c r="D1001" s="21" t="s">
        <v>663</v>
      </c>
      <c r="E1001">
        <v>28</v>
      </c>
      <c r="F1001" t="s">
        <v>591</v>
      </c>
      <c r="G1001">
        <v>46245166</v>
      </c>
      <c r="H1001" t="str">
        <f>RIGHT(Таблица2[[#This Row],[Дата рождения]],4)</f>
        <v>1989</v>
      </c>
    </row>
    <row r="1002" spans="1:8" hidden="1" x14ac:dyDescent="0.2">
      <c r="A1002">
        <v>512</v>
      </c>
      <c r="B1002" t="s">
        <v>2006</v>
      </c>
      <c r="C1002" t="s">
        <v>61</v>
      </c>
      <c r="D1002" s="21" t="s">
        <v>2007</v>
      </c>
      <c r="E1002">
        <v>41</v>
      </c>
      <c r="F1002" t="s">
        <v>63</v>
      </c>
      <c r="G1002">
        <v>34845347</v>
      </c>
      <c r="H1002" t="str">
        <f>RIGHT(Таблица2[[#This Row],[Дата рождения]],4)</f>
        <v>1976</v>
      </c>
    </row>
    <row r="1003" spans="1:8" hidden="1" x14ac:dyDescent="0.2">
      <c r="A1003">
        <v>1236</v>
      </c>
      <c r="B1003" t="s">
        <v>2008</v>
      </c>
      <c r="C1003" t="s">
        <v>61</v>
      </c>
      <c r="D1003" s="21" t="s">
        <v>1925</v>
      </c>
      <c r="E1003">
        <v>19</v>
      </c>
      <c r="F1003" t="s">
        <v>63</v>
      </c>
      <c r="G1003">
        <v>91125249</v>
      </c>
      <c r="H1003" t="str">
        <f>RIGHT(Таблица2[[#This Row],[Дата рождения]],4)</f>
        <v>1998</v>
      </c>
    </row>
    <row r="1004" spans="1:8" hidden="1" x14ac:dyDescent="0.2">
      <c r="A1004">
        <v>379</v>
      </c>
      <c r="B1004" t="s">
        <v>2009</v>
      </c>
      <c r="C1004" t="s">
        <v>71</v>
      </c>
      <c r="D1004" s="21" t="s">
        <v>2010</v>
      </c>
      <c r="E1004">
        <v>23</v>
      </c>
      <c r="F1004" t="s">
        <v>63</v>
      </c>
      <c r="G1004">
        <v>23261858</v>
      </c>
      <c r="H1004" t="str">
        <f>RIGHT(Таблица2[[#This Row],[Дата рождения]],4)</f>
        <v>1994</v>
      </c>
    </row>
    <row r="1005" spans="1:8" hidden="1" x14ac:dyDescent="0.2">
      <c r="A1005">
        <v>349</v>
      </c>
      <c r="B1005" t="s">
        <v>2011</v>
      </c>
      <c r="C1005" t="s">
        <v>71</v>
      </c>
      <c r="D1005" s="21" t="s">
        <v>2012</v>
      </c>
      <c r="E1005">
        <v>23</v>
      </c>
      <c r="F1005" t="s">
        <v>63</v>
      </c>
      <c r="G1005">
        <v>65496905</v>
      </c>
      <c r="H1005" t="str">
        <f>RIGHT(Таблица2[[#This Row],[Дата рождения]],4)</f>
        <v>1994</v>
      </c>
    </row>
    <row r="1006" spans="1:8" hidden="1" x14ac:dyDescent="0.2">
      <c r="A1006">
        <v>76</v>
      </c>
      <c r="B1006" t="s">
        <v>2013</v>
      </c>
      <c r="C1006" t="s">
        <v>71</v>
      </c>
      <c r="D1006" s="21" t="s">
        <v>2014</v>
      </c>
      <c r="E1006">
        <v>25</v>
      </c>
      <c r="F1006" t="s">
        <v>63</v>
      </c>
      <c r="G1006">
        <v>40706657</v>
      </c>
      <c r="H1006" t="str">
        <f>RIGHT(Таблица2[[#This Row],[Дата рождения]],4)</f>
        <v>1992</v>
      </c>
    </row>
    <row r="1007" spans="1:8" hidden="1" x14ac:dyDescent="0.2">
      <c r="A1007">
        <v>770</v>
      </c>
      <c r="B1007" t="s">
        <v>2015</v>
      </c>
      <c r="C1007" t="s">
        <v>71</v>
      </c>
      <c r="D1007" s="21" t="s">
        <v>2016</v>
      </c>
      <c r="E1007">
        <v>25</v>
      </c>
      <c r="F1007" t="s">
        <v>96</v>
      </c>
      <c r="G1007">
        <v>12984687</v>
      </c>
      <c r="H1007" t="str">
        <f>RIGHT(Таблица2[[#This Row],[Дата рождения]],4)</f>
        <v>1992</v>
      </c>
    </row>
    <row r="1008" spans="1:8" hidden="1" x14ac:dyDescent="0.2">
      <c r="A1008">
        <v>963</v>
      </c>
      <c r="B1008" t="s">
        <v>2017</v>
      </c>
      <c r="C1008" t="s">
        <v>71</v>
      </c>
      <c r="D1008" s="21" t="s">
        <v>2018</v>
      </c>
      <c r="E1008">
        <v>44</v>
      </c>
      <c r="F1008" t="s">
        <v>67</v>
      </c>
      <c r="G1008">
        <v>94546226</v>
      </c>
      <c r="H1008" t="str">
        <f>RIGHT(Таблица2[[#This Row],[Дата рождения]],4)</f>
        <v>1973</v>
      </c>
    </row>
    <row r="1009" spans="1:8" hidden="1" x14ac:dyDescent="0.2">
      <c r="A1009">
        <v>816</v>
      </c>
      <c r="B1009" t="s">
        <v>2019</v>
      </c>
      <c r="C1009" t="s">
        <v>71</v>
      </c>
      <c r="D1009" s="21" t="s">
        <v>2020</v>
      </c>
      <c r="E1009">
        <v>25</v>
      </c>
      <c r="F1009" t="s">
        <v>63</v>
      </c>
      <c r="G1009">
        <v>89012466</v>
      </c>
      <c r="H1009" t="str">
        <f>RIGHT(Таблица2[[#This Row],[Дата рождения]],4)</f>
        <v>1992</v>
      </c>
    </row>
    <row r="1010" spans="1:8" hidden="1" x14ac:dyDescent="0.2">
      <c r="A1010">
        <v>1050</v>
      </c>
      <c r="B1010" t="s">
        <v>2021</v>
      </c>
      <c r="C1010" t="s">
        <v>71</v>
      </c>
      <c r="D1010" s="21" t="s">
        <v>2022</v>
      </c>
      <c r="E1010">
        <v>34</v>
      </c>
      <c r="F1010" t="s">
        <v>63</v>
      </c>
      <c r="G1010">
        <v>15063787</v>
      </c>
      <c r="H1010" t="str">
        <f>RIGHT(Таблица2[[#This Row],[Дата рождения]],4)</f>
        <v>1983</v>
      </c>
    </row>
    <row r="1011" spans="1:8" hidden="1" x14ac:dyDescent="0.2">
      <c r="A1011">
        <v>1532</v>
      </c>
      <c r="B1011" t="s">
        <v>2023</v>
      </c>
      <c r="C1011" t="s">
        <v>71</v>
      </c>
      <c r="D1011" s="21" t="s">
        <v>2024</v>
      </c>
      <c r="E1011">
        <v>30</v>
      </c>
      <c r="F1011" t="s">
        <v>63</v>
      </c>
      <c r="G1011">
        <v>83449445</v>
      </c>
      <c r="H1011" t="str">
        <f>RIGHT(Таблица2[[#This Row],[Дата рождения]],4)</f>
        <v>1987</v>
      </c>
    </row>
    <row r="1012" spans="1:8" hidden="1" x14ac:dyDescent="0.2">
      <c r="A1012">
        <v>100</v>
      </c>
      <c r="B1012" t="s">
        <v>2025</v>
      </c>
      <c r="C1012" t="s">
        <v>61</v>
      </c>
      <c r="D1012" s="21" t="s">
        <v>2026</v>
      </c>
      <c r="E1012">
        <v>26</v>
      </c>
      <c r="F1012" t="s">
        <v>207</v>
      </c>
      <c r="G1012">
        <v>96181342</v>
      </c>
      <c r="H1012" t="str">
        <f>RIGHT(Таблица2[[#This Row],[Дата рождения]],4)</f>
        <v>1992</v>
      </c>
    </row>
    <row r="1013" spans="1:8" hidden="1" x14ac:dyDescent="0.2">
      <c r="A1013">
        <v>21</v>
      </c>
      <c r="B1013" t="s">
        <v>2027</v>
      </c>
      <c r="C1013" t="s">
        <v>71</v>
      </c>
      <c r="D1013" s="21" t="s">
        <v>2028</v>
      </c>
      <c r="E1013">
        <v>32</v>
      </c>
      <c r="F1013" t="s">
        <v>63</v>
      </c>
      <c r="G1013">
        <v>13222813</v>
      </c>
      <c r="H1013" t="str">
        <f>RIGHT(Таблица2[[#This Row],[Дата рождения]],4)</f>
        <v>1985</v>
      </c>
    </row>
    <row r="1014" spans="1:8" hidden="1" x14ac:dyDescent="0.2">
      <c r="A1014">
        <v>1759</v>
      </c>
      <c r="B1014" t="s">
        <v>2029</v>
      </c>
      <c r="C1014" t="s">
        <v>71</v>
      </c>
      <c r="D1014" s="21" t="s">
        <v>2030</v>
      </c>
      <c r="E1014">
        <v>26</v>
      </c>
      <c r="F1014" t="s">
        <v>63</v>
      </c>
      <c r="G1014">
        <v>68878301</v>
      </c>
      <c r="H1014" t="str">
        <f>RIGHT(Таблица2[[#This Row],[Дата рождения]],4)</f>
        <v>1991</v>
      </c>
    </row>
    <row r="1015" spans="1:8" hidden="1" x14ac:dyDescent="0.2">
      <c r="A1015">
        <v>419</v>
      </c>
      <c r="B1015" t="s">
        <v>2031</v>
      </c>
      <c r="C1015" t="s">
        <v>61</v>
      </c>
      <c r="D1015" s="21" t="s">
        <v>2032</v>
      </c>
      <c r="E1015">
        <v>45</v>
      </c>
      <c r="F1015" t="s">
        <v>63</v>
      </c>
      <c r="G1015">
        <v>38190650</v>
      </c>
      <c r="H1015" t="str">
        <f>RIGHT(Таблица2[[#This Row],[Дата рождения]],4)</f>
        <v>1972</v>
      </c>
    </row>
    <row r="1016" spans="1:8" hidden="1" x14ac:dyDescent="0.2">
      <c r="A1016">
        <v>912</v>
      </c>
      <c r="B1016" t="s">
        <v>984</v>
      </c>
      <c r="C1016" t="s">
        <v>71</v>
      </c>
      <c r="D1016" s="21" t="s">
        <v>985</v>
      </c>
      <c r="E1016">
        <v>37</v>
      </c>
      <c r="F1016" t="s">
        <v>63</v>
      </c>
      <c r="G1016">
        <v>3605080</v>
      </c>
      <c r="H1016" t="str">
        <f>RIGHT(Таблица2[[#This Row],[Дата рождения]],4)</f>
        <v>1980</v>
      </c>
    </row>
    <row r="1017" spans="1:8" hidden="1" x14ac:dyDescent="0.2">
      <c r="A1017">
        <v>844</v>
      </c>
      <c r="B1017" t="s">
        <v>1540</v>
      </c>
      <c r="C1017" t="s">
        <v>71</v>
      </c>
      <c r="D1017" s="21" t="s">
        <v>1541</v>
      </c>
      <c r="E1017">
        <v>21</v>
      </c>
      <c r="F1017" t="s">
        <v>63</v>
      </c>
      <c r="G1017">
        <v>37771036</v>
      </c>
      <c r="H1017" t="str">
        <f>RIGHT(Таблица2[[#This Row],[Дата рождения]],4)</f>
        <v>1996</v>
      </c>
    </row>
    <row r="1018" spans="1:8" hidden="1" x14ac:dyDescent="0.2">
      <c r="A1018">
        <v>740</v>
      </c>
      <c r="B1018" t="s">
        <v>2033</v>
      </c>
      <c r="C1018" t="s">
        <v>71</v>
      </c>
      <c r="D1018" s="21" t="s">
        <v>2034</v>
      </c>
      <c r="E1018">
        <v>28</v>
      </c>
      <c r="F1018" t="s">
        <v>124</v>
      </c>
      <c r="G1018">
        <v>7112182</v>
      </c>
      <c r="H1018" t="str">
        <f>RIGHT(Таблица2[[#This Row],[Дата рождения]],4)</f>
        <v>1989</v>
      </c>
    </row>
    <row r="1019" spans="1:8" hidden="1" x14ac:dyDescent="0.2">
      <c r="A1019">
        <v>325</v>
      </c>
      <c r="B1019" t="s">
        <v>2035</v>
      </c>
      <c r="C1019" t="s">
        <v>65</v>
      </c>
      <c r="D1019" s="21" t="s">
        <v>2036</v>
      </c>
      <c r="E1019">
        <v>20</v>
      </c>
      <c r="F1019" t="s">
        <v>63</v>
      </c>
      <c r="G1019">
        <v>4317932</v>
      </c>
      <c r="H1019" t="str">
        <f>RIGHT(Таблица2[[#This Row],[Дата рождения]],4)</f>
        <v>1997</v>
      </c>
    </row>
    <row r="1020" spans="1:8" hidden="1" x14ac:dyDescent="0.2">
      <c r="A1020">
        <v>305</v>
      </c>
      <c r="B1020" t="s">
        <v>2037</v>
      </c>
      <c r="C1020" t="s">
        <v>65</v>
      </c>
      <c r="D1020" s="21" t="s">
        <v>2038</v>
      </c>
      <c r="E1020">
        <v>25</v>
      </c>
      <c r="F1020" t="s">
        <v>63</v>
      </c>
      <c r="G1020">
        <v>25327505</v>
      </c>
      <c r="H1020" t="str">
        <f>RIGHT(Таблица2[[#This Row],[Дата рождения]],4)</f>
        <v>1992</v>
      </c>
    </row>
    <row r="1021" spans="1:8" hidden="1" x14ac:dyDescent="0.2">
      <c r="A1021">
        <v>294</v>
      </c>
      <c r="B1021" t="s">
        <v>2039</v>
      </c>
      <c r="C1021" t="s">
        <v>71</v>
      </c>
      <c r="D1021" s="21" t="s">
        <v>2040</v>
      </c>
      <c r="E1021">
        <v>23</v>
      </c>
      <c r="F1021" t="s">
        <v>63</v>
      </c>
      <c r="G1021">
        <v>61067035</v>
      </c>
      <c r="H1021" t="str">
        <f>RIGHT(Таблица2[[#This Row],[Дата рождения]],4)</f>
        <v>1995</v>
      </c>
    </row>
    <row r="1022" spans="1:8" hidden="1" x14ac:dyDescent="0.2">
      <c r="A1022">
        <v>250</v>
      </c>
      <c r="B1022" t="s">
        <v>2041</v>
      </c>
      <c r="C1022" t="s">
        <v>71</v>
      </c>
      <c r="D1022" s="21" t="s">
        <v>1190</v>
      </c>
      <c r="E1022">
        <v>37</v>
      </c>
      <c r="F1022" t="s">
        <v>73</v>
      </c>
      <c r="G1022">
        <v>18171823</v>
      </c>
      <c r="H1022" t="str">
        <f>RIGHT(Таблица2[[#This Row],[Дата рождения]],4)</f>
        <v>1980</v>
      </c>
    </row>
    <row r="1023" spans="1:8" hidden="1" x14ac:dyDescent="0.2">
      <c r="A1023">
        <v>896</v>
      </c>
      <c r="B1023" t="s">
        <v>2042</v>
      </c>
      <c r="C1023" t="s">
        <v>71</v>
      </c>
      <c r="D1023" s="21" t="s">
        <v>2043</v>
      </c>
      <c r="E1023">
        <v>33</v>
      </c>
      <c r="F1023" t="s">
        <v>63</v>
      </c>
      <c r="G1023">
        <v>1686686</v>
      </c>
      <c r="H1023" t="str">
        <f>RIGHT(Таблица2[[#This Row],[Дата рождения]],4)</f>
        <v>1984</v>
      </c>
    </row>
    <row r="1024" spans="1:8" hidden="1" x14ac:dyDescent="0.2">
      <c r="A1024">
        <v>436</v>
      </c>
      <c r="B1024" t="s">
        <v>2044</v>
      </c>
      <c r="C1024" t="s">
        <v>65</v>
      </c>
      <c r="D1024" s="21" t="s">
        <v>2045</v>
      </c>
      <c r="E1024">
        <v>21</v>
      </c>
      <c r="F1024" t="s">
        <v>63</v>
      </c>
      <c r="G1024">
        <v>47081137</v>
      </c>
      <c r="H1024" t="str">
        <f>RIGHT(Таблица2[[#This Row],[Дата рождения]],4)</f>
        <v>1996</v>
      </c>
    </row>
    <row r="1025" spans="1:8" hidden="1" x14ac:dyDescent="0.2">
      <c r="A1025">
        <v>15</v>
      </c>
      <c r="B1025" t="s">
        <v>2046</v>
      </c>
      <c r="C1025" t="s">
        <v>61</v>
      </c>
      <c r="D1025" s="21" t="s">
        <v>2047</v>
      </c>
      <c r="E1025">
        <v>27</v>
      </c>
      <c r="F1025" t="s">
        <v>63</v>
      </c>
      <c r="G1025">
        <v>52918027</v>
      </c>
      <c r="H1025" t="str">
        <f>RIGHT(Таблица2[[#This Row],[Дата рождения]],4)</f>
        <v>1990</v>
      </c>
    </row>
    <row r="1026" spans="1:8" hidden="1" x14ac:dyDescent="0.2">
      <c r="A1026">
        <v>879</v>
      </c>
      <c r="B1026" t="s">
        <v>2048</v>
      </c>
      <c r="C1026" t="s">
        <v>61</v>
      </c>
      <c r="D1026" s="21" t="s">
        <v>2049</v>
      </c>
      <c r="E1026">
        <v>26</v>
      </c>
      <c r="F1026" t="s">
        <v>63</v>
      </c>
      <c r="G1026">
        <v>23298816</v>
      </c>
      <c r="H1026" t="str">
        <f>RIGHT(Таблица2[[#This Row],[Дата рождения]],4)</f>
        <v>1991</v>
      </c>
    </row>
    <row r="1027" spans="1:8" hidden="1" x14ac:dyDescent="0.2">
      <c r="A1027">
        <v>894</v>
      </c>
      <c r="B1027" t="s">
        <v>2050</v>
      </c>
      <c r="C1027" t="s">
        <v>65</v>
      </c>
      <c r="D1027" s="21" t="s">
        <v>2051</v>
      </c>
      <c r="E1027">
        <v>39</v>
      </c>
      <c r="F1027" t="s">
        <v>63</v>
      </c>
      <c r="G1027">
        <v>7772116</v>
      </c>
      <c r="H1027" t="str">
        <f>RIGHT(Таблица2[[#This Row],[Дата рождения]],4)</f>
        <v>1978</v>
      </c>
    </row>
    <row r="1028" spans="1:8" hidden="1" x14ac:dyDescent="0.2">
      <c r="A1028">
        <v>789</v>
      </c>
      <c r="B1028" t="s">
        <v>2052</v>
      </c>
      <c r="C1028" t="s">
        <v>61</v>
      </c>
      <c r="D1028" s="21" t="s">
        <v>1858</v>
      </c>
      <c r="E1028">
        <v>33</v>
      </c>
      <c r="F1028" t="s">
        <v>207</v>
      </c>
      <c r="G1028">
        <v>22396587</v>
      </c>
      <c r="H1028" t="str">
        <f>RIGHT(Таблица2[[#This Row],[Дата рождения]],4)</f>
        <v>1984</v>
      </c>
    </row>
    <row r="1029" spans="1:8" hidden="1" x14ac:dyDescent="0.2">
      <c r="A1029">
        <v>1095</v>
      </c>
      <c r="B1029" t="s">
        <v>2053</v>
      </c>
      <c r="C1029" t="s">
        <v>65</v>
      </c>
      <c r="D1029" s="21" t="s">
        <v>2054</v>
      </c>
      <c r="E1029">
        <v>34</v>
      </c>
      <c r="F1029" t="s">
        <v>67</v>
      </c>
      <c r="G1029">
        <v>60471333</v>
      </c>
      <c r="H1029" t="str">
        <f>RIGHT(Таблица2[[#This Row],[Дата рождения]],4)</f>
        <v>1983</v>
      </c>
    </row>
    <row r="1030" spans="1:8" hidden="1" x14ac:dyDescent="0.2">
      <c r="A1030">
        <v>759</v>
      </c>
      <c r="B1030" t="s">
        <v>2055</v>
      </c>
      <c r="C1030" t="s">
        <v>61</v>
      </c>
      <c r="D1030" s="21" t="s">
        <v>2056</v>
      </c>
      <c r="E1030">
        <v>37</v>
      </c>
      <c r="F1030" t="s">
        <v>63</v>
      </c>
      <c r="G1030">
        <v>94954290</v>
      </c>
      <c r="H1030" t="str">
        <f>RIGHT(Таблица2[[#This Row],[Дата рождения]],4)</f>
        <v>1980</v>
      </c>
    </row>
    <row r="1031" spans="1:8" hidden="1" x14ac:dyDescent="0.2">
      <c r="A1031">
        <v>1031</v>
      </c>
      <c r="B1031" t="s">
        <v>2057</v>
      </c>
      <c r="C1031" t="s">
        <v>71</v>
      </c>
      <c r="D1031" s="21" t="s">
        <v>2058</v>
      </c>
      <c r="E1031">
        <v>28</v>
      </c>
      <c r="F1031" t="s">
        <v>67</v>
      </c>
      <c r="G1031">
        <v>7645836</v>
      </c>
      <c r="H1031" t="str">
        <f>RIGHT(Таблица2[[#This Row],[Дата рождения]],4)</f>
        <v>1989</v>
      </c>
    </row>
    <row r="1032" spans="1:8" hidden="1" x14ac:dyDescent="0.2">
      <c r="A1032">
        <v>1591</v>
      </c>
      <c r="B1032" t="s">
        <v>2059</v>
      </c>
      <c r="C1032" t="s">
        <v>65</v>
      </c>
      <c r="D1032" s="21" t="s">
        <v>2060</v>
      </c>
      <c r="E1032">
        <v>35</v>
      </c>
      <c r="F1032" t="s">
        <v>73</v>
      </c>
      <c r="G1032">
        <v>37585099</v>
      </c>
      <c r="H1032" t="str">
        <f>RIGHT(Таблица2[[#This Row],[Дата рождения]],4)</f>
        <v>1982</v>
      </c>
    </row>
    <row r="1033" spans="1:8" hidden="1" x14ac:dyDescent="0.2">
      <c r="A1033">
        <v>266</v>
      </c>
      <c r="B1033" t="s">
        <v>2061</v>
      </c>
      <c r="C1033" t="s">
        <v>65</v>
      </c>
      <c r="D1033" s="21" t="s">
        <v>2062</v>
      </c>
      <c r="E1033">
        <v>35</v>
      </c>
      <c r="F1033" t="s">
        <v>63</v>
      </c>
      <c r="G1033">
        <v>56792425</v>
      </c>
      <c r="H1033" t="str">
        <f>RIGHT(Таблица2[[#This Row],[Дата рождения]],4)</f>
        <v>1983</v>
      </c>
    </row>
    <row r="1034" spans="1:8" hidden="1" x14ac:dyDescent="0.2">
      <c r="A1034">
        <v>683</v>
      </c>
      <c r="B1034" t="s">
        <v>2063</v>
      </c>
      <c r="C1034" t="s">
        <v>65</v>
      </c>
      <c r="D1034" s="21" t="s">
        <v>2064</v>
      </c>
      <c r="E1034">
        <v>38</v>
      </c>
      <c r="F1034" t="s">
        <v>73</v>
      </c>
      <c r="G1034">
        <v>94725575</v>
      </c>
      <c r="H1034" t="str">
        <f>RIGHT(Таблица2[[#This Row],[Дата рождения]],4)</f>
        <v>1979</v>
      </c>
    </row>
    <row r="1035" spans="1:8" hidden="1" x14ac:dyDescent="0.2">
      <c r="A1035">
        <v>1376</v>
      </c>
      <c r="B1035" t="s">
        <v>2065</v>
      </c>
      <c r="C1035" t="s">
        <v>61</v>
      </c>
      <c r="D1035" s="21" t="s">
        <v>2066</v>
      </c>
      <c r="E1035">
        <v>24</v>
      </c>
      <c r="F1035" t="s">
        <v>103</v>
      </c>
      <c r="G1035">
        <v>90386646</v>
      </c>
      <c r="H1035" t="str">
        <f>RIGHT(Таблица2[[#This Row],[Дата рождения]],4)</f>
        <v>1993</v>
      </c>
    </row>
    <row r="1036" spans="1:8" hidden="1" x14ac:dyDescent="0.2">
      <c r="A1036">
        <v>598</v>
      </c>
      <c r="B1036" t="s">
        <v>2067</v>
      </c>
      <c r="C1036" t="s">
        <v>65</v>
      </c>
      <c r="D1036" s="21" t="s">
        <v>2068</v>
      </c>
      <c r="E1036">
        <v>43</v>
      </c>
      <c r="F1036" t="s">
        <v>63</v>
      </c>
      <c r="G1036">
        <v>96219489</v>
      </c>
      <c r="H1036" t="str">
        <f>RIGHT(Таблица2[[#This Row],[Дата рождения]],4)</f>
        <v>1974</v>
      </c>
    </row>
    <row r="1037" spans="1:8" hidden="1" x14ac:dyDescent="0.2">
      <c r="A1037">
        <v>771</v>
      </c>
      <c r="B1037" t="s">
        <v>2069</v>
      </c>
      <c r="C1037" t="s">
        <v>65</v>
      </c>
      <c r="D1037" s="21" t="s">
        <v>2070</v>
      </c>
      <c r="E1037">
        <v>24</v>
      </c>
      <c r="F1037" t="s">
        <v>63</v>
      </c>
      <c r="G1037">
        <v>63641885</v>
      </c>
      <c r="H1037" t="str">
        <f>RIGHT(Таблица2[[#This Row],[Дата рождения]],4)</f>
        <v>1993</v>
      </c>
    </row>
    <row r="1038" spans="1:8" hidden="1" x14ac:dyDescent="0.2">
      <c r="A1038">
        <v>1516</v>
      </c>
      <c r="B1038" t="s">
        <v>2071</v>
      </c>
      <c r="C1038" t="s">
        <v>65</v>
      </c>
      <c r="D1038" s="21" t="s">
        <v>2072</v>
      </c>
      <c r="E1038">
        <v>32</v>
      </c>
      <c r="F1038" t="s">
        <v>67</v>
      </c>
      <c r="G1038">
        <v>39664436</v>
      </c>
      <c r="H1038" t="str">
        <f>RIGHT(Таблица2[[#This Row],[Дата рождения]],4)</f>
        <v>1985</v>
      </c>
    </row>
    <row r="1039" spans="1:8" hidden="1" x14ac:dyDescent="0.2">
      <c r="A1039">
        <v>1570</v>
      </c>
      <c r="B1039" t="s">
        <v>2073</v>
      </c>
      <c r="C1039" t="s">
        <v>65</v>
      </c>
      <c r="D1039" s="21" t="s">
        <v>2074</v>
      </c>
      <c r="E1039">
        <v>25</v>
      </c>
      <c r="F1039" t="s">
        <v>103</v>
      </c>
      <c r="G1039">
        <v>47233107</v>
      </c>
      <c r="H1039" t="str">
        <f>RIGHT(Таблица2[[#This Row],[Дата рождения]],4)</f>
        <v>1992</v>
      </c>
    </row>
    <row r="1040" spans="1:8" hidden="1" x14ac:dyDescent="0.2">
      <c r="A1040">
        <v>776</v>
      </c>
      <c r="B1040" t="s">
        <v>2075</v>
      </c>
      <c r="C1040" t="s">
        <v>71</v>
      </c>
      <c r="D1040" s="21" t="s">
        <v>2076</v>
      </c>
      <c r="E1040">
        <v>36</v>
      </c>
      <c r="F1040" t="s">
        <v>85</v>
      </c>
      <c r="G1040">
        <v>50884494</v>
      </c>
      <c r="H1040" t="str">
        <f>RIGHT(Таблица2[[#This Row],[Дата рождения]],4)</f>
        <v>1981</v>
      </c>
    </row>
    <row r="1041" spans="1:8" hidden="1" x14ac:dyDescent="0.2">
      <c r="A1041">
        <v>1375</v>
      </c>
      <c r="B1041" t="s">
        <v>2077</v>
      </c>
      <c r="C1041" t="s">
        <v>65</v>
      </c>
      <c r="D1041" s="21" t="s">
        <v>2078</v>
      </c>
      <c r="E1041">
        <v>23</v>
      </c>
      <c r="F1041" t="s">
        <v>67</v>
      </c>
      <c r="G1041">
        <v>45758626</v>
      </c>
      <c r="H1041" t="str">
        <f>RIGHT(Таблица2[[#This Row],[Дата рождения]],4)</f>
        <v>1994</v>
      </c>
    </row>
    <row r="1042" spans="1:8" hidden="1" x14ac:dyDescent="0.2">
      <c r="A1042">
        <v>303</v>
      </c>
      <c r="B1042" t="s">
        <v>2079</v>
      </c>
      <c r="C1042" t="s">
        <v>71</v>
      </c>
      <c r="D1042" s="21" t="s">
        <v>2080</v>
      </c>
      <c r="E1042">
        <v>32</v>
      </c>
      <c r="F1042" t="s">
        <v>67</v>
      </c>
      <c r="G1042">
        <v>25596348</v>
      </c>
      <c r="H1042" t="str">
        <f>RIGHT(Таблица2[[#This Row],[Дата рождения]],4)</f>
        <v>1985</v>
      </c>
    </row>
    <row r="1043" spans="1:8" hidden="1" x14ac:dyDescent="0.2">
      <c r="A1043">
        <v>857</v>
      </c>
      <c r="B1043" t="s">
        <v>2081</v>
      </c>
      <c r="C1043" t="s">
        <v>65</v>
      </c>
      <c r="D1043" s="21" t="s">
        <v>2082</v>
      </c>
      <c r="E1043">
        <v>25</v>
      </c>
      <c r="F1043" t="s">
        <v>96</v>
      </c>
      <c r="G1043">
        <v>99625321</v>
      </c>
      <c r="H1043" t="str">
        <f>RIGHT(Таблица2[[#This Row],[Дата рождения]],4)</f>
        <v>1993</v>
      </c>
    </row>
    <row r="1044" spans="1:8" hidden="1" x14ac:dyDescent="0.2">
      <c r="A1044">
        <v>1057</v>
      </c>
      <c r="B1044" t="s">
        <v>2083</v>
      </c>
      <c r="C1044" t="s">
        <v>61</v>
      </c>
      <c r="D1044" s="21" t="s">
        <v>2084</v>
      </c>
      <c r="E1044">
        <v>29</v>
      </c>
      <c r="F1044" t="s">
        <v>103</v>
      </c>
      <c r="G1044">
        <v>75055717</v>
      </c>
      <c r="H1044" t="str">
        <f>RIGHT(Таблица2[[#This Row],[Дата рождения]],4)</f>
        <v>1988</v>
      </c>
    </row>
    <row r="1045" spans="1:8" hidden="1" x14ac:dyDescent="0.2">
      <c r="A1045">
        <v>1686</v>
      </c>
      <c r="B1045" t="s">
        <v>2085</v>
      </c>
      <c r="C1045" t="s">
        <v>71</v>
      </c>
      <c r="D1045" s="21" t="s">
        <v>2086</v>
      </c>
      <c r="E1045">
        <v>32</v>
      </c>
      <c r="F1045" t="s">
        <v>85</v>
      </c>
      <c r="G1045">
        <v>49848853</v>
      </c>
      <c r="H1045" t="str">
        <f>RIGHT(Таблица2[[#This Row],[Дата рождения]],4)</f>
        <v>1986</v>
      </c>
    </row>
    <row r="1046" spans="1:8" hidden="1" x14ac:dyDescent="0.2">
      <c r="A1046">
        <v>500</v>
      </c>
      <c r="B1046" t="s">
        <v>2087</v>
      </c>
      <c r="C1046" t="s">
        <v>65</v>
      </c>
      <c r="D1046" s="21" t="s">
        <v>1284</v>
      </c>
      <c r="E1046">
        <v>31</v>
      </c>
      <c r="F1046" t="s">
        <v>73</v>
      </c>
      <c r="G1046">
        <v>19551421</v>
      </c>
      <c r="H1046" t="str">
        <f>RIGHT(Таблица2[[#This Row],[Дата рождения]],4)</f>
        <v>1986</v>
      </c>
    </row>
    <row r="1047" spans="1:8" hidden="1" x14ac:dyDescent="0.2">
      <c r="A1047">
        <v>195</v>
      </c>
      <c r="B1047" t="s">
        <v>2088</v>
      </c>
      <c r="C1047" t="s">
        <v>71</v>
      </c>
      <c r="D1047" s="21" t="s">
        <v>2089</v>
      </c>
      <c r="E1047">
        <v>29</v>
      </c>
      <c r="F1047" t="s">
        <v>161</v>
      </c>
      <c r="G1047">
        <v>54966815</v>
      </c>
      <c r="H1047" t="str">
        <f>RIGHT(Таблица2[[#This Row],[Дата рождения]],4)</f>
        <v>1988</v>
      </c>
    </row>
    <row r="1048" spans="1:8" hidden="1" x14ac:dyDescent="0.2">
      <c r="A1048">
        <v>830</v>
      </c>
      <c r="B1048" t="s">
        <v>2090</v>
      </c>
      <c r="C1048" t="s">
        <v>71</v>
      </c>
      <c r="D1048" s="21" t="s">
        <v>2091</v>
      </c>
      <c r="E1048">
        <v>37</v>
      </c>
      <c r="F1048" t="s">
        <v>63</v>
      </c>
      <c r="G1048">
        <v>2416358</v>
      </c>
      <c r="H1048" t="str">
        <f>RIGHT(Таблица2[[#This Row],[Дата рождения]],4)</f>
        <v>1980</v>
      </c>
    </row>
    <row r="1049" spans="1:8" hidden="1" x14ac:dyDescent="0.2">
      <c r="A1049">
        <v>28</v>
      </c>
      <c r="B1049" t="s">
        <v>2092</v>
      </c>
      <c r="C1049" t="s">
        <v>65</v>
      </c>
      <c r="D1049" s="21" t="s">
        <v>2093</v>
      </c>
      <c r="E1049">
        <v>22</v>
      </c>
      <c r="F1049" t="s">
        <v>63</v>
      </c>
      <c r="G1049">
        <v>28251067</v>
      </c>
      <c r="H1049" t="str">
        <f>RIGHT(Таблица2[[#This Row],[Дата рождения]],4)</f>
        <v>1995</v>
      </c>
    </row>
    <row r="1050" spans="1:8" hidden="1" x14ac:dyDescent="0.2">
      <c r="A1050">
        <v>126</v>
      </c>
      <c r="B1050" t="s">
        <v>2094</v>
      </c>
      <c r="C1050" t="s">
        <v>65</v>
      </c>
      <c r="D1050" s="21" t="s">
        <v>2095</v>
      </c>
      <c r="E1050">
        <v>39</v>
      </c>
      <c r="F1050" t="s">
        <v>76</v>
      </c>
      <c r="G1050">
        <v>28913906</v>
      </c>
      <c r="H1050" t="str">
        <f>RIGHT(Таблица2[[#This Row],[Дата рождения]],4)</f>
        <v>1978</v>
      </c>
    </row>
    <row r="1051" spans="1:8" hidden="1" x14ac:dyDescent="0.2">
      <c r="A1051">
        <v>1527</v>
      </c>
      <c r="B1051" t="s">
        <v>2096</v>
      </c>
      <c r="C1051" t="s">
        <v>71</v>
      </c>
      <c r="D1051" s="21" t="s">
        <v>2097</v>
      </c>
      <c r="E1051">
        <v>30</v>
      </c>
      <c r="F1051" t="s">
        <v>67</v>
      </c>
      <c r="G1051">
        <v>6480851</v>
      </c>
      <c r="H1051" t="str">
        <f>RIGHT(Таблица2[[#This Row],[Дата рождения]],4)</f>
        <v>1987</v>
      </c>
    </row>
    <row r="1052" spans="1:8" hidden="1" x14ac:dyDescent="0.2">
      <c r="A1052">
        <v>1719</v>
      </c>
      <c r="B1052" t="s">
        <v>2098</v>
      </c>
      <c r="C1052" t="s">
        <v>61</v>
      </c>
      <c r="D1052" s="21" t="s">
        <v>2099</v>
      </c>
      <c r="E1052">
        <v>41</v>
      </c>
      <c r="F1052" t="s">
        <v>85</v>
      </c>
      <c r="G1052">
        <v>44092356</v>
      </c>
      <c r="H1052" t="str">
        <f>RIGHT(Таблица2[[#This Row],[Дата рождения]],4)</f>
        <v>1976</v>
      </c>
    </row>
    <row r="1053" spans="1:8" hidden="1" x14ac:dyDescent="0.2">
      <c r="A1053">
        <v>840</v>
      </c>
      <c r="B1053" t="s">
        <v>2100</v>
      </c>
      <c r="C1053" t="s">
        <v>65</v>
      </c>
      <c r="D1053" s="21" t="s">
        <v>2101</v>
      </c>
      <c r="E1053">
        <v>28</v>
      </c>
      <c r="F1053" t="s">
        <v>63</v>
      </c>
      <c r="G1053">
        <v>45854607</v>
      </c>
      <c r="H1053" t="str">
        <f>RIGHT(Таблица2[[#This Row],[Дата рождения]],4)</f>
        <v>1989</v>
      </c>
    </row>
    <row r="1054" spans="1:8" hidden="1" x14ac:dyDescent="0.2">
      <c r="A1054">
        <v>1517</v>
      </c>
      <c r="B1054" t="s">
        <v>2102</v>
      </c>
      <c r="C1054" t="s">
        <v>65</v>
      </c>
      <c r="D1054" s="21" t="s">
        <v>2103</v>
      </c>
      <c r="E1054">
        <v>27</v>
      </c>
      <c r="F1054" t="s">
        <v>207</v>
      </c>
      <c r="G1054">
        <v>32333155</v>
      </c>
      <c r="H1054" t="str">
        <f>RIGHT(Таблица2[[#This Row],[Дата рождения]],4)</f>
        <v>1990</v>
      </c>
    </row>
    <row r="1055" spans="1:8" hidden="1" x14ac:dyDescent="0.2">
      <c r="A1055">
        <v>261</v>
      </c>
      <c r="B1055" t="s">
        <v>2104</v>
      </c>
      <c r="C1055" t="s">
        <v>71</v>
      </c>
      <c r="D1055" s="21" t="s">
        <v>2105</v>
      </c>
      <c r="E1055">
        <v>22</v>
      </c>
      <c r="F1055" t="s">
        <v>207</v>
      </c>
      <c r="G1055">
        <v>28159358</v>
      </c>
      <c r="H1055" t="str">
        <f>RIGHT(Таблица2[[#This Row],[Дата рождения]],4)</f>
        <v>1995</v>
      </c>
    </row>
    <row r="1056" spans="1:8" hidden="1" x14ac:dyDescent="0.2">
      <c r="A1056">
        <v>543</v>
      </c>
      <c r="B1056" t="s">
        <v>2106</v>
      </c>
      <c r="C1056" t="s">
        <v>71</v>
      </c>
      <c r="D1056" s="21" t="s">
        <v>2107</v>
      </c>
      <c r="E1056">
        <v>27</v>
      </c>
      <c r="F1056" t="s">
        <v>63</v>
      </c>
      <c r="G1056">
        <v>40011231</v>
      </c>
      <c r="H1056" t="str">
        <f>RIGHT(Таблица2[[#This Row],[Дата рождения]],4)</f>
        <v>1990</v>
      </c>
    </row>
    <row r="1057" spans="1:8" hidden="1" x14ac:dyDescent="0.2">
      <c r="A1057">
        <v>832</v>
      </c>
      <c r="B1057" t="s">
        <v>2108</v>
      </c>
      <c r="C1057" t="s">
        <v>71</v>
      </c>
      <c r="D1057" s="21" t="s">
        <v>2109</v>
      </c>
      <c r="E1057">
        <v>37</v>
      </c>
      <c r="F1057" t="s">
        <v>73</v>
      </c>
      <c r="G1057">
        <v>82485858</v>
      </c>
      <c r="H1057" t="str">
        <f>RIGHT(Таблица2[[#This Row],[Дата рождения]],4)</f>
        <v>1980</v>
      </c>
    </row>
    <row r="1058" spans="1:8" hidden="1" x14ac:dyDescent="0.2">
      <c r="A1058">
        <v>1395</v>
      </c>
      <c r="B1058" t="s">
        <v>2110</v>
      </c>
      <c r="C1058" t="s">
        <v>65</v>
      </c>
      <c r="D1058" s="21" t="s">
        <v>2111</v>
      </c>
      <c r="E1058">
        <v>22</v>
      </c>
      <c r="F1058" t="s">
        <v>63</v>
      </c>
      <c r="G1058">
        <v>81220200</v>
      </c>
      <c r="H1058" t="str">
        <f>RIGHT(Таблица2[[#This Row],[Дата рождения]],4)</f>
        <v>1995</v>
      </c>
    </row>
    <row r="1059" spans="1:8" hidden="1" x14ac:dyDescent="0.2">
      <c r="A1059">
        <v>1216</v>
      </c>
      <c r="B1059" t="s">
        <v>2112</v>
      </c>
      <c r="C1059" t="s">
        <v>71</v>
      </c>
      <c r="D1059" s="21" t="s">
        <v>2113</v>
      </c>
      <c r="E1059">
        <v>27</v>
      </c>
      <c r="F1059" t="s">
        <v>103</v>
      </c>
      <c r="G1059">
        <v>81121693</v>
      </c>
      <c r="H1059" t="str">
        <f>RIGHT(Таблица2[[#This Row],[Дата рождения]],4)</f>
        <v>1990</v>
      </c>
    </row>
    <row r="1060" spans="1:8" hidden="1" x14ac:dyDescent="0.2">
      <c r="A1060">
        <v>492</v>
      </c>
      <c r="B1060" t="s">
        <v>2114</v>
      </c>
      <c r="C1060" t="s">
        <v>65</v>
      </c>
      <c r="D1060" s="21" t="s">
        <v>2115</v>
      </c>
      <c r="E1060">
        <v>41</v>
      </c>
      <c r="F1060" t="s">
        <v>67</v>
      </c>
      <c r="G1060">
        <v>8012868</v>
      </c>
      <c r="H1060" t="str">
        <f>RIGHT(Таблица2[[#This Row],[Дата рождения]],4)</f>
        <v>1976</v>
      </c>
    </row>
    <row r="1061" spans="1:8" hidden="1" x14ac:dyDescent="0.2">
      <c r="A1061">
        <v>405</v>
      </c>
      <c r="B1061" t="s">
        <v>2116</v>
      </c>
      <c r="C1061" t="s">
        <v>65</v>
      </c>
      <c r="D1061" s="21" t="s">
        <v>2117</v>
      </c>
      <c r="E1061">
        <v>21</v>
      </c>
      <c r="F1061" t="s">
        <v>63</v>
      </c>
      <c r="G1061">
        <v>58335958</v>
      </c>
      <c r="H1061" t="str">
        <f>RIGHT(Таблица2[[#This Row],[Дата рождения]],4)</f>
        <v>1996</v>
      </c>
    </row>
    <row r="1062" spans="1:8" hidden="1" x14ac:dyDescent="0.2">
      <c r="A1062">
        <v>1444</v>
      </c>
      <c r="B1062" t="s">
        <v>2118</v>
      </c>
      <c r="C1062" t="s">
        <v>61</v>
      </c>
      <c r="D1062" s="21" t="s">
        <v>1551</v>
      </c>
      <c r="E1062">
        <v>30</v>
      </c>
      <c r="F1062" t="s">
        <v>207</v>
      </c>
      <c r="G1062">
        <v>47150342</v>
      </c>
      <c r="H1062" t="str">
        <f>RIGHT(Таблица2[[#This Row],[Дата рождения]],4)</f>
        <v>1987</v>
      </c>
    </row>
    <row r="1063" spans="1:8" hidden="1" x14ac:dyDescent="0.2">
      <c r="A1063">
        <v>1030</v>
      </c>
      <c r="B1063" t="s">
        <v>2119</v>
      </c>
      <c r="C1063" t="s">
        <v>71</v>
      </c>
      <c r="D1063" s="21" t="s">
        <v>2120</v>
      </c>
      <c r="E1063">
        <v>37</v>
      </c>
      <c r="F1063" t="s">
        <v>73</v>
      </c>
      <c r="G1063">
        <v>49177587</v>
      </c>
      <c r="H1063" t="str">
        <f>RIGHT(Таблица2[[#This Row],[Дата рождения]],4)</f>
        <v>1980</v>
      </c>
    </row>
    <row r="1064" spans="1:8" x14ac:dyDescent="0.2">
      <c r="A1064">
        <v>887</v>
      </c>
      <c r="B1064" t="s">
        <v>1416</v>
      </c>
      <c r="C1064" t="s">
        <v>71</v>
      </c>
      <c r="D1064" s="21" t="s">
        <v>1417</v>
      </c>
      <c r="E1064">
        <v>36</v>
      </c>
      <c r="F1064" t="s">
        <v>528</v>
      </c>
      <c r="G1064">
        <v>93314660</v>
      </c>
      <c r="H1064" t="str">
        <f>RIGHT(Таблица2[[#This Row],[Дата рождения]],4)</f>
        <v>1981</v>
      </c>
    </row>
    <row r="1065" spans="1:8" hidden="1" x14ac:dyDescent="0.2">
      <c r="A1065">
        <v>509</v>
      </c>
      <c r="B1065" t="s">
        <v>2121</v>
      </c>
      <c r="C1065" t="s">
        <v>65</v>
      </c>
      <c r="D1065" s="21" t="s">
        <v>2122</v>
      </c>
      <c r="E1065">
        <v>26</v>
      </c>
      <c r="F1065" t="s">
        <v>73</v>
      </c>
      <c r="G1065">
        <v>71725188</v>
      </c>
      <c r="H1065" t="str">
        <f>RIGHT(Таблица2[[#This Row],[Дата рождения]],4)</f>
        <v>1991</v>
      </c>
    </row>
    <row r="1066" spans="1:8" hidden="1" x14ac:dyDescent="0.2">
      <c r="A1066">
        <v>1456</v>
      </c>
      <c r="B1066" t="s">
        <v>2123</v>
      </c>
      <c r="C1066" t="s">
        <v>71</v>
      </c>
      <c r="D1066" s="21" t="s">
        <v>2124</v>
      </c>
      <c r="E1066">
        <v>44</v>
      </c>
      <c r="F1066" t="s">
        <v>73</v>
      </c>
      <c r="G1066">
        <v>97479977</v>
      </c>
      <c r="H1066" t="str">
        <f>RIGHT(Таблица2[[#This Row],[Дата рождения]],4)</f>
        <v>1973</v>
      </c>
    </row>
    <row r="1067" spans="1:8" hidden="1" x14ac:dyDescent="0.2">
      <c r="A1067">
        <v>306</v>
      </c>
      <c r="B1067" t="s">
        <v>2125</v>
      </c>
      <c r="C1067" t="s">
        <v>61</v>
      </c>
      <c r="D1067" s="21" t="s">
        <v>2126</v>
      </c>
      <c r="E1067">
        <v>39</v>
      </c>
      <c r="F1067" t="s">
        <v>103</v>
      </c>
      <c r="G1067">
        <v>90665137</v>
      </c>
      <c r="H1067" t="str">
        <f>RIGHT(Таблица2[[#This Row],[Дата рождения]],4)</f>
        <v>1978</v>
      </c>
    </row>
    <row r="1068" spans="1:8" hidden="1" x14ac:dyDescent="0.2">
      <c r="A1068">
        <v>1135</v>
      </c>
      <c r="B1068" t="s">
        <v>2127</v>
      </c>
      <c r="C1068" t="s">
        <v>65</v>
      </c>
      <c r="D1068" s="21" t="s">
        <v>500</v>
      </c>
      <c r="E1068">
        <v>26</v>
      </c>
      <c r="F1068" t="s">
        <v>103</v>
      </c>
      <c r="G1068">
        <v>12088917</v>
      </c>
      <c r="H1068" t="str">
        <f>RIGHT(Таблица2[[#This Row],[Дата рождения]],4)</f>
        <v>1991</v>
      </c>
    </row>
    <row r="1069" spans="1:8" hidden="1" x14ac:dyDescent="0.2">
      <c r="A1069">
        <v>955</v>
      </c>
      <c r="B1069" t="s">
        <v>2128</v>
      </c>
      <c r="C1069" t="s">
        <v>65</v>
      </c>
      <c r="D1069" s="21" t="s">
        <v>2129</v>
      </c>
      <c r="E1069">
        <v>41</v>
      </c>
      <c r="F1069" t="s">
        <v>63</v>
      </c>
      <c r="G1069">
        <v>6840894</v>
      </c>
      <c r="H1069" t="str">
        <f>RIGHT(Таблица2[[#This Row],[Дата рождения]],4)</f>
        <v>1976</v>
      </c>
    </row>
    <row r="1070" spans="1:8" hidden="1" x14ac:dyDescent="0.2">
      <c r="A1070">
        <v>1182</v>
      </c>
      <c r="B1070" t="s">
        <v>2130</v>
      </c>
      <c r="C1070" t="s">
        <v>61</v>
      </c>
      <c r="D1070" s="21" t="s">
        <v>2131</v>
      </c>
      <c r="E1070">
        <v>24</v>
      </c>
      <c r="F1070" t="s">
        <v>63</v>
      </c>
      <c r="G1070">
        <v>54133449</v>
      </c>
      <c r="H1070" t="str">
        <f>RIGHT(Таблица2[[#This Row],[Дата рождения]],4)</f>
        <v>1993</v>
      </c>
    </row>
    <row r="1071" spans="1:8" hidden="1" x14ac:dyDescent="0.2">
      <c r="A1071">
        <v>317</v>
      </c>
      <c r="B1071" t="s">
        <v>2132</v>
      </c>
      <c r="C1071" t="s">
        <v>65</v>
      </c>
      <c r="D1071" s="21" t="s">
        <v>2133</v>
      </c>
      <c r="E1071">
        <v>31</v>
      </c>
      <c r="F1071" t="s">
        <v>67</v>
      </c>
      <c r="G1071">
        <v>73255772</v>
      </c>
      <c r="H1071" t="str">
        <f>RIGHT(Таблица2[[#This Row],[Дата рождения]],4)</f>
        <v>1986</v>
      </c>
    </row>
    <row r="1072" spans="1:8" hidden="1" x14ac:dyDescent="0.2">
      <c r="A1072">
        <v>449</v>
      </c>
      <c r="B1072" t="s">
        <v>2134</v>
      </c>
      <c r="C1072" t="s">
        <v>71</v>
      </c>
      <c r="D1072" s="21" t="s">
        <v>2135</v>
      </c>
      <c r="E1072">
        <v>32</v>
      </c>
      <c r="F1072" t="s">
        <v>103</v>
      </c>
      <c r="G1072">
        <v>32507021</v>
      </c>
      <c r="H1072" t="str">
        <f>RIGHT(Таблица2[[#This Row],[Дата рождения]],4)</f>
        <v>1985</v>
      </c>
    </row>
    <row r="1073" spans="1:8" hidden="1" x14ac:dyDescent="0.2">
      <c r="A1073">
        <v>1113</v>
      </c>
      <c r="B1073" t="s">
        <v>2136</v>
      </c>
      <c r="C1073" t="s">
        <v>71</v>
      </c>
      <c r="D1073" s="21" t="s">
        <v>2137</v>
      </c>
      <c r="E1073">
        <v>26</v>
      </c>
      <c r="F1073" t="s">
        <v>63</v>
      </c>
      <c r="G1073">
        <v>32966941</v>
      </c>
      <c r="H1073" t="str">
        <f>RIGHT(Таблица2[[#This Row],[Дата рождения]],4)</f>
        <v>1992</v>
      </c>
    </row>
    <row r="1074" spans="1:8" hidden="1" x14ac:dyDescent="0.2">
      <c r="A1074">
        <v>1327</v>
      </c>
      <c r="B1074" t="s">
        <v>2138</v>
      </c>
      <c r="C1074" t="s">
        <v>65</v>
      </c>
      <c r="D1074" s="21" t="s">
        <v>2139</v>
      </c>
      <c r="E1074">
        <v>33</v>
      </c>
      <c r="F1074" t="s">
        <v>85</v>
      </c>
      <c r="G1074">
        <v>39306394</v>
      </c>
      <c r="H1074" t="str">
        <f>RIGHT(Таблица2[[#This Row],[Дата рождения]],4)</f>
        <v>1984</v>
      </c>
    </row>
    <row r="1075" spans="1:8" hidden="1" x14ac:dyDescent="0.2">
      <c r="A1075">
        <v>445</v>
      </c>
      <c r="B1075" t="s">
        <v>2140</v>
      </c>
      <c r="C1075" t="s">
        <v>71</v>
      </c>
      <c r="D1075" s="21" t="s">
        <v>2141</v>
      </c>
      <c r="E1075">
        <v>32</v>
      </c>
      <c r="F1075" t="s">
        <v>207</v>
      </c>
      <c r="G1075">
        <v>73587158</v>
      </c>
      <c r="H1075" t="str">
        <f>RIGHT(Таблица2[[#This Row],[Дата рождения]],4)</f>
        <v>1986</v>
      </c>
    </row>
    <row r="1076" spans="1:8" hidden="1" x14ac:dyDescent="0.2">
      <c r="A1076">
        <v>339</v>
      </c>
      <c r="B1076" t="s">
        <v>2142</v>
      </c>
      <c r="C1076" t="s">
        <v>65</v>
      </c>
      <c r="D1076" s="21" t="s">
        <v>2143</v>
      </c>
      <c r="E1076">
        <v>30</v>
      </c>
      <c r="F1076" t="s">
        <v>63</v>
      </c>
      <c r="G1076">
        <v>50332349</v>
      </c>
      <c r="H1076" t="str">
        <f>RIGHT(Таблица2[[#This Row],[Дата рождения]],4)</f>
        <v>1987</v>
      </c>
    </row>
    <row r="1077" spans="1:8" hidden="1" x14ac:dyDescent="0.2">
      <c r="A1077">
        <v>25</v>
      </c>
      <c r="B1077" t="s">
        <v>2144</v>
      </c>
      <c r="C1077" t="s">
        <v>71</v>
      </c>
      <c r="D1077" s="21" t="s">
        <v>2145</v>
      </c>
      <c r="E1077">
        <v>23</v>
      </c>
      <c r="F1077" t="s">
        <v>63</v>
      </c>
      <c r="G1077">
        <v>45841139</v>
      </c>
      <c r="H1077" t="str">
        <f>RIGHT(Таблица2[[#This Row],[Дата рождения]],4)</f>
        <v>1994</v>
      </c>
    </row>
    <row r="1078" spans="1:8" hidden="1" x14ac:dyDescent="0.2">
      <c r="A1078">
        <v>1215</v>
      </c>
      <c r="B1078" t="s">
        <v>2146</v>
      </c>
      <c r="C1078" t="s">
        <v>71</v>
      </c>
      <c r="D1078" s="21" t="s">
        <v>2147</v>
      </c>
      <c r="E1078">
        <v>22</v>
      </c>
      <c r="F1078" t="s">
        <v>103</v>
      </c>
      <c r="G1078">
        <v>97926936</v>
      </c>
      <c r="H1078" t="str">
        <f>RIGHT(Таблица2[[#This Row],[Дата рождения]],4)</f>
        <v>1995</v>
      </c>
    </row>
    <row r="1079" spans="1:8" hidden="1" x14ac:dyDescent="0.2">
      <c r="A1079">
        <v>282</v>
      </c>
      <c r="B1079" t="s">
        <v>2148</v>
      </c>
      <c r="C1079" t="s">
        <v>61</v>
      </c>
      <c r="D1079" s="21" t="s">
        <v>2149</v>
      </c>
      <c r="E1079">
        <v>25</v>
      </c>
      <c r="F1079" t="s">
        <v>63</v>
      </c>
      <c r="G1079">
        <v>32821583</v>
      </c>
      <c r="H1079" t="str">
        <f>RIGHT(Таблица2[[#This Row],[Дата рождения]],4)</f>
        <v>1992</v>
      </c>
    </row>
    <row r="1080" spans="1:8" hidden="1" x14ac:dyDescent="0.2">
      <c r="A1080">
        <v>560</v>
      </c>
      <c r="B1080" t="s">
        <v>2150</v>
      </c>
      <c r="C1080" t="s">
        <v>71</v>
      </c>
      <c r="D1080" s="21" t="s">
        <v>2151</v>
      </c>
      <c r="E1080">
        <v>32</v>
      </c>
      <c r="F1080" t="s">
        <v>63</v>
      </c>
      <c r="G1080">
        <v>27272534</v>
      </c>
      <c r="H1080" t="str">
        <f>RIGHT(Таблица2[[#This Row],[Дата рождения]],4)</f>
        <v>1985</v>
      </c>
    </row>
    <row r="1081" spans="1:8" hidden="1" x14ac:dyDescent="0.2">
      <c r="A1081">
        <v>420</v>
      </c>
      <c r="B1081" t="s">
        <v>2152</v>
      </c>
      <c r="C1081" t="s">
        <v>71</v>
      </c>
      <c r="D1081" s="21" t="s">
        <v>1876</v>
      </c>
      <c r="E1081">
        <v>31</v>
      </c>
      <c r="F1081" t="s">
        <v>63</v>
      </c>
      <c r="G1081">
        <v>6213454</v>
      </c>
      <c r="H1081" t="str">
        <f>RIGHT(Таблица2[[#This Row],[Дата рождения]],4)</f>
        <v>1986</v>
      </c>
    </row>
    <row r="1082" spans="1:8" hidden="1" x14ac:dyDescent="0.2">
      <c r="A1082">
        <v>1476</v>
      </c>
      <c r="B1082" t="s">
        <v>2153</v>
      </c>
      <c r="C1082" t="s">
        <v>65</v>
      </c>
      <c r="D1082" s="21" t="s">
        <v>2154</v>
      </c>
      <c r="E1082">
        <v>37</v>
      </c>
      <c r="F1082" t="s">
        <v>63</v>
      </c>
      <c r="G1082">
        <v>15702652</v>
      </c>
      <c r="H1082" t="str">
        <f>RIGHT(Таблица2[[#This Row],[Дата рождения]],4)</f>
        <v>1980</v>
      </c>
    </row>
    <row r="1083" spans="1:8" hidden="1" x14ac:dyDescent="0.2">
      <c r="A1083">
        <v>1638</v>
      </c>
      <c r="B1083" t="s">
        <v>2155</v>
      </c>
      <c r="C1083" t="s">
        <v>65</v>
      </c>
      <c r="D1083" s="21" t="s">
        <v>2156</v>
      </c>
      <c r="E1083">
        <v>21</v>
      </c>
      <c r="F1083" t="s">
        <v>63</v>
      </c>
      <c r="G1083">
        <v>68403561</v>
      </c>
      <c r="H1083" t="str">
        <f>RIGHT(Таблица2[[#This Row],[Дата рождения]],4)</f>
        <v>1996</v>
      </c>
    </row>
    <row r="1084" spans="1:8" hidden="1" x14ac:dyDescent="0.2">
      <c r="A1084">
        <v>232</v>
      </c>
      <c r="B1084" t="s">
        <v>2157</v>
      </c>
      <c r="C1084" t="s">
        <v>71</v>
      </c>
      <c r="D1084" s="21" t="s">
        <v>2158</v>
      </c>
      <c r="E1084">
        <v>32</v>
      </c>
      <c r="F1084" t="s">
        <v>63</v>
      </c>
      <c r="G1084">
        <v>76539626</v>
      </c>
      <c r="H1084" t="str">
        <f>RIGHT(Таблица2[[#This Row],[Дата рождения]],4)</f>
        <v>1985</v>
      </c>
    </row>
    <row r="1085" spans="1:8" hidden="1" x14ac:dyDescent="0.2">
      <c r="A1085">
        <v>381</v>
      </c>
      <c r="B1085" t="s">
        <v>2159</v>
      </c>
      <c r="C1085" t="s">
        <v>71</v>
      </c>
      <c r="D1085" s="21" t="s">
        <v>2160</v>
      </c>
      <c r="E1085">
        <v>29</v>
      </c>
      <c r="F1085" t="s">
        <v>67</v>
      </c>
      <c r="G1085">
        <v>41279165</v>
      </c>
      <c r="H1085" t="str">
        <f>RIGHT(Таблица2[[#This Row],[Дата рождения]],4)</f>
        <v>1988</v>
      </c>
    </row>
    <row r="1086" spans="1:8" hidden="1" x14ac:dyDescent="0.2">
      <c r="A1086">
        <v>861</v>
      </c>
      <c r="B1086" t="s">
        <v>2161</v>
      </c>
      <c r="C1086" t="s">
        <v>65</v>
      </c>
      <c r="D1086" s="21" t="s">
        <v>2162</v>
      </c>
      <c r="E1086">
        <v>30</v>
      </c>
      <c r="F1086" t="s">
        <v>63</v>
      </c>
      <c r="G1086">
        <v>89291763</v>
      </c>
      <c r="H1086" t="str">
        <f>RIGHT(Таблица2[[#This Row],[Дата рождения]],4)</f>
        <v>1987</v>
      </c>
    </row>
    <row r="1087" spans="1:8" hidden="1" x14ac:dyDescent="0.2">
      <c r="A1087">
        <v>1529</v>
      </c>
      <c r="B1087" t="s">
        <v>2163</v>
      </c>
      <c r="C1087" t="s">
        <v>71</v>
      </c>
      <c r="D1087" s="21" t="s">
        <v>2164</v>
      </c>
      <c r="E1087">
        <v>33</v>
      </c>
      <c r="F1087" t="s">
        <v>73</v>
      </c>
      <c r="G1087">
        <v>21526858</v>
      </c>
      <c r="H1087" t="str">
        <f>RIGHT(Таблица2[[#This Row],[Дата рождения]],4)</f>
        <v>1984</v>
      </c>
    </row>
    <row r="1088" spans="1:8" hidden="1" x14ac:dyDescent="0.2">
      <c r="A1088">
        <v>598</v>
      </c>
      <c r="B1088" t="s">
        <v>2165</v>
      </c>
      <c r="C1088" t="s">
        <v>61</v>
      </c>
      <c r="D1088" s="21" t="s">
        <v>2166</v>
      </c>
      <c r="E1088">
        <v>28</v>
      </c>
      <c r="F1088" t="s">
        <v>103</v>
      </c>
      <c r="G1088">
        <v>81638354</v>
      </c>
      <c r="H1088" t="str">
        <f>RIGHT(Таблица2[[#This Row],[Дата рождения]],4)</f>
        <v>1990</v>
      </c>
    </row>
    <row r="1089" spans="1:8" hidden="1" x14ac:dyDescent="0.2">
      <c r="A1089">
        <v>824</v>
      </c>
      <c r="B1089" t="s">
        <v>2167</v>
      </c>
      <c r="C1089" t="s">
        <v>71</v>
      </c>
      <c r="D1089" s="21" t="s">
        <v>1513</v>
      </c>
      <c r="E1089">
        <v>27</v>
      </c>
      <c r="F1089" t="s">
        <v>63</v>
      </c>
      <c r="G1089">
        <v>45251111</v>
      </c>
      <c r="H1089" t="str">
        <f>RIGHT(Таблица2[[#This Row],[Дата рождения]],4)</f>
        <v>1990</v>
      </c>
    </row>
    <row r="1090" spans="1:8" hidden="1" x14ac:dyDescent="0.2">
      <c r="A1090">
        <v>799</v>
      </c>
      <c r="B1090" t="s">
        <v>2168</v>
      </c>
      <c r="C1090" t="s">
        <v>61</v>
      </c>
      <c r="D1090" s="21" t="s">
        <v>2169</v>
      </c>
      <c r="E1090">
        <v>23</v>
      </c>
      <c r="F1090" t="s">
        <v>63</v>
      </c>
      <c r="G1090">
        <v>75757550</v>
      </c>
      <c r="H1090" t="str">
        <f>RIGHT(Таблица2[[#This Row],[Дата рождения]],4)</f>
        <v>1994</v>
      </c>
    </row>
    <row r="1091" spans="1:8" hidden="1" x14ac:dyDescent="0.2">
      <c r="A1091">
        <v>861</v>
      </c>
      <c r="B1091" t="s">
        <v>1088</v>
      </c>
      <c r="C1091" t="s">
        <v>71</v>
      </c>
      <c r="D1091" s="21" t="s">
        <v>1089</v>
      </c>
      <c r="E1091">
        <v>45</v>
      </c>
      <c r="F1091" t="s">
        <v>63</v>
      </c>
      <c r="G1091">
        <v>76110969</v>
      </c>
      <c r="H1091" t="str">
        <f>RIGHT(Таблица2[[#This Row],[Дата рождения]],4)</f>
        <v>1972</v>
      </c>
    </row>
    <row r="1092" spans="1:8" hidden="1" x14ac:dyDescent="0.2">
      <c r="A1092">
        <v>204</v>
      </c>
      <c r="B1092" t="s">
        <v>2170</v>
      </c>
      <c r="C1092" t="s">
        <v>65</v>
      </c>
      <c r="D1092" s="21" t="s">
        <v>2171</v>
      </c>
      <c r="E1092">
        <v>22</v>
      </c>
      <c r="F1092" t="s">
        <v>63</v>
      </c>
      <c r="G1092">
        <v>11455909</v>
      </c>
      <c r="H1092" t="str">
        <f>RIGHT(Таблица2[[#This Row],[Дата рождения]],4)</f>
        <v>1995</v>
      </c>
    </row>
    <row r="1093" spans="1:8" hidden="1" x14ac:dyDescent="0.2">
      <c r="A1093">
        <v>1214</v>
      </c>
      <c r="B1093" t="s">
        <v>2172</v>
      </c>
      <c r="C1093" t="s">
        <v>71</v>
      </c>
      <c r="D1093" s="21" t="s">
        <v>2173</v>
      </c>
      <c r="E1093">
        <v>35</v>
      </c>
      <c r="F1093" t="s">
        <v>63</v>
      </c>
      <c r="G1093">
        <v>86240898</v>
      </c>
      <c r="H1093" t="str">
        <f>RIGHT(Таблица2[[#This Row],[Дата рождения]],4)</f>
        <v>1982</v>
      </c>
    </row>
    <row r="1094" spans="1:8" hidden="1" x14ac:dyDescent="0.2">
      <c r="A1094">
        <v>1124</v>
      </c>
      <c r="B1094" t="s">
        <v>2174</v>
      </c>
      <c r="C1094" t="s">
        <v>65</v>
      </c>
      <c r="D1094" s="21" t="s">
        <v>2175</v>
      </c>
      <c r="E1094">
        <v>25</v>
      </c>
      <c r="F1094" t="s">
        <v>103</v>
      </c>
      <c r="G1094">
        <v>11929968</v>
      </c>
      <c r="H1094" t="str">
        <f>RIGHT(Таблица2[[#This Row],[Дата рождения]],4)</f>
        <v>1992</v>
      </c>
    </row>
    <row r="1095" spans="1:8" hidden="1" x14ac:dyDescent="0.2">
      <c r="A1095">
        <v>1466</v>
      </c>
      <c r="B1095" t="s">
        <v>2176</v>
      </c>
      <c r="C1095" t="s">
        <v>61</v>
      </c>
      <c r="D1095" s="21" t="s">
        <v>2177</v>
      </c>
      <c r="E1095">
        <v>42</v>
      </c>
      <c r="F1095" t="s">
        <v>85</v>
      </c>
      <c r="G1095">
        <v>46303747</v>
      </c>
      <c r="H1095" t="str">
        <f>RIGHT(Таблица2[[#This Row],[Дата рождения]],4)</f>
        <v>1975</v>
      </c>
    </row>
    <row r="1096" spans="1:8" hidden="1" x14ac:dyDescent="0.2">
      <c r="A1096">
        <v>1360</v>
      </c>
      <c r="B1096" t="s">
        <v>2178</v>
      </c>
      <c r="C1096" t="s">
        <v>65</v>
      </c>
      <c r="D1096" s="21" t="s">
        <v>2179</v>
      </c>
      <c r="E1096">
        <v>21</v>
      </c>
      <c r="F1096" t="s">
        <v>207</v>
      </c>
      <c r="G1096">
        <v>61326233</v>
      </c>
      <c r="H1096" t="str">
        <f>RIGHT(Таблица2[[#This Row],[Дата рождения]],4)</f>
        <v>1996</v>
      </c>
    </row>
    <row r="1097" spans="1:8" hidden="1" x14ac:dyDescent="0.2">
      <c r="A1097">
        <v>684</v>
      </c>
      <c r="B1097" t="s">
        <v>2180</v>
      </c>
      <c r="C1097" t="s">
        <v>71</v>
      </c>
      <c r="D1097" s="21" t="s">
        <v>2181</v>
      </c>
      <c r="E1097">
        <v>38</v>
      </c>
      <c r="F1097" t="s">
        <v>63</v>
      </c>
      <c r="G1097">
        <v>73194716</v>
      </c>
      <c r="H1097" t="str">
        <f>RIGHT(Таблица2[[#This Row],[Дата рождения]],4)</f>
        <v>1979</v>
      </c>
    </row>
    <row r="1098" spans="1:8" hidden="1" x14ac:dyDescent="0.2">
      <c r="A1098">
        <v>915</v>
      </c>
      <c r="B1098" t="s">
        <v>120</v>
      </c>
      <c r="C1098" t="s">
        <v>65</v>
      </c>
      <c r="D1098" s="21" t="s">
        <v>121</v>
      </c>
      <c r="E1098">
        <v>36</v>
      </c>
      <c r="F1098" t="s">
        <v>103</v>
      </c>
      <c r="G1098">
        <v>74238468</v>
      </c>
      <c r="H1098" t="str">
        <f>RIGHT(Таблица2[[#This Row],[Дата рождения]],4)</f>
        <v>1981</v>
      </c>
    </row>
    <row r="1099" spans="1:8" hidden="1" x14ac:dyDescent="0.2">
      <c r="A1099">
        <v>1092</v>
      </c>
      <c r="B1099" t="s">
        <v>2182</v>
      </c>
      <c r="C1099" t="s">
        <v>65</v>
      </c>
      <c r="D1099" s="21" t="s">
        <v>2183</v>
      </c>
      <c r="E1099">
        <v>28</v>
      </c>
      <c r="F1099" t="s">
        <v>63</v>
      </c>
      <c r="G1099">
        <v>8926843</v>
      </c>
      <c r="H1099" t="str">
        <f>RIGHT(Таблица2[[#This Row],[Дата рождения]],4)</f>
        <v>1989</v>
      </c>
    </row>
    <row r="1100" spans="1:8" hidden="1" x14ac:dyDescent="0.2">
      <c r="A1100">
        <v>37</v>
      </c>
      <c r="B1100" t="s">
        <v>2184</v>
      </c>
      <c r="C1100" t="s">
        <v>65</v>
      </c>
      <c r="D1100" s="21" t="s">
        <v>2185</v>
      </c>
      <c r="E1100">
        <v>23</v>
      </c>
      <c r="F1100" t="s">
        <v>63</v>
      </c>
      <c r="G1100">
        <v>13755875</v>
      </c>
      <c r="H1100" t="str">
        <f>RIGHT(Таблица2[[#This Row],[Дата рождения]],4)</f>
        <v>1994</v>
      </c>
    </row>
    <row r="1101" spans="1:8" hidden="1" x14ac:dyDescent="0.2">
      <c r="A1101">
        <v>1351</v>
      </c>
      <c r="B1101" t="s">
        <v>2186</v>
      </c>
      <c r="C1101" t="s">
        <v>71</v>
      </c>
      <c r="D1101" s="21" t="s">
        <v>2187</v>
      </c>
      <c r="E1101">
        <v>31</v>
      </c>
      <c r="F1101" t="s">
        <v>63</v>
      </c>
      <c r="G1101">
        <v>85403256</v>
      </c>
      <c r="H1101" t="str">
        <f>RIGHT(Таблица2[[#This Row],[Дата рождения]],4)</f>
        <v>1986</v>
      </c>
    </row>
    <row r="1102" spans="1:8" hidden="1" x14ac:dyDescent="0.2">
      <c r="A1102">
        <v>74</v>
      </c>
      <c r="B1102" t="s">
        <v>2188</v>
      </c>
      <c r="C1102" t="s">
        <v>71</v>
      </c>
      <c r="D1102" s="21" t="s">
        <v>2189</v>
      </c>
      <c r="E1102">
        <v>46</v>
      </c>
      <c r="F1102" t="s">
        <v>63</v>
      </c>
      <c r="G1102">
        <v>61125603</v>
      </c>
      <c r="H1102" t="str">
        <f>RIGHT(Таблица2[[#This Row],[Дата рождения]],4)</f>
        <v>1971</v>
      </c>
    </row>
    <row r="1103" spans="1:8" hidden="1" x14ac:dyDescent="0.2">
      <c r="A1103">
        <v>947</v>
      </c>
      <c r="B1103" t="s">
        <v>1244</v>
      </c>
      <c r="C1103" t="s">
        <v>71</v>
      </c>
      <c r="D1103" s="21" t="s">
        <v>1245</v>
      </c>
      <c r="E1103">
        <v>23</v>
      </c>
      <c r="F1103" t="s">
        <v>63</v>
      </c>
      <c r="G1103">
        <v>64494381</v>
      </c>
      <c r="H1103" t="str">
        <f>RIGHT(Таблица2[[#This Row],[Дата рождения]],4)</f>
        <v>1994</v>
      </c>
    </row>
    <row r="1104" spans="1:8" hidden="1" x14ac:dyDescent="0.2">
      <c r="A1104">
        <v>52</v>
      </c>
      <c r="B1104" t="s">
        <v>2190</v>
      </c>
      <c r="C1104" t="s">
        <v>65</v>
      </c>
      <c r="D1104" s="21" t="s">
        <v>2191</v>
      </c>
      <c r="E1104">
        <v>26</v>
      </c>
      <c r="F1104" t="s">
        <v>63</v>
      </c>
      <c r="G1104">
        <v>26678156</v>
      </c>
      <c r="H1104" t="str">
        <f>RIGHT(Таблица2[[#This Row],[Дата рождения]],4)</f>
        <v>1991</v>
      </c>
    </row>
    <row r="1105" spans="1:8" hidden="1" x14ac:dyDescent="0.2">
      <c r="A1105">
        <v>962</v>
      </c>
      <c r="B1105" t="s">
        <v>2192</v>
      </c>
      <c r="C1105" t="s">
        <v>71</v>
      </c>
      <c r="D1105" s="21" t="s">
        <v>2193</v>
      </c>
      <c r="E1105">
        <v>24</v>
      </c>
      <c r="F1105" t="s">
        <v>63</v>
      </c>
      <c r="G1105">
        <v>57832627</v>
      </c>
      <c r="H1105" t="str">
        <f>RIGHT(Таблица2[[#This Row],[Дата рождения]],4)</f>
        <v>1993</v>
      </c>
    </row>
    <row r="1106" spans="1:8" hidden="1" x14ac:dyDescent="0.2">
      <c r="A1106">
        <v>323</v>
      </c>
      <c r="B1106" t="s">
        <v>2194</v>
      </c>
      <c r="C1106" t="s">
        <v>61</v>
      </c>
      <c r="D1106" s="21" t="s">
        <v>2195</v>
      </c>
      <c r="E1106">
        <v>31</v>
      </c>
      <c r="F1106" t="s">
        <v>63</v>
      </c>
      <c r="G1106">
        <v>50466609</v>
      </c>
      <c r="H1106" t="str">
        <f>RIGHT(Таблица2[[#This Row],[Дата рождения]],4)</f>
        <v>1986</v>
      </c>
    </row>
    <row r="1107" spans="1:8" hidden="1" x14ac:dyDescent="0.2">
      <c r="A1107">
        <v>662</v>
      </c>
      <c r="B1107" t="s">
        <v>2196</v>
      </c>
      <c r="C1107" t="s">
        <v>65</v>
      </c>
      <c r="D1107" s="21" t="s">
        <v>896</v>
      </c>
      <c r="E1107">
        <v>33</v>
      </c>
      <c r="F1107" t="s">
        <v>96</v>
      </c>
      <c r="G1107">
        <v>35303211</v>
      </c>
      <c r="H1107" t="str">
        <f>RIGHT(Таблица2[[#This Row],[Дата рождения]],4)</f>
        <v>1984</v>
      </c>
    </row>
    <row r="1108" spans="1:8" hidden="1" x14ac:dyDescent="0.2">
      <c r="A1108">
        <v>252</v>
      </c>
      <c r="B1108" t="s">
        <v>2197</v>
      </c>
      <c r="C1108" t="s">
        <v>65</v>
      </c>
      <c r="D1108" s="21" t="s">
        <v>448</v>
      </c>
      <c r="E1108">
        <v>23</v>
      </c>
      <c r="F1108" t="s">
        <v>85</v>
      </c>
      <c r="G1108">
        <v>13281231</v>
      </c>
      <c r="H1108" t="str">
        <f>RIGHT(Таблица2[[#This Row],[Дата рождения]],4)</f>
        <v>1994</v>
      </c>
    </row>
    <row r="1109" spans="1:8" hidden="1" x14ac:dyDescent="0.2">
      <c r="A1109">
        <v>283</v>
      </c>
      <c r="B1109" t="s">
        <v>2198</v>
      </c>
      <c r="C1109" t="s">
        <v>65</v>
      </c>
      <c r="D1109" s="21" t="s">
        <v>2199</v>
      </c>
      <c r="E1109">
        <v>28</v>
      </c>
      <c r="F1109" t="s">
        <v>67</v>
      </c>
      <c r="G1109">
        <v>35312085</v>
      </c>
      <c r="H1109" t="str">
        <f>RIGHT(Таблица2[[#This Row],[Дата рождения]],4)</f>
        <v>1989</v>
      </c>
    </row>
    <row r="1110" spans="1:8" hidden="1" x14ac:dyDescent="0.2">
      <c r="A1110">
        <v>999</v>
      </c>
      <c r="B1110" t="s">
        <v>2200</v>
      </c>
      <c r="C1110" t="s">
        <v>65</v>
      </c>
      <c r="D1110" s="21" t="s">
        <v>2201</v>
      </c>
      <c r="E1110">
        <v>38</v>
      </c>
      <c r="F1110" t="s">
        <v>103</v>
      </c>
      <c r="G1110">
        <v>84528579</v>
      </c>
      <c r="H1110" t="str">
        <f>RIGHT(Таблица2[[#This Row],[Дата рождения]],4)</f>
        <v>1979</v>
      </c>
    </row>
    <row r="1111" spans="1:8" hidden="1" x14ac:dyDescent="0.2">
      <c r="A1111">
        <v>656</v>
      </c>
      <c r="B1111" t="s">
        <v>2202</v>
      </c>
      <c r="C1111" t="s">
        <v>61</v>
      </c>
      <c r="D1111" s="21" t="s">
        <v>1041</v>
      </c>
      <c r="E1111">
        <v>31</v>
      </c>
      <c r="F1111" t="s">
        <v>63</v>
      </c>
      <c r="G1111">
        <v>35406135</v>
      </c>
      <c r="H1111" t="str">
        <f>RIGHT(Таблица2[[#This Row],[Дата рождения]],4)</f>
        <v>1986</v>
      </c>
    </row>
    <row r="1112" spans="1:8" hidden="1" x14ac:dyDescent="0.2">
      <c r="A1112">
        <v>147</v>
      </c>
      <c r="B1112" t="s">
        <v>2203</v>
      </c>
      <c r="C1112" t="s">
        <v>71</v>
      </c>
      <c r="D1112" s="21" t="s">
        <v>2204</v>
      </c>
      <c r="E1112">
        <v>32</v>
      </c>
      <c r="F1112" t="s">
        <v>207</v>
      </c>
      <c r="G1112">
        <v>185270</v>
      </c>
      <c r="H1112" t="str">
        <f>RIGHT(Таблица2[[#This Row],[Дата рождения]],4)</f>
        <v>1985</v>
      </c>
    </row>
    <row r="1113" spans="1:8" hidden="1" x14ac:dyDescent="0.2">
      <c r="A1113">
        <v>857</v>
      </c>
      <c r="B1113" t="s">
        <v>2205</v>
      </c>
      <c r="C1113" t="s">
        <v>71</v>
      </c>
      <c r="D1113" s="21" t="s">
        <v>2206</v>
      </c>
      <c r="E1113">
        <v>24</v>
      </c>
      <c r="F1113" t="s">
        <v>63</v>
      </c>
      <c r="G1113">
        <v>32683631</v>
      </c>
      <c r="H1113" t="str">
        <f>RIGHT(Таблица2[[#This Row],[Дата рождения]],4)</f>
        <v>1993</v>
      </c>
    </row>
    <row r="1114" spans="1:8" hidden="1" x14ac:dyDescent="0.2">
      <c r="A1114">
        <v>809</v>
      </c>
      <c r="B1114" t="s">
        <v>2207</v>
      </c>
      <c r="C1114" t="s">
        <v>71</v>
      </c>
      <c r="D1114" s="21" t="s">
        <v>2208</v>
      </c>
      <c r="E1114">
        <v>30</v>
      </c>
      <c r="F1114" t="s">
        <v>67</v>
      </c>
      <c r="G1114">
        <v>23555962</v>
      </c>
      <c r="H1114" t="str">
        <f>RIGHT(Таблица2[[#This Row],[Дата рождения]],4)</f>
        <v>1987</v>
      </c>
    </row>
    <row r="1115" spans="1:8" hidden="1" x14ac:dyDescent="0.2">
      <c r="A1115">
        <v>1230</v>
      </c>
      <c r="B1115" t="s">
        <v>2209</v>
      </c>
      <c r="C1115" t="s">
        <v>61</v>
      </c>
      <c r="D1115" s="21" t="s">
        <v>183</v>
      </c>
      <c r="E1115">
        <v>22</v>
      </c>
      <c r="F1115" t="s">
        <v>207</v>
      </c>
      <c r="G1115">
        <v>98116605</v>
      </c>
      <c r="H1115" t="str">
        <f>RIGHT(Таблица2[[#This Row],[Дата рождения]],4)</f>
        <v>1995</v>
      </c>
    </row>
    <row r="1116" spans="1:8" hidden="1" x14ac:dyDescent="0.2">
      <c r="A1116">
        <v>229</v>
      </c>
      <c r="B1116" t="s">
        <v>2210</v>
      </c>
      <c r="C1116" t="s">
        <v>71</v>
      </c>
      <c r="D1116" s="21" t="s">
        <v>2211</v>
      </c>
      <c r="E1116">
        <v>32</v>
      </c>
      <c r="F1116" t="s">
        <v>67</v>
      </c>
      <c r="G1116">
        <v>80008648</v>
      </c>
      <c r="H1116" t="str">
        <f>RIGHT(Таблица2[[#This Row],[Дата рождения]],4)</f>
        <v>1985</v>
      </c>
    </row>
    <row r="1117" spans="1:8" hidden="1" x14ac:dyDescent="0.2">
      <c r="A1117">
        <v>586</v>
      </c>
      <c r="B1117" t="s">
        <v>2212</v>
      </c>
      <c r="C1117" t="s">
        <v>65</v>
      </c>
      <c r="D1117" s="21" t="s">
        <v>2213</v>
      </c>
      <c r="E1117">
        <v>26</v>
      </c>
      <c r="F1117" t="s">
        <v>63</v>
      </c>
      <c r="G1117">
        <v>79382230</v>
      </c>
      <c r="H1117" t="str">
        <f>RIGHT(Таблица2[[#This Row],[Дата рождения]],4)</f>
        <v>1991</v>
      </c>
    </row>
    <row r="1118" spans="1:8" hidden="1" x14ac:dyDescent="0.2">
      <c r="A1118">
        <v>1046</v>
      </c>
      <c r="B1118" t="s">
        <v>413</v>
      </c>
      <c r="C1118" t="s">
        <v>65</v>
      </c>
      <c r="D1118" s="21" t="s">
        <v>414</v>
      </c>
      <c r="E1118">
        <v>37</v>
      </c>
      <c r="F1118" t="s">
        <v>63</v>
      </c>
      <c r="G1118">
        <v>90549448</v>
      </c>
      <c r="H1118" t="str">
        <f>RIGHT(Таблица2[[#This Row],[Дата рождения]],4)</f>
        <v>1980</v>
      </c>
    </row>
    <row r="1119" spans="1:8" hidden="1" x14ac:dyDescent="0.2">
      <c r="A1119">
        <v>1270</v>
      </c>
      <c r="B1119" t="s">
        <v>2214</v>
      </c>
      <c r="C1119" t="s">
        <v>71</v>
      </c>
      <c r="D1119" s="21" t="s">
        <v>381</v>
      </c>
      <c r="E1119">
        <v>29</v>
      </c>
      <c r="F1119" t="s">
        <v>63</v>
      </c>
      <c r="G1119">
        <v>12895938</v>
      </c>
      <c r="H1119" t="str">
        <f>RIGHT(Таблица2[[#This Row],[Дата рождения]],4)</f>
        <v>1988</v>
      </c>
    </row>
    <row r="1120" spans="1:8" hidden="1" x14ac:dyDescent="0.2">
      <c r="A1120">
        <v>1011</v>
      </c>
      <c r="B1120" t="s">
        <v>2215</v>
      </c>
      <c r="C1120" t="s">
        <v>65</v>
      </c>
      <c r="D1120" s="21" t="s">
        <v>2216</v>
      </c>
      <c r="E1120">
        <v>36</v>
      </c>
      <c r="F1120" t="s">
        <v>63</v>
      </c>
      <c r="G1120">
        <v>13833839</v>
      </c>
      <c r="H1120" t="str">
        <f>RIGHT(Таблица2[[#This Row],[Дата рождения]],4)</f>
        <v>1981</v>
      </c>
    </row>
    <row r="1121" spans="1:8" hidden="1" x14ac:dyDescent="0.2">
      <c r="A1121">
        <v>373</v>
      </c>
      <c r="B1121" t="s">
        <v>2217</v>
      </c>
      <c r="C1121" t="s">
        <v>71</v>
      </c>
      <c r="D1121" s="21" t="s">
        <v>2218</v>
      </c>
      <c r="E1121">
        <v>39</v>
      </c>
      <c r="F1121" t="s">
        <v>67</v>
      </c>
      <c r="G1121">
        <v>46720265</v>
      </c>
      <c r="H1121" t="str">
        <f>RIGHT(Таблица2[[#This Row],[Дата рождения]],4)</f>
        <v>1978</v>
      </c>
    </row>
    <row r="1122" spans="1:8" hidden="1" x14ac:dyDescent="0.2">
      <c r="A1122">
        <v>179</v>
      </c>
      <c r="B1122" t="s">
        <v>2219</v>
      </c>
      <c r="C1122" t="s">
        <v>71</v>
      </c>
      <c r="D1122" s="21" t="s">
        <v>2220</v>
      </c>
      <c r="E1122">
        <v>44</v>
      </c>
      <c r="F1122" t="s">
        <v>63</v>
      </c>
      <c r="G1122">
        <v>60223835</v>
      </c>
      <c r="H1122" t="str">
        <f>RIGHT(Таблица2[[#This Row],[Дата рождения]],4)</f>
        <v>1973</v>
      </c>
    </row>
    <row r="1123" spans="1:8" hidden="1" x14ac:dyDescent="0.2">
      <c r="A1123">
        <v>945</v>
      </c>
      <c r="B1123" t="s">
        <v>2221</v>
      </c>
      <c r="C1123" t="s">
        <v>61</v>
      </c>
      <c r="D1123" s="21" t="s">
        <v>2222</v>
      </c>
      <c r="E1123">
        <v>26</v>
      </c>
      <c r="F1123" t="s">
        <v>124</v>
      </c>
      <c r="G1123">
        <v>88930972</v>
      </c>
      <c r="H1123" t="str">
        <f>RIGHT(Таблица2[[#This Row],[Дата рождения]],4)</f>
        <v>1991</v>
      </c>
    </row>
    <row r="1124" spans="1:8" hidden="1" x14ac:dyDescent="0.2">
      <c r="A1124">
        <v>265</v>
      </c>
      <c r="B1124" t="s">
        <v>2223</v>
      </c>
      <c r="C1124" t="s">
        <v>71</v>
      </c>
      <c r="D1124" s="21" t="s">
        <v>2224</v>
      </c>
      <c r="E1124">
        <v>24</v>
      </c>
      <c r="F1124" t="s">
        <v>207</v>
      </c>
      <c r="G1124">
        <v>56283731</v>
      </c>
      <c r="H1124" t="str">
        <f>RIGHT(Таблица2[[#This Row],[Дата рождения]],4)</f>
        <v>1993</v>
      </c>
    </row>
    <row r="1125" spans="1:8" hidden="1" x14ac:dyDescent="0.2">
      <c r="A1125">
        <v>1680</v>
      </c>
      <c r="B1125" t="s">
        <v>2225</v>
      </c>
      <c r="C1125" t="s">
        <v>65</v>
      </c>
      <c r="D1125" s="21" t="s">
        <v>2226</v>
      </c>
      <c r="E1125">
        <v>39</v>
      </c>
      <c r="F1125" t="s">
        <v>63</v>
      </c>
      <c r="G1125">
        <v>63455187</v>
      </c>
      <c r="H1125" t="str">
        <f>RIGHT(Таблица2[[#This Row],[Дата рождения]],4)</f>
        <v>1978</v>
      </c>
    </row>
    <row r="1126" spans="1:8" hidden="1" x14ac:dyDescent="0.2">
      <c r="A1126">
        <v>264</v>
      </c>
      <c r="B1126" t="s">
        <v>2227</v>
      </c>
      <c r="C1126" t="s">
        <v>71</v>
      </c>
      <c r="D1126" s="21" t="s">
        <v>2228</v>
      </c>
      <c r="E1126">
        <v>26</v>
      </c>
      <c r="F1126" t="s">
        <v>63</v>
      </c>
      <c r="G1126">
        <v>68192073</v>
      </c>
      <c r="H1126" t="str">
        <f>RIGHT(Таблица2[[#This Row],[Дата рождения]],4)</f>
        <v>1991</v>
      </c>
    </row>
    <row r="1127" spans="1:8" hidden="1" x14ac:dyDescent="0.2">
      <c r="A1127">
        <v>1279</v>
      </c>
      <c r="B1127" t="s">
        <v>2229</v>
      </c>
      <c r="C1127" t="s">
        <v>71</v>
      </c>
      <c r="D1127" s="21" t="s">
        <v>1473</v>
      </c>
      <c r="E1127">
        <v>30</v>
      </c>
      <c r="F1127" t="s">
        <v>63</v>
      </c>
      <c r="G1127">
        <v>69073037</v>
      </c>
      <c r="H1127" t="str">
        <f>RIGHT(Таблица2[[#This Row],[Дата рождения]],4)</f>
        <v>1987</v>
      </c>
    </row>
    <row r="1128" spans="1:8" hidden="1" x14ac:dyDescent="0.2">
      <c r="A1128">
        <v>1038</v>
      </c>
      <c r="B1128" t="s">
        <v>216</v>
      </c>
      <c r="C1128" t="s">
        <v>61</v>
      </c>
      <c r="D1128" s="21" t="s">
        <v>217</v>
      </c>
      <c r="E1128">
        <v>22</v>
      </c>
      <c r="F1128" t="s">
        <v>63</v>
      </c>
      <c r="G1128">
        <v>88876976</v>
      </c>
      <c r="H1128" t="str">
        <f>RIGHT(Таблица2[[#This Row],[Дата рождения]],4)</f>
        <v>1996</v>
      </c>
    </row>
    <row r="1129" spans="1:8" hidden="1" x14ac:dyDescent="0.2">
      <c r="A1129">
        <v>160</v>
      </c>
      <c r="B1129" t="s">
        <v>2230</v>
      </c>
      <c r="C1129" t="s">
        <v>71</v>
      </c>
      <c r="D1129" s="21" t="s">
        <v>2231</v>
      </c>
      <c r="E1129">
        <v>21</v>
      </c>
      <c r="F1129" t="s">
        <v>63</v>
      </c>
      <c r="G1129">
        <v>23822415</v>
      </c>
      <c r="H1129" t="str">
        <f>RIGHT(Таблица2[[#This Row],[Дата рождения]],4)</f>
        <v>1996</v>
      </c>
    </row>
    <row r="1130" spans="1:8" hidden="1" x14ac:dyDescent="0.2">
      <c r="A1130">
        <v>32</v>
      </c>
      <c r="B1130" t="s">
        <v>2232</v>
      </c>
      <c r="C1130" t="s">
        <v>71</v>
      </c>
      <c r="D1130" s="21" t="s">
        <v>2233</v>
      </c>
      <c r="E1130">
        <v>20</v>
      </c>
      <c r="F1130" t="s">
        <v>63</v>
      </c>
      <c r="G1130">
        <v>51357156</v>
      </c>
      <c r="H1130" t="str">
        <f>RIGHT(Таблица2[[#This Row],[Дата рождения]],4)</f>
        <v>1997</v>
      </c>
    </row>
    <row r="1131" spans="1:8" hidden="1" x14ac:dyDescent="0.2">
      <c r="A1131">
        <v>750</v>
      </c>
      <c r="B1131" t="s">
        <v>2234</v>
      </c>
      <c r="C1131" t="s">
        <v>71</v>
      </c>
      <c r="D1131" s="21" t="s">
        <v>2235</v>
      </c>
      <c r="E1131">
        <v>29</v>
      </c>
      <c r="F1131" t="s">
        <v>73</v>
      </c>
      <c r="G1131">
        <v>74412866</v>
      </c>
      <c r="H1131" t="str">
        <f>RIGHT(Таблица2[[#This Row],[Дата рождения]],4)</f>
        <v>1988</v>
      </c>
    </row>
    <row r="1132" spans="1:8" hidden="1" x14ac:dyDescent="0.2">
      <c r="A1132">
        <v>1774</v>
      </c>
      <c r="B1132" t="s">
        <v>2236</v>
      </c>
      <c r="C1132" t="s">
        <v>71</v>
      </c>
      <c r="D1132" s="21" t="s">
        <v>2237</v>
      </c>
      <c r="E1132">
        <v>37</v>
      </c>
      <c r="F1132" t="s">
        <v>63</v>
      </c>
      <c r="G1132">
        <v>4922287</v>
      </c>
      <c r="H1132" t="str">
        <f>RIGHT(Таблица2[[#This Row],[Дата рождения]],4)</f>
        <v>1980</v>
      </c>
    </row>
    <row r="1133" spans="1:8" hidden="1" x14ac:dyDescent="0.2">
      <c r="A1133">
        <v>1635</v>
      </c>
      <c r="B1133" t="s">
        <v>2238</v>
      </c>
      <c r="C1133" t="s">
        <v>71</v>
      </c>
      <c r="D1133" s="21" t="s">
        <v>2239</v>
      </c>
      <c r="E1133">
        <v>31</v>
      </c>
      <c r="F1133" t="s">
        <v>63</v>
      </c>
      <c r="G1133">
        <v>58717103</v>
      </c>
      <c r="H1133" t="str">
        <f>RIGHT(Таблица2[[#This Row],[Дата рождения]],4)</f>
        <v>1986</v>
      </c>
    </row>
    <row r="1134" spans="1:8" hidden="1" x14ac:dyDescent="0.2">
      <c r="A1134">
        <v>1404</v>
      </c>
      <c r="B1134" t="s">
        <v>2240</v>
      </c>
      <c r="C1134" t="s">
        <v>65</v>
      </c>
      <c r="D1134" s="21" t="s">
        <v>2160</v>
      </c>
      <c r="E1134">
        <v>29</v>
      </c>
      <c r="F1134" t="s">
        <v>63</v>
      </c>
      <c r="G1134">
        <v>66614358</v>
      </c>
      <c r="H1134" t="str">
        <f>RIGHT(Таблица2[[#This Row],[Дата рождения]],4)</f>
        <v>1988</v>
      </c>
    </row>
    <row r="1135" spans="1:8" hidden="1" x14ac:dyDescent="0.2">
      <c r="A1135">
        <v>760</v>
      </c>
      <c r="B1135" t="s">
        <v>2241</v>
      </c>
      <c r="C1135" t="s">
        <v>71</v>
      </c>
      <c r="D1135" s="21" t="s">
        <v>2242</v>
      </c>
      <c r="E1135">
        <v>36</v>
      </c>
      <c r="F1135" t="s">
        <v>67</v>
      </c>
      <c r="G1135">
        <v>43640086</v>
      </c>
      <c r="H1135" t="str">
        <f>RIGHT(Таблица2[[#This Row],[Дата рождения]],4)</f>
        <v>1981</v>
      </c>
    </row>
    <row r="1136" spans="1:8" hidden="1" x14ac:dyDescent="0.2">
      <c r="A1136">
        <v>1054</v>
      </c>
      <c r="B1136" t="s">
        <v>691</v>
      </c>
      <c r="C1136" t="s">
        <v>71</v>
      </c>
      <c r="D1136" s="21" t="s">
        <v>2243</v>
      </c>
      <c r="E1136">
        <v>23</v>
      </c>
      <c r="F1136" t="s">
        <v>63</v>
      </c>
      <c r="G1136">
        <v>92592323</v>
      </c>
      <c r="H1136" t="str">
        <f>RIGHT(Таблица2[[#This Row],[Дата рождения]],4)</f>
        <v>1994</v>
      </c>
    </row>
    <row r="1137" spans="1:8" hidden="1" x14ac:dyDescent="0.2">
      <c r="A1137">
        <v>904</v>
      </c>
      <c r="B1137" t="s">
        <v>1470</v>
      </c>
      <c r="C1137" t="s">
        <v>65</v>
      </c>
      <c r="D1137" s="21" t="s">
        <v>1471</v>
      </c>
      <c r="E1137">
        <v>30</v>
      </c>
      <c r="F1137" t="s">
        <v>96</v>
      </c>
      <c r="G1137">
        <v>79201860</v>
      </c>
      <c r="H1137" t="str">
        <f>RIGHT(Таблица2[[#This Row],[Дата рождения]],4)</f>
        <v>1987</v>
      </c>
    </row>
    <row r="1138" spans="1:8" hidden="1" x14ac:dyDescent="0.2">
      <c r="A1138">
        <v>692</v>
      </c>
      <c r="B1138" t="s">
        <v>2244</v>
      </c>
      <c r="C1138" t="s">
        <v>65</v>
      </c>
      <c r="D1138" s="21" t="s">
        <v>2245</v>
      </c>
      <c r="E1138">
        <v>29</v>
      </c>
      <c r="F1138" t="s">
        <v>63</v>
      </c>
      <c r="G1138">
        <v>64819156</v>
      </c>
      <c r="H1138" t="str">
        <f>RIGHT(Таблица2[[#This Row],[Дата рождения]],4)</f>
        <v>1988</v>
      </c>
    </row>
    <row r="1139" spans="1:8" hidden="1" x14ac:dyDescent="0.2">
      <c r="A1139">
        <v>421</v>
      </c>
      <c r="B1139" t="s">
        <v>2246</v>
      </c>
      <c r="C1139" t="s">
        <v>61</v>
      </c>
      <c r="D1139" s="21" t="s">
        <v>2247</v>
      </c>
      <c r="E1139">
        <v>28</v>
      </c>
      <c r="F1139" t="s">
        <v>63</v>
      </c>
      <c r="G1139">
        <v>66272068</v>
      </c>
      <c r="H1139" t="str">
        <f>RIGHT(Таблица2[[#This Row],[Дата рождения]],4)</f>
        <v>1989</v>
      </c>
    </row>
    <row r="1140" spans="1:8" hidden="1" x14ac:dyDescent="0.2">
      <c r="A1140">
        <v>1418</v>
      </c>
      <c r="B1140" t="s">
        <v>2248</v>
      </c>
      <c r="C1140" t="s">
        <v>65</v>
      </c>
      <c r="D1140" s="21" t="s">
        <v>2249</v>
      </c>
      <c r="E1140">
        <v>34</v>
      </c>
      <c r="F1140" t="s">
        <v>63</v>
      </c>
      <c r="G1140">
        <v>80439561</v>
      </c>
      <c r="H1140" t="str">
        <f>RIGHT(Таблица2[[#This Row],[Дата рождения]],4)</f>
        <v>1983</v>
      </c>
    </row>
    <row r="1141" spans="1:8" hidden="1" x14ac:dyDescent="0.2">
      <c r="A1141">
        <v>41</v>
      </c>
      <c r="B1141" t="s">
        <v>2250</v>
      </c>
      <c r="C1141" t="s">
        <v>71</v>
      </c>
      <c r="D1141" s="21" t="s">
        <v>2251</v>
      </c>
      <c r="E1141">
        <v>28</v>
      </c>
      <c r="F1141" t="s">
        <v>73</v>
      </c>
      <c r="G1141">
        <v>38337817</v>
      </c>
      <c r="H1141" t="str">
        <f>RIGHT(Таблица2[[#This Row],[Дата рождения]],4)</f>
        <v>1989</v>
      </c>
    </row>
    <row r="1142" spans="1:8" hidden="1" x14ac:dyDescent="0.2">
      <c r="A1142">
        <v>357</v>
      </c>
      <c r="B1142" t="s">
        <v>2252</v>
      </c>
      <c r="C1142" t="s">
        <v>71</v>
      </c>
      <c r="D1142" s="21" t="s">
        <v>2253</v>
      </c>
      <c r="E1142">
        <v>22</v>
      </c>
      <c r="F1142" t="s">
        <v>63</v>
      </c>
      <c r="G1142">
        <v>27935334</v>
      </c>
      <c r="H1142" t="str">
        <f>RIGHT(Таблица2[[#This Row],[Дата рождения]],4)</f>
        <v>1995</v>
      </c>
    </row>
    <row r="1143" spans="1:8" hidden="1" x14ac:dyDescent="0.2">
      <c r="A1143">
        <v>711</v>
      </c>
      <c r="B1143" t="s">
        <v>2254</v>
      </c>
      <c r="C1143" t="s">
        <v>71</v>
      </c>
      <c r="D1143" s="21" t="s">
        <v>2255</v>
      </c>
      <c r="E1143">
        <v>28</v>
      </c>
      <c r="F1143" t="s">
        <v>76</v>
      </c>
      <c r="G1143">
        <v>82028604</v>
      </c>
      <c r="H1143" t="str">
        <f>RIGHT(Таблица2[[#This Row],[Дата рождения]],4)</f>
        <v>1989</v>
      </c>
    </row>
    <row r="1144" spans="1:8" hidden="1" x14ac:dyDescent="0.2">
      <c r="A1144">
        <v>214</v>
      </c>
      <c r="B1144" t="s">
        <v>2256</v>
      </c>
      <c r="C1144" t="s">
        <v>71</v>
      </c>
      <c r="D1144" s="21" t="s">
        <v>84</v>
      </c>
      <c r="E1144">
        <v>37</v>
      </c>
      <c r="F1144" t="s">
        <v>63</v>
      </c>
      <c r="G1144">
        <v>37533509</v>
      </c>
      <c r="H1144" t="str">
        <f>RIGHT(Таблица2[[#This Row],[Дата рождения]],4)</f>
        <v>1980</v>
      </c>
    </row>
    <row r="1145" spans="1:8" hidden="1" x14ac:dyDescent="0.2">
      <c r="A1145">
        <v>916</v>
      </c>
      <c r="B1145" t="s">
        <v>2257</v>
      </c>
      <c r="C1145" t="s">
        <v>71</v>
      </c>
      <c r="D1145" s="21" t="s">
        <v>2258</v>
      </c>
      <c r="E1145">
        <v>31</v>
      </c>
      <c r="F1145" t="s">
        <v>63</v>
      </c>
      <c r="G1145">
        <v>9141547</v>
      </c>
      <c r="H1145" t="str">
        <f>RIGHT(Таблица2[[#This Row],[Дата рождения]],4)</f>
        <v>1986</v>
      </c>
    </row>
    <row r="1146" spans="1:8" hidden="1" x14ac:dyDescent="0.2">
      <c r="A1146">
        <v>976</v>
      </c>
      <c r="B1146" t="s">
        <v>2259</v>
      </c>
      <c r="C1146" t="s">
        <v>61</v>
      </c>
      <c r="D1146" s="21" t="s">
        <v>2260</v>
      </c>
      <c r="E1146">
        <v>34</v>
      </c>
      <c r="F1146" t="s">
        <v>161</v>
      </c>
      <c r="G1146">
        <v>94768728</v>
      </c>
      <c r="H1146" t="str">
        <f>RIGHT(Таблица2[[#This Row],[Дата рождения]],4)</f>
        <v>1983</v>
      </c>
    </row>
    <row r="1147" spans="1:8" hidden="1" x14ac:dyDescent="0.2">
      <c r="A1147">
        <v>1550</v>
      </c>
      <c r="B1147" t="s">
        <v>2261</v>
      </c>
      <c r="C1147" t="s">
        <v>71</v>
      </c>
      <c r="D1147" s="21" t="s">
        <v>2262</v>
      </c>
      <c r="E1147">
        <v>29</v>
      </c>
      <c r="F1147" t="s">
        <v>96</v>
      </c>
      <c r="G1147">
        <v>79596869</v>
      </c>
      <c r="H1147" t="str">
        <f>RIGHT(Таблица2[[#This Row],[Дата рождения]],4)</f>
        <v>1989</v>
      </c>
    </row>
    <row r="1148" spans="1:8" hidden="1" x14ac:dyDescent="0.2">
      <c r="A1148">
        <v>274</v>
      </c>
      <c r="B1148" t="s">
        <v>2263</v>
      </c>
      <c r="C1148" t="s">
        <v>61</v>
      </c>
      <c r="D1148" s="21" t="s">
        <v>2264</v>
      </c>
      <c r="E1148">
        <v>22</v>
      </c>
      <c r="F1148" t="s">
        <v>63</v>
      </c>
      <c r="G1148">
        <v>32426326</v>
      </c>
      <c r="H1148" t="str">
        <f>RIGHT(Таблица2[[#This Row],[Дата рождения]],4)</f>
        <v>1995</v>
      </c>
    </row>
    <row r="1149" spans="1:8" hidden="1" x14ac:dyDescent="0.2">
      <c r="A1149">
        <v>993</v>
      </c>
      <c r="B1149" t="s">
        <v>2265</v>
      </c>
      <c r="C1149" t="s">
        <v>61</v>
      </c>
      <c r="D1149" s="21" t="s">
        <v>2266</v>
      </c>
      <c r="E1149">
        <v>31</v>
      </c>
      <c r="F1149" t="s">
        <v>63</v>
      </c>
      <c r="G1149">
        <v>12792753</v>
      </c>
      <c r="H1149" t="str">
        <f>RIGHT(Таблица2[[#This Row],[Дата рождения]],4)</f>
        <v>1986</v>
      </c>
    </row>
    <row r="1150" spans="1:8" hidden="1" x14ac:dyDescent="0.2">
      <c r="A1150">
        <v>219</v>
      </c>
      <c r="B1150" t="s">
        <v>2267</v>
      </c>
      <c r="C1150" t="s">
        <v>65</v>
      </c>
      <c r="D1150" s="21" t="s">
        <v>2268</v>
      </c>
      <c r="E1150">
        <v>30</v>
      </c>
      <c r="F1150" t="s">
        <v>63</v>
      </c>
      <c r="G1150">
        <v>90394103</v>
      </c>
      <c r="H1150" t="str">
        <f>RIGHT(Таблица2[[#This Row],[Дата рождения]],4)</f>
        <v>1987</v>
      </c>
    </row>
    <row r="1151" spans="1:8" hidden="1" x14ac:dyDescent="0.2">
      <c r="A1151">
        <v>688</v>
      </c>
      <c r="B1151" t="s">
        <v>2269</v>
      </c>
      <c r="C1151" t="s">
        <v>61</v>
      </c>
      <c r="D1151" s="21" t="s">
        <v>2270</v>
      </c>
      <c r="E1151">
        <v>20</v>
      </c>
      <c r="F1151" t="s">
        <v>63</v>
      </c>
      <c r="G1151">
        <v>36566983</v>
      </c>
      <c r="H1151" t="str">
        <f>RIGHT(Таблица2[[#This Row],[Дата рождения]],4)</f>
        <v>1997</v>
      </c>
    </row>
    <row r="1152" spans="1:8" hidden="1" x14ac:dyDescent="0.2">
      <c r="A1152">
        <v>1471</v>
      </c>
      <c r="B1152" t="s">
        <v>2271</v>
      </c>
      <c r="C1152" t="s">
        <v>65</v>
      </c>
      <c r="D1152" s="21" t="s">
        <v>2272</v>
      </c>
      <c r="E1152">
        <v>27</v>
      </c>
      <c r="F1152" t="s">
        <v>63</v>
      </c>
      <c r="G1152">
        <v>39334271</v>
      </c>
      <c r="H1152" t="str">
        <f>RIGHT(Таблица2[[#This Row],[Дата рождения]],4)</f>
        <v>1990</v>
      </c>
    </row>
    <row r="1153" spans="1:8" hidden="1" x14ac:dyDescent="0.2">
      <c r="A1153">
        <v>278</v>
      </c>
      <c r="B1153" t="s">
        <v>2273</v>
      </c>
      <c r="C1153" t="s">
        <v>65</v>
      </c>
      <c r="D1153" s="21" t="s">
        <v>2274</v>
      </c>
      <c r="E1153">
        <v>33</v>
      </c>
      <c r="F1153" t="s">
        <v>63</v>
      </c>
      <c r="G1153">
        <v>89289812</v>
      </c>
      <c r="H1153" t="str">
        <f>RIGHT(Таблица2[[#This Row],[Дата рождения]],4)</f>
        <v>1984</v>
      </c>
    </row>
    <row r="1154" spans="1:8" hidden="1" x14ac:dyDescent="0.2">
      <c r="A1154">
        <v>1101</v>
      </c>
      <c r="B1154" t="s">
        <v>2275</v>
      </c>
      <c r="C1154" t="s">
        <v>71</v>
      </c>
      <c r="D1154" s="21" t="s">
        <v>2276</v>
      </c>
      <c r="E1154">
        <v>28</v>
      </c>
      <c r="F1154" t="s">
        <v>63</v>
      </c>
      <c r="G1154">
        <v>29364982</v>
      </c>
      <c r="H1154" t="str">
        <f>RIGHT(Таблица2[[#This Row],[Дата рождения]],4)</f>
        <v>1989</v>
      </c>
    </row>
    <row r="1155" spans="1:8" hidden="1" x14ac:dyDescent="0.2">
      <c r="A1155">
        <v>854</v>
      </c>
      <c r="B1155" t="s">
        <v>523</v>
      </c>
      <c r="C1155" t="s">
        <v>65</v>
      </c>
      <c r="D1155" s="21" t="s">
        <v>229</v>
      </c>
      <c r="E1155">
        <v>22</v>
      </c>
      <c r="F1155" t="s">
        <v>63</v>
      </c>
      <c r="G1155">
        <v>28694396</v>
      </c>
      <c r="H1155" t="str">
        <f>RIGHT(Таблица2[[#This Row],[Дата рождения]],4)</f>
        <v>1995</v>
      </c>
    </row>
    <row r="1156" spans="1:8" hidden="1" x14ac:dyDescent="0.2">
      <c r="A1156">
        <v>978</v>
      </c>
      <c r="B1156" t="s">
        <v>170</v>
      </c>
      <c r="C1156" t="s">
        <v>71</v>
      </c>
      <c r="D1156" s="21" t="s">
        <v>171</v>
      </c>
      <c r="E1156">
        <v>20</v>
      </c>
      <c r="F1156" t="s">
        <v>63</v>
      </c>
      <c r="G1156">
        <v>43785353</v>
      </c>
      <c r="H1156" t="str">
        <f>RIGHT(Таблица2[[#This Row],[Дата рождения]],4)</f>
        <v>1997</v>
      </c>
    </row>
    <row r="1157" spans="1:8" hidden="1" x14ac:dyDescent="0.2">
      <c r="A1157">
        <v>1732</v>
      </c>
      <c r="B1157" t="s">
        <v>2277</v>
      </c>
      <c r="C1157" t="s">
        <v>65</v>
      </c>
      <c r="D1157" s="21" t="s">
        <v>2191</v>
      </c>
      <c r="E1157">
        <v>26</v>
      </c>
      <c r="F1157" t="s">
        <v>63</v>
      </c>
      <c r="G1157">
        <v>63765102</v>
      </c>
      <c r="H1157" t="str">
        <f>RIGHT(Таблица2[[#This Row],[Дата рождения]],4)</f>
        <v>1991</v>
      </c>
    </row>
    <row r="1158" spans="1:8" hidden="1" x14ac:dyDescent="0.2">
      <c r="A1158">
        <v>816</v>
      </c>
      <c r="B1158" t="s">
        <v>2278</v>
      </c>
      <c r="C1158" t="s">
        <v>71</v>
      </c>
      <c r="D1158" s="21" t="s">
        <v>973</v>
      </c>
      <c r="E1158">
        <v>35</v>
      </c>
      <c r="F1158" t="s">
        <v>63</v>
      </c>
      <c r="G1158">
        <v>29322153</v>
      </c>
      <c r="H1158" t="str">
        <f>RIGHT(Таблица2[[#This Row],[Дата рождения]],4)</f>
        <v>1982</v>
      </c>
    </row>
    <row r="1159" spans="1:8" hidden="1" x14ac:dyDescent="0.2">
      <c r="A1159">
        <v>118</v>
      </c>
      <c r="B1159" t="s">
        <v>2279</v>
      </c>
      <c r="C1159" t="s">
        <v>65</v>
      </c>
      <c r="D1159" s="21" t="s">
        <v>2280</v>
      </c>
      <c r="E1159">
        <v>31</v>
      </c>
      <c r="F1159" t="s">
        <v>161</v>
      </c>
      <c r="G1159">
        <v>81409059</v>
      </c>
      <c r="H1159" t="str">
        <f>RIGHT(Таблица2[[#This Row],[Дата рождения]],4)</f>
        <v>1986</v>
      </c>
    </row>
    <row r="1160" spans="1:8" hidden="1" x14ac:dyDescent="0.2">
      <c r="A1160">
        <v>202</v>
      </c>
      <c r="B1160" t="s">
        <v>2281</v>
      </c>
      <c r="C1160" t="s">
        <v>65</v>
      </c>
      <c r="D1160" s="21" t="s">
        <v>2282</v>
      </c>
      <c r="E1160">
        <v>26</v>
      </c>
      <c r="F1160" t="s">
        <v>63</v>
      </c>
      <c r="G1160">
        <v>86350933</v>
      </c>
      <c r="H1160" t="str">
        <f>RIGHT(Таблица2[[#This Row],[Дата рождения]],4)</f>
        <v>1991</v>
      </c>
    </row>
    <row r="1161" spans="1:8" hidden="1" x14ac:dyDescent="0.2">
      <c r="A1161">
        <v>1448</v>
      </c>
      <c r="B1161" t="s">
        <v>2283</v>
      </c>
      <c r="C1161" t="s">
        <v>61</v>
      </c>
      <c r="D1161" s="21" t="s">
        <v>2284</v>
      </c>
      <c r="E1161">
        <v>29</v>
      </c>
      <c r="F1161" t="s">
        <v>96</v>
      </c>
      <c r="G1161">
        <v>14075264</v>
      </c>
      <c r="H1161" t="str">
        <f>RIGHT(Таблица2[[#This Row],[Дата рождения]],4)</f>
        <v>1988</v>
      </c>
    </row>
    <row r="1162" spans="1:8" hidden="1" x14ac:dyDescent="0.2">
      <c r="A1162">
        <v>1117</v>
      </c>
      <c r="B1162" t="s">
        <v>2285</v>
      </c>
      <c r="C1162" t="s">
        <v>71</v>
      </c>
      <c r="D1162" s="21" t="s">
        <v>2274</v>
      </c>
      <c r="E1162">
        <v>33</v>
      </c>
      <c r="F1162" t="s">
        <v>85</v>
      </c>
      <c r="G1162">
        <v>2115277</v>
      </c>
      <c r="H1162" t="str">
        <f>RIGHT(Таблица2[[#This Row],[Дата рождения]],4)</f>
        <v>1984</v>
      </c>
    </row>
    <row r="1163" spans="1:8" hidden="1" x14ac:dyDescent="0.2">
      <c r="A1163">
        <v>1775</v>
      </c>
      <c r="B1163" t="s">
        <v>2286</v>
      </c>
      <c r="C1163" t="s">
        <v>71</v>
      </c>
      <c r="D1163" s="21" t="s">
        <v>2287</v>
      </c>
      <c r="E1163">
        <v>34</v>
      </c>
      <c r="F1163" t="s">
        <v>207</v>
      </c>
      <c r="G1163">
        <v>80053157</v>
      </c>
      <c r="H1163" t="str">
        <f>RIGHT(Таблица2[[#This Row],[Дата рождения]],4)</f>
        <v>1983</v>
      </c>
    </row>
    <row r="1164" spans="1:8" hidden="1" x14ac:dyDescent="0.2">
      <c r="A1164">
        <v>667</v>
      </c>
      <c r="B1164" t="s">
        <v>2288</v>
      </c>
      <c r="C1164" t="s">
        <v>71</v>
      </c>
      <c r="D1164" s="21" t="s">
        <v>2289</v>
      </c>
      <c r="E1164">
        <v>21</v>
      </c>
      <c r="F1164" t="s">
        <v>63</v>
      </c>
      <c r="G1164">
        <v>25602033</v>
      </c>
      <c r="H1164" t="str">
        <f>RIGHT(Таблица2[[#This Row],[Дата рождения]],4)</f>
        <v>1996</v>
      </c>
    </row>
    <row r="1165" spans="1:8" hidden="1" x14ac:dyDescent="0.2">
      <c r="A1165">
        <v>1181</v>
      </c>
      <c r="B1165" t="s">
        <v>2290</v>
      </c>
      <c r="C1165" t="s">
        <v>65</v>
      </c>
      <c r="D1165" s="21" t="s">
        <v>2291</v>
      </c>
      <c r="E1165">
        <v>34</v>
      </c>
      <c r="F1165" t="s">
        <v>103</v>
      </c>
      <c r="G1165">
        <v>72633671</v>
      </c>
      <c r="H1165" t="str">
        <f>RIGHT(Таблица2[[#This Row],[Дата рождения]],4)</f>
        <v>1983</v>
      </c>
    </row>
    <row r="1166" spans="1:8" hidden="1" x14ac:dyDescent="0.2">
      <c r="A1166">
        <v>391</v>
      </c>
      <c r="B1166" t="s">
        <v>2292</v>
      </c>
      <c r="C1166" t="s">
        <v>65</v>
      </c>
      <c r="D1166" s="21" t="s">
        <v>2293</v>
      </c>
      <c r="E1166">
        <v>23</v>
      </c>
      <c r="F1166" t="s">
        <v>63</v>
      </c>
      <c r="G1166">
        <v>9911265</v>
      </c>
      <c r="H1166" t="str">
        <f>RIGHT(Таблица2[[#This Row],[Дата рождения]],4)</f>
        <v>1994</v>
      </c>
    </row>
    <row r="1167" spans="1:8" hidden="1" x14ac:dyDescent="0.2">
      <c r="A1167">
        <v>244</v>
      </c>
      <c r="B1167" t="s">
        <v>2294</v>
      </c>
      <c r="C1167" t="s">
        <v>65</v>
      </c>
      <c r="D1167" s="21" t="s">
        <v>2295</v>
      </c>
      <c r="E1167">
        <v>41</v>
      </c>
      <c r="F1167" t="s">
        <v>63</v>
      </c>
      <c r="G1167">
        <v>13910829</v>
      </c>
      <c r="H1167" t="str">
        <f>RIGHT(Таблица2[[#This Row],[Дата рождения]],4)</f>
        <v>1976</v>
      </c>
    </row>
    <row r="1168" spans="1:8" hidden="1" x14ac:dyDescent="0.2">
      <c r="A1168">
        <v>873</v>
      </c>
      <c r="B1168" t="s">
        <v>950</v>
      </c>
      <c r="C1168" t="s">
        <v>71</v>
      </c>
      <c r="D1168" s="21" t="s">
        <v>951</v>
      </c>
      <c r="E1168">
        <v>22</v>
      </c>
      <c r="F1168" t="s">
        <v>63</v>
      </c>
      <c r="G1168">
        <v>88788721</v>
      </c>
      <c r="H1168" t="str">
        <f>RIGHT(Таблица2[[#This Row],[Дата рождения]],4)</f>
        <v>1995</v>
      </c>
    </row>
    <row r="1169" spans="1:8" hidden="1" x14ac:dyDescent="0.2">
      <c r="A1169">
        <v>89</v>
      </c>
      <c r="B1169" t="s">
        <v>2296</v>
      </c>
      <c r="C1169" t="s">
        <v>61</v>
      </c>
      <c r="D1169" s="21" t="s">
        <v>2297</v>
      </c>
      <c r="E1169">
        <v>25</v>
      </c>
      <c r="F1169" t="s">
        <v>2298</v>
      </c>
      <c r="G1169">
        <v>97209109</v>
      </c>
      <c r="H1169" t="str">
        <f>RIGHT(Таблица2[[#This Row],[Дата рождения]],4)</f>
        <v>1992</v>
      </c>
    </row>
    <row r="1170" spans="1:8" hidden="1" x14ac:dyDescent="0.2">
      <c r="A1170">
        <v>893</v>
      </c>
      <c r="B1170" t="s">
        <v>2299</v>
      </c>
      <c r="C1170" t="s">
        <v>71</v>
      </c>
      <c r="D1170" s="21" t="s">
        <v>360</v>
      </c>
      <c r="E1170">
        <v>34</v>
      </c>
      <c r="F1170" t="s">
        <v>73</v>
      </c>
      <c r="G1170">
        <v>80815340</v>
      </c>
      <c r="H1170" t="str">
        <f>RIGHT(Таблица2[[#This Row],[Дата рождения]],4)</f>
        <v>1984</v>
      </c>
    </row>
    <row r="1171" spans="1:8" hidden="1" x14ac:dyDescent="0.2">
      <c r="A1171">
        <v>642</v>
      </c>
      <c r="B1171" t="s">
        <v>2300</v>
      </c>
      <c r="C1171" t="s">
        <v>71</v>
      </c>
      <c r="D1171" s="21" t="s">
        <v>2301</v>
      </c>
      <c r="E1171">
        <v>33</v>
      </c>
      <c r="F1171" t="s">
        <v>161</v>
      </c>
      <c r="G1171">
        <v>31343656</v>
      </c>
      <c r="H1171" t="str">
        <f>RIGHT(Таблица2[[#This Row],[Дата рождения]],4)</f>
        <v>1984</v>
      </c>
    </row>
    <row r="1172" spans="1:8" hidden="1" x14ac:dyDescent="0.2">
      <c r="A1172">
        <v>427</v>
      </c>
      <c r="B1172" t="s">
        <v>2302</v>
      </c>
      <c r="C1172" t="s">
        <v>71</v>
      </c>
      <c r="D1172" s="21" t="s">
        <v>2303</v>
      </c>
      <c r="E1172">
        <v>30</v>
      </c>
      <c r="F1172" t="s">
        <v>63</v>
      </c>
      <c r="G1172">
        <v>7876016</v>
      </c>
      <c r="H1172" t="str">
        <f>RIGHT(Таблица2[[#This Row],[Дата рождения]],4)</f>
        <v>1987</v>
      </c>
    </row>
    <row r="1173" spans="1:8" hidden="1" x14ac:dyDescent="0.2">
      <c r="A1173">
        <v>459</v>
      </c>
      <c r="B1173" t="s">
        <v>2304</v>
      </c>
      <c r="C1173" t="s">
        <v>65</v>
      </c>
      <c r="D1173" s="21" t="s">
        <v>2305</v>
      </c>
      <c r="E1173">
        <v>25</v>
      </c>
      <c r="F1173" t="s">
        <v>63</v>
      </c>
      <c r="G1173">
        <v>86063416</v>
      </c>
      <c r="H1173" t="str">
        <f>RIGHT(Таблица2[[#This Row],[Дата рождения]],4)</f>
        <v>1992</v>
      </c>
    </row>
    <row r="1174" spans="1:8" hidden="1" x14ac:dyDescent="0.2">
      <c r="A1174">
        <v>954</v>
      </c>
      <c r="B1174" t="s">
        <v>2306</v>
      </c>
      <c r="C1174" t="s">
        <v>61</v>
      </c>
      <c r="D1174" s="21" t="s">
        <v>2307</v>
      </c>
      <c r="E1174">
        <v>26</v>
      </c>
      <c r="F1174" t="s">
        <v>63</v>
      </c>
      <c r="G1174">
        <v>40337922</v>
      </c>
      <c r="H1174" t="str">
        <f>RIGHT(Таблица2[[#This Row],[Дата рождения]],4)</f>
        <v>1991</v>
      </c>
    </row>
    <row r="1175" spans="1:8" hidden="1" x14ac:dyDescent="0.2">
      <c r="A1175">
        <v>432</v>
      </c>
      <c r="B1175" t="s">
        <v>2308</v>
      </c>
      <c r="C1175" t="s">
        <v>71</v>
      </c>
      <c r="D1175" s="21" t="s">
        <v>2309</v>
      </c>
      <c r="E1175">
        <v>45</v>
      </c>
      <c r="F1175" t="s">
        <v>63</v>
      </c>
      <c r="G1175">
        <v>12729124</v>
      </c>
      <c r="H1175" t="str">
        <f>RIGHT(Таблица2[[#This Row],[Дата рождения]],4)</f>
        <v>1972</v>
      </c>
    </row>
    <row r="1176" spans="1:8" hidden="1" x14ac:dyDescent="0.2">
      <c r="A1176">
        <v>1029</v>
      </c>
      <c r="B1176" t="s">
        <v>2310</v>
      </c>
      <c r="C1176" t="s">
        <v>71</v>
      </c>
      <c r="D1176" s="21" t="s">
        <v>2311</v>
      </c>
      <c r="E1176">
        <v>28</v>
      </c>
      <c r="F1176" t="s">
        <v>63</v>
      </c>
      <c r="G1176">
        <v>7120934</v>
      </c>
      <c r="H1176" t="str">
        <f>RIGHT(Таблица2[[#This Row],[Дата рождения]],4)</f>
        <v>1989</v>
      </c>
    </row>
    <row r="1177" spans="1:8" hidden="1" x14ac:dyDescent="0.2">
      <c r="A1177">
        <v>764</v>
      </c>
      <c r="B1177" t="s">
        <v>2312</v>
      </c>
      <c r="C1177" t="s">
        <v>65</v>
      </c>
      <c r="D1177" s="21" t="s">
        <v>2313</v>
      </c>
      <c r="E1177">
        <v>23</v>
      </c>
      <c r="F1177" t="s">
        <v>63</v>
      </c>
      <c r="G1177">
        <v>73982055</v>
      </c>
      <c r="H1177" t="str">
        <f>RIGHT(Таблица2[[#This Row],[Дата рождения]],4)</f>
        <v>1994</v>
      </c>
    </row>
    <row r="1178" spans="1:8" hidden="1" x14ac:dyDescent="0.2">
      <c r="A1178">
        <v>987</v>
      </c>
      <c r="B1178" t="s">
        <v>2314</v>
      </c>
      <c r="C1178" t="s">
        <v>71</v>
      </c>
      <c r="D1178" s="21" t="s">
        <v>2315</v>
      </c>
      <c r="E1178">
        <v>31</v>
      </c>
      <c r="F1178" t="s">
        <v>124</v>
      </c>
      <c r="G1178">
        <v>30242712</v>
      </c>
      <c r="H1178" t="str">
        <f>RIGHT(Таблица2[[#This Row],[Дата рождения]],4)</f>
        <v>1986</v>
      </c>
    </row>
    <row r="1179" spans="1:8" hidden="1" x14ac:dyDescent="0.2">
      <c r="A1179">
        <v>97</v>
      </c>
      <c r="B1179" t="s">
        <v>2316</v>
      </c>
      <c r="C1179" t="s">
        <v>61</v>
      </c>
      <c r="D1179" s="21" t="s">
        <v>2317</v>
      </c>
      <c r="E1179">
        <v>25</v>
      </c>
      <c r="F1179" t="s">
        <v>63</v>
      </c>
      <c r="G1179">
        <v>47464492</v>
      </c>
      <c r="H1179" t="str">
        <f>RIGHT(Таблица2[[#This Row],[Дата рождения]],4)</f>
        <v>1993</v>
      </c>
    </row>
    <row r="1180" spans="1:8" hidden="1" x14ac:dyDescent="0.2">
      <c r="A1180">
        <v>120</v>
      </c>
      <c r="B1180" t="s">
        <v>2318</v>
      </c>
      <c r="C1180" t="s">
        <v>71</v>
      </c>
      <c r="D1180" s="21" t="s">
        <v>2319</v>
      </c>
      <c r="E1180">
        <v>36</v>
      </c>
      <c r="F1180" t="s">
        <v>63</v>
      </c>
      <c r="G1180">
        <v>42597635</v>
      </c>
      <c r="H1180" t="str">
        <f>RIGHT(Таблица2[[#This Row],[Дата рождения]],4)</f>
        <v>1981</v>
      </c>
    </row>
    <row r="1181" spans="1:8" hidden="1" x14ac:dyDescent="0.2">
      <c r="A1181">
        <v>157</v>
      </c>
      <c r="B1181" t="s">
        <v>2320</v>
      </c>
      <c r="C1181" t="s">
        <v>65</v>
      </c>
      <c r="D1181" s="21" t="s">
        <v>1405</v>
      </c>
      <c r="E1181">
        <v>26</v>
      </c>
      <c r="F1181" t="s">
        <v>63</v>
      </c>
      <c r="G1181">
        <v>66497391</v>
      </c>
      <c r="H1181" t="str">
        <f>RIGHT(Таблица2[[#This Row],[Дата рождения]],4)</f>
        <v>1991</v>
      </c>
    </row>
    <row r="1182" spans="1:8" hidden="1" x14ac:dyDescent="0.2">
      <c r="A1182">
        <v>1435</v>
      </c>
      <c r="B1182" t="s">
        <v>2321</v>
      </c>
      <c r="C1182" t="s">
        <v>71</v>
      </c>
      <c r="D1182" s="21" t="s">
        <v>2322</v>
      </c>
      <c r="E1182">
        <v>22</v>
      </c>
      <c r="F1182" t="s">
        <v>63</v>
      </c>
      <c r="G1182">
        <v>47336090</v>
      </c>
      <c r="H1182" t="str">
        <f>RIGHT(Таблица2[[#This Row],[Дата рождения]],4)</f>
        <v>1995</v>
      </c>
    </row>
    <row r="1183" spans="1:8" hidden="1" x14ac:dyDescent="0.2">
      <c r="A1183">
        <v>622</v>
      </c>
      <c r="B1183" t="s">
        <v>2323</v>
      </c>
      <c r="C1183" t="s">
        <v>65</v>
      </c>
      <c r="D1183" s="21" t="s">
        <v>2324</v>
      </c>
      <c r="E1183">
        <v>42</v>
      </c>
      <c r="F1183" t="s">
        <v>63</v>
      </c>
      <c r="G1183">
        <v>26492888</v>
      </c>
      <c r="H1183" t="str">
        <f>RIGHT(Таблица2[[#This Row],[Дата рождения]],4)</f>
        <v>1975</v>
      </c>
    </row>
    <row r="1184" spans="1:8" hidden="1" x14ac:dyDescent="0.2">
      <c r="A1184">
        <v>1174</v>
      </c>
      <c r="B1184" t="s">
        <v>2325</v>
      </c>
      <c r="C1184" t="s">
        <v>71</v>
      </c>
      <c r="D1184" s="21" t="s">
        <v>2326</v>
      </c>
      <c r="E1184">
        <v>37</v>
      </c>
      <c r="F1184" t="s">
        <v>63</v>
      </c>
      <c r="G1184">
        <v>72010924</v>
      </c>
      <c r="H1184" t="str">
        <f>RIGHT(Таблица2[[#This Row],[Дата рождения]],4)</f>
        <v>1980</v>
      </c>
    </row>
    <row r="1185" spans="1:8" hidden="1" x14ac:dyDescent="0.2">
      <c r="A1185">
        <v>1649</v>
      </c>
      <c r="B1185" t="s">
        <v>2327</v>
      </c>
      <c r="C1185" t="s">
        <v>65</v>
      </c>
      <c r="D1185" s="21" t="s">
        <v>2328</v>
      </c>
      <c r="E1185">
        <v>24</v>
      </c>
      <c r="F1185" t="s">
        <v>63</v>
      </c>
      <c r="G1185">
        <v>27003015</v>
      </c>
      <c r="H1185" t="str">
        <f>RIGHT(Таблица2[[#This Row],[Дата рождения]],4)</f>
        <v>1993</v>
      </c>
    </row>
    <row r="1186" spans="1:8" hidden="1" x14ac:dyDescent="0.2">
      <c r="A1186">
        <v>79</v>
      </c>
      <c r="B1186" t="s">
        <v>2329</v>
      </c>
      <c r="C1186" t="s">
        <v>71</v>
      </c>
      <c r="D1186" s="21" t="s">
        <v>2330</v>
      </c>
      <c r="E1186">
        <v>37</v>
      </c>
      <c r="F1186" t="s">
        <v>207</v>
      </c>
      <c r="G1186">
        <v>59005964</v>
      </c>
      <c r="H1186" t="str">
        <f>RIGHT(Таблица2[[#This Row],[Дата рождения]],4)</f>
        <v>1980</v>
      </c>
    </row>
    <row r="1187" spans="1:8" hidden="1" x14ac:dyDescent="0.2">
      <c r="A1187">
        <v>1709</v>
      </c>
      <c r="B1187" t="s">
        <v>2331</v>
      </c>
      <c r="C1187" t="s">
        <v>71</v>
      </c>
      <c r="D1187" s="21" t="s">
        <v>1786</v>
      </c>
      <c r="E1187">
        <v>32</v>
      </c>
      <c r="F1187" t="s">
        <v>63</v>
      </c>
      <c r="G1187">
        <v>63295425</v>
      </c>
      <c r="H1187" t="str">
        <f>RIGHT(Таблица2[[#This Row],[Дата рождения]],4)</f>
        <v>1986</v>
      </c>
    </row>
    <row r="1188" spans="1:8" hidden="1" x14ac:dyDescent="0.2">
      <c r="A1188">
        <v>1169</v>
      </c>
      <c r="B1188" t="s">
        <v>2332</v>
      </c>
      <c r="C1188" t="s">
        <v>71</v>
      </c>
      <c r="D1188" s="21" t="s">
        <v>2333</v>
      </c>
      <c r="E1188">
        <v>20</v>
      </c>
      <c r="F1188" t="s">
        <v>63</v>
      </c>
      <c r="G1188">
        <v>76720479</v>
      </c>
      <c r="H1188" t="str">
        <f>RIGHT(Таблица2[[#This Row],[Дата рождения]],4)</f>
        <v>1997</v>
      </c>
    </row>
    <row r="1189" spans="1:8" hidden="1" x14ac:dyDescent="0.2">
      <c r="A1189">
        <v>1349</v>
      </c>
      <c r="B1189" t="s">
        <v>2334</v>
      </c>
      <c r="C1189" t="s">
        <v>71</v>
      </c>
      <c r="D1189" s="21" t="s">
        <v>1919</v>
      </c>
      <c r="E1189">
        <v>23</v>
      </c>
      <c r="F1189" t="s">
        <v>124</v>
      </c>
      <c r="G1189">
        <v>9631411</v>
      </c>
      <c r="H1189" t="str">
        <f>RIGHT(Таблица2[[#This Row],[Дата рождения]],4)</f>
        <v>1994</v>
      </c>
    </row>
    <row r="1190" spans="1:8" hidden="1" x14ac:dyDescent="0.2">
      <c r="A1190">
        <v>993</v>
      </c>
      <c r="B1190" t="s">
        <v>759</v>
      </c>
      <c r="C1190" t="s">
        <v>65</v>
      </c>
      <c r="D1190" s="21" t="s">
        <v>760</v>
      </c>
      <c r="E1190">
        <v>20</v>
      </c>
      <c r="F1190" t="s">
        <v>63</v>
      </c>
      <c r="G1190">
        <v>31769327</v>
      </c>
      <c r="H1190" t="str">
        <f>RIGHT(Таблица2[[#This Row],[Дата рождения]],4)</f>
        <v>1997</v>
      </c>
    </row>
    <row r="1191" spans="1:8" hidden="1" x14ac:dyDescent="0.2">
      <c r="A1191">
        <v>968</v>
      </c>
      <c r="B1191" t="s">
        <v>1947</v>
      </c>
      <c r="C1191" t="s">
        <v>65</v>
      </c>
      <c r="D1191" s="21" t="s">
        <v>1378</v>
      </c>
      <c r="E1191">
        <v>34</v>
      </c>
      <c r="F1191" t="s">
        <v>63</v>
      </c>
      <c r="G1191">
        <v>17199586</v>
      </c>
      <c r="H1191" t="str">
        <f>RIGHT(Таблица2[[#This Row],[Дата рождения]],4)</f>
        <v>1984</v>
      </c>
    </row>
    <row r="1192" spans="1:8" hidden="1" x14ac:dyDescent="0.2">
      <c r="A1192">
        <v>114</v>
      </c>
      <c r="B1192" t="s">
        <v>2335</v>
      </c>
      <c r="C1192" t="s">
        <v>71</v>
      </c>
      <c r="D1192" s="21" t="s">
        <v>2336</v>
      </c>
      <c r="E1192">
        <v>23</v>
      </c>
      <c r="F1192" t="s">
        <v>63</v>
      </c>
      <c r="G1192">
        <v>92697148</v>
      </c>
      <c r="H1192" t="str">
        <f>RIGHT(Таблица2[[#This Row],[Дата рождения]],4)</f>
        <v>1994</v>
      </c>
    </row>
    <row r="1193" spans="1:8" hidden="1" x14ac:dyDescent="0.2">
      <c r="A1193">
        <v>263</v>
      </c>
      <c r="B1193" t="s">
        <v>2337</v>
      </c>
      <c r="C1193" t="s">
        <v>65</v>
      </c>
      <c r="D1193" s="21" t="s">
        <v>2338</v>
      </c>
      <c r="E1193">
        <v>29</v>
      </c>
      <c r="F1193" t="s">
        <v>207</v>
      </c>
      <c r="G1193">
        <v>63964946</v>
      </c>
      <c r="H1193" t="str">
        <f>RIGHT(Таблица2[[#This Row],[Дата рождения]],4)</f>
        <v>1988</v>
      </c>
    </row>
    <row r="1194" spans="1:8" hidden="1" x14ac:dyDescent="0.2">
      <c r="A1194">
        <v>1065</v>
      </c>
      <c r="B1194" t="s">
        <v>2339</v>
      </c>
      <c r="C1194" t="s">
        <v>65</v>
      </c>
      <c r="D1194" s="21" t="s">
        <v>2340</v>
      </c>
      <c r="E1194">
        <v>26</v>
      </c>
      <c r="F1194" t="s">
        <v>73</v>
      </c>
      <c r="G1194">
        <v>98318572</v>
      </c>
      <c r="H1194" t="str">
        <f>RIGHT(Таблица2[[#This Row],[Дата рождения]],4)</f>
        <v>1991</v>
      </c>
    </row>
    <row r="1195" spans="1:8" hidden="1" x14ac:dyDescent="0.2">
      <c r="A1195">
        <v>412</v>
      </c>
      <c r="B1195" t="s">
        <v>94</v>
      </c>
      <c r="C1195" t="s">
        <v>65</v>
      </c>
      <c r="D1195" s="21" t="s">
        <v>2341</v>
      </c>
      <c r="E1195">
        <v>20</v>
      </c>
      <c r="F1195" t="s">
        <v>63</v>
      </c>
      <c r="G1195">
        <v>39527019</v>
      </c>
      <c r="H1195" t="str">
        <f>RIGHT(Таблица2[[#This Row],[Дата рождения]],4)</f>
        <v>1997</v>
      </c>
    </row>
    <row r="1196" spans="1:8" hidden="1" x14ac:dyDescent="0.2">
      <c r="A1196">
        <v>675</v>
      </c>
      <c r="B1196" t="s">
        <v>2342</v>
      </c>
      <c r="C1196" t="s">
        <v>71</v>
      </c>
      <c r="D1196" s="21" t="s">
        <v>2343</v>
      </c>
      <c r="E1196">
        <v>22</v>
      </c>
      <c r="F1196" t="s">
        <v>63</v>
      </c>
      <c r="G1196">
        <v>13103110</v>
      </c>
      <c r="H1196" t="str">
        <f>RIGHT(Таблица2[[#This Row],[Дата рождения]],4)</f>
        <v>1995</v>
      </c>
    </row>
    <row r="1197" spans="1:8" hidden="1" x14ac:dyDescent="0.2">
      <c r="A1197">
        <v>746</v>
      </c>
      <c r="B1197" t="s">
        <v>2344</v>
      </c>
      <c r="C1197" t="s">
        <v>71</v>
      </c>
      <c r="D1197" s="21" t="s">
        <v>2345</v>
      </c>
      <c r="E1197">
        <v>36</v>
      </c>
      <c r="F1197" t="s">
        <v>63</v>
      </c>
      <c r="G1197">
        <v>69055480</v>
      </c>
      <c r="H1197" t="str">
        <f>RIGHT(Таблица2[[#This Row],[Дата рождения]],4)</f>
        <v>1981</v>
      </c>
    </row>
    <row r="1198" spans="1:8" hidden="1" x14ac:dyDescent="0.2">
      <c r="A1198">
        <v>448</v>
      </c>
      <c r="B1198" t="s">
        <v>2346</v>
      </c>
      <c r="C1198" t="s">
        <v>65</v>
      </c>
      <c r="D1198" s="21" t="s">
        <v>2347</v>
      </c>
      <c r="E1198">
        <v>33</v>
      </c>
      <c r="F1198" t="s">
        <v>63</v>
      </c>
      <c r="G1198">
        <v>79646737</v>
      </c>
      <c r="H1198" t="str">
        <f>RIGHT(Таблица2[[#This Row],[Дата рождения]],4)</f>
        <v>1984</v>
      </c>
    </row>
    <row r="1199" spans="1:8" hidden="1" x14ac:dyDescent="0.2">
      <c r="A1199">
        <v>591</v>
      </c>
      <c r="B1199" t="s">
        <v>2348</v>
      </c>
      <c r="C1199" t="s">
        <v>65</v>
      </c>
      <c r="D1199" s="21" t="s">
        <v>2349</v>
      </c>
      <c r="E1199">
        <v>32</v>
      </c>
      <c r="F1199" t="s">
        <v>207</v>
      </c>
      <c r="G1199">
        <v>22913391</v>
      </c>
      <c r="H1199" t="str">
        <f>RIGHT(Таблица2[[#This Row],[Дата рождения]],4)</f>
        <v>1985</v>
      </c>
    </row>
    <row r="1200" spans="1:8" hidden="1" x14ac:dyDescent="0.2">
      <c r="A1200">
        <v>1068</v>
      </c>
      <c r="B1200" t="s">
        <v>2350</v>
      </c>
      <c r="C1200" t="s">
        <v>71</v>
      </c>
      <c r="D1200" s="21" t="s">
        <v>2351</v>
      </c>
      <c r="E1200">
        <v>20</v>
      </c>
      <c r="F1200" t="s">
        <v>85</v>
      </c>
      <c r="G1200">
        <v>46332894</v>
      </c>
      <c r="H1200" t="str">
        <f>RIGHT(Таблица2[[#This Row],[Дата рождения]],4)</f>
        <v>1997</v>
      </c>
    </row>
    <row r="1201" spans="1:8" hidden="1" x14ac:dyDescent="0.2">
      <c r="A1201">
        <v>971</v>
      </c>
      <c r="B1201" t="s">
        <v>2352</v>
      </c>
      <c r="C1201" t="s">
        <v>61</v>
      </c>
      <c r="D1201" s="21" t="s">
        <v>2353</v>
      </c>
      <c r="E1201">
        <v>23</v>
      </c>
      <c r="F1201" t="s">
        <v>63</v>
      </c>
      <c r="G1201">
        <v>5623475</v>
      </c>
      <c r="H1201" t="str">
        <f>RIGHT(Таблица2[[#This Row],[Дата рождения]],4)</f>
        <v>1994</v>
      </c>
    </row>
    <row r="1202" spans="1:8" hidden="1" x14ac:dyDescent="0.2">
      <c r="A1202">
        <v>1070</v>
      </c>
      <c r="B1202" t="s">
        <v>2354</v>
      </c>
      <c r="C1202" t="s">
        <v>71</v>
      </c>
      <c r="D1202" s="21" t="s">
        <v>1089</v>
      </c>
      <c r="E1202">
        <v>45</v>
      </c>
      <c r="F1202" t="s">
        <v>63</v>
      </c>
      <c r="G1202">
        <v>57906455</v>
      </c>
      <c r="H1202" t="str">
        <f>RIGHT(Таблица2[[#This Row],[Дата рождения]],4)</f>
        <v>1972</v>
      </c>
    </row>
    <row r="1203" spans="1:8" hidden="1" x14ac:dyDescent="0.2">
      <c r="A1203">
        <v>181</v>
      </c>
      <c r="B1203" t="s">
        <v>689</v>
      </c>
      <c r="C1203" t="s">
        <v>61</v>
      </c>
      <c r="D1203" s="21" t="s">
        <v>2355</v>
      </c>
      <c r="E1203">
        <v>35</v>
      </c>
      <c r="F1203" t="s">
        <v>63</v>
      </c>
      <c r="G1203">
        <v>40427051</v>
      </c>
      <c r="H1203" t="str">
        <f>RIGHT(Таблица2[[#This Row],[Дата рождения]],4)</f>
        <v>1982</v>
      </c>
    </row>
    <row r="1204" spans="1:8" hidden="1" x14ac:dyDescent="0.2">
      <c r="A1204">
        <v>249</v>
      </c>
      <c r="B1204" t="s">
        <v>2356</v>
      </c>
      <c r="C1204" t="s">
        <v>71</v>
      </c>
      <c r="D1204" s="21" t="s">
        <v>2357</v>
      </c>
      <c r="E1204">
        <v>30</v>
      </c>
      <c r="F1204" t="s">
        <v>63</v>
      </c>
      <c r="G1204">
        <v>26127250</v>
      </c>
      <c r="H1204" t="str">
        <f>RIGHT(Таблица2[[#This Row],[Дата рождения]],4)</f>
        <v>1988</v>
      </c>
    </row>
    <row r="1205" spans="1:8" hidden="1" x14ac:dyDescent="0.2">
      <c r="A1205">
        <v>1103</v>
      </c>
      <c r="B1205" t="s">
        <v>2358</v>
      </c>
      <c r="C1205" t="s">
        <v>71</v>
      </c>
      <c r="D1205" s="21" t="s">
        <v>339</v>
      </c>
      <c r="E1205">
        <v>32</v>
      </c>
      <c r="F1205" t="s">
        <v>63</v>
      </c>
      <c r="G1205">
        <v>63234464</v>
      </c>
      <c r="H1205" t="str">
        <f>RIGHT(Таблица2[[#This Row],[Дата рождения]],4)</f>
        <v>1985</v>
      </c>
    </row>
    <row r="1206" spans="1:8" hidden="1" x14ac:dyDescent="0.2">
      <c r="A1206">
        <v>1760</v>
      </c>
      <c r="B1206" t="s">
        <v>302</v>
      </c>
      <c r="C1206" t="s">
        <v>61</v>
      </c>
      <c r="D1206" s="21" t="s">
        <v>2359</v>
      </c>
      <c r="E1206">
        <v>24</v>
      </c>
      <c r="F1206" t="s">
        <v>63</v>
      </c>
      <c r="G1206">
        <v>53263205</v>
      </c>
      <c r="H1206" t="str">
        <f>RIGHT(Таблица2[[#This Row],[Дата рождения]],4)</f>
        <v>1993</v>
      </c>
    </row>
    <row r="1207" spans="1:8" hidden="1" x14ac:dyDescent="0.2">
      <c r="A1207">
        <v>654</v>
      </c>
      <c r="B1207" t="s">
        <v>2360</v>
      </c>
      <c r="C1207" t="s">
        <v>71</v>
      </c>
      <c r="D1207" s="21" t="s">
        <v>1021</v>
      </c>
      <c r="E1207">
        <v>26</v>
      </c>
      <c r="F1207" t="s">
        <v>63</v>
      </c>
      <c r="G1207">
        <v>41680274</v>
      </c>
      <c r="H1207" t="str">
        <f>RIGHT(Таблица2[[#This Row],[Дата рождения]],4)</f>
        <v>1991</v>
      </c>
    </row>
    <row r="1208" spans="1:8" hidden="1" x14ac:dyDescent="0.2">
      <c r="A1208">
        <v>484</v>
      </c>
      <c r="B1208" t="s">
        <v>2361</v>
      </c>
      <c r="C1208" t="s">
        <v>71</v>
      </c>
      <c r="D1208" s="21" t="s">
        <v>2362</v>
      </c>
      <c r="E1208">
        <v>32</v>
      </c>
      <c r="F1208" t="s">
        <v>73</v>
      </c>
      <c r="G1208">
        <v>93421145</v>
      </c>
      <c r="H1208" t="str">
        <f>RIGHT(Таблица2[[#This Row],[Дата рождения]],4)</f>
        <v>1985</v>
      </c>
    </row>
    <row r="1209" spans="1:8" hidden="1" x14ac:dyDescent="0.2">
      <c r="A1209">
        <v>1178</v>
      </c>
      <c r="B1209" t="s">
        <v>2363</v>
      </c>
      <c r="C1209" t="s">
        <v>61</v>
      </c>
      <c r="D1209" s="21" t="s">
        <v>2364</v>
      </c>
      <c r="E1209">
        <v>34</v>
      </c>
      <c r="F1209" t="s">
        <v>63</v>
      </c>
      <c r="G1209">
        <v>2124074</v>
      </c>
      <c r="H1209" t="str">
        <f>RIGHT(Таблица2[[#This Row],[Дата рождения]],4)</f>
        <v>1983</v>
      </c>
    </row>
    <row r="1210" spans="1:8" hidden="1" x14ac:dyDescent="0.2">
      <c r="A1210">
        <v>583</v>
      </c>
      <c r="B1210" t="s">
        <v>2365</v>
      </c>
      <c r="C1210" t="s">
        <v>71</v>
      </c>
      <c r="D1210" s="21" t="s">
        <v>2366</v>
      </c>
      <c r="E1210">
        <v>34</v>
      </c>
      <c r="F1210" t="s">
        <v>63</v>
      </c>
      <c r="G1210">
        <v>43515523</v>
      </c>
      <c r="H1210" t="str">
        <f>RIGHT(Таблица2[[#This Row],[Дата рождения]],4)</f>
        <v>1983</v>
      </c>
    </row>
    <row r="1211" spans="1:8" hidden="1" x14ac:dyDescent="0.2">
      <c r="A1211">
        <v>448</v>
      </c>
      <c r="B1211" t="s">
        <v>2367</v>
      </c>
      <c r="C1211" t="s">
        <v>65</v>
      </c>
      <c r="D1211" s="21" t="s">
        <v>2368</v>
      </c>
      <c r="E1211">
        <v>36</v>
      </c>
      <c r="F1211" t="s">
        <v>67</v>
      </c>
      <c r="G1211">
        <v>77902378</v>
      </c>
      <c r="H1211" t="str">
        <f>RIGHT(Таблица2[[#This Row],[Дата рождения]],4)</f>
        <v>1981</v>
      </c>
    </row>
    <row r="1212" spans="1:8" hidden="1" x14ac:dyDescent="0.2">
      <c r="A1212">
        <v>817</v>
      </c>
      <c r="B1212" t="s">
        <v>2369</v>
      </c>
      <c r="C1212" t="s">
        <v>65</v>
      </c>
      <c r="D1212" s="21" t="s">
        <v>2370</v>
      </c>
      <c r="E1212">
        <v>19</v>
      </c>
      <c r="F1212" t="s">
        <v>63</v>
      </c>
      <c r="G1212">
        <v>91728760</v>
      </c>
      <c r="H1212" t="str">
        <f>RIGHT(Таблица2[[#This Row],[Дата рождения]],4)</f>
        <v>1998</v>
      </c>
    </row>
    <row r="1213" spans="1:8" hidden="1" x14ac:dyDescent="0.2">
      <c r="A1213">
        <v>944</v>
      </c>
      <c r="B1213" t="s">
        <v>1948</v>
      </c>
      <c r="C1213" t="s">
        <v>65</v>
      </c>
      <c r="D1213" s="21" t="s">
        <v>1949</v>
      </c>
      <c r="E1213">
        <v>36</v>
      </c>
      <c r="F1213" t="s">
        <v>63</v>
      </c>
      <c r="G1213">
        <v>49455923</v>
      </c>
      <c r="H1213" t="str">
        <f>RIGHT(Таблица2[[#This Row],[Дата рождения]],4)</f>
        <v>1981</v>
      </c>
    </row>
    <row r="1214" spans="1:8" hidden="1" x14ac:dyDescent="0.2">
      <c r="A1214">
        <v>773</v>
      </c>
      <c r="B1214" t="s">
        <v>2371</v>
      </c>
      <c r="C1214" t="s">
        <v>71</v>
      </c>
      <c r="D1214" s="21" t="s">
        <v>2372</v>
      </c>
      <c r="E1214">
        <v>32</v>
      </c>
      <c r="F1214" t="s">
        <v>207</v>
      </c>
      <c r="G1214">
        <v>48701747</v>
      </c>
      <c r="H1214" t="str">
        <f>RIGHT(Таблица2[[#This Row],[Дата рождения]],4)</f>
        <v>1985</v>
      </c>
    </row>
    <row r="1215" spans="1:8" hidden="1" x14ac:dyDescent="0.2">
      <c r="A1215">
        <v>27</v>
      </c>
      <c r="B1215" t="s">
        <v>2373</v>
      </c>
      <c r="C1215" t="s">
        <v>65</v>
      </c>
      <c r="D1215" s="21" t="s">
        <v>2374</v>
      </c>
      <c r="E1215">
        <v>41</v>
      </c>
      <c r="F1215" t="s">
        <v>161</v>
      </c>
      <c r="G1215">
        <v>74836285</v>
      </c>
      <c r="H1215" t="str">
        <f>RIGHT(Таблица2[[#This Row],[Дата рождения]],4)</f>
        <v>1976</v>
      </c>
    </row>
    <row r="1216" spans="1:8" hidden="1" x14ac:dyDescent="0.2">
      <c r="A1216">
        <v>42</v>
      </c>
      <c r="B1216" t="s">
        <v>2375</v>
      </c>
      <c r="C1216" t="s">
        <v>65</v>
      </c>
      <c r="D1216" s="21" t="s">
        <v>2376</v>
      </c>
      <c r="E1216">
        <v>40</v>
      </c>
      <c r="F1216" t="s">
        <v>161</v>
      </c>
      <c r="G1216">
        <v>68398501</v>
      </c>
      <c r="H1216" t="str">
        <f>RIGHT(Таблица2[[#This Row],[Дата рождения]],4)</f>
        <v>1977</v>
      </c>
    </row>
    <row r="1217" spans="1:8" hidden="1" x14ac:dyDescent="0.2">
      <c r="A1217">
        <v>1262</v>
      </c>
      <c r="B1217" t="s">
        <v>2377</v>
      </c>
      <c r="C1217" t="s">
        <v>65</v>
      </c>
      <c r="D1217" s="21" t="s">
        <v>2378</v>
      </c>
      <c r="E1217">
        <v>34</v>
      </c>
      <c r="F1217" t="s">
        <v>63</v>
      </c>
      <c r="G1217">
        <v>79167074</v>
      </c>
      <c r="H1217" t="str">
        <f>RIGHT(Таблица2[[#This Row],[Дата рождения]],4)</f>
        <v>1983</v>
      </c>
    </row>
    <row r="1218" spans="1:8" hidden="1" x14ac:dyDescent="0.2">
      <c r="A1218">
        <v>593</v>
      </c>
      <c r="B1218" t="s">
        <v>2379</v>
      </c>
      <c r="C1218" t="s">
        <v>65</v>
      </c>
      <c r="D1218" s="21" t="s">
        <v>2380</v>
      </c>
      <c r="E1218">
        <v>27</v>
      </c>
      <c r="F1218" t="s">
        <v>63</v>
      </c>
      <c r="G1218">
        <v>84300389</v>
      </c>
      <c r="H1218" t="str">
        <f>RIGHT(Таблица2[[#This Row],[Дата рождения]],4)</f>
        <v>1990</v>
      </c>
    </row>
    <row r="1219" spans="1:8" hidden="1" x14ac:dyDescent="0.2">
      <c r="A1219">
        <v>1201</v>
      </c>
      <c r="B1219" t="s">
        <v>2381</v>
      </c>
      <c r="C1219" t="s">
        <v>71</v>
      </c>
      <c r="D1219" s="21" t="s">
        <v>2382</v>
      </c>
      <c r="E1219">
        <v>27</v>
      </c>
      <c r="F1219" t="s">
        <v>76</v>
      </c>
      <c r="G1219">
        <v>92151211</v>
      </c>
      <c r="H1219" t="str">
        <f>RIGHT(Таблица2[[#This Row],[Дата рождения]],4)</f>
        <v>1990</v>
      </c>
    </row>
    <row r="1220" spans="1:8" hidden="1" x14ac:dyDescent="0.2">
      <c r="A1220">
        <v>370</v>
      </c>
      <c r="B1220" t="s">
        <v>2383</v>
      </c>
      <c r="C1220" t="s">
        <v>65</v>
      </c>
      <c r="D1220" s="21" t="s">
        <v>2384</v>
      </c>
      <c r="E1220">
        <v>22</v>
      </c>
      <c r="F1220" t="s">
        <v>63</v>
      </c>
      <c r="G1220">
        <v>63862846</v>
      </c>
      <c r="H1220" t="str">
        <f>RIGHT(Таблица2[[#This Row],[Дата рождения]],4)</f>
        <v>1995</v>
      </c>
    </row>
    <row r="1221" spans="1:8" hidden="1" x14ac:dyDescent="0.2">
      <c r="A1221">
        <v>178</v>
      </c>
      <c r="B1221" t="s">
        <v>2385</v>
      </c>
      <c r="C1221" t="s">
        <v>71</v>
      </c>
      <c r="D1221" s="21" t="s">
        <v>2386</v>
      </c>
      <c r="E1221">
        <v>37</v>
      </c>
      <c r="F1221" t="s">
        <v>63</v>
      </c>
      <c r="G1221">
        <v>37790732</v>
      </c>
      <c r="H1221" t="str">
        <f>RIGHT(Таблица2[[#This Row],[Дата рождения]],4)</f>
        <v>1980</v>
      </c>
    </row>
    <row r="1222" spans="1:8" hidden="1" x14ac:dyDescent="0.2">
      <c r="A1222">
        <v>1312</v>
      </c>
      <c r="B1222" t="s">
        <v>2387</v>
      </c>
      <c r="C1222" t="s">
        <v>61</v>
      </c>
      <c r="D1222" s="21" t="s">
        <v>2388</v>
      </c>
      <c r="E1222">
        <v>38</v>
      </c>
      <c r="F1222" t="s">
        <v>67</v>
      </c>
      <c r="G1222">
        <v>27624199</v>
      </c>
      <c r="H1222" t="str">
        <f>RIGHT(Таблица2[[#This Row],[Дата рождения]],4)</f>
        <v>1979</v>
      </c>
    </row>
    <row r="1223" spans="1:8" hidden="1" x14ac:dyDescent="0.2">
      <c r="A1223">
        <v>1059</v>
      </c>
      <c r="B1223" t="s">
        <v>2389</v>
      </c>
      <c r="C1223" t="s">
        <v>65</v>
      </c>
      <c r="D1223" s="21" t="s">
        <v>2390</v>
      </c>
      <c r="E1223">
        <v>21</v>
      </c>
      <c r="F1223" t="s">
        <v>63</v>
      </c>
      <c r="G1223">
        <v>94029801</v>
      </c>
      <c r="H1223" t="str">
        <f>RIGHT(Таблица2[[#This Row],[Дата рождения]],4)</f>
        <v>1996</v>
      </c>
    </row>
    <row r="1224" spans="1:8" hidden="1" x14ac:dyDescent="0.2">
      <c r="A1224">
        <v>524</v>
      </c>
      <c r="B1224" t="s">
        <v>2391</v>
      </c>
      <c r="C1224" t="s">
        <v>71</v>
      </c>
      <c r="D1224" s="21" t="s">
        <v>2392</v>
      </c>
      <c r="E1224">
        <v>24</v>
      </c>
      <c r="F1224" t="s">
        <v>67</v>
      </c>
      <c r="G1224">
        <v>94913412</v>
      </c>
      <c r="H1224" t="str">
        <f>RIGHT(Таблица2[[#This Row],[Дата рождения]],4)</f>
        <v>1993</v>
      </c>
    </row>
    <row r="1225" spans="1:8" hidden="1" x14ac:dyDescent="0.2">
      <c r="A1225">
        <v>315</v>
      </c>
      <c r="B1225" t="s">
        <v>2393</v>
      </c>
      <c r="C1225" t="s">
        <v>65</v>
      </c>
      <c r="D1225" s="21" t="s">
        <v>2394</v>
      </c>
      <c r="E1225">
        <v>27</v>
      </c>
      <c r="F1225" t="s">
        <v>73</v>
      </c>
      <c r="G1225">
        <v>16462919</v>
      </c>
      <c r="H1225" t="str">
        <f>RIGHT(Таблица2[[#This Row],[Дата рождения]],4)</f>
        <v>1990</v>
      </c>
    </row>
    <row r="1226" spans="1:8" hidden="1" x14ac:dyDescent="0.2">
      <c r="A1226">
        <v>345</v>
      </c>
      <c r="B1226" t="s">
        <v>2395</v>
      </c>
      <c r="C1226" t="s">
        <v>71</v>
      </c>
      <c r="D1226" s="21" t="s">
        <v>2396</v>
      </c>
      <c r="E1226">
        <v>26</v>
      </c>
      <c r="F1226" t="s">
        <v>63</v>
      </c>
      <c r="G1226">
        <v>70393408</v>
      </c>
      <c r="H1226" t="str">
        <f>RIGHT(Таблица2[[#This Row],[Дата рождения]],4)</f>
        <v>1991</v>
      </c>
    </row>
    <row r="1227" spans="1:8" hidden="1" x14ac:dyDescent="0.2">
      <c r="A1227">
        <v>1196</v>
      </c>
      <c r="B1227" t="s">
        <v>2397</v>
      </c>
      <c r="C1227" t="s">
        <v>65</v>
      </c>
      <c r="D1227" s="21" t="s">
        <v>2398</v>
      </c>
      <c r="E1227">
        <v>43</v>
      </c>
      <c r="F1227" t="s">
        <v>63</v>
      </c>
      <c r="G1227">
        <v>79924091</v>
      </c>
      <c r="H1227" t="str">
        <f>RIGHT(Таблица2[[#This Row],[Дата рождения]],4)</f>
        <v>1974</v>
      </c>
    </row>
    <row r="1228" spans="1:8" hidden="1" x14ac:dyDescent="0.2">
      <c r="A1228">
        <v>1293</v>
      </c>
      <c r="B1228" t="s">
        <v>2399</v>
      </c>
      <c r="C1228" t="s">
        <v>61</v>
      </c>
      <c r="D1228" s="21" t="s">
        <v>2400</v>
      </c>
      <c r="E1228">
        <v>30</v>
      </c>
      <c r="F1228" t="s">
        <v>96</v>
      </c>
      <c r="G1228">
        <v>1542594</v>
      </c>
      <c r="H1228" t="str">
        <f>RIGHT(Таблица2[[#This Row],[Дата рождения]],4)</f>
        <v>1987</v>
      </c>
    </row>
    <row r="1229" spans="1:8" hidden="1" x14ac:dyDescent="0.2">
      <c r="A1229">
        <v>981</v>
      </c>
      <c r="B1229" t="s">
        <v>757</v>
      </c>
      <c r="C1229" t="s">
        <v>71</v>
      </c>
      <c r="D1229" s="21" t="s">
        <v>758</v>
      </c>
      <c r="E1229">
        <v>36</v>
      </c>
      <c r="F1229" t="s">
        <v>124</v>
      </c>
      <c r="G1229">
        <v>22333287</v>
      </c>
      <c r="H1229" t="str">
        <f>RIGHT(Таблица2[[#This Row],[Дата рождения]],4)</f>
        <v>1981</v>
      </c>
    </row>
    <row r="1230" spans="1:8" hidden="1" x14ac:dyDescent="0.2">
      <c r="A1230">
        <v>469</v>
      </c>
      <c r="B1230" t="s">
        <v>2401</v>
      </c>
      <c r="C1230" t="s">
        <v>65</v>
      </c>
      <c r="D1230" s="21" t="s">
        <v>2402</v>
      </c>
      <c r="E1230">
        <v>43</v>
      </c>
      <c r="F1230" t="s">
        <v>63</v>
      </c>
      <c r="G1230">
        <v>46591823</v>
      </c>
      <c r="H1230" t="str">
        <f>RIGHT(Таблица2[[#This Row],[Дата рождения]],4)</f>
        <v>1974</v>
      </c>
    </row>
    <row r="1231" spans="1:8" hidden="1" x14ac:dyDescent="0.2">
      <c r="A1231">
        <v>1348</v>
      </c>
      <c r="B1231" t="s">
        <v>2403</v>
      </c>
      <c r="C1231" t="s">
        <v>71</v>
      </c>
      <c r="D1231" s="21" t="s">
        <v>1043</v>
      </c>
      <c r="E1231">
        <v>26</v>
      </c>
      <c r="F1231" t="s">
        <v>124</v>
      </c>
      <c r="G1231">
        <v>57255315</v>
      </c>
      <c r="H1231" t="str">
        <f>RIGHT(Таблица2[[#This Row],[Дата рождения]],4)</f>
        <v>1991</v>
      </c>
    </row>
    <row r="1232" spans="1:8" hidden="1" x14ac:dyDescent="0.2">
      <c r="A1232">
        <v>406</v>
      </c>
      <c r="B1232" t="s">
        <v>2404</v>
      </c>
      <c r="C1232" t="s">
        <v>65</v>
      </c>
      <c r="D1232" s="21" t="s">
        <v>2405</v>
      </c>
      <c r="E1232">
        <v>20</v>
      </c>
      <c r="F1232" t="s">
        <v>299</v>
      </c>
      <c r="G1232">
        <v>17607427</v>
      </c>
      <c r="H1232" t="str">
        <f>RIGHT(Таблица2[[#This Row],[Дата рождения]],4)</f>
        <v>1997</v>
      </c>
    </row>
    <row r="1233" spans="1:8" hidden="1" x14ac:dyDescent="0.2">
      <c r="A1233">
        <v>524</v>
      </c>
      <c r="B1233" t="s">
        <v>2406</v>
      </c>
      <c r="C1233" t="s">
        <v>71</v>
      </c>
      <c r="D1233" s="21" t="s">
        <v>2407</v>
      </c>
      <c r="E1233">
        <v>36</v>
      </c>
      <c r="F1233" t="s">
        <v>76</v>
      </c>
      <c r="G1233">
        <v>93440604</v>
      </c>
      <c r="H1233" t="str">
        <f>RIGHT(Таблица2[[#This Row],[Дата рождения]],4)</f>
        <v>1981</v>
      </c>
    </row>
    <row r="1234" spans="1:8" hidden="1" x14ac:dyDescent="0.2">
      <c r="A1234">
        <v>1012</v>
      </c>
      <c r="B1234" t="s">
        <v>2215</v>
      </c>
      <c r="C1234" t="s">
        <v>65</v>
      </c>
      <c r="D1234" s="21" t="s">
        <v>2216</v>
      </c>
      <c r="E1234">
        <v>36</v>
      </c>
      <c r="F1234" t="s">
        <v>63</v>
      </c>
      <c r="G1234">
        <v>85444074</v>
      </c>
      <c r="H1234" t="str">
        <f>RIGHT(Таблица2[[#This Row],[Дата рождения]],4)</f>
        <v>1981</v>
      </c>
    </row>
    <row r="1235" spans="1:8" hidden="1" x14ac:dyDescent="0.2">
      <c r="A1235">
        <v>1110</v>
      </c>
      <c r="B1235" t="s">
        <v>2408</v>
      </c>
      <c r="C1235" t="s">
        <v>61</v>
      </c>
      <c r="D1235" s="21" t="s">
        <v>2409</v>
      </c>
      <c r="E1235">
        <v>32</v>
      </c>
      <c r="F1235" t="s">
        <v>63</v>
      </c>
      <c r="G1235">
        <v>58109534</v>
      </c>
      <c r="H1235" t="str">
        <f>RIGHT(Таблица2[[#This Row],[Дата рождения]],4)</f>
        <v>1985</v>
      </c>
    </row>
    <row r="1236" spans="1:8" hidden="1" x14ac:dyDescent="0.2">
      <c r="A1236">
        <v>237</v>
      </c>
      <c r="B1236" t="s">
        <v>2410</v>
      </c>
      <c r="C1236" t="s">
        <v>65</v>
      </c>
      <c r="D1236" s="21" t="s">
        <v>2411</v>
      </c>
      <c r="E1236">
        <v>20</v>
      </c>
      <c r="F1236" t="s">
        <v>63</v>
      </c>
      <c r="G1236">
        <v>21108174</v>
      </c>
      <c r="H1236" t="str">
        <f>RIGHT(Таблица2[[#This Row],[Дата рождения]],4)</f>
        <v>1997</v>
      </c>
    </row>
    <row r="1237" spans="1:8" hidden="1" x14ac:dyDescent="0.2">
      <c r="A1237">
        <v>504</v>
      </c>
      <c r="B1237" t="s">
        <v>2412</v>
      </c>
      <c r="C1237" t="s">
        <v>61</v>
      </c>
      <c r="D1237" s="21" t="s">
        <v>2068</v>
      </c>
      <c r="E1237">
        <v>43</v>
      </c>
      <c r="F1237" t="s">
        <v>2413</v>
      </c>
      <c r="G1237">
        <v>69881393</v>
      </c>
      <c r="H1237" t="str">
        <f>RIGHT(Таблица2[[#This Row],[Дата рождения]],4)</f>
        <v>1974</v>
      </c>
    </row>
    <row r="1238" spans="1:8" hidden="1" x14ac:dyDescent="0.2">
      <c r="A1238">
        <v>192</v>
      </c>
      <c r="B1238" t="s">
        <v>2414</v>
      </c>
      <c r="C1238" t="s">
        <v>71</v>
      </c>
      <c r="D1238" s="21" t="s">
        <v>2415</v>
      </c>
      <c r="E1238">
        <v>30</v>
      </c>
      <c r="F1238" t="s">
        <v>63</v>
      </c>
      <c r="G1238">
        <v>653345</v>
      </c>
      <c r="H1238" t="str">
        <f>RIGHT(Таблица2[[#This Row],[Дата рождения]],4)</f>
        <v>1987</v>
      </c>
    </row>
    <row r="1239" spans="1:8" hidden="1" x14ac:dyDescent="0.2">
      <c r="A1239">
        <v>204</v>
      </c>
      <c r="B1239" t="s">
        <v>2416</v>
      </c>
      <c r="C1239" t="s">
        <v>61</v>
      </c>
      <c r="D1239" s="21" t="s">
        <v>2417</v>
      </c>
      <c r="E1239">
        <v>25</v>
      </c>
      <c r="F1239" t="s">
        <v>528</v>
      </c>
      <c r="G1239">
        <v>2961562</v>
      </c>
      <c r="H1239" t="str">
        <f>RIGHT(Таблица2[[#This Row],[Дата рождения]],4)</f>
        <v>1992</v>
      </c>
    </row>
    <row r="1240" spans="1:8" hidden="1" x14ac:dyDescent="0.2">
      <c r="A1240">
        <v>1786</v>
      </c>
      <c r="B1240" t="s">
        <v>2418</v>
      </c>
      <c r="C1240" t="s">
        <v>65</v>
      </c>
      <c r="D1240" s="21" t="s">
        <v>2419</v>
      </c>
      <c r="E1240">
        <v>23</v>
      </c>
      <c r="F1240" t="s">
        <v>63</v>
      </c>
      <c r="G1240">
        <v>38670506</v>
      </c>
      <c r="H1240" t="str">
        <f>RIGHT(Таблица2[[#This Row],[Дата рождения]],4)</f>
        <v>1994</v>
      </c>
    </row>
    <row r="1241" spans="1:8" hidden="1" x14ac:dyDescent="0.2">
      <c r="A1241">
        <v>1334</v>
      </c>
      <c r="B1241" t="s">
        <v>2420</v>
      </c>
      <c r="C1241" t="s">
        <v>71</v>
      </c>
      <c r="D1241" s="21" t="s">
        <v>2421</v>
      </c>
      <c r="E1241">
        <v>46</v>
      </c>
      <c r="F1241" t="s">
        <v>63</v>
      </c>
      <c r="G1241">
        <v>14534649</v>
      </c>
      <c r="H1241" t="str">
        <f>RIGHT(Таблица2[[#This Row],[Дата рождения]],4)</f>
        <v>1971</v>
      </c>
    </row>
    <row r="1242" spans="1:8" hidden="1" x14ac:dyDescent="0.2">
      <c r="A1242">
        <v>959</v>
      </c>
      <c r="B1242" t="s">
        <v>2422</v>
      </c>
      <c r="C1242" t="s">
        <v>71</v>
      </c>
      <c r="D1242" s="21" t="s">
        <v>2423</v>
      </c>
      <c r="E1242">
        <v>39</v>
      </c>
      <c r="F1242" t="s">
        <v>85</v>
      </c>
      <c r="G1242">
        <v>66519401</v>
      </c>
      <c r="H1242" t="str">
        <f>RIGHT(Таблица2[[#This Row],[Дата рождения]],4)</f>
        <v>1978</v>
      </c>
    </row>
    <row r="1243" spans="1:8" hidden="1" x14ac:dyDescent="0.2">
      <c r="A1243">
        <v>992</v>
      </c>
      <c r="B1243" t="s">
        <v>2424</v>
      </c>
      <c r="C1243" t="s">
        <v>65</v>
      </c>
      <c r="D1243" s="21" t="s">
        <v>2425</v>
      </c>
      <c r="E1243">
        <v>45</v>
      </c>
      <c r="F1243" t="s">
        <v>63</v>
      </c>
      <c r="G1243">
        <v>77940070</v>
      </c>
      <c r="H1243" t="str">
        <f>RIGHT(Таблица2[[#This Row],[Дата рождения]],4)</f>
        <v>1972</v>
      </c>
    </row>
    <row r="1244" spans="1:8" hidden="1" x14ac:dyDescent="0.2">
      <c r="A1244">
        <v>866</v>
      </c>
      <c r="B1244" t="s">
        <v>2426</v>
      </c>
      <c r="C1244" t="s">
        <v>65</v>
      </c>
      <c r="D1244" s="21" t="s">
        <v>2427</v>
      </c>
      <c r="E1244">
        <v>47</v>
      </c>
      <c r="F1244" t="s">
        <v>63</v>
      </c>
      <c r="G1244">
        <v>3725806</v>
      </c>
      <c r="H1244" t="str">
        <f>RIGHT(Таблица2[[#This Row],[Дата рождения]],4)</f>
        <v>1970</v>
      </c>
    </row>
    <row r="1245" spans="1:8" hidden="1" x14ac:dyDescent="0.2">
      <c r="A1245">
        <v>62</v>
      </c>
      <c r="B1245" t="s">
        <v>2428</v>
      </c>
      <c r="C1245" t="s">
        <v>71</v>
      </c>
      <c r="D1245" s="21" t="s">
        <v>2429</v>
      </c>
      <c r="E1245">
        <v>28</v>
      </c>
      <c r="F1245" t="s">
        <v>63</v>
      </c>
      <c r="G1245">
        <v>87475308</v>
      </c>
      <c r="H1245" t="str">
        <f>RIGHT(Таблица2[[#This Row],[Дата рождения]],4)</f>
        <v>1989</v>
      </c>
    </row>
    <row r="1246" spans="1:8" hidden="1" x14ac:dyDescent="0.2">
      <c r="A1246">
        <v>848</v>
      </c>
      <c r="B1246" t="s">
        <v>2430</v>
      </c>
      <c r="C1246" t="s">
        <v>65</v>
      </c>
      <c r="D1246" s="21" t="s">
        <v>148</v>
      </c>
      <c r="E1246">
        <v>20</v>
      </c>
      <c r="F1246" t="s">
        <v>124</v>
      </c>
      <c r="G1246">
        <v>77669805</v>
      </c>
      <c r="H1246" t="str">
        <f>RIGHT(Таблица2[[#This Row],[Дата рождения]],4)</f>
        <v>1997</v>
      </c>
    </row>
    <row r="1247" spans="1:8" hidden="1" x14ac:dyDescent="0.2">
      <c r="A1247">
        <v>1716</v>
      </c>
      <c r="B1247" t="s">
        <v>2431</v>
      </c>
      <c r="C1247" t="s">
        <v>65</v>
      </c>
      <c r="D1247" s="21" t="s">
        <v>2432</v>
      </c>
      <c r="E1247">
        <v>35</v>
      </c>
      <c r="F1247" t="s">
        <v>73</v>
      </c>
      <c r="G1247">
        <v>22300654</v>
      </c>
      <c r="H1247" t="str">
        <f>RIGHT(Таблица2[[#This Row],[Дата рождения]],4)</f>
        <v>1982</v>
      </c>
    </row>
    <row r="1248" spans="1:8" hidden="1" x14ac:dyDescent="0.2">
      <c r="A1248">
        <v>438</v>
      </c>
      <c r="B1248" t="s">
        <v>2433</v>
      </c>
      <c r="C1248" t="s">
        <v>71</v>
      </c>
      <c r="D1248" s="21" t="s">
        <v>2434</v>
      </c>
      <c r="E1248">
        <v>21</v>
      </c>
      <c r="F1248" t="s">
        <v>63</v>
      </c>
      <c r="G1248">
        <v>16111391</v>
      </c>
      <c r="H1248" t="str">
        <f>RIGHT(Таблица2[[#This Row],[Дата рождения]],4)</f>
        <v>1997</v>
      </c>
    </row>
    <row r="1249" spans="1:8" hidden="1" x14ac:dyDescent="0.2">
      <c r="A1249">
        <v>767</v>
      </c>
      <c r="B1249" t="s">
        <v>2435</v>
      </c>
      <c r="C1249" t="s">
        <v>71</v>
      </c>
      <c r="D1249" s="21" t="s">
        <v>2384</v>
      </c>
      <c r="E1249">
        <v>22</v>
      </c>
      <c r="F1249" t="s">
        <v>63</v>
      </c>
      <c r="G1249">
        <v>83553997</v>
      </c>
      <c r="H1249" t="str">
        <f>RIGHT(Таблица2[[#This Row],[Дата рождения]],4)</f>
        <v>1995</v>
      </c>
    </row>
    <row r="1250" spans="1:8" hidden="1" x14ac:dyDescent="0.2">
      <c r="A1250">
        <v>395</v>
      </c>
      <c r="B1250" t="s">
        <v>2436</v>
      </c>
      <c r="C1250" t="s">
        <v>65</v>
      </c>
      <c r="D1250" s="21" t="s">
        <v>2437</v>
      </c>
      <c r="E1250">
        <v>41</v>
      </c>
      <c r="F1250" t="s">
        <v>67</v>
      </c>
      <c r="G1250">
        <v>81852115</v>
      </c>
      <c r="H1250" t="str">
        <f>RIGHT(Таблица2[[#This Row],[Дата рождения]],4)</f>
        <v>1976</v>
      </c>
    </row>
    <row r="1251" spans="1:8" hidden="1" x14ac:dyDescent="0.2">
      <c r="A1251">
        <v>1197</v>
      </c>
      <c r="B1251" t="s">
        <v>2438</v>
      </c>
      <c r="C1251" t="s">
        <v>71</v>
      </c>
      <c r="D1251" s="21" t="s">
        <v>2439</v>
      </c>
      <c r="E1251">
        <v>20</v>
      </c>
      <c r="F1251" t="s">
        <v>63</v>
      </c>
      <c r="G1251">
        <v>92532424</v>
      </c>
      <c r="H1251" t="str">
        <f>RIGHT(Таблица2[[#This Row],[Дата рождения]],4)</f>
        <v>1997</v>
      </c>
    </row>
    <row r="1252" spans="1:8" hidden="1" x14ac:dyDescent="0.2">
      <c r="A1252">
        <v>200</v>
      </c>
      <c r="B1252" t="s">
        <v>2440</v>
      </c>
      <c r="C1252" t="s">
        <v>71</v>
      </c>
      <c r="D1252" s="21" t="s">
        <v>2441</v>
      </c>
      <c r="E1252">
        <v>25</v>
      </c>
      <c r="F1252" t="s">
        <v>63</v>
      </c>
      <c r="G1252">
        <v>90382556</v>
      </c>
      <c r="H1252" t="str">
        <f>RIGHT(Таблица2[[#This Row],[Дата рождения]],4)</f>
        <v>1992</v>
      </c>
    </row>
    <row r="1253" spans="1:8" hidden="1" x14ac:dyDescent="0.2">
      <c r="A1253">
        <v>891</v>
      </c>
      <c r="B1253" t="s">
        <v>2442</v>
      </c>
      <c r="C1253" t="s">
        <v>71</v>
      </c>
      <c r="D1253" s="21" t="s">
        <v>2443</v>
      </c>
      <c r="E1253">
        <v>20</v>
      </c>
      <c r="F1253" t="s">
        <v>63</v>
      </c>
      <c r="G1253">
        <v>79172558</v>
      </c>
      <c r="H1253" t="str">
        <f>RIGHT(Таблица2[[#This Row],[Дата рождения]],4)</f>
        <v>1997</v>
      </c>
    </row>
    <row r="1254" spans="1:8" hidden="1" x14ac:dyDescent="0.2">
      <c r="A1254">
        <v>13</v>
      </c>
      <c r="B1254" t="s">
        <v>2444</v>
      </c>
      <c r="C1254" t="s">
        <v>71</v>
      </c>
      <c r="D1254" s="21" t="s">
        <v>2445</v>
      </c>
      <c r="E1254">
        <v>42</v>
      </c>
      <c r="F1254" t="s">
        <v>73</v>
      </c>
      <c r="G1254">
        <v>53187246</v>
      </c>
      <c r="H1254" t="str">
        <f>RIGHT(Таблица2[[#This Row],[Дата рождения]],4)</f>
        <v>1975</v>
      </c>
    </row>
    <row r="1255" spans="1:8" hidden="1" x14ac:dyDescent="0.2">
      <c r="A1255">
        <v>86</v>
      </c>
      <c r="B1255" t="s">
        <v>2446</v>
      </c>
      <c r="C1255" t="s">
        <v>71</v>
      </c>
      <c r="D1255" s="21" t="s">
        <v>2447</v>
      </c>
      <c r="E1255">
        <v>45</v>
      </c>
      <c r="F1255" t="s">
        <v>63</v>
      </c>
      <c r="G1255">
        <v>24414588</v>
      </c>
      <c r="H1255" t="str">
        <f>RIGHT(Таблица2[[#This Row],[Дата рождения]],4)</f>
        <v>1972</v>
      </c>
    </row>
    <row r="1256" spans="1:8" hidden="1" x14ac:dyDescent="0.2">
      <c r="A1256">
        <v>914</v>
      </c>
      <c r="B1256" t="s">
        <v>2448</v>
      </c>
      <c r="C1256" t="s">
        <v>65</v>
      </c>
      <c r="D1256" s="21" t="s">
        <v>2449</v>
      </c>
      <c r="E1256">
        <v>28</v>
      </c>
      <c r="F1256" t="s">
        <v>63</v>
      </c>
      <c r="G1256">
        <v>56445420</v>
      </c>
      <c r="H1256" t="str">
        <f>RIGHT(Таблица2[[#This Row],[Дата рождения]],4)</f>
        <v>1989</v>
      </c>
    </row>
    <row r="1257" spans="1:8" hidden="1" x14ac:dyDescent="0.2">
      <c r="A1257">
        <v>483</v>
      </c>
      <c r="B1257" t="s">
        <v>2450</v>
      </c>
      <c r="C1257" t="s">
        <v>71</v>
      </c>
      <c r="D1257" s="21" t="s">
        <v>1967</v>
      </c>
      <c r="E1257">
        <v>29</v>
      </c>
      <c r="F1257" t="s">
        <v>103</v>
      </c>
      <c r="G1257">
        <v>75441873</v>
      </c>
      <c r="H1257" t="str">
        <f>RIGHT(Таблица2[[#This Row],[Дата рождения]],4)</f>
        <v>1989</v>
      </c>
    </row>
    <row r="1258" spans="1:8" hidden="1" x14ac:dyDescent="0.2">
      <c r="A1258">
        <v>620</v>
      </c>
      <c r="B1258" t="s">
        <v>2451</v>
      </c>
      <c r="C1258" t="s">
        <v>65</v>
      </c>
      <c r="D1258" s="21" t="s">
        <v>2452</v>
      </c>
      <c r="E1258">
        <v>28</v>
      </c>
      <c r="F1258" t="s">
        <v>63</v>
      </c>
      <c r="G1258">
        <v>42818558</v>
      </c>
      <c r="H1258" t="str">
        <f>RIGHT(Таблица2[[#This Row],[Дата рождения]],4)</f>
        <v>1989</v>
      </c>
    </row>
    <row r="1259" spans="1:8" hidden="1" x14ac:dyDescent="0.2">
      <c r="A1259">
        <v>780</v>
      </c>
      <c r="B1259" t="s">
        <v>2453</v>
      </c>
      <c r="C1259" t="s">
        <v>71</v>
      </c>
      <c r="D1259" s="21" t="s">
        <v>2454</v>
      </c>
      <c r="E1259">
        <v>28</v>
      </c>
      <c r="F1259" t="s">
        <v>63</v>
      </c>
      <c r="G1259">
        <v>38155974</v>
      </c>
      <c r="H1259" t="str">
        <f>RIGHT(Таблица2[[#This Row],[Дата рождения]],4)</f>
        <v>1989</v>
      </c>
    </row>
    <row r="1260" spans="1:8" hidden="1" x14ac:dyDescent="0.2">
      <c r="A1260">
        <v>1032</v>
      </c>
      <c r="B1260" t="s">
        <v>2455</v>
      </c>
      <c r="C1260" t="s">
        <v>65</v>
      </c>
      <c r="D1260" s="21" t="s">
        <v>2456</v>
      </c>
      <c r="E1260">
        <v>34</v>
      </c>
      <c r="F1260" t="s">
        <v>63</v>
      </c>
      <c r="G1260">
        <v>83375769</v>
      </c>
      <c r="H1260" t="str">
        <f>RIGHT(Таблица2[[#This Row],[Дата рождения]],4)</f>
        <v>1983</v>
      </c>
    </row>
    <row r="1261" spans="1:8" hidden="1" x14ac:dyDescent="0.2">
      <c r="A1261">
        <v>1250</v>
      </c>
      <c r="B1261" t="s">
        <v>2457</v>
      </c>
      <c r="C1261" t="s">
        <v>71</v>
      </c>
      <c r="D1261" s="21" t="s">
        <v>2458</v>
      </c>
      <c r="E1261">
        <v>37</v>
      </c>
      <c r="F1261" t="s">
        <v>67</v>
      </c>
      <c r="G1261">
        <v>45188149</v>
      </c>
      <c r="H1261" t="str">
        <f>RIGHT(Таблица2[[#This Row],[Дата рождения]],4)</f>
        <v>1980</v>
      </c>
    </row>
    <row r="1262" spans="1:8" hidden="1" x14ac:dyDescent="0.2">
      <c r="A1262">
        <v>927</v>
      </c>
      <c r="B1262" t="s">
        <v>2459</v>
      </c>
      <c r="C1262" t="s">
        <v>71</v>
      </c>
      <c r="D1262" s="21" t="s">
        <v>2460</v>
      </c>
      <c r="E1262">
        <v>24</v>
      </c>
      <c r="F1262" t="s">
        <v>63</v>
      </c>
      <c r="G1262">
        <v>85650351</v>
      </c>
      <c r="H1262" t="str">
        <f>RIGHT(Таблица2[[#This Row],[Дата рождения]],4)</f>
        <v>1993</v>
      </c>
    </row>
    <row r="1263" spans="1:8" hidden="1" x14ac:dyDescent="0.2">
      <c r="A1263">
        <v>607</v>
      </c>
      <c r="B1263" t="s">
        <v>2461</v>
      </c>
      <c r="C1263" t="s">
        <v>65</v>
      </c>
      <c r="D1263" s="21" t="s">
        <v>2462</v>
      </c>
      <c r="E1263">
        <v>29</v>
      </c>
      <c r="F1263" t="s">
        <v>63</v>
      </c>
      <c r="G1263">
        <v>89859062</v>
      </c>
      <c r="H1263" t="str">
        <f>RIGHT(Таблица2[[#This Row],[Дата рождения]],4)</f>
        <v>1989</v>
      </c>
    </row>
    <row r="1264" spans="1:8" hidden="1" x14ac:dyDescent="0.2">
      <c r="A1264">
        <v>1085</v>
      </c>
      <c r="B1264" t="s">
        <v>2463</v>
      </c>
      <c r="C1264" t="s">
        <v>71</v>
      </c>
      <c r="D1264" s="21" t="s">
        <v>2464</v>
      </c>
      <c r="E1264">
        <v>31</v>
      </c>
      <c r="F1264" t="s">
        <v>76</v>
      </c>
      <c r="G1264">
        <v>64673785</v>
      </c>
      <c r="H1264" t="str">
        <f>RIGHT(Таблица2[[#This Row],[Дата рождения]],4)</f>
        <v>1986</v>
      </c>
    </row>
    <row r="1265" spans="1:8" hidden="1" x14ac:dyDescent="0.2">
      <c r="A1265">
        <v>1492</v>
      </c>
      <c r="B1265" t="s">
        <v>2465</v>
      </c>
      <c r="C1265" t="s">
        <v>71</v>
      </c>
      <c r="D1265" s="21" t="s">
        <v>2466</v>
      </c>
      <c r="E1265">
        <v>36</v>
      </c>
      <c r="F1265" t="s">
        <v>63</v>
      </c>
      <c r="G1265">
        <v>67054307</v>
      </c>
      <c r="H1265" t="str">
        <f>RIGHT(Таблица2[[#This Row],[Дата рождения]],4)</f>
        <v>1982</v>
      </c>
    </row>
    <row r="1266" spans="1:8" hidden="1" x14ac:dyDescent="0.2">
      <c r="A1266">
        <v>1150</v>
      </c>
      <c r="B1266" t="s">
        <v>2467</v>
      </c>
      <c r="C1266" t="s">
        <v>65</v>
      </c>
      <c r="D1266" s="21" t="s">
        <v>2468</v>
      </c>
      <c r="E1266">
        <v>21</v>
      </c>
      <c r="F1266" t="s">
        <v>63</v>
      </c>
      <c r="G1266">
        <v>10937540</v>
      </c>
      <c r="H1266" t="str">
        <f>RIGHT(Таблица2[[#This Row],[Дата рождения]],4)</f>
        <v>1996</v>
      </c>
    </row>
    <row r="1267" spans="1:8" hidden="1" x14ac:dyDescent="0.2">
      <c r="A1267">
        <v>1122</v>
      </c>
      <c r="B1267" t="s">
        <v>2469</v>
      </c>
      <c r="C1267" t="s">
        <v>71</v>
      </c>
      <c r="D1267" s="21" t="s">
        <v>1073</v>
      </c>
      <c r="E1267">
        <v>23</v>
      </c>
      <c r="F1267" t="s">
        <v>63</v>
      </c>
      <c r="G1267">
        <v>18762059</v>
      </c>
      <c r="H1267" t="str">
        <f>RIGHT(Таблица2[[#This Row],[Дата рождения]],4)</f>
        <v>1994</v>
      </c>
    </row>
    <row r="1268" spans="1:8" hidden="1" x14ac:dyDescent="0.2">
      <c r="A1268">
        <v>1691</v>
      </c>
      <c r="B1268" t="s">
        <v>2470</v>
      </c>
      <c r="C1268" t="s">
        <v>65</v>
      </c>
      <c r="D1268" s="21" t="s">
        <v>2407</v>
      </c>
      <c r="E1268">
        <v>36</v>
      </c>
      <c r="F1268" t="s">
        <v>103</v>
      </c>
      <c r="G1268">
        <v>35773023</v>
      </c>
      <c r="H1268" t="str">
        <f>RIGHT(Таблица2[[#This Row],[Дата рождения]],4)</f>
        <v>1981</v>
      </c>
    </row>
    <row r="1269" spans="1:8" hidden="1" x14ac:dyDescent="0.2">
      <c r="A1269">
        <v>788</v>
      </c>
      <c r="B1269" t="s">
        <v>2471</v>
      </c>
      <c r="C1269" t="s">
        <v>65</v>
      </c>
      <c r="D1269" s="21" t="s">
        <v>2472</v>
      </c>
      <c r="E1269">
        <v>41</v>
      </c>
      <c r="F1269" t="s">
        <v>73</v>
      </c>
      <c r="G1269">
        <v>69758866</v>
      </c>
      <c r="H1269" t="str">
        <f>RIGHT(Таблица2[[#This Row],[Дата рождения]],4)</f>
        <v>1976</v>
      </c>
    </row>
    <row r="1270" spans="1:8" hidden="1" x14ac:dyDescent="0.2">
      <c r="A1270">
        <v>663</v>
      </c>
      <c r="B1270" t="s">
        <v>2473</v>
      </c>
      <c r="C1270" t="s">
        <v>65</v>
      </c>
      <c r="D1270" s="21" t="s">
        <v>2474</v>
      </c>
      <c r="E1270">
        <v>36</v>
      </c>
      <c r="F1270" t="s">
        <v>63</v>
      </c>
      <c r="G1270">
        <v>90477795</v>
      </c>
      <c r="H1270" t="str">
        <f>RIGHT(Таблица2[[#This Row],[Дата рождения]],4)</f>
        <v>1981</v>
      </c>
    </row>
    <row r="1271" spans="1:8" hidden="1" x14ac:dyDescent="0.2">
      <c r="A1271">
        <v>627</v>
      </c>
      <c r="B1271" t="s">
        <v>2475</v>
      </c>
      <c r="C1271" t="s">
        <v>71</v>
      </c>
      <c r="D1271" s="21" t="s">
        <v>2476</v>
      </c>
      <c r="E1271">
        <v>21</v>
      </c>
      <c r="F1271" t="s">
        <v>85</v>
      </c>
      <c r="G1271">
        <v>4530665</v>
      </c>
      <c r="H1271" t="str">
        <f>RIGHT(Таблица2[[#This Row],[Дата рождения]],4)</f>
        <v>1996</v>
      </c>
    </row>
    <row r="1272" spans="1:8" hidden="1" x14ac:dyDescent="0.2">
      <c r="A1272">
        <v>268</v>
      </c>
      <c r="B1272" t="s">
        <v>2477</v>
      </c>
      <c r="C1272" t="s">
        <v>65</v>
      </c>
      <c r="D1272" s="21" t="s">
        <v>2478</v>
      </c>
      <c r="E1272">
        <v>37</v>
      </c>
      <c r="F1272" t="s">
        <v>63</v>
      </c>
      <c r="G1272">
        <v>99899006</v>
      </c>
      <c r="H1272" t="str">
        <f>RIGHT(Таблица2[[#This Row],[Дата рождения]],4)</f>
        <v>1980</v>
      </c>
    </row>
    <row r="1273" spans="1:8" hidden="1" x14ac:dyDescent="0.2">
      <c r="A1273">
        <v>551</v>
      </c>
      <c r="B1273" t="s">
        <v>2479</v>
      </c>
      <c r="C1273" t="s">
        <v>71</v>
      </c>
      <c r="D1273" s="21" t="s">
        <v>2480</v>
      </c>
      <c r="E1273">
        <v>21</v>
      </c>
      <c r="F1273" t="s">
        <v>63</v>
      </c>
      <c r="G1273">
        <v>43661343</v>
      </c>
      <c r="H1273" t="str">
        <f>RIGHT(Таблица2[[#This Row],[Дата рождения]],4)</f>
        <v>1996</v>
      </c>
    </row>
    <row r="1274" spans="1:8" hidden="1" x14ac:dyDescent="0.2">
      <c r="A1274">
        <v>6</v>
      </c>
      <c r="B1274" t="s">
        <v>2481</v>
      </c>
      <c r="C1274" t="s">
        <v>71</v>
      </c>
      <c r="D1274" s="21" t="s">
        <v>480</v>
      </c>
      <c r="E1274">
        <v>37</v>
      </c>
      <c r="F1274" t="s">
        <v>73</v>
      </c>
      <c r="G1274">
        <v>65426142</v>
      </c>
      <c r="H1274" t="str">
        <f>RIGHT(Таблица2[[#This Row],[Дата рождения]],4)</f>
        <v>1980</v>
      </c>
    </row>
    <row r="1275" spans="1:8" hidden="1" x14ac:dyDescent="0.2">
      <c r="A1275">
        <v>318</v>
      </c>
      <c r="B1275" t="s">
        <v>2482</v>
      </c>
      <c r="C1275" t="s">
        <v>65</v>
      </c>
      <c r="D1275" s="21" t="s">
        <v>2483</v>
      </c>
      <c r="E1275">
        <v>30</v>
      </c>
      <c r="F1275" t="s">
        <v>63</v>
      </c>
      <c r="G1275">
        <v>11711452</v>
      </c>
      <c r="H1275" t="str">
        <f>RIGHT(Таблица2[[#This Row],[Дата рождения]],4)</f>
        <v>1987</v>
      </c>
    </row>
    <row r="1276" spans="1:8" hidden="1" x14ac:dyDescent="0.2">
      <c r="A1276">
        <v>1034</v>
      </c>
      <c r="B1276" t="s">
        <v>2484</v>
      </c>
      <c r="C1276" t="s">
        <v>65</v>
      </c>
      <c r="D1276" s="21" t="s">
        <v>2485</v>
      </c>
      <c r="E1276">
        <v>39</v>
      </c>
      <c r="F1276" t="s">
        <v>76</v>
      </c>
      <c r="G1276">
        <v>88585360</v>
      </c>
      <c r="H1276" t="str">
        <f>RIGHT(Таблица2[[#This Row],[Дата рождения]],4)</f>
        <v>1978</v>
      </c>
    </row>
    <row r="1277" spans="1:8" hidden="1" x14ac:dyDescent="0.2">
      <c r="A1277">
        <v>1004</v>
      </c>
      <c r="B1277" t="s">
        <v>2486</v>
      </c>
      <c r="C1277" t="s">
        <v>71</v>
      </c>
      <c r="D1277" s="21" t="s">
        <v>2487</v>
      </c>
      <c r="E1277">
        <v>20</v>
      </c>
      <c r="F1277" t="s">
        <v>63</v>
      </c>
      <c r="G1277">
        <v>883369</v>
      </c>
      <c r="H1277" t="str">
        <f>RIGHT(Таблица2[[#This Row],[Дата рождения]],4)</f>
        <v>1998</v>
      </c>
    </row>
    <row r="1278" spans="1:8" hidden="1" x14ac:dyDescent="0.2">
      <c r="A1278">
        <v>1633</v>
      </c>
      <c r="B1278" t="s">
        <v>2488</v>
      </c>
      <c r="C1278" t="s">
        <v>65</v>
      </c>
      <c r="D1278" s="21" t="s">
        <v>2489</v>
      </c>
      <c r="E1278">
        <v>25</v>
      </c>
      <c r="F1278" t="s">
        <v>63</v>
      </c>
      <c r="G1278">
        <v>30506560</v>
      </c>
      <c r="H1278" t="str">
        <f>RIGHT(Таблица2[[#This Row],[Дата рождения]],4)</f>
        <v>1992</v>
      </c>
    </row>
    <row r="1279" spans="1:8" hidden="1" x14ac:dyDescent="0.2">
      <c r="A1279">
        <v>888</v>
      </c>
      <c r="B1279" t="s">
        <v>2490</v>
      </c>
      <c r="C1279" t="s">
        <v>61</v>
      </c>
      <c r="D1279" s="21" t="s">
        <v>2491</v>
      </c>
      <c r="E1279">
        <v>23</v>
      </c>
      <c r="F1279" t="s">
        <v>63</v>
      </c>
      <c r="G1279">
        <v>64375048</v>
      </c>
      <c r="H1279" t="str">
        <f>RIGHT(Таблица2[[#This Row],[Дата рождения]],4)</f>
        <v>1994</v>
      </c>
    </row>
    <row r="1280" spans="1:8" hidden="1" x14ac:dyDescent="0.2">
      <c r="A1280">
        <v>1600</v>
      </c>
      <c r="B1280" t="s">
        <v>2492</v>
      </c>
      <c r="C1280" t="s">
        <v>71</v>
      </c>
      <c r="D1280" s="21" t="s">
        <v>2493</v>
      </c>
      <c r="E1280">
        <v>30</v>
      </c>
      <c r="F1280" t="s">
        <v>63</v>
      </c>
      <c r="G1280">
        <v>72723002</v>
      </c>
      <c r="H1280" t="str">
        <f>RIGHT(Таблица2[[#This Row],[Дата рождения]],4)</f>
        <v>1987</v>
      </c>
    </row>
    <row r="1281" spans="1:8" hidden="1" x14ac:dyDescent="0.2">
      <c r="A1281">
        <v>913</v>
      </c>
      <c r="B1281" t="s">
        <v>2494</v>
      </c>
      <c r="C1281" t="s">
        <v>71</v>
      </c>
      <c r="D1281" s="21" t="s">
        <v>2495</v>
      </c>
      <c r="E1281">
        <v>19</v>
      </c>
      <c r="F1281" t="s">
        <v>63</v>
      </c>
      <c r="G1281">
        <v>97216996</v>
      </c>
      <c r="H1281" t="str">
        <f>RIGHT(Таблица2[[#This Row],[Дата рождения]],4)</f>
        <v>1998</v>
      </c>
    </row>
    <row r="1282" spans="1:8" hidden="1" x14ac:dyDescent="0.2">
      <c r="A1282">
        <v>1784</v>
      </c>
      <c r="B1282" t="s">
        <v>2496</v>
      </c>
      <c r="C1282" t="s">
        <v>71</v>
      </c>
      <c r="D1282" s="21" t="s">
        <v>2497</v>
      </c>
      <c r="E1282">
        <v>27</v>
      </c>
      <c r="F1282" t="s">
        <v>103</v>
      </c>
      <c r="G1282">
        <v>21544977</v>
      </c>
      <c r="H1282" t="str">
        <f>RIGHT(Таблица2[[#This Row],[Дата рождения]],4)</f>
        <v>1990</v>
      </c>
    </row>
    <row r="1283" spans="1:8" hidden="1" x14ac:dyDescent="0.2">
      <c r="A1283">
        <v>534</v>
      </c>
      <c r="B1283" t="s">
        <v>2498</v>
      </c>
      <c r="C1283" t="s">
        <v>65</v>
      </c>
      <c r="D1283" s="21" t="s">
        <v>2499</v>
      </c>
      <c r="E1283">
        <v>26</v>
      </c>
      <c r="F1283" t="s">
        <v>63</v>
      </c>
      <c r="G1283">
        <v>14840939</v>
      </c>
      <c r="H1283" t="str">
        <f>RIGHT(Таблица2[[#This Row],[Дата рождения]],4)</f>
        <v>1991</v>
      </c>
    </row>
    <row r="1284" spans="1:8" hidden="1" x14ac:dyDescent="0.2">
      <c r="A1284">
        <v>300</v>
      </c>
      <c r="B1284" t="s">
        <v>2500</v>
      </c>
      <c r="C1284" t="s">
        <v>71</v>
      </c>
      <c r="D1284" s="21" t="s">
        <v>2501</v>
      </c>
      <c r="E1284">
        <v>22</v>
      </c>
      <c r="F1284" t="s">
        <v>124</v>
      </c>
      <c r="G1284">
        <v>95055693</v>
      </c>
      <c r="H1284" t="str">
        <f>RIGHT(Таблица2[[#This Row],[Дата рождения]],4)</f>
        <v>1995</v>
      </c>
    </row>
    <row r="1285" spans="1:8" hidden="1" x14ac:dyDescent="0.2">
      <c r="A1285">
        <v>255</v>
      </c>
      <c r="B1285" t="s">
        <v>2502</v>
      </c>
      <c r="C1285" t="s">
        <v>71</v>
      </c>
      <c r="D1285" s="21" t="s">
        <v>2503</v>
      </c>
      <c r="E1285">
        <v>28</v>
      </c>
      <c r="F1285" t="s">
        <v>73</v>
      </c>
      <c r="G1285">
        <v>7311880</v>
      </c>
      <c r="H1285" t="str">
        <f>RIGHT(Таблица2[[#This Row],[Дата рождения]],4)</f>
        <v>1989</v>
      </c>
    </row>
    <row r="1286" spans="1:8" hidden="1" x14ac:dyDescent="0.2">
      <c r="A1286">
        <v>1730</v>
      </c>
      <c r="B1286" t="s">
        <v>2504</v>
      </c>
      <c r="C1286" t="s">
        <v>65</v>
      </c>
      <c r="D1286" s="21" t="s">
        <v>2505</v>
      </c>
      <c r="E1286">
        <v>18</v>
      </c>
      <c r="F1286" t="s">
        <v>207</v>
      </c>
      <c r="G1286">
        <v>85212175</v>
      </c>
      <c r="H1286" t="str">
        <f>RIGHT(Таблица2[[#This Row],[Дата рождения]],4)</f>
        <v>1999</v>
      </c>
    </row>
    <row r="1287" spans="1:8" hidden="1" x14ac:dyDescent="0.2">
      <c r="A1287">
        <v>319</v>
      </c>
      <c r="B1287" t="s">
        <v>2506</v>
      </c>
      <c r="C1287" t="s">
        <v>71</v>
      </c>
      <c r="D1287" s="21" t="s">
        <v>815</v>
      </c>
      <c r="E1287">
        <v>37</v>
      </c>
      <c r="F1287" t="s">
        <v>63</v>
      </c>
      <c r="G1287">
        <v>70717621</v>
      </c>
      <c r="H1287" t="str">
        <f>RIGHT(Таблица2[[#This Row],[Дата рождения]],4)</f>
        <v>1980</v>
      </c>
    </row>
    <row r="1288" spans="1:8" hidden="1" x14ac:dyDescent="0.2">
      <c r="A1288">
        <v>104</v>
      </c>
      <c r="B1288" t="s">
        <v>2507</v>
      </c>
      <c r="C1288" t="s">
        <v>71</v>
      </c>
      <c r="D1288" s="21" t="s">
        <v>2508</v>
      </c>
      <c r="E1288">
        <v>38</v>
      </c>
      <c r="F1288" t="s">
        <v>63</v>
      </c>
      <c r="G1288">
        <v>17776076</v>
      </c>
      <c r="H1288" t="str">
        <f>RIGHT(Таблица2[[#This Row],[Дата рождения]],4)</f>
        <v>1979</v>
      </c>
    </row>
    <row r="1289" spans="1:8" hidden="1" x14ac:dyDescent="0.2">
      <c r="A1289">
        <v>842</v>
      </c>
      <c r="B1289" t="s">
        <v>2509</v>
      </c>
      <c r="C1289" t="s">
        <v>65</v>
      </c>
      <c r="D1289" s="21" t="s">
        <v>2510</v>
      </c>
      <c r="E1289">
        <v>22</v>
      </c>
      <c r="F1289" t="s">
        <v>63</v>
      </c>
      <c r="G1289">
        <v>65597501</v>
      </c>
      <c r="H1289" t="str">
        <f>RIGHT(Таблица2[[#This Row],[Дата рождения]],4)</f>
        <v>1995</v>
      </c>
    </row>
    <row r="1290" spans="1:8" hidden="1" x14ac:dyDescent="0.2">
      <c r="A1290">
        <v>730</v>
      </c>
      <c r="B1290" t="s">
        <v>2511</v>
      </c>
      <c r="C1290" t="s">
        <v>71</v>
      </c>
      <c r="D1290" s="21" t="s">
        <v>2512</v>
      </c>
      <c r="E1290">
        <v>40</v>
      </c>
      <c r="F1290" t="s">
        <v>161</v>
      </c>
      <c r="G1290">
        <v>39453945</v>
      </c>
      <c r="H1290" t="str">
        <f>RIGHT(Таблица2[[#This Row],[Дата рождения]],4)</f>
        <v>1977</v>
      </c>
    </row>
    <row r="1291" spans="1:8" hidden="1" x14ac:dyDescent="0.2">
      <c r="A1291">
        <v>44</v>
      </c>
      <c r="B1291" t="s">
        <v>2513</v>
      </c>
      <c r="C1291" t="s">
        <v>71</v>
      </c>
      <c r="D1291" s="21" t="s">
        <v>2514</v>
      </c>
      <c r="E1291">
        <v>19</v>
      </c>
      <c r="F1291" t="s">
        <v>63</v>
      </c>
      <c r="G1291">
        <v>11728196</v>
      </c>
      <c r="H1291" t="str">
        <f>RIGHT(Таблица2[[#This Row],[Дата рождения]],4)</f>
        <v>1998</v>
      </c>
    </row>
    <row r="1292" spans="1:8" hidden="1" x14ac:dyDescent="0.2">
      <c r="A1292">
        <v>718</v>
      </c>
      <c r="B1292" t="s">
        <v>2515</v>
      </c>
      <c r="C1292" t="s">
        <v>65</v>
      </c>
      <c r="D1292" s="21" t="s">
        <v>2516</v>
      </c>
      <c r="E1292">
        <v>31</v>
      </c>
      <c r="F1292" t="s">
        <v>63</v>
      </c>
      <c r="G1292">
        <v>47151898</v>
      </c>
      <c r="H1292" t="str">
        <f>RIGHT(Таблица2[[#This Row],[Дата рождения]],4)</f>
        <v>1986</v>
      </c>
    </row>
    <row r="1293" spans="1:8" hidden="1" x14ac:dyDescent="0.2">
      <c r="A1293">
        <v>965</v>
      </c>
      <c r="B1293" t="s">
        <v>2517</v>
      </c>
      <c r="C1293" t="s">
        <v>71</v>
      </c>
      <c r="D1293" s="21" t="s">
        <v>2518</v>
      </c>
      <c r="E1293">
        <v>21</v>
      </c>
      <c r="F1293" t="s">
        <v>96</v>
      </c>
      <c r="G1293">
        <v>30268462</v>
      </c>
      <c r="H1293" t="str">
        <f>RIGHT(Таблица2[[#This Row],[Дата рождения]],4)</f>
        <v>1996</v>
      </c>
    </row>
    <row r="1294" spans="1:8" hidden="1" x14ac:dyDescent="0.2">
      <c r="A1294">
        <v>1724</v>
      </c>
      <c r="B1294" t="s">
        <v>2519</v>
      </c>
      <c r="C1294" t="s">
        <v>71</v>
      </c>
      <c r="D1294" s="21" t="s">
        <v>2520</v>
      </c>
      <c r="E1294">
        <v>24</v>
      </c>
      <c r="F1294" t="s">
        <v>63</v>
      </c>
      <c r="G1294">
        <v>66729449</v>
      </c>
      <c r="H1294" t="str">
        <f>RIGHT(Таблица2[[#This Row],[Дата рождения]],4)</f>
        <v>1993</v>
      </c>
    </row>
    <row r="1295" spans="1:8" hidden="1" x14ac:dyDescent="0.2">
      <c r="A1295">
        <v>248</v>
      </c>
      <c r="B1295" t="s">
        <v>2521</v>
      </c>
      <c r="C1295" t="s">
        <v>65</v>
      </c>
      <c r="D1295" s="21" t="s">
        <v>2522</v>
      </c>
      <c r="E1295">
        <v>31</v>
      </c>
      <c r="F1295" t="s">
        <v>63</v>
      </c>
      <c r="G1295">
        <v>28094809</v>
      </c>
      <c r="H1295" t="str">
        <f>RIGHT(Таблица2[[#This Row],[Дата рождения]],4)</f>
        <v>1986</v>
      </c>
    </row>
    <row r="1296" spans="1:8" hidden="1" x14ac:dyDescent="0.2">
      <c r="A1296">
        <v>942</v>
      </c>
      <c r="B1296" t="s">
        <v>2523</v>
      </c>
      <c r="C1296" t="s">
        <v>65</v>
      </c>
      <c r="D1296" s="21" t="s">
        <v>2524</v>
      </c>
      <c r="E1296">
        <v>37</v>
      </c>
      <c r="F1296" t="s">
        <v>63</v>
      </c>
      <c r="G1296">
        <v>55269792</v>
      </c>
      <c r="H1296" t="str">
        <f>RIGHT(Таблица2[[#This Row],[Дата рождения]],4)</f>
        <v>1980</v>
      </c>
    </row>
    <row r="1297" spans="1:8" hidden="1" x14ac:dyDescent="0.2">
      <c r="A1297">
        <v>1081</v>
      </c>
      <c r="B1297" t="s">
        <v>2525</v>
      </c>
      <c r="C1297" t="s">
        <v>71</v>
      </c>
      <c r="D1297" s="21" t="s">
        <v>2526</v>
      </c>
      <c r="E1297">
        <v>32</v>
      </c>
      <c r="F1297" t="s">
        <v>63</v>
      </c>
      <c r="G1297">
        <v>7502456</v>
      </c>
      <c r="H1297" t="str">
        <f>RIGHT(Таблица2[[#This Row],[Дата рождения]],4)</f>
        <v>1985</v>
      </c>
    </row>
    <row r="1298" spans="1:8" hidden="1" x14ac:dyDescent="0.2">
      <c r="A1298">
        <v>1043</v>
      </c>
      <c r="B1298" t="s">
        <v>626</v>
      </c>
      <c r="C1298" t="s">
        <v>71</v>
      </c>
      <c r="D1298" s="21" t="s">
        <v>627</v>
      </c>
      <c r="E1298">
        <v>30</v>
      </c>
      <c r="F1298" t="s">
        <v>628</v>
      </c>
      <c r="G1298">
        <v>44132430</v>
      </c>
      <c r="H1298" t="str">
        <f>RIGHT(Таблица2[[#This Row],[Дата рождения]],4)</f>
        <v>1987</v>
      </c>
    </row>
    <row r="1299" spans="1:8" hidden="1" x14ac:dyDescent="0.2">
      <c r="A1299">
        <v>1561</v>
      </c>
      <c r="B1299" t="s">
        <v>2527</v>
      </c>
      <c r="C1299" t="s">
        <v>65</v>
      </c>
      <c r="D1299" s="21" t="s">
        <v>2528</v>
      </c>
      <c r="E1299">
        <v>33</v>
      </c>
      <c r="F1299" t="s">
        <v>73</v>
      </c>
      <c r="G1299">
        <v>90195955</v>
      </c>
      <c r="H1299" t="str">
        <f>RIGHT(Таблица2[[#This Row],[Дата рождения]],4)</f>
        <v>1984</v>
      </c>
    </row>
    <row r="1300" spans="1:8" hidden="1" x14ac:dyDescent="0.2">
      <c r="A1300">
        <v>899</v>
      </c>
      <c r="B1300" t="s">
        <v>2529</v>
      </c>
      <c r="C1300" t="s">
        <v>71</v>
      </c>
      <c r="D1300" s="21" t="s">
        <v>999</v>
      </c>
      <c r="E1300">
        <v>21</v>
      </c>
      <c r="F1300" t="s">
        <v>63</v>
      </c>
      <c r="G1300">
        <v>23322740</v>
      </c>
      <c r="H1300" t="str">
        <f>RIGHT(Таблица2[[#This Row],[Дата рождения]],4)</f>
        <v>1996</v>
      </c>
    </row>
    <row r="1301" spans="1:8" hidden="1" x14ac:dyDescent="0.2">
      <c r="A1301">
        <v>1511</v>
      </c>
      <c r="B1301" t="s">
        <v>2530</v>
      </c>
      <c r="C1301" t="s">
        <v>71</v>
      </c>
      <c r="D1301" s="21" t="s">
        <v>2531</v>
      </c>
      <c r="E1301">
        <v>30</v>
      </c>
      <c r="F1301" t="s">
        <v>63</v>
      </c>
      <c r="G1301">
        <v>77698118</v>
      </c>
      <c r="H1301" t="str">
        <f>RIGHT(Таблица2[[#This Row],[Дата рождения]],4)</f>
        <v>1987</v>
      </c>
    </row>
    <row r="1302" spans="1:8" hidden="1" x14ac:dyDescent="0.2">
      <c r="A1302">
        <v>61</v>
      </c>
      <c r="B1302" t="s">
        <v>2532</v>
      </c>
      <c r="C1302" t="s">
        <v>61</v>
      </c>
      <c r="D1302" s="21" t="s">
        <v>270</v>
      </c>
      <c r="E1302">
        <v>27</v>
      </c>
      <c r="F1302" t="s">
        <v>63</v>
      </c>
      <c r="G1302">
        <v>777608</v>
      </c>
      <c r="H1302" t="str">
        <f>RIGHT(Таблица2[[#This Row],[Дата рождения]],4)</f>
        <v>1990</v>
      </c>
    </row>
    <row r="1303" spans="1:8" hidden="1" x14ac:dyDescent="0.2">
      <c r="A1303">
        <v>300</v>
      </c>
      <c r="B1303" t="s">
        <v>2533</v>
      </c>
      <c r="C1303" t="s">
        <v>61</v>
      </c>
      <c r="D1303" s="21" t="s">
        <v>2534</v>
      </c>
      <c r="E1303">
        <v>33</v>
      </c>
      <c r="F1303" t="s">
        <v>161</v>
      </c>
      <c r="G1303">
        <v>48954967</v>
      </c>
      <c r="H1303" t="str">
        <f>RIGHT(Таблица2[[#This Row],[Дата рождения]],4)</f>
        <v>1984</v>
      </c>
    </row>
    <row r="1304" spans="1:8" hidden="1" x14ac:dyDescent="0.2">
      <c r="A1304">
        <v>1055</v>
      </c>
      <c r="B1304" t="s">
        <v>2535</v>
      </c>
      <c r="C1304" t="s">
        <v>61</v>
      </c>
      <c r="D1304" s="21" t="s">
        <v>2536</v>
      </c>
      <c r="E1304">
        <v>37</v>
      </c>
      <c r="F1304" t="s">
        <v>63</v>
      </c>
      <c r="G1304">
        <v>28846301</v>
      </c>
      <c r="H1304" t="str">
        <f>RIGHT(Таблица2[[#This Row],[Дата рождения]],4)</f>
        <v>1980</v>
      </c>
    </row>
    <row r="1305" spans="1:8" hidden="1" x14ac:dyDescent="0.2">
      <c r="A1305">
        <v>845</v>
      </c>
      <c r="B1305" t="s">
        <v>2537</v>
      </c>
      <c r="C1305" t="s">
        <v>71</v>
      </c>
      <c r="D1305" s="21" t="s">
        <v>2538</v>
      </c>
      <c r="E1305">
        <v>22</v>
      </c>
      <c r="F1305" t="s">
        <v>63</v>
      </c>
      <c r="G1305">
        <v>82463441</v>
      </c>
      <c r="H1305" t="str">
        <f>RIGHT(Таблица2[[#This Row],[Дата рождения]],4)</f>
        <v>1996</v>
      </c>
    </row>
    <row r="1306" spans="1:8" hidden="1" x14ac:dyDescent="0.2">
      <c r="A1306">
        <v>312</v>
      </c>
      <c r="B1306" t="s">
        <v>2539</v>
      </c>
      <c r="C1306" t="s">
        <v>71</v>
      </c>
      <c r="D1306" s="21" t="s">
        <v>2540</v>
      </c>
      <c r="E1306">
        <v>26</v>
      </c>
      <c r="F1306" t="s">
        <v>63</v>
      </c>
      <c r="G1306">
        <v>78567472</v>
      </c>
      <c r="H1306" t="str">
        <f>RIGHT(Таблица2[[#This Row],[Дата рождения]],4)</f>
        <v>1991</v>
      </c>
    </row>
    <row r="1307" spans="1:8" hidden="1" x14ac:dyDescent="0.2">
      <c r="A1307">
        <v>51</v>
      </c>
      <c r="B1307" t="s">
        <v>2541</v>
      </c>
      <c r="C1307" t="s">
        <v>71</v>
      </c>
      <c r="D1307" s="21" t="s">
        <v>2542</v>
      </c>
      <c r="E1307">
        <v>37</v>
      </c>
      <c r="F1307" t="s">
        <v>103</v>
      </c>
      <c r="G1307">
        <v>46140009</v>
      </c>
      <c r="H1307" t="str">
        <f>RIGHT(Таблица2[[#This Row],[Дата рождения]],4)</f>
        <v>1980</v>
      </c>
    </row>
    <row r="1308" spans="1:8" hidden="1" x14ac:dyDescent="0.2">
      <c r="A1308">
        <v>1458</v>
      </c>
      <c r="B1308" t="s">
        <v>2543</v>
      </c>
      <c r="C1308" t="s">
        <v>71</v>
      </c>
      <c r="D1308" s="21" t="s">
        <v>1784</v>
      </c>
      <c r="E1308">
        <v>19</v>
      </c>
      <c r="F1308" t="s">
        <v>63</v>
      </c>
      <c r="G1308">
        <v>58976095</v>
      </c>
      <c r="H1308" t="str">
        <f>RIGHT(Таблица2[[#This Row],[Дата рождения]],4)</f>
        <v>1998</v>
      </c>
    </row>
    <row r="1309" spans="1:8" hidden="1" x14ac:dyDescent="0.2">
      <c r="A1309">
        <v>991</v>
      </c>
      <c r="B1309" t="s">
        <v>2544</v>
      </c>
      <c r="C1309" t="s">
        <v>71</v>
      </c>
      <c r="D1309" s="21" t="s">
        <v>2545</v>
      </c>
      <c r="E1309">
        <v>34</v>
      </c>
      <c r="F1309" t="s">
        <v>63</v>
      </c>
      <c r="G1309">
        <v>27660460</v>
      </c>
      <c r="H1309" t="str">
        <f>RIGHT(Таблица2[[#This Row],[Дата рождения]],4)</f>
        <v>1983</v>
      </c>
    </row>
    <row r="1310" spans="1:8" hidden="1" x14ac:dyDescent="0.2">
      <c r="A1310">
        <v>1519</v>
      </c>
      <c r="B1310" t="s">
        <v>2546</v>
      </c>
      <c r="C1310" t="s">
        <v>61</v>
      </c>
      <c r="D1310" s="21" t="s">
        <v>173</v>
      </c>
      <c r="E1310">
        <v>28</v>
      </c>
      <c r="F1310" t="s">
        <v>85</v>
      </c>
      <c r="G1310">
        <v>99514117</v>
      </c>
      <c r="H1310" t="str">
        <f>RIGHT(Таблица2[[#This Row],[Дата рождения]],4)</f>
        <v>1989</v>
      </c>
    </row>
    <row r="1311" spans="1:8" hidden="1" x14ac:dyDescent="0.2">
      <c r="A1311">
        <v>1137</v>
      </c>
      <c r="B1311" t="s">
        <v>2547</v>
      </c>
      <c r="C1311" t="s">
        <v>71</v>
      </c>
      <c r="D1311" s="21" t="s">
        <v>2548</v>
      </c>
      <c r="E1311">
        <v>25</v>
      </c>
      <c r="F1311" t="s">
        <v>63</v>
      </c>
      <c r="G1311">
        <v>88106300</v>
      </c>
      <c r="H1311" t="str">
        <f>RIGHT(Таблица2[[#This Row],[Дата рождения]],4)</f>
        <v>1992</v>
      </c>
    </row>
    <row r="1312" spans="1:8" hidden="1" x14ac:dyDescent="0.2">
      <c r="A1312">
        <v>1004</v>
      </c>
      <c r="B1312" t="s">
        <v>2549</v>
      </c>
      <c r="C1312" t="s">
        <v>71</v>
      </c>
      <c r="D1312" s="21" t="s">
        <v>1192</v>
      </c>
      <c r="E1312">
        <v>33</v>
      </c>
      <c r="F1312" t="s">
        <v>103</v>
      </c>
      <c r="G1312">
        <v>35580079</v>
      </c>
      <c r="H1312" t="str">
        <f>RIGHT(Таблица2[[#This Row],[Дата рождения]],4)</f>
        <v>1985</v>
      </c>
    </row>
    <row r="1313" spans="1:8" hidden="1" x14ac:dyDescent="0.2">
      <c r="A1313">
        <v>1634</v>
      </c>
      <c r="B1313" t="s">
        <v>2550</v>
      </c>
      <c r="C1313" t="s">
        <v>61</v>
      </c>
      <c r="D1313" s="21" t="s">
        <v>2551</v>
      </c>
      <c r="E1313">
        <v>20</v>
      </c>
      <c r="F1313" t="s">
        <v>63</v>
      </c>
      <c r="G1313">
        <v>94713714</v>
      </c>
      <c r="H1313" t="str">
        <f>RIGHT(Таблица2[[#This Row],[Дата рождения]],4)</f>
        <v>1997</v>
      </c>
    </row>
    <row r="1314" spans="1:8" hidden="1" x14ac:dyDescent="0.2">
      <c r="A1314">
        <v>297</v>
      </c>
      <c r="B1314" t="s">
        <v>2552</v>
      </c>
      <c r="C1314" t="s">
        <v>65</v>
      </c>
      <c r="D1314" s="21" t="s">
        <v>2553</v>
      </c>
      <c r="E1314">
        <v>19</v>
      </c>
      <c r="F1314" t="s">
        <v>124</v>
      </c>
      <c r="G1314">
        <v>10852117</v>
      </c>
      <c r="H1314" t="str">
        <f>RIGHT(Таблица2[[#This Row],[Дата рождения]],4)</f>
        <v>1998</v>
      </c>
    </row>
    <row r="1315" spans="1:8" hidden="1" x14ac:dyDescent="0.2">
      <c r="A1315">
        <v>397</v>
      </c>
      <c r="B1315" t="s">
        <v>2554</v>
      </c>
      <c r="C1315" t="s">
        <v>65</v>
      </c>
      <c r="D1315" s="21" t="s">
        <v>2166</v>
      </c>
      <c r="E1315">
        <v>28</v>
      </c>
      <c r="F1315" t="s">
        <v>63</v>
      </c>
      <c r="G1315">
        <v>61172174</v>
      </c>
      <c r="H1315" t="str">
        <f>RIGHT(Таблица2[[#This Row],[Дата рождения]],4)</f>
        <v>1990</v>
      </c>
    </row>
    <row r="1316" spans="1:8" hidden="1" x14ac:dyDescent="0.2">
      <c r="A1316">
        <v>695</v>
      </c>
      <c r="B1316" t="s">
        <v>2555</v>
      </c>
      <c r="C1316" t="s">
        <v>65</v>
      </c>
      <c r="D1316" s="21" t="s">
        <v>163</v>
      </c>
      <c r="E1316">
        <v>31</v>
      </c>
      <c r="F1316" t="s">
        <v>63</v>
      </c>
      <c r="G1316">
        <v>24419414</v>
      </c>
      <c r="H1316" t="str">
        <f>RIGHT(Таблица2[[#This Row],[Дата рождения]],4)</f>
        <v>1986</v>
      </c>
    </row>
    <row r="1317" spans="1:8" hidden="1" x14ac:dyDescent="0.2">
      <c r="A1317">
        <v>610</v>
      </c>
      <c r="B1317" t="s">
        <v>2556</v>
      </c>
      <c r="C1317" t="s">
        <v>71</v>
      </c>
      <c r="D1317" s="21" t="s">
        <v>2557</v>
      </c>
      <c r="E1317">
        <v>44</v>
      </c>
      <c r="F1317" t="s">
        <v>63</v>
      </c>
      <c r="G1317">
        <v>55295761</v>
      </c>
      <c r="H1317" t="str">
        <f>RIGHT(Таблица2[[#This Row],[Дата рождения]],4)</f>
        <v>1973</v>
      </c>
    </row>
    <row r="1318" spans="1:8" hidden="1" x14ac:dyDescent="0.2">
      <c r="A1318">
        <v>103</v>
      </c>
      <c r="B1318" t="s">
        <v>2558</v>
      </c>
      <c r="C1318" t="s">
        <v>65</v>
      </c>
      <c r="D1318" s="21" t="s">
        <v>426</v>
      </c>
      <c r="E1318">
        <v>38</v>
      </c>
      <c r="F1318" t="s">
        <v>63</v>
      </c>
      <c r="G1318">
        <v>19084955</v>
      </c>
      <c r="H1318" t="str">
        <f>RIGHT(Таблица2[[#This Row],[Дата рождения]],4)</f>
        <v>1979</v>
      </c>
    </row>
    <row r="1319" spans="1:8" hidden="1" x14ac:dyDescent="0.2">
      <c r="A1319">
        <v>1406</v>
      </c>
      <c r="B1319" t="s">
        <v>2559</v>
      </c>
      <c r="C1319" t="s">
        <v>65</v>
      </c>
      <c r="D1319" s="21" t="s">
        <v>2560</v>
      </c>
      <c r="E1319">
        <v>21</v>
      </c>
      <c r="F1319" t="s">
        <v>63</v>
      </c>
      <c r="G1319">
        <v>63547595</v>
      </c>
      <c r="H1319" t="str">
        <f>RIGHT(Таблица2[[#This Row],[Дата рождения]],4)</f>
        <v>1996</v>
      </c>
    </row>
    <row r="1320" spans="1:8" hidden="1" x14ac:dyDescent="0.2">
      <c r="A1320">
        <v>793</v>
      </c>
      <c r="B1320" t="s">
        <v>2561</v>
      </c>
      <c r="C1320" t="s">
        <v>71</v>
      </c>
      <c r="D1320" s="21" t="s">
        <v>2562</v>
      </c>
      <c r="E1320">
        <v>35</v>
      </c>
      <c r="F1320" t="s">
        <v>63</v>
      </c>
      <c r="G1320">
        <v>95773974</v>
      </c>
      <c r="H1320" t="str">
        <f>RIGHT(Таблица2[[#This Row],[Дата рождения]],4)</f>
        <v>1982</v>
      </c>
    </row>
    <row r="1321" spans="1:8" hidden="1" x14ac:dyDescent="0.2">
      <c r="A1321">
        <v>588</v>
      </c>
      <c r="B1321" t="s">
        <v>2563</v>
      </c>
      <c r="C1321" t="s">
        <v>65</v>
      </c>
      <c r="D1321" s="21" t="s">
        <v>2564</v>
      </c>
      <c r="E1321">
        <v>25</v>
      </c>
      <c r="F1321" t="s">
        <v>67</v>
      </c>
      <c r="G1321">
        <v>56530568</v>
      </c>
      <c r="H1321" t="str">
        <f>RIGHT(Таблица2[[#This Row],[Дата рождения]],4)</f>
        <v>1992</v>
      </c>
    </row>
    <row r="1322" spans="1:8" hidden="1" x14ac:dyDescent="0.2">
      <c r="A1322">
        <v>349</v>
      </c>
      <c r="B1322" t="s">
        <v>2565</v>
      </c>
      <c r="C1322" t="s">
        <v>71</v>
      </c>
      <c r="D1322" s="21" t="s">
        <v>2566</v>
      </c>
      <c r="E1322">
        <v>36</v>
      </c>
      <c r="F1322" t="s">
        <v>73</v>
      </c>
      <c r="G1322">
        <v>97246360</v>
      </c>
      <c r="H1322" t="str">
        <f>RIGHT(Таблица2[[#This Row],[Дата рождения]],4)</f>
        <v>1981</v>
      </c>
    </row>
    <row r="1323" spans="1:8" hidden="1" x14ac:dyDescent="0.2">
      <c r="A1323">
        <v>137</v>
      </c>
      <c r="B1323" t="s">
        <v>2567</v>
      </c>
      <c r="C1323" t="s">
        <v>65</v>
      </c>
      <c r="D1323" s="21" t="s">
        <v>2568</v>
      </c>
      <c r="E1323">
        <v>25</v>
      </c>
      <c r="F1323" t="s">
        <v>63</v>
      </c>
      <c r="G1323">
        <v>29840970</v>
      </c>
      <c r="H1323" t="str">
        <f>RIGHT(Таблица2[[#This Row],[Дата рождения]],4)</f>
        <v>1992</v>
      </c>
    </row>
    <row r="1324" spans="1:8" hidden="1" x14ac:dyDescent="0.2">
      <c r="A1324">
        <v>177</v>
      </c>
      <c r="B1324" t="s">
        <v>2569</v>
      </c>
      <c r="C1324" t="s">
        <v>65</v>
      </c>
      <c r="D1324" s="21" t="s">
        <v>665</v>
      </c>
      <c r="E1324">
        <v>34</v>
      </c>
      <c r="F1324" t="s">
        <v>63</v>
      </c>
      <c r="G1324">
        <v>44366321</v>
      </c>
      <c r="H1324" t="str">
        <f>RIGHT(Таблица2[[#This Row],[Дата рождения]],4)</f>
        <v>1983</v>
      </c>
    </row>
    <row r="1325" spans="1:8" hidden="1" x14ac:dyDescent="0.2">
      <c r="A1325">
        <v>1417</v>
      </c>
      <c r="B1325" t="s">
        <v>2570</v>
      </c>
      <c r="C1325" t="s">
        <v>71</v>
      </c>
      <c r="D1325" s="21" t="s">
        <v>2571</v>
      </c>
      <c r="E1325">
        <v>25</v>
      </c>
      <c r="F1325" t="s">
        <v>63</v>
      </c>
      <c r="G1325">
        <v>59154644</v>
      </c>
      <c r="H1325" t="str">
        <f>RIGHT(Таблица2[[#This Row],[Дата рождения]],4)</f>
        <v>1992</v>
      </c>
    </row>
    <row r="1326" spans="1:8" hidden="1" x14ac:dyDescent="0.2">
      <c r="A1326">
        <v>870</v>
      </c>
      <c r="B1326" t="s">
        <v>2572</v>
      </c>
      <c r="C1326" t="s">
        <v>71</v>
      </c>
      <c r="D1326" s="21" t="s">
        <v>2573</v>
      </c>
      <c r="E1326">
        <v>25</v>
      </c>
      <c r="F1326" t="s">
        <v>63</v>
      </c>
      <c r="G1326">
        <v>42915112</v>
      </c>
      <c r="H1326" t="str">
        <f>RIGHT(Таблица2[[#This Row],[Дата рождения]],4)</f>
        <v>1992</v>
      </c>
    </row>
    <row r="1327" spans="1:8" hidden="1" x14ac:dyDescent="0.2">
      <c r="A1327">
        <v>646</v>
      </c>
      <c r="B1327" t="s">
        <v>2574</v>
      </c>
      <c r="C1327" t="s">
        <v>61</v>
      </c>
      <c r="D1327" s="21" t="s">
        <v>2575</v>
      </c>
      <c r="E1327">
        <v>45</v>
      </c>
      <c r="F1327" t="s">
        <v>73</v>
      </c>
      <c r="G1327">
        <v>35448878</v>
      </c>
      <c r="H1327" t="str">
        <f>RIGHT(Таблица2[[#This Row],[Дата рождения]],4)</f>
        <v>1972</v>
      </c>
    </row>
    <row r="1328" spans="1:8" hidden="1" x14ac:dyDescent="0.2">
      <c r="A1328">
        <v>961</v>
      </c>
      <c r="B1328" t="s">
        <v>2576</v>
      </c>
      <c r="C1328" t="s">
        <v>71</v>
      </c>
      <c r="D1328" s="21" t="s">
        <v>2333</v>
      </c>
      <c r="E1328">
        <v>20</v>
      </c>
      <c r="F1328" t="s">
        <v>63</v>
      </c>
      <c r="G1328">
        <v>58802511</v>
      </c>
      <c r="H1328" t="str">
        <f>RIGHT(Таблица2[[#This Row],[Дата рождения]],4)</f>
        <v>1997</v>
      </c>
    </row>
    <row r="1329" spans="1:8" hidden="1" x14ac:dyDescent="0.2">
      <c r="A1329">
        <v>559</v>
      </c>
      <c r="B1329" t="s">
        <v>2577</v>
      </c>
      <c r="C1329" t="s">
        <v>71</v>
      </c>
      <c r="D1329" s="21" t="s">
        <v>2578</v>
      </c>
      <c r="E1329">
        <v>18</v>
      </c>
      <c r="F1329" t="s">
        <v>85</v>
      </c>
      <c r="G1329">
        <v>38001994</v>
      </c>
      <c r="H1329" t="str">
        <f>RIGHT(Таблица2[[#This Row],[Дата рождения]],4)</f>
        <v>1999</v>
      </c>
    </row>
    <row r="1330" spans="1:8" hidden="1" x14ac:dyDescent="0.2">
      <c r="A1330">
        <v>742</v>
      </c>
      <c r="B1330" t="s">
        <v>2579</v>
      </c>
      <c r="C1330" t="s">
        <v>61</v>
      </c>
      <c r="D1330" s="21" t="s">
        <v>2580</v>
      </c>
      <c r="E1330">
        <v>29</v>
      </c>
      <c r="F1330" t="s">
        <v>76</v>
      </c>
      <c r="G1330">
        <v>44334488</v>
      </c>
      <c r="H1330" t="str">
        <f>RIGHT(Таблица2[[#This Row],[Дата рождения]],4)</f>
        <v>1988</v>
      </c>
    </row>
    <row r="1331" spans="1:8" hidden="1" x14ac:dyDescent="0.2">
      <c r="A1331">
        <v>1035</v>
      </c>
      <c r="B1331" t="s">
        <v>2581</v>
      </c>
      <c r="C1331" t="s">
        <v>65</v>
      </c>
      <c r="D1331" s="21" t="s">
        <v>80</v>
      </c>
      <c r="E1331">
        <v>27</v>
      </c>
      <c r="F1331" t="s">
        <v>63</v>
      </c>
      <c r="G1331">
        <v>15683849</v>
      </c>
      <c r="H1331" t="str">
        <f>RIGHT(Таблица2[[#This Row],[Дата рождения]],4)</f>
        <v>1990</v>
      </c>
    </row>
    <row r="1332" spans="1:8" hidden="1" x14ac:dyDescent="0.2">
      <c r="A1332">
        <v>371</v>
      </c>
      <c r="B1332" t="s">
        <v>2582</v>
      </c>
      <c r="C1332" t="s">
        <v>71</v>
      </c>
      <c r="D1332" s="21" t="s">
        <v>2583</v>
      </c>
      <c r="E1332">
        <v>25</v>
      </c>
      <c r="F1332" t="s">
        <v>96</v>
      </c>
      <c r="G1332">
        <v>98987541</v>
      </c>
      <c r="H1332" t="str">
        <f>RIGHT(Таблица2[[#This Row],[Дата рождения]],4)</f>
        <v>1992</v>
      </c>
    </row>
    <row r="1333" spans="1:8" hidden="1" x14ac:dyDescent="0.2">
      <c r="A1333">
        <v>276</v>
      </c>
      <c r="B1333" t="s">
        <v>2584</v>
      </c>
      <c r="C1333" t="s">
        <v>71</v>
      </c>
      <c r="D1333" s="21" t="s">
        <v>2585</v>
      </c>
      <c r="E1333">
        <v>23</v>
      </c>
      <c r="F1333" t="s">
        <v>85</v>
      </c>
      <c r="G1333">
        <v>20091022</v>
      </c>
      <c r="H1333" t="str">
        <f>RIGHT(Таблица2[[#This Row],[Дата рождения]],4)</f>
        <v>1994</v>
      </c>
    </row>
    <row r="1334" spans="1:8" hidden="1" x14ac:dyDescent="0.2">
      <c r="A1334">
        <v>1022</v>
      </c>
      <c r="B1334" t="s">
        <v>2586</v>
      </c>
      <c r="C1334" t="s">
        <v>65</v>
      </c>
      <c r="D1334" s="21" t="s">
        <v>2587</v>
      </c>
      <c r="E1334">
        <v>32</v>
      </c>
      <c r="F1334" t="s">
        <v>73</v>
      </c>
      <c r="G1334">
        <v>24362156</v>
      </c>
      <c r="H1334" t="str">
        <f>RIGHT(Таблица2[[#This Row],[Дата рождения]],4)</f>
        <v>1985</v>
      </c>
    </row>
    <row r="1335" spans="1:8" hidden="1" x14ac:dyDescent="0.2">
      <c r="A1335">
        <v>1396</v>
      </c>
      <c r="B1335" t="s">
        <v>2588</v>
      </c>
      <c r="C1335" t="s">
        <v>61</v>
      </c>
      <c r="D1335" s="21" t="s">
        <v>2589</v>
      </c>
      <c r="E1335">
        <v>19</v>
      </c>
      <c r="F1335" t="s">
        <v>63</v>
      </c>
      <c r="G1335">
        <v>74792104</v>
      </c>
      <c r="H1335" t="str">
        <f>RIGHT(Таблица2[[#This Row],[Дата рождения]],4)</f>
        <v>1998</v>
      </c>
    </row>
    <row r="1336" spans="1:8" hidden="1" x14ac:dyDescent="0.2">
      <c r="A1336">
        <v>1134</v>
      </c>
      <c r="B1336" t="s">
        <v>2590</v>
      </c>
      <c r="C1336" t="s">
        <v>65</v>
      </c>
      <c r="D1336" s="21" t="s">
        <v>2591</v>
      </c>
      <c r="E1336">
        <v>33</v>
      </c>
      <c r="F1336" t="s">
        <v>124</v>
      </c>
      <c r="G1336">
        <v>46233581</v>
      </c>
      <c r="H1336" t="str">
        <f>RIGHT(Таблица2[[#This Row],[Дата рождения]],4)</f>
        <v>1985</v>
      </c>
    </row>
    <row r="1337" spans="1:8" hidden="1" x14ac:dyDescent="0.2">
      <c r="A1337">
        <v>1192</v>
      </c>
      <c r="B1337" t="s">
        <v>2592</v>
      </c>
      <c r="C1337" t="s">
        <v>65</v>
      </c>
      <c r="D1337" s="21" t="s">
        <v>2593</v>
      </c>
      <c r="E1337">
        <v>25</v>
      </c>
      <c r="F1337" t="s">
        <v>63</v>
      </c>
      <c r="G1337">
        <v>10494494</v>
      </c>
      <c r="H1337" t="str">
        <f>RIGHT(Таблица2[[#This Row],[Дата рождения]],4)</f>
        <v>1992</v>
      </c>
    </row>
    <row r="1338" spans="1:8" hidden="1" x14ac:dyDescent="0.2">
      <c r="A1338">
        <v>619</v>
      </c>
      <c r="B1338" t="s">
        <v>2594</v>
      </c>
      <c r="C1338" t="s">
        <v>71</v>
      </c>
      <c r="D1338" s="21" t="s">
        <v>2595</v>
      </c>
      <c r="E1338">
        <v>27</v>
      </c>
      <c r="F1338" t="s">
        <v>76</v>
      </c>
      <c r="G1338">
        <v>99223962</v>
      </c>
      <c r="H1338" t="str">
        <f>RIGHT(Таблица2[[#This Row],[Дата рождения]],4)</f>
        <v>1990</v>
      </c>
    </row>
    <row r="1339" spans="1:8" hidden="1" x14ac:dyDescent="0.2">
      <c r="A1339">
        <v>277</v>
      </c>
      <c r="B1339" t="s">
        <v>2596</v>
      </c>
      <c r="C1339" t="s">
        <v>65</v>
      </c>
      <c r="D1339" s="21" t="s">
        <v>2597</v>
      </c>
      <c r="E1339">
        <v>32</v>
      </c>
      <c r="F1339" t="s">
        <v>76</v>
      </c>
      <c r="G1339">
        <v>99723296</v>
      </c>
      <c r="H1339" t="str">
        <f>RIGHT(Таблица2[[#This Row],[Дата рождения]],4)</f>
        <v>1985</v>
      </c>
    </row>
    <row r="1340" spans="1:8" hidden="1" x14ac:dyDescent="0.2">
      <c r="A1340">
        <v>256</v>
      </c>
      <c r="B1340" t="s">
        <v>2598</v>
      </c>
      <c r="C1340" t="s">
        <v>71</v>
      </c>
      <c r="D1340" s="21" t="s">
        <v>2599</v>
      </c>
      <c r="E1340">
        <v>31</v>
      </c>
      <c r="F1340" t="s">
        <v>63</v>
      </c>
      <c r="G1340">
        <v>51271052</v>
      </c>
      <c r="H1340" t="str">
        <f>RIGHT(Таблица2[[#This Row],[Дата рождения]],4)</f>
        <v>1987</v>
      </c>
    </row>
    <row r="1341" spans="1:8" hidden="1" x14ac:dyDescent="0.2">
      <c r="A1341">
        <v>1787</v>
      </c>
      <c r="B1341" t="s">
        <v>2600</v>
      </c>
      <c r="C1341" t="s">
        <v>71</v>
      </c>
      <c r="D1341" s="21" t="s">
        <v>2601</v>
      </c>
      <c r="E1341">
        <v>29</v>
      </c>
      <c r="F1341" t="s">
        <v>85</v>
      </c>
      <c r="G1341">
        <v>79774112</v>
      </c>
      <c r="H1341" t="str">
        <f>RIGHT(Таблица2[[#This Row],[Дата рождения]],4)</f>
        <v>1989</v>
      </c>
    </row>
    <row r="1342" spans="1:8" hidden="1" x14ac:dyDescent="0.2">
      <c r="A1342">
        <v>674</v>
      </c>
      <c r="B1342" t="s">
        <v>2602</v>
      </c>
      <c r="C1342" t="s">
        <v>65</v>
      </c>
      <c r="D1342" s="21" t="s">
        <v>87</v>
      </c>
      <c r="E1342">
        <v>37</v>
      </c>
      <c r="F1342" t="s">
        <v>76</v>
      </c>
      <c r="G1342">
        <v>79590287</v>
      </c>
      <c r="H1342" t="str">
        <f>RIGHT(Таблица2[[#This Row],[Дата рождения]],4)</f>
        <v>1980</v>
      </c>
    </row>
    <row r="1343" spans="1:8" hidden="1" x14ac:dyDescent="0.2">
      <c r="A1343">
        <v>1313</v>
      </c>
      <c r="B1343" t="s">
        <v>2603</v>
      </c>
      <c r="C1343" t="s">
        <v>65</v>
      </c>
      <c r="D1343" s="21" t="s">
        <v>2604</v>
      </c>
      <c r="E1343">
        <v>31</v>
      </c>
      <c r="F1343" t="s">
        <v>76</v>
      </c>
      <c r="G1343">
        <v>24913872</v>
      </c>
      <c r="H1343" t="str">
        <f>RIGHT(Таблица2[[#This Row],[Дата рождения]],4)</f>
        <v>1986</v>
      </c>
    </row>
    <row r="1344" spans="1:8" hidden="1" x14ac:dyDescent="0.2">
      <c r="A1344">
        <v>1299</v>
      </c>
      <c r="B1344" t="s">
        <v>2605</v>
      </c>
      <c r="C1344" t="s">
        <v>71</v>
      </c>
      <c r="D1344" s="21" t="s">
        <v>2606</v>
      </c>
      <c r="E1344">
        <v>33</v>
      </c>
      <c r="F1344" t="s">
        <v>63</v>
      </c>
      <c r="G1344">
        <v>66566024</v>
      </c>
      <c r="H1344" t="str">
        <f>RIGHT(Таблица2[[#This Row],[Дата рождения]],4)</f>
        <v>1984</v>
      </c>
    </row>
    <row r="1345" spans="1:8" hidden="1" x14ac:dyDescent="0.2">
      <c r="A1345">
        <v>1227</v>
      </c>
      <c r="B1345" t="s">
        <v>2607</v>
      </c>
      <c r="C1345" t="s">
        <v>65</v>
      </c>
      <c r="D1345" s="21" t="s">
        <v>2608</v>
      </c>
      <c r="E1345">
        <v>36</v>
      </c>
      <c r="F1345" t="s">
        <v>67</v>
      </c>
      <c r="G1345">
        <v>94893579</v>
      </c>
      <c r="H1345" t="str">
        <f>RIGHT(Таблица2[[#This Row],[Дата рождения]],4)</f>
        <v>1981</v>
      </c>
    </row>
    <row r="1346" spans="1:8" hidden="1" x14ac:dyDescent="0.2">
      <c r="A1346">
        <v>566</v>
      </c>
      <c r="B1346" t="s">
        <v>2609</v>
      </c>
      <c r="C1346" t="s">
        <v>65</v>
      </c>
      <c r="D1346" s="21" t="s">
        <v>2409</v>
      </c>
      <c r="E1346">
        <v>32</v>
      </c>
      <c r="F1346" t="s">
        <v>103</v>
      </c>
      <c r="G1346">
        <v>37685877</v>
      </c>
      <c r="H1346" t="str">
        <f>RIGHT(Таблица2[[#This Row],[Дата рождения]],4)</f>
        <v>1985</v>
      </c>
    </row>
    <row r="1347" spans="1:8" hidden="1" x14ac:dyDescent="0.2">
      <c r="A1347">
        <v>1079</v>
      </c>
      <c r="B1347" t="s">
        <v>2610</v>
      </c>
      <c r="C1347" t="s">
        <v>71</v>
      </c>
      <c r="D1347" s="21" t="s">
        <v>2611</v>
      </c>
      <c r="E1347">
        <v>36</v>
      </c>
      <c r="F1347" t="s">
        <v>103</v>
      </c>
      <c r="G1347">
        <v>45945529</v>
      </c>
      <c r="H1347" t="str">
        <f>RIGHT(Таблица2[[#This Row],[Дата рождения]],4)</f>
        <v>1981</v>
      </c>
    </row>
    <row r="1348" spans="1:8" hidden="1" x14ac:dyDescent="0.2">
      <c r="A1348">
        <v>859</v>
      </c>
      <c r="B1348" t="s">
        <v>2612</v>
      </c>
      <c r="C1348" t="s">
        <v>71</v>
      </c>
      <c r="D1348" s="21" t="s">
        <v>130</v>
      </c>
      <c r="E1348">
        <v>24</v>
      </c>
      <c r="F1348" t="s">
        <v>63</v>
      </c>
      <c r="G1348">
        <v>99700467</v>
      </c>
      <c r="H1348" t="str">
        <f>RIGHT(Таблица2[[#This Row],[Дата рождения]],4)</f>
        <v>1993</v>
      </c>
    </row>
    <row r="1349" spans="1:8" hidden="1" x14ac:dyDescent="0.2">
      <c r="A1349">
        <v>1429</v>
      </c>
      <c r="B1349" t="s">
        <v>2613</v>
      </c>
      <c r="C1349" t="s">
        <v>65</v>
      </c>
      <c r="D1349" s="21" t="s">
        <v>2614</v>
      </c>
      <c r="E1349">
        <v>24</v>
      </c>
      <c r="F1349" t="s">
        <v>63</v>
      </c>
      <c r="G1349">
        <v>75584674</v>
      </c>
      <c r="H1349" t="str">
        <f>RIGHT(Таблица2[[#This Row],[Дата рождения]],4)</f>
        <v>1993</v>
      </c>
    </row>
    <row r="1350" spans="1:8" hidden="1" x14ac:dyDescent="0.2">
      <c r="A1350">
        <v>607</v>
      </c>
      <c r="B1350" t="s">
        <v>2615</v>
      </c>
      <c r="C1350" t="s">
        <v>61</v>
      </c>
      <c r="D1350" s="21" t="s">
        <v>2616</v>
      </c>
      <c r="E1350">
        <v>25</v>
      </c>
      <c r="F1350" t="s">
        <v>124</v>
      </c>
      <c r="G1350">
        <v>97676441</v>
      </c>
      <c r="H1350" t="str">
        <f>RIGHT(Таблица2[[#This Row],[Дата рождения]],4)</f>
        <v>1992</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4:I8"/>
  <sheetViews>
    <sheetView zoomScale="110" zoomScaleNormal="110" workbookViewId="0">
      <selection activeCell="I6" sqref="I6"/>
    </sheetView>
  </sheetViews>
  <sheetFormatPr baseColWidth="10" defaultColWidth="8.83203125" defaultRowHeight="15" x14ac:dyDescent="0.2"/>
  <cols>
    <col min="5" max="5" width="6.1640625" customWidth="1"/>
    <col min="6" max="6" width="11" customWidth="1"/>
    <col min="7" max="7" width="7.5" customWidth="1"/>
  </cols>
  <sheetData>
    <row r="4" spans="5:9" x14ac:dyDescent="0.2">
      <c r="E4" t="s">
        <v>2617</v>
      </c>
    </row>
    <row r="6" spans="5:9" x14ac:dyDescent="0.2">
      <c r="E6" s="20">
        <f>LEN(E4)</f>
        <v>1134</v>
      </c>
      <c r="F6" s="20" t="str">
        <f>MID(E4,205,10)</f>
        <v>earning to</v>
      </c>
      <c r="G6" s="20">
        <f>SEARCH("-",E4)</f>
        <v>93</v>
      </c>
      <c r="I6" s="20">
        <f>SEARCH("a",LOWER(E4))</f>
        <v>12</v>
      </c>
    </row>
    <row r="7" spans="5:9" x14ac:dyDescent="0.2">
      <c r="E7" s="20">
        <f>LEN(SUBSTITUTE(E4,",",""))</f>
        <v>1119</v>
      </c>
    </row>
    <row r="8" spans="5:9" x14ac:dyDescent="0.2">
      <c r="E8" s="20">
        <f>E6-LEN(SUBSTITUTE(E4,"h",""))</f>
        <v>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32"/>
  <sheetViews>
    <sheetView workbookViewId="0">
      <selection activeCell="G3" sqref="G3"/>
    </sheetView>
  </sheetViews>
  <sheetFormatPr baseColWidth="10" defaultColWidth="8.83203125" defaultRowHeight="15" x14ac:dyDescent="0.2"/>
  <cols>
    <col min="2" max="2" width="10.1640625" bestFit="1" customWidth="1"/>
    <col min="3" max="3" width="11" customWidth="1"/>
    <col min="4" max="4" width="10" customWidth="1"/>
    <col min="5" max="5" width="11.5" customWidth="1"/>
    <col min="6" max="6" width="15.5" customWidth="1"/>
    <col min="7" max="7" width="12.1640625" customWidth="1"/>
    <col min="8" max="8" width="15.83203125" customWidth="1"/>
    <col min="9" max="9" width="24.1640625" customWidth="1"/>
    <col min="10" max="10" width="9.6640625" bestFit="1" customWidth="1"/>
    <col min="11" max="11" width="9" customWidth="1"/>
    <col min="12" max="12" width="17" customWidth="1"/>
    <col min="13" max="13" width="12.33203125" customWidth="1"/>
    <col min="14" max="14" width="17" bestFit="1" customWidth="1"/>
    <col min="15" max="15" width="16.5" bestFit="1" customWidth="1"/>
  </cols>
  <sheetData>
    <row r="1" spans="1:15" x14ac:dyDescent="0.2">
      <c r="A1" s="5"/>
      <c r="B1" s="22">
        <v>42213</v>
      </c>
      <c r="D1">
        <f>COUNTIF(Таблица3[Месяц заказа],"4")</f>
        <v>40</v>
      </c>
      <c r="G1" s="29" t="s">
        <v>33</v>
      </c>
    </row>
    <row r="2" spans="1:15" x14ac:dyDescent="0.2">
      <c r="B2" s="22">
        <v>43956</v>
      </c>
      <c r="D2">
        <f>COUNTIF(Таблица3[День недели],"4")/SUM(Таблица3[День недели])</f>
        <v>3.7996545768566495E-2</v>
      </c>
      <c r="G2" s="11">
        <f>SUM(I16,I92,I177,I207,I217,I245)</f>
        <v>180</v>
      </c>
    </row>
    <row r="3" spans="1:15" x14ac:dyDescent="0.2">
      <c r="D3">
        <f>SUMIFS(Таблица3[Итого],Таблица3[Дата заказа],"&gt;="&amp;B1,Таблица3[Дата заказа],"&lt;="&amp;B2)</f>
        <v>11348596</v>
      </c>
    </row>
    <row r="5" spans="1:15" x14ac:dyDescent="0.2">
      <c r="C5" t="s">
        <v>3040</v>
      </c>
      <c r="D5" s="1" t="s">
        <v>2618</v>
      </c>
      <c r="E5" s="1" t="s">
        <v>2619</v>
      </c>
      <c r="F5" s="1" t="s">
        <v>2620</v>
      </c>
      <c r="G5" s="1" t="s">
        <v>2621</v>
      </c>
      <c r="H5" s="1" t="s">
        <v>2622</v>
      </c>
      <c r="I5" s="1" t="s">
        <v>2623</v>
      </c>
      <c r="J5" s="1" t="s">
        <v>2624</v>
      </c>
      <c r="K5" s="1" t="s">
        <v>2625</v>
      </c>
      <c r="L5" s="1" t="s">
        <v>2626</v>
      </c>
      <c r="M5" s="1" t="s">
        <v>2627</v>
      </c>
      <c r="N5" s="25" t="s">
        <v>3058</v>
      </c>
      <c r="O5" s="25" t="s">
        <v>3059</v>
      </c>
    </row>
    <row r="6" spans="1:15" x14ac:dyDescent="0.2">
      <c r="C6" s="1">
        <v>38</v>
      </c>
      <c r="D6" t="s">
        <v>2628</v>
      </c>
      <c r="E6" t="s">
        <v>2629</v>
      </c>
      <c r="F6" t="s">
        <v>2630</v>
      </c>
      <c r="G6">
        <v>1182</v>
      </c>
      <c r="H6" t="s">
        <v>2631</v>
      </c>
      <c r="I6" s="11">
        <v>17</v>
      </c>
      <c r="J6" s="11">
        <v>20094</v>
      </c>
      <c r="K6" s="11">
        <v>0.03</v>
      </c>
      <c r="L6" s="11">
        <v>19491.18</v>
      </c>
      <c r="M6" s="22">
        <v>43729</v>
      </c>
      <c r="N6" s="11">
        <f>MONTH(Таблица3[[#This Row],[Дата заказа]])</f>
        <v>9</v>
      </c>
      <c r="O6" s="11">
        <f>WEEKDAY(Таблица3[[#This Row],[Дата заказа]],2)</f>
        <v>6</v>
      </c>
    </row>
    <row r="7" spans="1:15" x14ac:dyDescent="0.2">
      <c r="C7" s="1">
        <v>5</v>
      </c>
      <c r="D7" t="s">
        <v>2628</v>
      </c>
      <c r="E7" t="s">
        <v>2629</v>
      </c>
      <c r="F7" t="s">
        <v>2630</v>
      </c>
      <c r="G7">
        <v>1182</v>
      </c>
      <c r="H7" t="s">
        <v>2631</v>
      </c>
      <c r="I7" s="11">
        <v>17</v>
      </c>
      <c r="J7" s="11">
        <v>20094</v>
      </c>
      <c r="K7" s="11">
        <v>0.03</v>
      </c>
      <c r="L7" s="11">
        <v>19491.18</v>
      </c>
      <c r="M7" s="22">
        <v>44153</v>
      </c>
      <c r="N7" s="11">
        <f>MONTH(Таблица3[[#This Row],[Дата заказа]])</f>
        <v>11</v>
      </c>
      <c r="O7" s="11">
        <f>WEEKDAY(Таблица3[[#This Row],[Дата заказа]],2)</f>
        <v>3</v>
      </c>
    </row>
    <row r="8" spans="1:15" x14ac:dyDescent="0.2">
      <c r="C8" s="1">
        <v>28</v>
      </c>
      <c r="D8" t="s">
        <v>2632</v>
      </c>
      <c r="E8" t="s">
        <v>2633</v>
      </c>
      <c r="F8" t="s">
        <v>2634</v>
      </c>
      <c r="G8">
        <v>1994</v>
      </c>
      <c r="H8" t="s">
        <v>2635</v>
      </c>
      <c r="I8" s="11">
        <v>40</v>
      </c>
      <c r="J8" s="11">
        <v>79760</v>
      </c>
      <c r="K8" s="11">
        <v>0.12</v>
      </c>
      <c r="L8" s="11">
        <v>70188.800000000003</v>
      </c>
      <c r="M8" s="22">
        <v>43201</v>
      </c>
      <c r="N8" s="11">
        <f>MONTH(Таблица3[[#This Row],[Дата заказа]])</f>
        <v>4</v>
      </c>
      <c r="O8" s="11">
        <f>WEEKDAY(Таблица3[[#This Row],[Дата заказа]],2)</f>
        <v>3</v>
      </c>
    </row>
    <row r="9" spans="1:15" x14ac:dyDescent="0.2">
      <c r="C9" s="1">
        <v>52</v>
      </c>
      <c r="D9" t="s">
        <v>2628</v>
      </c>
      <c r="E9" t="s">
        <v>2629</v>
      </c>
      <c r="F9" t="s">
        <v>2630</v>
      </c>
      <c r="G9">
        <v>1182</v>
      </c>
      <c r="H9" t="s">
        <v>2631</v>
      </c>
      <c r="I9" s="11">
        <v>17</v>
      </c>
      <c r="J9" s="11">
        <v>20094</v>
      </c>
      <c r="K9" s="11">
        <v>0.03</v>
      </c>
      <c r="L9" s="11">
        <v>19491.18</v>
      </c>
      <c r="M9" s="22">
        <v>43361</v>
      </c>
      <c r="N9" s="11">
        <f>MONTH(Таблица3[[#This Row],[Дата заказа]])</f>
        <v>9</v>
      </c>
      <c r="O9" s="11">
        <f>WEEKDAY(Таблица3[[#This Row],[Дата заказа]],2)</f>
        <v>2</v>
      </c>
    </row>
    <row r="10" spans="1:15" x14ac:dyDescent="0.2">
      <c r="C10" s="1">
        <v>17</v>
      </c>
      <c r="D10" t="s">
        <v>2637</v>
      </c>
      <c r="E10" t="s">
        <v>2629</v>
      </c>
      <c r="F10" t="s">
        <v>2638</v>
      </c>
      <c r="G10">
        <v>967</v>
      </c>
      <c r="H10" t="s">
        <v>2635</v>
      </c>
      <c r="I10" s="11">
        <v>12</v>
      </c>
      <c r="J10" s="11">
        <v>11604</v>
      </c>
      <c r="K10" s="11">
        <v>0</v>
      </c>
      <c r="L10" s="11">
        <v>11604</v>
      </c>
      <c r="M10" s="22">
        <v>43491</v>
      </c>
      <c r="N10" s="11">
        <f>MONTH(Таблица3[[#This Row],[Дата заказа]])</f>
        <v>1</v>
      </c>
      <c r="O10" s="11">
        <f>WEEKDAY(Таблица3[[#This Row],[Дата заказа]],2)</f>
        <v>6</v>
      </c>
    </row>
    <row r="11" spans="1:15" x14ac:dyDescent="0.2">
      <c r="C11" s="1">
        <v>20</v>
      </c>
      <c r="D11" t="s">
        <v>2639</v>
      </c>
      <c r="E11" t="s">
        <v>2640</v>
      </c>
      <c r="F11" t="s">
        <v>2641</v>
      </c>
      <c r="G11">
        <v>2198</v>
      </c>
      <c r="H11" t="s">
        <v>2635</v>
      </c>
      <c r="I11" s="11">
        <v>35</v>
      </c>
      <c r="J11" s="11">
        <v>76930</v>
      </c>
      <c r="K11" s="11">
        <v>0.12</v>
      </c>
      <c r="L11" s="11">
        <v>67698.399999999994</v>
      </c>
      <c r="M11" s="22">
        <v>42266</v>
      </c>
      <c r="N11" s="11">
        <f>MONTH(Таблица3[[#This Row],[Дата заказа]])</f>
        <v>9</v>
      </c>
      <c r="O11" s="11">
        <f>WEEKDAY(Таблица3[[#This Row],[Дата заказа]],2)</f>
        <v>6</v>
      </c>
    </row>
    <row r="12" spans="1:15" x14ac:dyDescent="0.2">
      <c r="C12" s="1">
        <v>5</v>
      </c>
      <c r="D12" t="s">
        <v>2628</v>
      </c>
      <c r="E12" t="s">
        <v>2629</v>
      </c>
      <c r="F12" t="s">
        <v>2630</v>
      </c>
      <c r="G12">
        <v>1182</v>
      </c>
      <c r="H12" t="s">
        <v>2631</v>
      </c>
      <c r="I12" s="11">
        <v>17</v>
      </c>
      <c r="J12" s="11">
        <v>20094</v>
      </c>
      <c r="K12" s="11">
        <v>0.03</v>
      </c>
      <c r="L12" s="11">
        <v>19491.18</v>
      </c>
      <c r="M12" s="22">
        <v>43654</v>
      </c>
      <c r="N12" s="11">
        <f>MONTH(Таблица3[[#This Row],[Дата заказа]])</f>
        <v>7</v>
      </c>
      <c r="O12" s="11">
        <f>WEEKDAY(Таблица3[[#This Row],[Дата заказа]],2)</f>
        <v>1</v>
      </c>
    </row>
    <row r="13" spans="1:15" x14ac:dyDescent="0.2">
      <c r="C13" s="1">
        <v>5</v>
      </c>
      <c r="D13" t="s">
        <v>2628</v>
      </c>
      <c r="E13" t="s">
        <v>2629</v>
      </c>
      <c r="F13" t="s">
        <v>2630</v>
      </c>
      <c r="G13">
        <v>1182</v>
      </c>
      <c r="H13" t="s">
        <v>2631</v>
      </c>
      <c r="I13" s="11">
        <v>17</v>
      </c>
      <c r="J13" s="11">
        <v>20094</v>
      </c>
      <c r="K13" s="11">
        <v>0.03</v>
      </c>
      <c r="L13" s="11">
        <v>19491.18</v>
      </c>
      <c r="M13" s="22">
        <v>42866</v>
      </c>
      <c r="N13" s="11">
        <f>MONTH(Таблица3[[#This Row],[Дата заказа]])</f>
        <v>5</v>
      </c>
      <c r="O13" s="11">
        <f>WEEKDAY(Таблица3[[#This Row],[Дата заказа]],2)</f>
        <v>4</v>
      </c>
    </row>
    <row r="14" spans="1:15" x14ac:dyDescent="0.2">
      <c r="C14" s="1">
        <v>3</v>
      </c>
      <c r="D14" t="s">
        <v>2642</v>
      </c>
      <c r="E14" t="s">
        <v>2629</v>
      </c>
      <c r="F14" t="s">
        <v>2629</v>
      </c>
      <c r="G14">
        <v>807</v>
      </c>
      <c r="H14" t="s">
        <v>2631</v>
      </c>
      <c r="I14" s="11">
        <v>18</v>
      </c>
      <c r="J14" s="11">
        <v>14526</v>
      </c>
      <c r="K14" s="11">
        <v>0</v>
      </c>
      <c r="L14" s="11">
        <v>14526</v>
      </c>
      <c r="M14" s="22">
        <v>44150</v>
      </c>
      <c r="N14" s="11">
        <f>MONTH(Таблица3[[#This Row],[Дата заказа]])</f>
        <v>11</v>
      </c>
      <c r="O14" s="11">
        <f>WEEKDAY(Таблица3[[#This Row],[Дата заказа]],2)</f>
        <v>7</v>
      </c>
    </row>
    <row r="15" spans="1:15" x14ac:dyDescent="0.2">
      <c r="C15" s="1">
        <v>12</v>
      </c>
      <c r="D15" t="s">
        <v>2643</v>
      </c>
      <c r="E15" t="s">
        <v>2644</v>
      </c>
      <c r="F15" t="s">
        <v>2645</v>
      </c>
      <c r="G15">
        <v>1386</v>
      </c>
      <c r="H15" t="s">
        <v>2631</v>
      </c>
      <c r="I15" s="11">
        <v>20</v>
      </c>
      <c r="J15" s="11">
        <v>27720</v>
      </c>
      <c r="K15" s="11">
        <v>0.03</v>
      </c>
      <c r="L15" s="11">
        <v>26888.400000000001</v>
      </c>
      <c r="M15" s="22">
        <v>44107</v>
      </c>
      <c r="N15" s="11">
        <f>MONTH(Таблица3[[#This Row],[Дата заказа]])</f>
        <v>10</v>
      </c>
      <c r="O15" s="11">
        <f>WEEKDAY(Таблица3[[#This Row],[Дата заказа]],2)</f>
        <v>6</v>
      </c>
    </row>
    <row r="16" spans="1:15" x14ac:dyDescent="0.2">
      <c r="C16" s="1">
        <v>53</v>
      </c>
      <c r="D16" t="s">
        <v>2646</v>
      </c>
      <c r="E16" t="s">
        <v>2647</v>
      </c>
      <c r="F16" t="s">
        <v>2648</v>
      </c>
      <c r="G16">
        <v>1923</v>
      </c>
      <c r="H16" t="s">
        <v>2631</v>
      </c>
      <c r="I16" s="11">
        <v>35</v>
      </c>
      <c r="J16" s="11">
        <v>67305</v>
      </c>
      <c r="K16" s="11">
        <v>0.06</v>
      </c>
      <c r="L16" s="11">
        <v>63266.7</v>
      </c>
      <c r="M16" s="22">
        <v>43009</v>
      </c>
      <c r="N16" s="11">
        <f>MONTH(Таблица3[[#This Row],[Дата заказа]])</f>
        <v>10</v>
      </c>
      <c r="O16" s="11">
        <f>WEEKDAY(Таблица3[[#This Row],[Дата заказа]],2)</f>
        <v>7</v>
      </c>
    </row>
    <row r="17" spans="3:15" x14ac:dyDescent="0.2">
      <c r="C17" s="1">
        <v>13</v>
      </c>
      <c r="D17" t="s">
        <v>2649</v>
      </c>
      <c r="E17" t="s">
        <v>2629</v>
      </c>
      <c r="F17" t="s">
        <v>2650</v>
      </c>
      <c r="G17">
        <v>759</v>
      </c>
      <c r="H17" t="s">
        <v>2635</v>
      </c>
      <c r="I17" s="11">
        <v>14</v>
      </c>
      <c r="J17" s="11">
        <v>10626</v>
      </c>
      <c r="K17" s="11">
        <v>0</v>
      </c>
      <c r="L17" s="11">
        <v>10626</v>
      </c>
      <c r="M17" s="22">
        <v>43126</v>
      </c>
      <c r="N17" s="11">
        <f>MONTH(Таблица3[[#This Row],[Дата заказа]])</f>
        <v>1</v>
      </c>
      <c r="O17" s="11">
        <f>WEEKDAY(Таблица3[[#This Row],[Дата заказа]],2)</f>
        <v>5</v>
      </c>
    </row>
    <row r="18" spans="3:15" x14ac:dyDescent="0.2">
      <c r="C18" s="1">
        <v>44</v>
      </c>
      <c r="D18" t="s">
        <v>2643</v>
      </c>
      <c r="E18" t="s">
        <v>2644</v>
      </c>
      <c r="F18" t="s">
        <v>2645</v>
      </c>
      <c r="G18">
        <v>1386</v>
      </c>
      <c r="H18" t="s">
        <v>2631</v>
      </c>
      <c r="I18" s="11">
        <v>20</v>
      </c>
      <c r="J18" s="11">
        <v>27720</v>
      </c>
      <c r="K18" s="11">
        <v>0.03</v>
      </c>
      <c r="L18" s="11">
        <v>26888.400000000001</v>
      </c>
      <c r="M18" s="22">
        <v>43733</v>
      </c>
      <c r="N18" s="11">
        <f>MONTH(Таблица3[[#This Row],[Дата заказа]])</f>
        <v>9</v>
      </c>
      <c r="O18" s="11">
        <f>WEEKDAY(Таблица3[[#This Row],[Дата заказа]],2)</f>
        <v>3</v>
      </c>
    </row>
    <row r="19" spans="3:15" x14ac:dyDescent="0.2">
      <c r="C19" s="1">
        <v>20</v>
      </c>
      <c r="D19" t="s">
        <v>2639</v>
      </c>
      <c r="E19" t="s">
        <v>2640</v>
      </c>
      <c r="F19" t="s">
        <v>2641</v>
      </c>
      <c r="G19">
        <v>2198</v>
      </c>
      <c r="H19" t="s">
        <v>2635</v>
      </c>
      <c r="I19" s="11">
        <v>35</v>
      </c>
      <c r="J19" s="11">
        <v>76930</v>
      </c>
      <c r="K19" s="11">
        <v>0.12</v>
      </c>
      <c r="L19" s="11">
        <v>67698.399999999994</v>
      </c>
      <c r="M19" s="22">
        <v>42105</v>
      </c>
      <c r="N19" s="11">
        <f>MONTH(Таблица3[[#This Row],[Дата заказа]])</f>
        <v>4</v>
      </c>
      <c r="O19" s="11">
        <f>WEEKDAY(Таблица3[[#This Row],[Дата заказа]],2)</f>
        <v>6</v>
      </c>
    </row>
    <row r="20" spans="3:15" x14ac:dyDescent="0.2">
      <c r="C20" s="1">
        <v>25</v>
      </c>
      <c r="D20" t="s">
        <v>2651</v>
      </c>
      <c r="E20" t="s">
        <v>2633</v>
      </c>
      <c r="F20" t="s">
        <v>2634</v>
      </c>
      <c r="G20">
        <v>1994</v>
      </c>
      <c r="H20" t="s">
        <v>2635</v>
      </c>
      <c r="I20" s="11">
        <v>10</v>
      </c>
      <c r="J20" s="11">
        <v>19940</v>
      </c>
      <c r="K20" s="11">
        <v>0.03</v>
      </c>
      <c r="L20" s="11">
        <v>19341.8</v>
      </c>
      <c r="M20" s="22">
        <v>42379</v>
      </c>
      <c r="N20" s="11">
        <f>MONTH(Таблица3[[#This Row],[Дата заказа]])</f>
        <v>1</v>
      </c>
      <c r="O20" s="11">
        <f>WEEKDAY(Таблица3[[#This Row],[Дата заказа]],2)</f>
        <v>7</v>
      </c>
    </row>
    <row r="21" spans="3:15" x14ac:dyDescent="0.2">
      <c r="C21" s="1">
        <v>38</v>
      </c>
      <c r="D21" t="s">
        <v>2628</v>
      </c>
      <c r="E21" t="s">
        <v>2629</v>
      </c>
      <c r="F21" t="s">
        <v>2630</v>
      </c>
      <c r="G21">
        <v>1182</v>
      </c>
      <c r="H21" t="s">
        <v>2631</v>
      </c>
      <c r="I21" s="11">
        <v>17</v>
      </c>
      <c r="J21" s="11">
        <v>20094</v>
      </c>
      <c r="K21" s="11">
        <v>0.03</v>
      </c>
      <c r="L21" s="11">
        <v>19491.18</v>
      </c>
      <c r="M21" s="22">
        <v>42042</v>
      </c>
      <c r="N21" s="11">
        <f>MONTH(Таблица3[[#This Row],[Дата заказа]])</f>
        <v>2</v>
      </c>
      <c r="O21" s="11">
        <f>WEEKDAY(Таблица3[[#This Row],[Дата заказа]],2)</f>
        <v>6</v>
      </c>
    </row>
    <row r="22" spans="3:15" x14ac:dyDescent="0.2">
      <c r="C22" s="1">
        <v>52</v>
      </c>
      <c r="D22" t="s">
        <v>2628</v>
      </c>
      <c r="E22" t="s">
        <v>2629</v>
      </c>
      <c r="F22" t="s">
        <v>2630</v>
      </c>
      <c r="G22">
        <v>1182</v>
      </c>
      <c r="H22" t="s">
        <v>2631</v>
      </c>
      <c r="I22" s="11">
        <v>17</v>
      </c>
      <c r="J22" s="11">
        <v>20094</v>
      </c>
      <c r="K22" s="11">
        <v>0.03</v>
      </c>
      <c r="L22" s="11">
        <v>19491.18</v>
      </c>
      <c r="M22" s="22">
        <v>42372</v>
      </c>
      <c r="N22" s="11">
        <f>MONTH(Таблица3[[#This Row],[Дата заказа]])</f>
        <v>1</v>
      </c>
      <c r="O22" s="11">
        <f>WEEKDAY(Таблица3[[#This Row],[Дата заказа]],2)</f>
        <v>7</v>
      </c>
    </row>
    <row r="23" spans="3:15" x14ac:dyDescent="0.2">
      <c r="C23" s="1">
        <v>10</v>
      </c>
      <c r="D23" t="s">
        <v>2652</v>
      </c>
      <c r="E23" t="s">
        <v>2647</v>
      </c>
      <c r="F23" t="s">
        <v>2653</v>
      </c>
      <c r="G23">
        <v>800</v>
      </c>
      <c r="H23" t="s">
        <v>2631</v>
      </c>
      <c r="I23" s="11">
        <v>25</v>
      </c>
      <c r="J23" s="11">
        <v>20000</v>
      </c>
      <c r="K23" s="11">
        <v>0.03</v>
      </c>
      <c r="L23" s="11">
        <v>19400</v>
      </c>
      <c r="M23" s="22">
        <v>44000</v>
      </c>
      <c r="N23" s="11">
        <f>MONTH(Таблица3[[#This Row],[Дата заказа]])</f>
        <v>6</v>
      </c>
      <c r="O23" s="11">
        <f>WEEKDAY(Таблица3[[#This Row],[Дата заказа]],2)</f>
        <v>4</v>
      </c>
    </row>
    <row r="24" spans="3:15" x14ac:dyDescent="0.2">
      <c r="C24" s="1">
        <v>21</v>
      </c>
      <c r="D24" t="s">
        <v>2654</v>
      </c>
      <c r="E24" t="s">
        <v>2655</v>
      </c>
      <c r="F24" t="s">
        <v>2656</v>
      </c>
      <c r="G24">
        <v>887</v>
      </c>
      <c r="H24" t="s">
        <v>2635</v>
      </c>
      <c r="I24" s="11">
        <v>15</v>
      </c>
      <c r="J24" s="11">
        <v>13305</v>
      </c>
      <c r="K24" s="11">
        <v>0</v>
      </c>
      <c r="L24" s="11">
        <v>13305</v>
      </c>
      <c r="M24" s="22">
        <v>42793</v>
      </c>
      <c r="N24" s="11">
        <f>MONTH(Таблица3[[#This Row],[Дата заказа]])</f>
        <v>2</v>
      </c>
      <c r="O24" s="11">
        <f>WEEKDAY(Таблица3[[#This Row],[Дата заказа]],2)</f>
        <v>1</v>
      </c>
    </row>
    <row r="25" spans="3:15" x14ac:dyDescent="0.2">
      <c r="C25" s="1">
        <v>42</v>
      </c>
      <c r="D25" t="s">
        <v>2652</v>
      </c>
      <c r="E25" t="s">
        <v>2647</v>
      </c>
      <c r="F25" t="s">
        <v>2653</v>
      </c>
      <c r="G25">
        <v>800</v>
      </c>
      <c r="H25" t="s">
        <v>2631</v>
      </c>
      <c r="I25" s="11">
        <v>25</v>
      </c>
      <c r="J25" s="11">
        <v>20000</v>
      </c>
      <c r="K25" s="11">
        <v>0.03</v>
      </c>
      <c r="L25" s="11">
        <v>19400</v>
      </c>
      <c r="M25" s="22">
        <v>42356</v>
      </c>
      <c r="N25" s="11">
        <f>MONTH(Таблица3[[#This Row],[Дата заказа]])</f>
        <v>12</v>
      </c>
      <c r="O25" s="11">
        <f>WEEKDAY(Таблица3[[#This Row],[Дата заказа]],2)</f>
        <v>5</v>
      </c>
    </row>
    <row r="26" spans="3:15" x14ac:dyDescent="0.2">
      <c r="C26" s="1">
        <v>8</v>
      </c>
      <c r="D26" t="s">
        <v>2657</v>
      </c>
      <c r="E26" t="s">
        <v>2644</v>
      </c>
      <c r="F26" t="s">
        <v>2658</v>
      </c>
      <c r="G26">
        <v>847</v>
      </c>
      <c r="H26" t="s">
        <v>2631</v>
      </c>
      <c r="I26" s="11">
        <v>15</v>
      </c>
      <c r="J26" s="11">
        <v>12705</v>
      </c>
      <c r="K26" s="11">
        <v>0</v>
      </c>
      <c r="L26" s="11">
        <v>12705</v>
      </c>
      <c r="M26" s="22">
        <v>43916</v>
      </c>
      <c r="N26" s="11">
        <f>MONTH(Таблица3[[#This Row],[Дата заказа]])</f>
        <v>3</v>
      </c>
      <c r="O26" s="11">
        <f>WEEKDAY(Таблица3[[#This Row],[Дата заказа]],2)</f>
        <v>4</v>
      </c>
    </row>
    <row r="27" spans="3:15" x14ac:dyDescent="0.2">
      <c r="C27" s="1">
        <v>26</v>
      </c>
      <c r="D27" t="s">
        <v>2660</v>
      </c>
      <c r="E27" t="s">
        <v>2655</v>
      </c>
      <c r="F27" t="s">
        <v>2661</v>
      </c>
      <c r="G27">
        <v>2197</v>
      </c>
      <c r="H27" t="s">
        <v>2631</v>
      </c>
      <c r="I27" s="11">
        <v>40</v>
      </c>
      <c r="J27" s="11">
        <v>87880</v>
      </c>
      <c r="K27" s="11">
        <v>0.12</v>
      </c>
      <c r="L27" s="11">
        <v>77334.399999999994</v>
      </c>
      <c r="M27" s="22">
        <v>44099</v>
      </c>
      <c r="N27" s="11">
        <f>MONTH(Таблица3[[#This Row],[Дата заказа]])</f>
        <v>9</v>
      </c>
      <c r="O27" s="11">
        <f>WEEKDAY(Таблица3[[#This Row],[Дата заказа]],2)</f>
        <v>5</v>
      </c>
    </row>
    <row r="28" spans="3:15" x14ac:dyDescent="0.2">
      <c r="C28" s="1">
        <v>6</v>
      </c>
      <c r="D28" t="s">
        <v>2662</v>
      </c>
      <c r="E28" t="s">
        <v>2629</v>
      </c>
      <c r="F28" t="s">
        <v>2663</v>
      </c>
      <c r="G28">
        <v>3197</v>
      </c>
      <c r="H28" t="s">
        <v>2635</v>
      </c>
      <c r="I28" s="11">
        <v>6</v>
      </c>
      <c r="J28" s="11">
        <v>19182</v>
      </c>
      <c r="K28" s="11">
        <v>0.03</v>
      </c>
      <c r="L28" s="11">
        <v>18606.54</v>
      </c>
      <c r="M28" s="22">
        <v>44061</v>
      </c>
      <c r="N28" s="11">
        <f>MONTH(Таблица3[[#This Row],[Дата заказа]])</f>
        <v>8</v>
      </c>
      <c r="O28" s="11">
        <f>WEEKDAY(Таблица3[[#This Row],[Дата заказа]],2)</f>
        <v>2</v>
      </c>
    </row>
    <row r="29" spans="3:15" x14ac:dyDescent="0.2">
      <c r="C29" s="1">
        <v>25</v>
      </c>
      <c r="D29" t="s">
        <v>2651</v>
      </c>
      <c r="E29" t="s">
        <v>2633</v>
      </c>
      <c r="F29" t="s">
        <v>2634</v>
      </c>
      <c r="G29">
        <v>1994</v>
      </c>
      <c r="H29" t="s">
        <v>2635</v>
      </c>
      <c r="I29" s="11">
        <v>10</v>
      </c>
      <c r="J29" s="11">
        <v>19940</v>
      </c>
      <c r="K29" s="11">
        <v>0.03</v>
      </c>
      <c r="L29" s="11">
        <v>19341.8</v>
      </c>
      <c r="M29" s="22">
        <v>43078</v>
      </c>
      <c r="N29" s="11">
        <f>MONTH(Таблица3[[#This Row],[Дата заказа]])</f>
        <v>12</v>
      </c>
      <c r="O29" s="11">
        <f>WEEKDAY(Таблица3[[#This Row],[Дата заказа]],2)</f>
        <v>6</v>
      </c>
    </row>
    <row r="30" spans="3:15" x14ac:dyDescent="0.2">
      <c r="C30" s="1">
        <v>21</v>
      </c>
      <c r="D30" t="s">
        <v>2654</v>
      </c>
      <c r="E30" t="s">
        <v>2655</v>
      </c>
      <c r="F30" t="s">
        <v>2656</v>
      </c>
      <c r="G30">
        <v>887</v>
      </c>
      <c r="H30" t="s">
        <v>2635</v>
      </c>
      <c r="I30" s="11">
        <v>15</v>
      </c>
      <c r="J30" s="11">
        <v>13305</v>
      </c>
      <c r="K30" s="11">
        <v>0</v>
      </c>
      <c r="L30" s="11">
        <v>13305</v>
      </c>
      <c r="M30" s="22">
        <v>44162</v>
      </c>
      <c r="N30" s="11">
        <f>MONTH(Таблица3[[#This Row],[Дата заказа]])</f>
        <v>11</v>
      </c>
      <c r="O30" s="11">
        <f>WEEKDAY(Таблица3[[#This Row],[Дата заказа]],2)</f>
        <v>5</v>
      </c>
    </row>
    <row r="31" spans="3:15" x14ac:dyDescent="0.2">
      <c r="C31" s="1">
        <v>48</v>
      </c>
      <c r="D31" t="s">
        <v>2664</v>
      </c>
      <c r="E31" t="s">
        <v>2647</v>
      </c>
      <c r="F31" t="s">
        <v>2665</v>
      </c>
      <c r="G31">
        <v>2199</v>
      </c>
      <c r="H31" t="s">
        <v>2631</v>
      </c>
      <c r="I31" s="11">
        <v>55</v>
      </c>
      <c r="J31" s="11">
        <v>120945</v>
      </c>
      <c r="K31" s="11">
        <v>0.15</v>
      </c>
      <c r="L31" s="11">
        <v>102803.25</v>
      </c>
      <c r="M31" s="22">
        <v>42972</v>
      </c>
      <c r="N31" s="11">
        <f>MONTH(Таблица3[[#This Row],[Дата заказа]])</f>
        <v>8</v>
      </c>
      <c r="O31" s="11">
        <f>WEEKDAY(Таблица3[[#This Row],[Дата заказа]],2)</f>
        <v>5</v>
      </c>
    </row>
    <row r="32" spans="3:15" x14ac:dyDescent="0.2">
      <c r="C32" s="1">
        <v>0</v>
      </c>
      <c r="D32" t="s">
        <v>2666</v>
      </c>
      <c r="E32" t="s">
        <v>2655</v>
      </c>
      <c r="F32" t="s">
        <v>2667</v>
      </c>
      <c r="G32">
        <v>620</v>
      </c>
      <c r="H32" t="s">
        <v>2635</v>
      </c>
      <c r="I32" s="11">
        <v>30</v>
      </c>
      <c r="J32" s="11">
        <v>18600</v>
      </c>
      <c r="K32" s="11">
        <v>0.03</v>
      </c>
      <c r="L32" s="11">
        <v>18042</v>
      </c>
      <c r="M32" s="22">
        <v>42076</v>
      </c>
      <c r="N32" s="11">
        <f>MONTH(Таблица3[[#This Row],[Дата заказа]])</f>
        <v>3</v>
      </c>
      <c r="O32" s="11">
        <f>WEEKDAY(Таблица3[[#This Row],[Дата заказа]],2)</f>
        <v>5</v>
      </c>
    </row>
    <row r="33" spans="3:15" x14ac:dyDescent="0.2">
      <c r="C33" s="1">
        <v>5</v>
      </c>
      <c r="D33" t="s">
        <v>2628</v>
      </c>
      <c r="E33" t="s">
        <v>2629</v>
      </c>
      <c r="F33" t="s">
        <v>2630</v>
      </c>
      <c r="G33">
        <v>1182</v>
      </c>
      <c r="H33" t="s">
        <v>2631</v>
      </c>
      <c r="I33" s="11">
        <v>17</v>
      </c>
      <c r="J33" s="11">
        <v>20094</v>
      </c>
      <c r="K33" s="11">
        <v>0.03</v>
      </c>
      <c r="L33" s="11">
        <v>19491.18</v>
      </c>
      <c r="M33" s="22">
        <v>43553</v>
      </c>
      <c r="N33" s="11">
        <f>MONTH(Таблица3[[#This Row],[Дата заказа]])</f>
        <v>3</v>
      </c>
      <c r="O33" s="11">
        <f>WEEKDAY(Таблица3[[#This Row],[Дата заказа]],2)</f>
        <v>5</v>
      </c>
    </row>
    <row r="34" spans="3:15" x14ac:dyDescent="0.2">
      <c r="C34" s="1">
        <v>30</v>
      </c>
      <c r="D34" t="s">
        <v>2668</v>
      </c>
      <c r="E34" t="s">
        <v>2669</v>
      </c>
      <c r="F34" t="s">
        <v>2670</v>
      </c>
      <c r="G34">
        <v>1730</v>
      </c>
      <c r="H34" t="s">
        <v>2631</v>
      </c>
      <c r="I34" s="11">
        <v>5</v>
      </c>
      <c r="J34" s="11">
        <v>8650</v>
      </c>
      <c r="K34" s="11">
        <v>0</v>
      </c>
      <c r="L34" s="11">
        <v>8650</v>
      </c>
      <c r="M34" s="22">
        <v>43685</v>
      </c>
      <c r="N34" s="11">
        <f>MONTH(Таблица3[[#This Row],[Дата заказа]])</f>
        <v>8</v>
      </c>
      <c r="O34" s="11">
        <f>WEEKDAY(Таблица3[[#This Row],[Дата заказа]],2)</f>
        <v>4</v>
      </c>
    </row>
    <row r="35" spans="3:15" x14ac:dyDescent="0.2">
      <c r="C35" s="1">
        <v>19</v>
      </c>
      <c r="D35" t="s">
        <v>2672</v>
      </c>
      <c r="E35" t="s">
        <v>2644</v>
      </c>
      <c r="F35" t="s">
        <v>2673</v>
      </c>
      <c r="G35">
        <v>1879</v>
      </c>
      <c r="H35" t="s">
        <v>2631</v>
      </c>
      <c r="I35" s="11">
        <v>15</v>
      </c>
      <c r="J35" s="11">
        <v>28185</v>
      </c>
      <c r="K35" s="11">
        <v>0.03</v>
      </c>
      <c r="L35" s="11">
        <v>27339.45</v>
      </c>
      <c r="M35" s="22">
        <v>42598</v>
      </c>
      <c r="N35" s="11">
        <f>MONTH(Таблица3[[#This Row],[Дата заказа]])</f>
        <v>8</v>
      </c>
      <c r="O35" s="11">
        <f>WEEKDAY(Таблица3[[#This Row],[Дата заказа]],2)</f>
        <v>2</v>
      </c>
    </row>
    <row r="36" spans="3:15" x14ac:dyDescent="0.2">
      <c r="C36" s="1">
        <v>7</v>
      </c>
      <c r="D36" t="s">
        <v>2646</v>
      </c>
      <c r="E36" t="s">
        <v>2647</v>
      </c>
      <c r="F36" t="s">
        <v>2648</v>
      </c>
      <c r="G36">
        <v>1923</v>
      </c>
      <c r="H36" t="s">
        <v>2631</v>
      </c>
      <c r="I36" s="11">
        <v>25</v>
      </c>
      <c r="J36" s="11">
        <v>48075</v>
      </c>
      <c r="K36" s="11">
        <v>0.06</v>
      </c>
      <c r="L36" s="11">
        <v>45190.5</v>
      </c>
      <c r="M36" s="22">
        <v>43683</v>
      </c>
      <c r="N36" s="11">
        <f>MONTH(Таблица3[[#This Row],[Дата заказа]])</f>
        <v>8</v>
      </c>
      <c r="O36" s="11">
        <f>WEEKDAY(Таблица3[[#This Row],[Дата заказа]],2)</f>
        <v>2</v>
      </c>
    </row>
    <row r="37" spans="3:15" x14ac:dyDescent="0.2">
      <c r="C37" s="1">
        <v>38</v>
      </c>
      <c r="D37" t="s">
        <v>2628</v>
      </c>
      <c r="E37" t="s">
        <v>2629</v>
      </c>
      <c r="F37" t="s">
        <v>2630</v>
      </c>
      <c r="G37">
        <v>1182</v>
      </c>
      <c r="H37" t="s">
        <v>2631</v>
      </c>
      <c r="I37" s="11">
        <v>17</v>
      </c>
      <c r="J37" s="11">
        <v>20094</v>
      </c>
      <c r="K37" s="11">
        <v>0.03</v>
      </c>
      <c r="L37" s="11">
        <v>19491.18</v>
      </c>
      <c r="M37" s="22">
        <v>42036</v>
      </c>
      <c r="N37" s="11">
        <f>MONTH(Таблица3[[#This Row],[Дата заказа]])</f>
        <v>2</v>
      </c>
      <c r="O37" s="11">
        <f>WEEKDAY(Таблица3[[#This Row],[Дата заказа]],2)</f>
        <v>7</v>
      </c>
    </row>
    <row r="38" spans="3:15" x14ac:dyDescent="0.2">
      <c r="C38" s="1">
        <v>34</v>
      </c>
      <c r="D38" t="s">
        <v>2664</v>
      </c>
      <c r="E38" t="s">
        <v>2647</v>
      </c>
      <c r="F38" t="s">
        <v>2665</v>
      </c>
      <c r="G38">
        <v>2199</v>
      </c>
      <c r="H38" t="s">
        <v>2631</v>
      </c>
      <c r="I38" s="11">
        <v>60</v>
      </c>
      <c r="J38" s="11">
        <v>131940</v>
      </c>
      <c r="K38" s="11">
        <v>0.15</v>
      </c>
      <c r="L38" s="11">
        <v>112149</v>
      </c>
      <c r="M38" s="22">
        <v>43485</v>
      </c>
      <c r="N38" s="11">
        <f>MONTH(Таблица3[[#This Row],[Дата заказа]])</f>
        <v>1</v>
      </c>
      <c r="O38" s="11">
        <f>WEEKDAY(Таблица3[[#This Row],[Дата заказа]],2)</f>
        <v>7</v>
      </c>
    </row>
    <row r="39" spans="3:15" x14ac:dyDescent="0.2">
      <c r="C39" s="1">
        <v>33</v>
      </c>
      <c r="D39" t="s">
        <v>2674</v>
      </c>
      <c r="E39" t="s">
        <v>2633</v>
      </c>
      <c r="F39" t="s">
        <v>2675</v>
      </c>
      <c r="G39">
        <v>1994</v>
      </c>
      <c r="H39" t="s">
        <v>2635</v>
      </c>
      <c r="I39" s="11">
        <v>12</v>
      </c>
      <c r="J39" s="11">
        <v>23928</v>
      </c>
      <c r="K39" s="11">
        <v>0.03</v>
      </c>
      <c r="L39" s="11">
        <v>23210.16</v>
      </c>
      <c r="M39" s="22">
        <v>43970</v>
      </c>
      <c r="N39" s="11">
        <f>MONTH(Таблица3[[#This Row],[Дата заказа]])</f>
        <v>5</v>
      </c>
      <c r="O39" s="11">
        <f>WEEKDAY(Таблица3[[#This Row],[Дата заказа]],2)</f>
        <v>2</v>
      </c>
    </row>
    <row r="40" spans="3:15" x14ac:dyDescent="0.2">
      <c r="C40" s="1">
        <v>17</v>
      </c>
      <c r="D40" t="s">
        <v>2637</v>
      </c>
      <c r="E40" t="s">
        <v>2629</v>
      </c>
      <c r="F40" t="s">
        <v>2638</v>
      </c>
      <c r="G40">
        <v>967</v>
      </c>
      <c r="H40" t="s">
        <v>2635</v>
      </c>
      <c r="I40" s="11">
        <v>12</v>
      </c>
      <c r="J40" s="11">
        <v>11604</v>
      </c>
      <c r="K40" s="11">
        <v>0</v>
      </c>
      <c r="L40" s="11">
        <v>11604</v>
      </c>
      <c r="M40" s="22">
        <v>42233</v>
      </c>
      <c r="N40" s="11">
        <f>MONTH(Таблица3[[#This Row],[Дата заказа]])</f>
        <v>8</v>
      </c>
      <c r="O40" s="11">
        <f>WEEKDAY(Таблица3[[#This Row],[Дата заказа]],2)</f>
        <v>1</v>
      </c>
    </row>
    <row r="41" spans="3:15" x14ac:dyDescent="0.2">
      <c r="C41" s="1">
        <v>6</v>
      </c>
      <c r="D41" t="s">
        <v>2662</v>
      </c>
      <c r="E41" t="s">
        <v>2629</v>
      </c>
      <c r="F41" t="s">
        <v>2663</v>
      </c>
      <c r="G41">
        <v>3197</v>
      </c>
      <c r="H41" t="s">
        <v>2635</v>
      </c>
      <c r="I41" s="11">
        <v>6</v>
      </c>
      <c r="J41" s="11">
        <v>19182</v>
      </c>
      <c r="K41" s="11">
        <v>0.03</v>
      </c>
      <c r="L41" s="11">
        <v>18606.54</v>
      </c>
      <c r="M41" s="22">
        <v>43545</v>
      </c>
      <c r="N41" s="11">
        <f>MONTH(Таблица3[[#This Row],[Дата заказа]])</f>
        <v>3</v>
      </c>
      <c r="O41" s="11">
        <f>WEEKDAY(Таблица3[[#This Row],[Дата заказа]],2)</f>
        <v>4</v>
      </c>
    </row>
    <row r="42" spans="3:15" x14ac:dyDescent="0.2">
      <c r="C42" s="1">
        <v>55</v>
      </c>
      <c r="D42" t="s">
        <v>2676</v>
      </c>
      <c r="E42" t="s">
        <v>2677</v>
      </c>
      <c r="F42" t="s">
        <v>2677</v>
      </c>
      <c r="G42">
        <v>699</v>
      </c>
      <c r="H42" t="s">
        <v>2635</v>
      </c>
      <c r="I42" s="11">
        <v>10</v>
      </c>
      <c r="J42" s="11">
        <v>6990</v>
      </c>
      <c r="K42" s="11">
        <v>0</v>
      </c>
      <c r="L42" s="11">
        <v>6990</v>
      </c>
      <c r="M42" s="22">
        <v>42459</v>
      </c>
      <c r="N42" s="11">
        <f>MONTH(Таблица3[[#This Row],[Дата заказа]])</f>
        <v>3</v>
      </c>
      <c r="O42" s="11">
        <f>WEEKDAY(Таблица3[[#This Row],[Дата заказа]],2)</f>
        <v>3</v>
      </c>
    </row>
    <row r="43" spans="3:15" x14ac:dyDescent="0.2">
      <c r="C43" s="1">
        <v>10</v>
      </c>
      <c r="D43" t="s">
        <v>2652</v>
      </c>
      <c r="E43" t="s">
        <v>2647</v>
      </c>
      <c r="F43" t="s">
        <v>2653</v>
      </c>
      <c r="G43">
        <v>800</v>
      </c>
      <c r="H43" t="s">
        <v>2631</v>
      </c>
      <c r="I43" s="11">
        <v>25</v>
      </c>
      <c r="J43" s="11">
        <v>20000</v>
      </c>
      <c r="K43" s="11">
        <v>0.03</v>
      </c>
      <c r="L43" s="11">
        <v>19400</v>
      </c>
      <c r="M43" s="22">
        <v>44006</v>
      </c>
      <c r="N43" s="11">
        <f>MONTH(Таблица3[[#This Row],[Дата заказа]])</f>
        <v>6</v>
      </c>
      <c r="O43" s="11">
        <f>WEEKDAY(Таблица3[[#This Row],[Дата заказа]],2)</f>
        <v>3</v>
      </c>
    </row>
    <row r="44" spans="3:15" x14ac:dyDescent="0.2">
      <c r="C44" s="1">
        <v>27</v>
      </c>
      <c r="D44" t="s">
        <v>2679</v>
      </c>
      <c r="E44" t="s">
        <v>2633</v>
      </c>
      <c r="F44" t="s">
        <v>2675</v>
      </c>
      <c r="G44">
        <v>1994</v>
      </c>
      <c r="H44" t="s">
        <v>2635</v>
      </c>
      <c r="I44" s="11">
        <v>25</v>
      </c>
      <c r="J44" s="11">
        <v>49850</v>
      </c>
      <c r="K44" s="11">
        <v>0.06</v>
      </c>
      <c r="L44" s="11">
        <v>46859</v>
      </c>
      <c r="M44" s="22">
        <v>43655</v>
      </c>
      <c r="N44" s="11">
        <f>MONTH(Таблица3[[#This Row],[Дата заказа]])</f>
        <v>7</v>
      </c>
      <c r="O44" s="11">
        <f>WEEKDAY(Таблица3[[#This Row],[Дата заказа]],2)</f>
        <v>2</v>
      </c>
    </row>
    <row r="45" spans="3:15" x14ac:dyDescent="0.2">
      <c r="C45" s="1">
        <v>56</v>
      </c>
      <c r="D45" t="s">
        <v>2652</v>
      </c>
      <c r="E45" t="s">
        <v>2647</v>
      </c>
      <c r="F45" t="s">
        <v>2653</v>
      </c>
      <c r="G45">
        <v>800</v>
      </c>
      <c r="H45" t="s">
        <v>2631</v>
      </c>
      <c r="I45" s="11">
        <v>40</v>
      </c>
      <c r="J45" s="11">
        <v>32000</v>
      </c>
      <c r="K45" s="11">
        <v>0.03</v>
      </c>
      <c r="L45" s="11">
        <v>31040</v>
      </c>
      <c r="M45" s="22">
        <v>42213</v>
      </c>
      <c r="N45" s="11">
        <f>MONTH(Таблица3[[#This Row],[Дата заказа]])</f>
        <v>7</v>
      </c>
      <c r="O45" s="11">
        <f>WEEKDAY(Таблица3[[#This Row],[Дата заказа]],2)</f>
        <v>2</v>
      </c>
    </row>
    <row r="46" spans="3:15" x14ac:dyDescent="0.2">
      <c r="C46" s="1">
        <v>13</v>
      </c>
      <c r="D46" t="s">
        <v>2649</v>
      </c>
      <c r="E46" t="s">
        <v>2629</v>
      </c>
      <c r="F46" t="s">
        <v>2650</v>
      </c>
      <c r="G46">
        <v>759</v>
      </c>
      <c r="H46" t="s">
        <v>2635</v>
      </c>
      <c r="I46" s="11">
        <v>14</v>
      </c>
      <c r="J46" s="11">
        <v>10626</v>
      </c>
      <c r="K46" s="11">
        <v>0</v>
      </c>
      <c r="L46" s="11">
        <v>10626</v>
      </c>
      <c r="M46" s="22">
        <v>42985</v>
      </c>
      <c r="N46" s="11">
        <f>MONTH(Таблица3[[#This Row],[Дата заказа]])</f>
        <v>9</v>
      </c>
      <c r="O46" s="11">
        <f>WEEKDAY(Таблица3[[#This Row],[Дата заказа]],2)</f>
        <v>4</v>
      </c>
    </row>
    <row r="47" spans="3:15" x14ac:dyDescent="0.2">
      <c r="C47" s="1">
        <v>21</v>
      </c>
      <c r="D47" t="s">
        <v>2654</v>
      </c>
      <c r="E47" t="s">
        <v>2655</v>
      </c>
      <c r="F47" t="s">
        <v>2656</v>
      </c>
      <c r="G47">
        <v>887</v>
      </c>
      <c r="H47" t="s">
        <v>2635</v>
      </c>
      <c r="I47" s="11">
        <v>15</v>
      </c>
      <c r="J47" s="11">
        <v>13305</v>
      </c>
      <c r="K47" s="11">
        <v>0</v>
      </c>
      <c r="L47" s="11">
        <v>13305</v>
      </c>
      <c r="M47" s="22">
        <v>43972</v>
      </c>
      <c r="N47" s="11">
        <f>MONTH(Таблица3[[#This Row],[Дата заказа]])</f>
        <v>5</v>
      </c>
      <c r="O47" s="11">
        <f>WEEKDAY(Таблица3[[#This Row],[Дата заказа]],2)</f>
        <v>4</v>
      </c>
    </row>
    <row r="48" spans="3:15" x14ac:dyDescent="0.2">
      <c r="C48" s="1">
        <v>22</v>
      </c>
      <c r="D48" t="s">
        <v>2681</v>
      </c>
      <c r="E48" t="s">
        <v>2682</v>
      </c>
      <c r="F48" t="s">
        <v>2682</v>
      </c>
      <c r="G48">
        <v>4889</v>
      </c>
      <c r="H48" t="s">
        <v>2635</v>
      </c>
      <c r="I48" s="11">
        <v>18</v>
      </c>
      <c r="J48" s="11">
        <v>88002</v>
      </c>
      <c r="K48" s="11">
        <v>0.12</v>
      </c>
      <c r="L48" s="11">
        <v>77441.759999999995</v>
      </c>
      <c r="M48" s="22">
        <v>42762</v>
      </c>
      <c r="N48" s="11">
        <f>MONTH(Таблица3[[#This Row],[Дата заказа]])</f>
        <v>1</v>
      </c>
      <c r="O48" s="11">
        <f>WEEKDAY(Таблица3[[#This Row],[Дата заказа]],2)</f>
        <v>5</v>
      </c>
    </row>
    <row r="49" spans="3:15" x14ac:dyDescent="0.2">
      <c r="C49" s="1">
        <v>50</v>
      </c>
      <c r="D49" t="s">
        <v>2683</v>
      </c>
      <c r="E49" t="s">
        <v>2644</v>
      </c>
      <c r="F49" t="s">
        <v>2684</v>
      </c>
      <c r="G49">
        <v>912</v>
      </c>
      <c r="H49" t="s">
        <v>2631</v>
      </c>
      <c r="I49" s="11">
        <v>20</v>
      </c>
      <c r="J49" s="11">
        <v>18240</v>
      </c>
      <c r="K49" s="11">
        <v>0</v>
      </c>
      <c r="L49" s="11">
        <v>18240</v>
      </c>
      <c r="M49" s="22">
        <v>43465</v>
      </c>
      <c r="N49" s="11">
        <f>MONTH(Таблица3[[#This Row],[Дата заказа]])</f>
        <v>12</v>
      </c>
      <c r="O49" s="11">
        <f>WEEKDAY(Таблица3[[#This Row],[Дата заказа]],2)</f>
        <v>1</v>
      </c>
    </row>
    <row r="50" spans="3:15" x14ac:dyDescent="0.2">
      <c r="C50" s="1">
        <v>41</v>
      </c>
      <c r="D50" t="s">
        <v>2676</v>
      </c>
      <c r="E50" t="s">
        <v>2677</v>
      </c>
      <c r="F50" t="s">
        <v>2677</v>
      </c>
      <c r="G50">
        <v>699</v>
      </c>
      <c r="H50" t="s">
        <v>2635</v>
      </c>
      <c r="I50" s="11">
        <v>10</v>
      </c>
      <c r="J50" s="11">
        <v>6990</v>
      </c>
      <c r="K50" s="11">
        <v>0</v>
      </c>
      <c r="L50" s="11">
        <v>6990</v>
      </c>
      <c r="M50" s="22">
        <v>43197</v>
      </c>
      <c r="N50" s="11">
        <f>MONTH(Таблица3[[#This Row],[Дата заказа]])</f>
        <v>4</v>
      </c>
      <c r="O50" s="11">
        <f>WEEKDAY(Таблица3[[#This Row],[Дата заказа]],2)</f>
        <v>6</v>
      </c>
    </row>
    <row r="51" spans="3:15" x14ac:dyDescent="0.2">
      <c r="C51" s="1">
        <v>54</v>
      </c>
      <c r="D51" t="s">
        <v>2657</v>
      </c>
      <c r="E51" t="s">
        <v>2644</v>
      </c>
      <c r="F51" t="s">
        <v>2658</v>
      </c>
      <c r="G51">
        <v>847</v>
      </c>
      <c r="H51" t="s">
        <v>2631</v>
      </c>
      <c r="I51" s="11">
        <v>15</v>
      </c>
      <c r="J51" s="11">
        <v>12705</v>
      </c>
      <c r="K51" s="11">
        <v>0</v>
      </c>
      <c r="L51" s="11">
        <v>12705</v>
      </c>
      <c r="M51" s="22">
        <v>42728</v>
      </c>
      <c r="N51" s="11">
        <f>MONTH(Таблица3[[#This Row],[Дата заказа]])</f>
        <v>12</v>
      </c>
      <c r="O51" s="11">
        <f>WEEKDAY(Таблица3[[#This Row],[Дата заказа]],2)</f>
        <v>6</v>
      </c>
    </row>
    <row r="52" spans="3:15" x14ac:dyDescent="0.2">
      <c r="C52" s="1">
        <v>55</v>
      </c>
      <c r="D52" t="s">
        <v>2676</v>
      </c>
      <c r="E52" t="s">
        <v>2677</v>
      </c>
      <c r="F52" t="s">
        <v>2677</v>
      </c>
      <c r="G52">
        <v>699</v>
      </c>
      <c r="H52" t="s">
        <v>2635</v>
      </c>
      <c r="I52" s="11">
        <v>10</v>
      </c>
      <c r="J52" s="11">
        <v>6990</v>
      </c>
      <c r="K52" s="11">
        <v>0</v>
      </c>
      <c r="L52" s="11">
        <v>6990</v>
      </c>
      <c r="M52" s="22">
        <v>43434</v>
      </c>
      <c r="N52" s="11">
        <f>MONTH(Таблица3[[#This Row],[Дата заказа]])</f>
        <v>11</v>
      </c>
      <c r="O52" s="11">
        <f>WEEKDAY(Таблица3[[#This Row],[Дата заказа]],2)</f>
        <v>5</v>
      </c>
    </row>
    <row r="53" spans="3:15" x14ac:dyDescent="0.2">
      <c r="C53" s="1">
        <v>18</v>
      </c>
      <c r="D53" t="s">
        <v>2687</v>
      </c>
      <c r="E53" t="s">
        <v>2669</v>
      </c>
      <c r="F53" t="s">
        <v>2688</v>
      </c>
      <c r="G53">
        <v>1531</v>
      </c>
      <c r="H53" t="s">
        <v>2631</v>
      </c>
      <c r="I53" s="11">
        <v>15</v>
      </c>
      <c r="J53" s="11">
        <v>22965</v>
      </c>
      <c r="K53" s="11">
        <v>0.03</v>
      </c>
      <c r="L53" s="11">
        <v>22276.05</v>
      </c>
      <c r="M53" s="22">
        <v>42111</v>
      </c>
      <c r="N53" s="11">
        <f>MONTH(Таблица3[[#This Row],[Дата заказа]])</f>
        <v>4</v>
      </c>
      <c r="O53" s="11">
        <f>WEEKDAY(Таблица3[[#This Row],[Дата заказа]],2)</f>
        <v>5</v>
      </c>
    </row>
    <row r="54" spans="3:15" x14ac:dyDescent="0.2">
      <c r="C54" s="1">
        <v>55</v>
      </c>
      <c r="D54" t="s">
        <v>2676</v>
      </c>
      <c r="E54" t="s">
        <v>2677</v>
      </c>
      <c r="F54" t="s">
        <v>2677</v>
      </c>
      <c r="G54">
        <v>699</v>
      </c>
      <c r="H54" t="s">
        <v>2635</v>
      </c>
      <c r="I54" s="11">
        <v>10</v>
      </c>
      <c r="J54" s="11">
        <v>6990</v>
      </c>
      <c r="K54" s="11">
        <v>0</v>
      </c>
      <c r="L54" s="11">
        <v>6990</v>
      </c>
      <c r="M54" s="22">
        <v>43450</v>
      </c>
      <c r="N54" s="11">
        <f>MONTH(Таблица3[[#This Row],[Дата заказа]])</f>
        <v>12</v>
      </c>
      <c r="O54" s="11">
        <f>WEEKDAY(Таблица3[[#This Row],[Дата заказа]],2)</f>
        <v>7</v>
      </c>
    </row>
    <row r="55" spans="3:15" x14ac:dyDescent="0.2">
      <c r="C55" s="1">
        <v>51</v>
      </c>
      <c r="D55" t="s">
        <v>2689</v>
      </c>
      <c r="E55" t="s">
        <v>2677</v>
      </c>
      <c r="F55" t="s">
        <v>2690</v>
      </c>
      <c r="G55">
        <v>2211</v>
      </c>
      <c r="H55" t="s">
        <v>2635</v>
      </c>
      <c r="I55" s="11">
        <v>25</v>
      </c>
      <c r="J55" s="11">
        <v>55275</v>
      </c>
      <c r="K55" s="11">
        <v>0.09</v>
      </c>
      <c r="L55" s="11">
        <v>50300.25</v>
      </c>
      <c r="M55" s="22">
        <v>44174</v>
      </c>
      <c r="N55" s="11">
        <f>MONTH(Таблица3[[#This Row],[Дата заказа]])</f>
        <v>12</v>
      </c>
      <c r="O55" s="11">
        <f>WEEKDAY(Таблица3[[#This Row],[Дата заказа]],2)</f>
        <v>3</v>
      </c>
    </row>
    <row r="56" spans="3:15" x14ac:dyDescent="0.2">
      <c r="C56" s="1">
        <v>14</v>
      </c>
      <c r="D56" t="s">
        <v>2691</v>
      </c>
      <c r="E56" t="s">
        <v>2669</v>
      </c>
      <c r="F56" t="s">
        <v>2669</v>
      </c>
      <c r="G56">
        <v>770</v>
      </c>
      <c r="H56" t="s">
        <v>2631</v>
      </c>
      <c r="I56" s="11">
        <v>20</v>
      </c>
      <c r="J56" s="11">
        <v>15400</v>
      </c>
      <c r="K56" s="11">
        <v>0.03</v>
      </c>
      <c r="L56" s="11">
        <v>14938</v>
      </c>
      <c r="M56" s="22">
        <v>42527</v>
      </c>
      <c r="N56" s="11">
        <f>MONTH(Таблица3[[#This Row],[Дата заказа]])</f>
        <v>6</v>
      </c>
      <c r="O56" s="11">
        <f>WEEKDAY(Таблица3[[#This Row],[Дата заказа]],2)</f>
        <v>1</v>
      </c>
    </row>
    <row r="57" spans="3:15" x14ac:dyDescent="0.2">
      <c r="C57" s="1">
        <v>12</v>
      </c>
      <c r="D57" t="s">
        <v>2643</v>
      </c>
      <c r="E57" t="s">
        <v>2644</v>
      </c>
      <c r="F57" t="s">
        <v>2645</v>
      </c>
      <c r="G57">
        <v>1386</v>
      </c>
      <c r="H57" t="s">
        <v>2631</v>
      </c>
      <c r="I57" s="11">
        <v>20</v>
      </c>
      <c r="J57" s="11">
        <v>27720</v>
      </c>
      <c r="K57" s="11">
        <v>0.03</v>
      </c>
      <c r="L57" s="11">
        <v>26888.400000000001</v>
      </c>
      <c r="M57" s="22">
        <v>42162</v>
      </c>
      <c r="N57" s="11">
        <f>MONTH(Таблица3[[#This Row],[Дата заказа]])</f>
        <v>6</v>
      </c>
      <c r="O57" s="11">
        <f>WEEKDAY(Таблица3[[#This Row],[Дата заказа]],2)</f>
        <v>7</v>
      </c>
    </row>
    <row r="58" spans="3:15" x14ac:dyDescent="0.2">
      <c r="C58" s="1">
        <v>20</v>
      </c>
      <c r="D58" t="s">
        <v>2639</v>
      </c>
      <c r="E58" t="s">
        <v>2640</v>
      </c>
      <c r="F58" t="s">
        <v>2641</v>
      </c>
      <c r="G58">
        <v>2198</v>
      </c>
      <c r="H58" t="s">
        <v>2635</v>
      </c>
      <c r="I58" s="11">
        <v>35</v>
      </c>
      <c r="J58" s="11">
        <v>76930</v>
      </c>
      <c r="K58" s="11">
        <v>0.12</v>
      </c>
      <c r="L58" s="11">
        <v>67698.399999999994</v>
      </c>
      <c r="M58" s="22">
        <v>43038</v>
      </c>
      <c r="N58" s="11">
        <f>MONTH(Таблица3[[#This Row],[Дата заказа]])</f>
        <v>10</v>
      </c>
      <c r="O58" s="11">
        <f>WEEKDAY(Таблица3[[#This Row],[Дата заказа]],2)</f>
        <v>1</v>
      </c>
    </row>
    <row r="59" spans="3:15" x14ac:dyDescent="0.2">
      <c r="C59" s="1">
        <v>43</v>
      </c>
      <c r="D59" t="s">
        <v>2693</v>
      </c>
      <c r="E59" t="s">
        <v>2629</v>
      </c>
      <c r="F59" t="s">
        <v>2650</v>
      </c>
      <c r="G59">
        <v>759</v>
      </c>
      <c r="H59" t="s">
        <v>2635</v>
      </c>
      <c r="I59" s="11">
        <v>10</v>
      </c>
      <c r="J59" s="11">
        <v>7590</v>
      </c>
      <c r="K59" s="11">
        <v>0</v>
      </c>
      <c r="L59" s="11">
        <v>7590</v>
      </c>
      <c r="M59" s="22">
        <v>43365</v>
      </c>
      <c r="N59" s="11">
        <f>MONTH(Таблица3[[#This Row],[Дата заказа]])</f>
        <v>9</v>
      </c>
      <c r="O59" s="11">
        <f>WEEKDAY(Таблица3[[#This Row],[Дата заказа]],2)</f>
        <v>6</v>
      </c>
    </row>
    <row r="60" spans="3:15" x14ac:dyDescent="0.2">
      <c r="C60" s="1">
        <v>23</v>
      </c>
      <c r="D60" t="s">
        <v>2694</v>
      </c>
      <c r="E60" t="s">
        <v>2677</v>
      </c>
      <c r="F60" t="s">
        <v>2695</v>
      </c>
      <c r="G60">
        <v>2645</v>
      </c>
      <c r="H60" t="s">
        <v>2635</v>
      </c>
      <c r="I60" s="11">
        <v>50</v>
      </c>
      <c r="J60" s="11">
        <v>132250</v>
      </c>
      <c r="K60" s="11">
        <v>0.15</v>
      </c>
      <c r="L60" s="11">
        <v>112412.5</v>
      </c>
      <c r="M60" s="22">
        <v>42295</v>
      </c>
      <c r="N60" s="11">
        <f>MONTH(Таблица3[[#This Row],[Дата заказа]])</f>
        <v>10</v>
      </c>
      <c r="O60" s="11">
        <f>WEEKDAY(Таблица3[[#This Row],[Дата заказа]],2)</f>
        <v>7</v>
      </c>
    </row>
    <row r="61" spans="3:15" x14ac:dyDescent="0.2">
      <c r="C61" s="1">
        <v>32</v>
      </c>
      <c r="D61" t="s">
        <v>2696</v>
      </c>
      <c r="E61" t="s">
        <v>2629</v>
      </c>
      <c r="F61" t="s">
        <v>2638</v>
      </c>
      <c r="G61">
        <v>967</v>
      </c>
      <c r="H61" t="s">
        <v>2635</v>
      </c>
      <c r="I61" s="11">
        <v>8</v>
      </c>
      <c r="J61" s="11">
        <v>7736</v>
      </c>
      <c r="K61" s="11">
        <v>0</v>
      </c>
      <c r="L61" s="11">
        <v>7736</v>
      </c>
      <c r="M61" s="22">
        <v>43885</v>
      </c>
      <c r="N61" s="11">
        <f>MONTH(Таблица3[[#This Row],[Дата заказа]])</f>
        <v>2</v>
      </c>
      <c r="O61" s="11">
        <f>WEEKDAY(Таблица3[[#This Row],[Дата заказа]],2)</f>
        <v>1</v>
      </c>
    </row>
    <row r="62" spans="3:15" x14ac:dyDescent="0.2">
      <c r="C62" s="1">
        <v>5</v>
      </c>
      <c r="D62" t="s">
        <v>2628</v>
      </c>
      <c r="E62" t="s">
        <v>2629</v>
      </c>
      <c r="F62" t="s">
        <v>2630</v>
      </c>
      <c r="G62">
        <v>1182</v>
      </c>
      <c r="H62" t="s">
        <v>2631</v>
      </c>
      <c r="I62" s="11">
        <v>17</v>
      </c>
      <c r="J62" s="11">
        <v>20094</v>
      </c>
      <c r="K62" s="11">
        <v>0.03</v>
      </c>
      <c r="L62" s="11">
        <v>19491.18</v>
      </c>
      <c r="M62" s="22">
        <v>42492</v>
      </c>
      <c r="N62" s="11">
        <f>MONTH(Таблица3[[#This Row],[Дата заказа]])</f>
        <v>5</v>
      </c>
      <c r="O62" s="11">
        <f>WEEKDAY(Таблица3[[#This Row],[Дата заказа]],2)</f>
        <v>1</v>
      </c>
    </row>
    <row r="63" spans="3:15" x14ac:dyDescent="0.2">
      <c r="C63" s="1">
        <v>25</v>
      </c>
      <c r="D63" t="s">
        <v>2651</v>
      </c>
      <c r="E63" t="s">
        <v>2633</v>
      </c>
      <c r="F63" t="s">
        <v>2634</v>
      </c>
      <c r="G63">
        <v>1994</v>
      </c>
      <c r="H63" t="s">
        <v>2635</v>
      </c>
      <c r="I63" s="11">
        <v>10</v>
      </c>
      <c r="J63" s="11">
        <v>19940</v>
      </c>
      <c r="K63" s="11">
        <v>0.03</v>
      </c>
      <c r="L63" s="11">
        <v>19341.8</v>
      </c>
      <c r="M63" s="22">
        <v>42847</v>
      </c>
      <c r="N63" s="11">
        <f>MONTH(Таблица3[[#This Row],[Дата заказа]])</f>
        <v>4</v>
      </c>
      <c r="O63" s="11">
        <f>WEEKDAY(Таблица3[[#This Row],[Дата заказа]],2)</f>
        <v>6</v>
      </c>
    </row>
    <row r="64" spans="3:15" x14ac:dyDescent="0.2">
      <c r="C64" s="1">
        <v>35</v>
      </c>
      <c r="D64" t="s">
        <v>2698</v>
      </c>
      <c r="E64" t="s">
        <v>2655</v>
      </c>
      <c r="F64" t="s">
        <v>2661</v>
      </c>
      <c r="G64">
        <v>617</v>
      </c>
      <c r="H64" t="s">
        <v>2635</v>
      </c>
      <c r="I64" s="11">
        <v>10</v>
      </c>
      <c r="J64" s="11">
        <v>6170</v>
      </c>
      <c r="K64" s="11">
        <v>0</v>
      </c>
      <c r="L64" s="11">
        <v>6170</v>
      </c>
      <c r="M64" s="22">
        <v>43450</v>
      </c>
      <c r="N64" s="11">
        <f>MONTH(Таблица3[[#This Row],[Дата заказа]])</f>
        <v>12</v>
      </c>
      <c r="O64" s="11">
        <f>WEEKDAY(Таблица3[[#This Row],[Дата заказа]],2)</f>
        <v>7</v>
      </c>
    </row>
    <row r="65" spans="3:15" x14ac:dyDescent="0.2">
      <c r="C65" s="1">
        <v>53</v>
      </c>
      <c r="D65" t="s">
        <v>2646</v>
      </c>
      <c r="E65" t="s">
        <v>2647</v>
      </c>
      <c r="F65" t="s">
        <v>2648</v>
      </c>
      <c r="G65">
        <v>1923</v>
      </c>
      <c r="H65" t="s">
        <v>2631</v>
      </c>
      <c r="I65" s="11">
        <v>35</v>
      </c>
      <c r="J65" s="11">
        <v>67305</v>
      </c>
      <c r="K65" s="11">
        <v>0.06</v>
      </c>
      <c r="L65" s="11">
        <v>63266.7</v>
      </c>
      <c r="M65" s="22">
        <v>44028</v>
      </c>
      <c r="N65" s="11">
        <f>MONTH(Таблица3[[#This Row],[Дата заказа]])</f>
        <v>7</v>
      </c>
      <c r="O65" s="11">
        <f>WEEKDAY(Таблица3[[#This Row],[Дата заказа]],2)</f>
        <v>4</v>
      </c>
    </row>
    <row r="66" spans="3:15" x14ac:dyDescent="0.2">
      <c r="C66" s="1">
        <v>51</v>
      </c>
      <c r="D66" t="s">
        <v>2689</v>
      </c>
      <c r="E66" t="s">
        <v>2677</v>
      </c>
      <c r="F66" t="s">
        <v>2690</v>
      </c>
      <c r="G66">
        <v>2211</v>
      </c>
      <c r="H66" t="s">
        <v>2635</v>
      </c>
      <c r="I66" s="11">
        <v>25</v>
      </c>
      <c r="J66" s="11">
        <v>55275</v>
      </c>
      <c r="K66" s="11">
        <v>0.09</v>
      </c>
      <c r="L66" s="11">
        <v>50300.25</v>
      </c>
      <c r="M66" s="22">
        <v>43810</v>
      </c>
      <c r="N66" s="11">
        <f>MONTH(Таблица3[[#This Row],[Дата заказа]])</f>
        <v>12</v>
      </c>
      <c r="O66" s="11">
        <f>WEEKDAY(Таблица3[[#This Row],[Дата заказа]],2)</f>
        <v>3</v>
      </c>
    </row>
    <row r="67" spans="3:15" x14ac:dyDescent="0.2">
      <c r="C67" s="1">
        <v>1</v>
      </c>
      <c r="D67" t="s">
        <v>2700</v>
      </c>
      <c r="E67" t="s">
        <v>2647</v>
      </c>
      <c r="F67" t="s">
        <v>2701</v>
      </c>
      <c r="G67">
        <v>876</v>
      </c>
      <c r="H67" t="s">
        <v>2635</v>
      </c>
      <c r="I67" s="11">
        <v>20</v>
      </c>
      <c r="J67" s="11">
        <v>17520</v>
      </c>
      <c r="K67" s="11">
        <v>0.03</v>
      </c>
      <c r="L67" s="11">
        <v>16994.400000000001</v>
      </c>
      <c r="M67" s="22">
        <v>43806</v>
      </c>
      <c r="N67" s="11">
        <f>MONTH(Таблица3[[#This Row],[Дата заказа]])</f>
        <v>12</v>
      </c>
      <c r="O67" s="11">
        <f>WEEKDAY(Таблица3[[#This Row],[Дата заказа]],2)</f>
        <v>6</v>
      </c>
    </row>
    <row r="68" spans="3:15" x14ac:dyDescent="0.2">
      <c r="C68" s="1">
        <v>27</v>
      </c>
      <c r="D68" t="s">
        <v>2679</v>
      </c>
      <c r="E68" t="s">
        <v>2633</v>
      </c>
      <c r="F68" t="s">
        <v>2675</v>
      </c>
      <c r="G68">
        <v>1994</v>
      </c>
      <c r="H68" t="s">
        <v>2635</v>
      </c>
      <c r="I68" s="11">
        <v>25</v>
      </c>
      <c r="J68" s="11">
        <v>49850</v>
      </c>
      <c r="K68" s="11">
        <v>0.06</v>
      </c>
      <c r="L68" s="11">
        <v>46859</v>
      </c>
      <c r="M68" s="22">
        <v>43146</v>
      </c>
      <c r="N68" s="11">
        <f>MONTH(Таблица3[[#This Row],[Дата заказа]])</f>
        <v>2</v>
      </c>
      <c r="O68" s="11">
        <f>WEEKDAY(Таблица3[[#This Row],[Дата заказа]],2)</f>
        <v>4</v>
      </c>
    </row>
    <row r="69" spans="3:15" x14ac:dyDescent="0.2">
      <c r="C69" s="1">
        <v>48</v>
      </c>
      <c r="D69" t="s">
        <v>2664</v>
      </c>
      <c r="E69" t="s">
        <v>2647</v>
      </c>
      <c r="F69" t="s">
        <v>2665</v>
      </c>
      <c r="G69">
        <v>2199</v>
      </c>
      <c r="H69" t="s">
        <v>2631</v>
      </c>
      <c r="I69" s="11">
        <v>55</v>
      </c>
      <c r="J69" s="11">
        <v>120945</v>
      </c>
      <c r="K69" s="11">
        <v>0.15</v>
      </c>
      <c r="L69" s="11">
        <v>102803.25</v>
      </c>
      <c r="M69" s="22">
        <v>42443</v>
      </c>
      <c r="N69" s="11">
        <f>MONTH(Таблица3[[#This Row],[Дата заказа]])</f>
        <v>3</v>
      </c>
      <c r="O69" s="11">
        <f>WEEKDAY(Таблица3[[#This Row],[Дата заказа]],2)</f>
        <v>1</v>
      </c>
    </row>
    <row r="70" spans="3:15" x14ac:dyDescent="0.2">
      <c r="C70" s="1">
        <v>36</v>
      </c>
      <c r="D70" t="s">
        <v>2683</v>
      </c>
      <c r="E70" t="s">
        <v>2644</v>
      </c>
      <c r="F70" t="s">
        <v>2684</v>
      </c>
      <c r="G70">
        <v>912</v>
      </c>
      <c r="H70" t="s">
        <v>2631</v>
      </c>
      <c r="I70" s="11">
        <v>15</v>
      </c>
      <c r="J70" s="11">
        <v>13680</v>
      </c>
      <c r="K70" s="11">
        <v>0</v>
      </c>
      <c r="L70" s="11">
        <v>13680</v>
      </c>
      <c r="M70" s="22">
        <v>42079</v>
      </c>
      <c r="N70" s="11">
        <f>MONTH(Таблица3[[#This Row],[Дата заказа]])</f>
        <v>3</v>
      </c>
      <c r="O70" s="11">
        <f>WEEKDAY(Таблица3[[#This Row],[Дата заказа]],2)</f>
        <v>1</v>
      </c>
    </row>
    <row r="71" spans="3:15" x14ac:dyDescent="0.2">
      <c r="C71" s="1">
        <v>29</v>
      </c>
      <c r="D71" t="s">
        <v>2702</v>
      </c>
      <c r="E71" t="s">
        <v>2703</v>
      </c>
      <c r="F71" t="s">
        <v>2704</v>
      </c>
      <c r="G71">
        <v>843</v>
      </c>
      <c r="H71" t="s">
        <v>2635</v>
      </c>
      <c r="I71" s="11">
        <v>10</v>
      </c>
      <c r="J71" s="11">
        <v>8430</v>
      </c>
      <c r="K71" s="11">
        <v>0</v>
      </c>
      <c r="L71" s="11">
        <v>8430</v>
      </c>
      <c r="M71" s="22">
        <v>44109</v>
      </c>
      <c r="N71" s="11">
        <f>MONTH(Таблица3[[#This Row],[Дата заказа]])</f>
        <v>10</v>
      </c>
      <c r="O71" s="11">
        <f>WEEKDAY(Таблица3[[#This Row],[Дата заказа]],2)</f>
        <v>1</v>
      </c>
    </row>
    <row r="72" spans="3:15" x14ac:dyDescent="0.2">
      <c r="C72" s="1">
        <v>37</v>
      </c>
      <c r="D72" t="s">
        <v>2689</v>
      </c>
      <c r="E72" t="s">
        <v>2677</v>
      </c>
      <c r="F72" t="s">
        <v>2690</v>
      </c>
      <c r="G72">
        <v>2211</v>
      </c>
      <c r="H72" t="s">
        <v>2635</v>
      </c>
      <c r="I72" s="11">
        <v>25</v>
      </c>
      <c r="J72" s="11">
        <v>55275</v>
      </c>
      <c r="K72" s="11">
        <v>0.09</v>
      </c>
      <c r="L72" s="11">
        <v>50300.25</v>
      </c>
      <c r="M72" s="22">
        <v>44001</v>
      </c>
      <c r="N72" s="11">
        <f>MONTH(Таблица3[[#This Row],[Дата заказа]])</f>
        <v>6</v>
      </c>
      <c r="O72" s="11">
        <f>WEEKDAY(Таблица3[[#This Row],[Дата заказа]],2)</f>
        <v>5</v>
      </c>
    </row>
    <row r="73" spans="3:15" x14ac:dyDescent="0.2">
      <c r="C73" s="1">
        <v>51</v>
      </c>
      <c r="D73" t="s">
        <v>2689</v>
      </c>
      <c r="E73" t="s">
        <v>2677</v>
      </c>
      <c r="F73" t="s">
        <v>2690</v>
      </c>
      <c r="G73">
        <v>2211</v>
      </c>
      <c r="H73" t="s">
        <v>2635</v>
      </c>
      <c r="I73" s="11">
        <v>25</v>
      </c>
      <c r="J73" s="11">
        <v>55275</v>
      </c>
      <c r="K73" s="11">
        <v>0.09</v>
      </c>
      <c r="L73" s="11">
        <v>50300.25</v>
      </c>
      <c r="M73" s="22">
        <v>42936</v>
      </c>
      <c r="N73" s="11">
        <f>MONTH(Таблица3[[#This Row],[Дата заказа]])</f>
        <v>7</v>
      </c>
      <c r="O73" s="11">
        <f>WEEKDAY(Таблица3[[#This Row],[Дата заказа]],2)</f>
        <v>4</v>
      </c>
    </row>
    <row r="74" spans="3:15" x14ac:dyDescent="0.2">
      <c r="C74" s="1">
        <v>20</v>
      </c>
      <c r="D74" t="s">
        <v>2639</v>
      </c>
      <c r="E74" t="s">
        <v>2640</v>
      </c>
      <c r="F74" t="s">
        <v>2641</v>
      </c>
      <c r="G74">
        <v>2198</v>
      </c>
      <c r="H74" t="s">
        <v>2635</v>
      </c>
      <c r="I74" s="11">
        <v>35</v>
      </c>
      <c r="J74" s="11">
        <v>76930</v>
      </c>
      <c r="K74" s="11">
        <v>0.12</v>
      </c>
      <c r="L74" s="11">
        <v>67698.399999999994</v>
      </c>
      <c r="M74" s="22">
        <v>42434</v>
      </c>
      <c r="N74" s="11">
        <f>MONTH(Таблица3[[#This Row],[Дата заказа]])</f>
        <v>3</v>
      </c>
      <c r="O74" s="11">
        <f>WEEKDAY(Таблица3[[#This Row],[Дата заказа]],2)</f>
        <v>6</v>
      </c>
    </row>
    <row r="75" spans="3:15" x14ac:dyDescent="0.2">
      <c r="C75" s="1">
        <v>36</v>
      </c>
      <c r="D75" t="s">
        <v>2683</v>
      </c>
      <c r="E75" t="s">
        <v>2644</v>
      </c>
      <c r="F75" t="s">
        <v>2684</v>
      </c>
      <c r="G75">
        <v>912</v>
      </c>
      <c r="H75" t="s">
        <v>2631</v>
      </c>
      <c r="I75" s="11">
        <v>15</v>
      </c>
      <c r="J75" s="11">
        <v>13680</v>
      </c>
      <c r="K75" s="11">
        <v>0</v>
      </c>
      <c r="L75" s="11">
        <v>13680</v>
      </c>
      <c r="M75" s="22">
        <v>43600</v>
      </c>
      <c r="N75" s="11">
        <f>MONTH(Таблица3[[#This Row],[Дата заказа]])</f>
        <v>5</v>
      </c>
      <c r="O75" s="11">
        <f>WEEKDAY(Таблица3[[#This Row],[Дата заказа]],2)</f>
        <v>3</v>
      </c>
    </row>
    <row r="76" spans="3:15" x14ac:dyDescent="0.2">
      <c r="C76" s="1">
        <v>8</v>
      </c>
      <c r="D76" t="s">
        <v>2657</v>
      </c>
      <c r="E76" t="s">
        <v>2644</v>
      </c>
      <c r="F76" t="s">
        <v>2658</v>
      </c>
      <c r="G76">
        <v>847</v>
      </c>
      <c r="H76" t="s">
        <v>2631</v>
      </c>
      <c r="I76" s="11">
        <v>15</v>
      </c>
      <c r="J76" s="11">
        <v>12705</v>
      </c>
      <c r="K76" s="11">
        <v>0</v>
      </c>
      <c r="L76" s="11">
        <v>12705</v>
      </c>
      <c r="M76" s="22">
        <v>42500</v>
      </c>
      <c r="N76" s="11">
        <f>MONTH(Таблица3[[#This Row],[Дата заказа]])</f>
        <v>5</v>
      </c>
      <c r="O76" s="11">
        <f>WEEKDAY(Таблица3[[#This Row],[Дата заказа]],2)</f>
        <v>2</v>
      </c>
    </row>
    <row r="77" spans="3:15" x14ac:dyDescent="0.2">
      <c r="C77" s="1">
        <v>50</v>
      </c>
      <c r="D77" t="s">
        <v>2683</v>
      </c>
      <c r="E77" t="s">
        <v>2644</v>
      </c>
      <c r="F77" t="s">
        <v>2684</v>
      </c>
      <c r="G77">
        <v>912</v>
      </c>
      <c r="H77" t="s">
        <v>2631</v>
      </c>
      <c r="I77" s="11">
        <v>20</v>
      </c>
      <c r="J77" s="11">
        <v>18240</v>
      </c>
      <c r="K77" s="11">
        <v>0</v>
      </c>
      <c r="L77" s="11">
        <v>18240</v>
      </c>
      <c r="M77" s="22">
        <v>43533</v>
      </c>
      <c r="N77" s="11">
        <f>MONTH(Таблица3[[#This Row],[Дата заказа]])</f>
        <v>3</v>
      </c>
      <c r="O77" s="11">
        <f>WEEKDAY(Таблица3[[#This Row],[Дата заказа]],2)</f>
        <v>6</v>
      </c>
    </row>
    <row r="78" spans="3:15" x14ac:dyDescent="0.2">
      <c r="C78" s="1">
        <v>18</v>
      </c>
      <c r="D78" t="s">
        <v>2687</v>
      </c>
      <c r="E78" t="s">
        <v>2669</v>
      </c>
      <c r="F78" t="s">
        <v>2688</v>
      </c>
      <c r="G78">
        <v>1531</v>
      </c>
      <c r="H78" t="s">
        <v>2631</v>
      </c>
      <c r="I78" s="11">
        <v>15</v>
      </c>
      <c r="J78" s="11">
        <v>22965</v>
      </c>
      <c r="K78" s="11">
        <v>0.03</v>
      </c>
      <c r="L78" s="11">
        <v>22276.05</v>
      </c>
      <c r="M78" s="22">
        <v>42909</v>
      </c>
      <c r="N78" s="11">
        <f>MONTH(Таблица3[[#This Row],[Дата заказа]])</f>
        <v>6</v>
      </c>
      <c r="O78" s="11">
        <f>WEEKDAY(Таблица3[[#This Row],[Дата заказа]],2)</f>
        <v>5</v>
      </c>
    </row>
    <row r="79" spans="3:15" x14ac:dyDescent="0.2">
      <c r="C79" s="1">
        <v>38</v>
      </c>
      <c r="D79" t="s">
        <v>2628</v>
      </c>
      <c r="E79" t="s">
        <v>2629</v>
      </c>
      <c r="F79" t="s">
        <v>2630</v>
      </c>
      <c r="G79">
        <v>1182</v>
      </c>
      <c r="H79" t="s">
        <v>2631</v>
      </c>
      <c r="I79" s="11">
        <v>17</v>
      </c>
      <c r="J79" s="11">
        <v>20094</v>
      </c>
      <c r="K79" s="11">
        <v>0.03</v>
      </c>
      <c r="L79" s="11">
        <v>19491.18</v>
      </c>
      <c r="M79" s="22">
        <v>43436</v>
      </c>
      <c r="N79" s="11">
        <f>MONTH(Таблица3[[#This Row],[Дата заказа]])</f>
        <v>12</v>
      </c>
      <c r="O79" s="11">
        <f>WEEKDAY(Таблица3[[#This Row],[Дата заказа]],2)</f>
        <v>7</v>
      </c>
    </row>
    <row r="80" spans="3:15" x14ac:dyDescent="0.2">
      <c r="C80" s="1">
        <v>43</v>
      </c>
      <c r="D80" t="s">
        <v>2693</v>
      </c>
      <c r="E80" t="s">
        <v>2629</v>
      </c>
      <c r="F80" t="s">
        <v>2650</v>
      </c>
      <c r="G80">
        <v>759</v>
      </c>
      <c r="H80" t="s">
        <v>2635</v>
      </c>
      <c r="I80" s="11">
        <v>10</v>
      </c>
      <c r="J80" s="11">
        <v>7590</v>
      </c>
      <c r="K80" s="11">
        <v>0</v>
      </c>
      <c r="L80" s="11">
        <v>7590</v>
      </c>
      <c r="M80" s="22">
        <v>44016</v>
      </c>
      <c r="N80" s="11">
        <f>MONTH(Таблица3[[#This Row],[Дата заказа]])</f>
        <v>7</v>
      </c>
      <c r="O80" s="11">
        <f>WEEKDAY(Таблица3[[#This Row],[Дата заказа]],2)</f>
        <v>6</v>
      </c>
    </row>
    <row r="81" spans="3:15" x14ac:dyDescent="0.2">
      <c r="C81" s="1">
        <v>5</v>
      </c>
      <c r="D81" t="s">
        <v>2628</v>
      </c>
      <c r="E81" t="s">
        <v>2629</v>
      </c>
      <c r="F81" t="s">
        <v>2630</v>
      </c>
      <c r="G81">
        <v>1182</v>
      </c>
      <c r="H81" t="s">
        <v>2631</v>
      </c>
      <c r="I81" s="11">
        <v>17</v>
      </c>
      <c r="J81" s="11">
        <v>20094</v>
      </c>
      <c r="K81" s="11">
        <v>0.03</v>
      </c>
      <c r="L81" s="11">
        <v>19491.18</v>
      </c>
      <c r="M81" s="22">
        <v>42849</v>
      </c>
      <c r="N81" s="11">
        <f>MONTH(Таблица3[[#This Row],[Дата заказа]])</f>
        <v>4</v>
      </c>
      <c r="O81" s="11">
        <f>WEEKDAY(Таблица3[[#This Row],[Дата заказа]],2)</f>
        <v>1</v>
      </c>
    </row>
    <row r="82" spans="3:15" x14ac:dyDescent="0.2">
      <c r="C82" s="1">
        <v>52</v>
      </c>
      <c r="D82" t="s">
        <v>2628</v>
      </c>
      <c r="E82" t="s">
        <v>2629</v>
      </c>
      <c r="F82" t="s">
        <v>2630</v>
      </c>
      <c r="G82">
        <v>1182</v>
      </c>
      <c r="H82" t="s">
        <v>2631</v>
      </c>
      <c r="I82" s="11">
        <v>17</v>
      </c>
      <c r="J82" s="11">
        <v>20094</v>
      </c>
      <c r="K82" s="11">
        <v>0.03</v>
      </c>
      <c r="L82" s="11">
        <v>19491.18</v>
      </c>
      <c r="M82" s="22">
        <v>42339</v>
      </c>
      <c r="N82" s="11">
        <f>MONTH(Таблица3[[#This Row],[Дата заказа]])</f>
        <v>12</v>
      </c>
      <c r="O82" s="11">
        <f>WEEKDAY(Таблица3[[#This Row],[Дата заказа]],2)</f>
        <v>2</v>
      </c>
    </row>
    <row r="83" spans="3:15" x14ac:dyDescent="0.2">
      <c r="C83" s="1">
        <v>12</v>
      </c>
      <c r="D83" t="s">
        <v>2643</v>
      </c>
      <c r="E83" t="s">
        <v>2644</v>
      </c>
      <c r="F83" t="s">
        <v>2645</v>
      </c>
      <c r="G83">
        <v>1386</v>
      </c>
      <c r="H83" t="s">
        <v>2631</v>
      </c>
      <c r="I83" s="11">
        <v>20</v>
      </c>
      <c r="J83" s="11">
        <v>27720</v>
      </c>
      <c r="K83" s="11">
        <v>0.03</v>
      </c>
      <c r="L83" s="11">
        <v>26888.400000000001</v>
      </c>
      <c r="M83" s="22">
        <v>42182</v>
      </c>
      <c r="N83" s="11">
        <f>MONTH(Таблица3[[#This Row],[Дата заказа]])</f>
        <v>6</v>
      </c>
      <c r="O83" s="11">
        <f>WEEKDAY(Таблица3[[#This Row],[Дата заказа]],2)</f>
        <v>6</v>
      </c>
    </row>
    <row r="84" spans="3:15" x14ac:dyDescent="0.2">
      <c r="C84" s="1">
        <v>10</v>
      </c>
      <c r="D84" t="s">
        <v>2652</v>
      </c>
      <c r="E84" t="s">
        <v>2647</v>
      </c>
      <c r="F84" t="s">
        <v>2653</v>
      </c>
      <c r="G84">
        <v>800</v>
      </c>
      <c r="H84" t="s">
        <v>2631</v>
      </c>
      <c r="I84" s="11">
        <v>25</v>
      </c>
      <c r="J84" s="11">
        <v>20000</v>
      </c>
      <c r="K84" s="11">
        <v>0.03</v>
      </c>
      <c r="L84" s="11">
        <v>19400</v>
      </c>
      <c r="M84" s="22">
        <v>43474</v>
      </c>
      <c r="N84" s="11">
        <f>MONTH(Таблица3[[#This Row],[Дата заказа]])</f>
        <v>1</v>
      </c>
      <c r="O84" s="11">
        <f>WEEKDAY(Таблица3[[#This Row],[Дата заказа]],2)</f>
        <v>3</v>
      </c>
    </row>
    <row r="85" spans="3:15" x14ac:dyDescent="0.2">
      <c r="C85" s="1">
        <v>7</v>
      </c>
      <c r="D85" t="s">
        <v>2646</v>
      </c>
      <c r="E85" t="s">
        <v>2647</v>
      </c>
      <c r="F85" t="s">
        <v>2648</v>
      </c>
      <c r="G85">
        <v>1923</v>
      </c>
      <c r="H85" t="s">
        <v>2631</v>
      </c>
      <c r="I85" s="11">
        <v>25</v>
      </c>
      <c r="J85" s="11">
        <v>48075</v>
      </c>
      <c r="K85" s="11">
        <v>0.06</v>
      </c>
      <c r="L85" s="11">
        <v>45190.5</v>
      </c>
      <c r="M85" s="22">
        <v>43658</v>
      </c>
      <c r="N85" s="11">
        <f>MONTH(Таблица3[[#This Row],[Дата заказа]])</f>
        <v>7</v>
      </c>
      <c r="O85" s="11">
        <f>WEEKDAY(Таблица3[[#This Row],[Дата заказа]],2)</f>
        <v>5</v>
      </c>
    </row>
    <row r="86" spans="3:15" x14ac:dyDescent="0.2">
      <c r="C86" s="1">
        <v>9</v>
      </c>
      <c r="D86" t="s">
        <v>2676</v>
      </c>
      <c r="E86" t="s">
        <v>2677</v>
      </c>
      <c r="F86" t="s">
        <v>2677</v>
      </c>
      <c r="G86">
        <v>699</v>
      </c>
      <c r="H86" t="s">
        <v>2635</v>
      </c>
      <c r="I86" s="11">
        <v>10</v>
      </c>
      <c r="J86" s="11">
        <v>6990</v>
      </c>
      <c r="K86" s="11">
        <v>0</v>
      </c>
      <c r="L86" s="11">
        <v>6990</v>
      </c>
      <c r="M86" s="22">
        <v>43746</v>
      </c>
      <c r="N86" s="11">
        <f>MONTH(Таблица3[[#This Row],[Дата заказа]])</f>
        <v>10</v>
      </c>
      <c r="O86" s="11">
        <f>WEEKDAY(Таблица3[[#This Row],[Дата заказа]],2)</f>
        <v>2</v>
      </c>
    </row>
    <row r="87" spans="3:15" x14ac:dyDescent="0.2">
      <c r="C87" s="1">
        <v>14</v>
      </c>
      <c r="D87" t="s">
        <v>2691</v>
      </c>
      <c r="E87" t="s">
        <v>2669</v>
      </c>
      <c r="F87" t="s">
        <v>2669</v>
      </c>
      <c r="G87">
        <v>770</v>
      </c>
      <c r="H87" t="s">
        <v>2631</v>
      </c>
      <c r="I87" s="11">
        <v>20</v>
      </c>
      <c r="J87" s="11">
        <v>15400</v>
      </c>
      <c r="K87" s="11">
        <v>0.03</v>
      </c>
      <c r="L87" s="11">
        <v>14938</v>
      </c>
      <c r="M87" s="22">
        <v>42478</v>
      </c>
      <c r="N87" s="11">
        <f>MONTH(Таблица3[[#This Row],[Дата заказа]])</f>
        <v>4</v>
      </c>
      <c r="O87" s="11">
        <f>WEEKDAY(Таблица3[[#This Row],[Дата заказа]],2)</f>
        <v>1</v>
      </c>
    </row>
    <row r="88" spans="3:15" x14ac:dyDescent="0.2">
      <c r="C88" s="1">
        <v>24</v>
      </c>
      <c r="D88" t="s">
        <v>2706</v>
      </c>
      <c r="E88" t="s">
        <v>2640</v>
      </c>
      <c r="F88" t="s">
        <v>2707</v>
      </c>
      <c r="G88">
        <v>957</v>
      </c>
      <c r="H88" t="s">
        <v>2631</v>
      </c>
      <c r="I88" s="11">
        <v>25</v>
      </c>
      <c r="J88" s="11">
        <v>23925</v>
      </c>
      <c r="K88" s="11">
        <v>0.03</v>
      </c>
      <c r="L88" s="11">
        <v>23207.25</v>
      </c>
      <c r="M88" s="22">
        <v>43599</v>
      </c>
      <c r="N88" s="11">
        <f>MONTH(Таблица3[[#This Row],[Дата заказа]])</f>
        <v>5</v>
      </c>
      <c r="O88" s="11">
        <f>WEEKDAY(Таблица3[[#This Row],[Дата заказа]],2)</f>
        <v>2</v>
      </c>
    </row>
    <row r="89" spans="3:15" x14ac:dyDescent="0.2">
      <c r="C89" s="1">
        <v>46</v>
      </c>
      <c r="D89" t="s">
        <v>2691</v>
      </c>
      <c r="E89" t="s">
        <v>2669</v>
      </c>
      <c r="F89" t="s">
        <v>2669</v>
      </c>
      <c r="G89">
        <v>770</v>
      </c>
      <c r="H89" t="s">
        <v>2631</v>
      </c>
      <c r="I89" s="11">
        <v>20</v>
      </c>
      <c r="J89" s="11">
        <v>15400</v>
      </c>
      <c r="K89" s="11">
        <v>0.03</v>
      </c>
      <c r="L89" s="11">
        <v>14938</v>
      </c>
      <c r="M89" s="22">
        <v>43434</v>
      </c>
      <c r="N89" s="11">
        <f>MONTH(Таблица3[[#This Row],[Дата заказа]])</f>
        <v>11</v>
      </c>
      <c r="O89" s="11">
        <f>WEEKDAY(Таблица3[[#This Row],[Дата заказа]],2)</f>
        <v>5</v>
      </c>
    </row>
    <row r="90" spans="3:15" x14ac:dyDescent="0.2">
      <c r="C90" s="1">
        <v>27</v>
      </c>
      <c r="D90" t="s">
        <v>2679</v>
      </c>
      <c r="E90" t="s">
        <v>2633</v>
      </c>
      <c r="F90" t="s">
        <v>2675</v>
      </c>
      <c r="G90">
        <v>1994</v>
      </c>
      <c r="H90" t="s">
        <v>2635</v>
      </c>
      <c r="I90" s="11">
        <v>25</v>
      </c>
      <c r="J90" s="11">
        <v>49850</v>
      </c>
      <c r="K90" s="11">
        <v>0.06</v>
      </c>
      <c r="L90" s="11">
        <v>46859</v>
      </c>
      <c r="M90" s="22">
        <v>42252</v>
      </c>
      <c r="N90" s="11">
        <f>MONTH(Таблица3[[#This Row],[Дата заказа]])</f>
        <v>9</v>
      </c>
      <c r="O90" s="11">
        <f>WEEKDAY(Таблица3[[#This Row],[Дата заказа]],2)</f>
        <v>6</v>
      </c>
    </row>
    <row r="91" spans="3:15" x14ac:dyDescent="0.2">
      <c r="C91" s="1">
        <v>4</v>
      </c>
      <c r="D91" t="s">
        <v>2689</v>
      </c>
      <c r="E91" t="s">
        <v>2677</v>
      </c>
      <c r="F91" t="s">
        <v>2708</v>
      </c>
      <c r="G91">
        <v>2211</v>
      </c>
      <c r="H91" t="s">
        <v>2635</v>
      </c>
      <c r="I91" s="11">
        <v>25</v>
      </c>
      <c r="J91" s="11">
        <v>55275</v>
      </c>
      <c r="K91" s="11">
        <v>0.09</v>
      </c>
      <c r="L91" s="11">
        <v>50300.25</v>
      </c>
      <c r="M91" s="22">
        <v>43212</v>
      </c>
      <c r="N91" s="11">
        <f>MONTH(Таблица3[[#This Row],[Дата заказа]])</f>
        <v>4</v>
      </c>
      <c r="O91" s="11">
        <f>WEEKDAY(Таблица3[[#This Row],[Дата заказа]],2)</f>
        <v>7</v>
      </c>
    </row>
    <row r="92" spans="3:15" x14ac:dyDescent="0.2">
      <c r="C92" s="1">
        <v>53</v>
      </c>
      <c r="D92" t="s">
        <v>2646</v>
      </c>
      <c r="E92" t="s">
        <v>2647</v>
      </c>
      <c r="F92" t="s">
        <v>2648</v>
      </c>
      <c r="G92">
        <v>1923</v>
      </c>
      <c r="H92" t="s">
        <v>2631</v>
      </c>
      <c r="I92" s="11">
        <v>35</v>
      </c>
      <c r="J92" s="11">
        <v>67305</v>
      </c>
      <c r="K92" s="11">
        <v>0.06</v>
      </c>
      <c r="L92" s="11">
        <v>63266.7</v>
      </c>
      <c r="M92" s="22">
        <v>43015</v>
      </c>
      <c r="N92" s="11">
        <f>MONTH(Таблица3[[#This Row],[Дата заказа]])</f>
        <v>10</v>
      </c>
      <c r="O92" s="11">
        <f>WEEKDAY(Таблица3[[#This Row],[Дата заказа]],2)</f>
        <v>6</v>
      </c>
    </row>
    <row r="93" spans="3:15" x14ac:dyDescent="0.2">
      <c r="C93" s="1">
        <v>11</v>
      </c>
      <c r="D93" t="s">
        <v>2693</v>
      </c>
      <c r="E93" t="s">
        <v>2629</v>
      </c>
      <c r="F93" t="s">
        <v>2709</v>
      </c>
      <c r="G93">
        <v>3197</v>
      </c>
      <c r="H93" t="s">
        <v>2635</v>
      </c>
      <c r="I93" s="11">
        <v>10</v>
      </c>
      <c r="J93" s="11">
        <v>31970</v>
      </c>
      <c r="K93" s="11">
        <v>0</v>
      </c>
      <c r="L93" s="11">
        <v>31970</v>
      </c>
      <c r="M93" s="22">
        <v>43603</v>
      </c>
      <c r="N93" s="11">
        <f>MONTH(Таблица3[[#This Row],[Дата заказа]])</f>
        <v>5</v>
      </c>
      <c r="O93" s="11">
        <f>WEEKDAY(Таблица3[[#This Row],[Дата заказа]],2)</f>
        <v>6</v>
      </c>
    </row>
    <row r="94" spans="3:15" x14ac:dyDescent="0.2">
      <c r="C94" s="1">
        <v>28</v>
      </c>
      <c r="D94" t="s">
        <v>2632</v>
      </c>
      <c r="E94" t="s">
        <v>2633</v>
      </c>
      <c r="F94" t="s">
        <v>2634</v>
      </c>
      <c r="G94">
        <v>1994</v>
      </c>
      <c r="H94" t="s">
        <v>2635</v>
      </c>
      <c r="I94" s="11">
        <v>40</v>
      </c>
      <c r="J94" s="11">
        <v>79760</v>
      </c>
      <c r="K94" s="11">
        <v>0.12</v>
      </c>
      <c r="L94" s="11">
        <v>70188.800000000003</v>
      </c>
      <c r="M94" s="22">
        <v>42990</v>
      </c>
      <c r="N94" s="11">
        <f>MONTH(Таблица3[[#This Row],[Дата заказа]])</f>
        <v>9</v>
      </c>
      <c r="O94" s="11">
        <f>WEEKDAY(Таблица3[[#This Row],[Дата заказа]],2)</f>
        <v>2</v>
      </c>
    </row>
    <row r="95" spans="3:15" x14ac:dyDescent="0.2">
      <c r="C95" s="1">
        <v>34</v>
      </c>
      <c r="D95" t="s">
        <v>2664</v>
      </c>
      <c r="E95" t="s">
        <v>2647</v>
      </c>
      <c r="F95" t="s">
        <v>2665</v>
      </c>
      <c r="G95">
        <v>2199</v>
      </c>
      <c r="H95" t="s">
        <v>2631</v>
      </c>
      <c r="I95" s="11">
        <v>60</v>
      </c>
      <c r="J95" s="11">
        <v>131940</v>
      </c>
      <c r="K95" s="11">
        <v>0.15</v>
      </c>
      <c r="L95" s="11">
        <v>112149</v>
      </c>
      <c r="M95" s="22">
        <v>43197</v>
      </c>
      <c r="N95" s="11">
        <f>MONTH(Таблица3[[#This Row],[Дата заказа]])</f>
        <v>4</v>
      </c>
      <c r="O95" s="11">
        <f>WEEKDAY(Таблица3[[#This Row],[Дата заказа]],2)</f>
        <v>6</v>
      </c>
    </row>
    <row r="96" spans="3:15" x14ac:dyDescent="0.2">
      <c r="C96" s="1">
        <v>9</v>
      </c>
      <c r="D96" t="s">
        <v>2676</v>
      </c>
      <c r="E96" t="s">
        <v>2677</v>
      </c>
      <c r="F96" t="s">
        <v>2677</v>
      </c>
      <c r="G96">
        <v>699</v>
      </c>
      <c r="H96" t="s">
        <v>2635</v>
      </c>
      <c r="I96" s="11">
        <v>10</v>
      </c>
      <c r="J96" s="11">
        <v>6990</v>
      </c>
      <c r="K96" s="11">
        <v>0</v>
      </c>
      <c r="L96" s="11">
        <v>6990</v>
      </c>
      <c r="M96" s="22">
        <v>42720</v>
      </c>
      <c r="N96" s="11">
        <f>MONTH(Таблица3[[#This Row],[Дата заказа]])</f>
        <v>12</v>
      </c>
      <c r="O96" s="11">
        <f>WEEKDAY(Таблица3[[#This Row],[Дата заказа]],2)</f>
        <v>5</v>
      </c>
    </row>
    <row r="97" spans="3:15" x14ac:dyDescent="0.2">
      <c r="C97" s="1">
        <v>46</v>
      </c>
      <c r="D97" t="s">
        <v>2691</v>
      </c>
      <c r="E97" t="s">
        <v>2669</v>
      </c>
      <c r="F97" t="s">
        <v>2669</v>
      </c>
      <c r="G97">
        <v>770</v>
      </c>
      <c r="H97" t="s">
        <v>2631</v>
      </c>
      <c r="I97" s="11">
        <v>20</v>
      </c>
      <c r="J97" s="11">
        <v>15400</v>
      </c>
      <c r="K97" s="11">
        <v>0.03</v>
      </c>
      <c r="L97" s="11">
        <v>14938</v>
      </c>
      <c r="M97" s="22">
        <v>42499</v>
      </c>
      <c r="N97" s="11">
        <f>MONTH(Таблица3[[#This Row],[Дата заказа]])</f>
        <v>5</v>
      </c>
      <c r="O97" s="11">
        <f>WEEKDAY(Таблица3[[#This Row],[Дата заказа]],2)</f>
        <v>1</v>
      </c>
    </row>
    <row r="98" spans="3:15" x14ac:dyDescent="0.2">
      <c r="C98" s="1">
        <v>39</v>
      </c>
      <c r="D98" t="s">
        <v>2646</v>
      </c>
      <c r="E98" t="s">
        <v>2647</v>
      </c>
      <c r="F98" t="s">
        <v>2648</v>
      </c>
      <c r="G98">
        <v>1923</v>
      </c>
      <c r="H98" t="s">
        <v>2631</v>
      </c>
      <c r="I98" s="11">
        <v>25</v>
      </c>
      <c r="J98" s="11">
        <v>48075</v>
      </c>
      <c r="K98" s="11">
        <v>0.06</v>
      </c>
      <c r="L98" s="11">
        <v>45190.5</v>
      </c>
      <c r="M98" s="22">
        <v>43810</v>
      </c>
      <c r="N98" s="11">
        <f>MONTH(Таблица3[[#This Row],[Дата заказа]])</f>
        <v>12</v>
      </c>
      <c r="O98" s="11">
        <f>WEEKDAY(Таблица3[[#This Row],[Дата заказа]],2)</f>
        <v>3</v>
      </c>
    </row>
    <row r="99" spans="3:15" x14ac:dyDescent="0.2">
      <c r="C99" s="1">
        <v>21</v>
      </c>
      <c r="D99" t="s">
        <v>2654</v>
      </c>
      <c r="E99" t="s">
        <v>2655</v>
      </c>
      <c r="F99" t="s">
        <v>2656</v>
      </c>
      <c r="G99">
        <v>887</v>
      </c>
      <c r="H99" t="s">
        <v>2635</v>
      </c>
      <c r="I99" s="11">
        <v>15</v>
      </c>
      <c r="J99" s="11">
        <v>13305</v>
      </c>
      <c r="K99" s="11">
        <v>0</v>
      </c>
      <c r="L99" s="11">
        <v>13305</v>
      </c>
      <c r="M99" s="22">
        <v>42271</v>
      </c>
      <c r="N99" s="11">
        <f>MONTH(Таблица3[[#This Row],[Дата заказа]])</f>
        <v>9</v>
      </c>
      <c r="O99" s="11">
        <f>WEEKDAY(Таблица3[[#This Row],[Дата заказа]],2)</f>
        <v>4</v>
      </c>
    </row>
    <row r="100" spans="3:15" x14ac:dyDescent="0.2">
      <c r="C100" s="1">
        <v>54</v>
      </c>
      <c r="D100" t="s">
        <v>2657</v>
      </c>
      <c r="E100" t="s">
        <v>2644</v>
      </c>
      <c r="F100" t="s">
        <v>2658</v>
      </c>
      <c r="G100">
        <v>847</v>
      </c>
      <c r="H100" t="s">
        <v>2631</v>
      </c>
      <c r="I100" s="11">
        <v>15</v>
      </c>
      <c r="J100" s="11">
        <v>12705</v>
      </c>
      <c r="K100" s="11">
        <v>0</v>
      </c>
      <c r="L100" s="11">
        <v>12705</v>
      </c>
      <c r="M100" s="22">
        <v>42237</v>
      </c>
      <c r="N100" s="11">
        <f>MONTH(Таблица3[[#This Row],[Дата заказа]])</f>
        <v>8</v>
      </c>
      <c r="O100" s="11">
        <f>WEEKDAY(Таблица3[[#This Row],[Дата заказа]],2)</f>
        <v>5</v>
      </c>
    </row>
    <row r="101" spans="3:15" x14ac:dyDescent="0.2">
      <c r="C101" s="1">
        <v>13</v>
      </c>
      <c r="D101" t="s">
        <v>2649</v>
      </c>
      <c r="E101" t="s">
        <v>2629</v>
      </c>
      <c r="F101" t="s">
        <v>2650</v>
      </c>
      <c r="G101">
        <v>759</v>
      </c>
      <c r="H101" t="s">
        <v>2635</v>
      </c>
      <c r="I101" s="11">
        <v>14</v>
      </c>
      <c r="J101" s="11">
        <v>10626</v>
      </c>
      <c r="K101" s="11">
        <v>0</v>
      </c>
      <c r="L101" s="11">
        <v>10626</v>
      </c>
      <c r="M101" s="22">
        <v>42101</v>
      </c>
      <c r="N101" s="11">
        <f>MONTH(Таблица3[[#This Row],[Дата заказа]])</f>
        <v>4</v>
      </c>
      <c r="O101" s="11">
        <f>WEEKDAY(Таблица3[[#This Row],[Дата заказа]],2)</f>
        <v>2</v>
      </c>
    </row>
    <row r="102" spans="3:15" x14ac:dyDescent="0.2">
      <c r="C102" s="1">
        <v>48</v>
      </c>
      <c r="D102" t="s">
        <v>2664</v>
      </c>
      <c r="E102" t="s">
        <v>2647</v>
      </c>
      <c r="F102" t="s">
        <v>2665</v>
      </c>
      <c r="G102">
        <v>2199</v>
      </c>
      <c r="H102" t="s">
        <v>2631</v>
      </c>
      <c r="I102" s="11">
        <v>55</v>
      </c>
      <c r="J102" s="11">
        <v>120945</v>
      </c>
      <c r="K102" s="11">
        <v>0.15</v>
      </c>
      <c r="L102" s="11">
        <v>102803.25</v>
      </c>
      <c r="M102" s="22">
        <v>42234</v>
      </c>
      <c r="N102" s="11">
        <f>MONTH(Таблица3[[#This Row],[Дата заказа]])</f>
        <v>8</v>
      </c>
      <c r="O102" s="11">
        <f>WEEKDAY(Таблица3[[#This Row],[Дата заказа]],2)</f>
        <v>2</v>
      </c>
    </row>
    <row r="103" spans="3:15" x14ac:dyDescent="0.2">
      <c r="C103" s="1">
        <v>8</v>
      </c>
      <c r="D103" t="s">
        <v>2657</v>
      </c>
      <c r="E103" t="s">
        <v>2644</v>
      </c>
      <c r="F103" t="s">
        <v>2658</v>
      </c>
      <c r="G103">
        <v>847</v>
      </c>
      <c r="H103" t="s">
        <v>2631</v>
      </c>
      <c r="I103" s="11">
        <v>15</v>
      </c>
      <c r="J103" s="11">
        <v>12705</v>
      </c>
      <c r="K103" s="11">
        <v>0</v>
      </c>
      <c r="L103" s="11">
        <v>12705</v>
      </c>
      <c r="M103" s="22">
        <v>42260</v>
      </c>
      <c r="N103" s="11">
        <f>MONTH(Таблица3[[#This Row],[Дата заказа]])</f>
        <v>9</v>
      </c>
      <c r="O103" s="11">
        <f>WEEKDAY(Таблица3[[#This Row],[Дата заказа]],2)</f>
        <v>7</v>
      </c>
    </row>
    <row r="104" spans="3:15" x14ac:dyDescent="0.2">
      <c r="C104" s="1">
        <v>3</v>
      </c>
      <c r="D104" t="s">
        <v>2642</v>
      </c>
      <c r="E104" t="s">
        <v>2629</v>
      </c>
      <c r="F104" t="s">
        <v>2629</v>
      </c>
      <c r="G104">
        <v>807</v>
      </c>
      <c r="H104" t="s">
        <v>2631</v>
      </c>
      <c r="I104" s="11">
        <v>18</v>
      </c>
      <c r="J104" s="11">
        <v>14526</v>
      </c>
      <c r="K104" s="11">
        <v>0</v>
      </c>
      <c r="L104" s="11">
        <v>14526</v>
      </c>
      <c r="M104" s="22">
        <v>42081</v>
      </c>
      <c r="N104" s="11">
        <f>MONTH(Таблица3[[#This Row],[Дата заказа]])</f>
        <v>3</v>
      </c>
      <c r="O104" s="11">
        <f>WEEKDAY(Таблица3[[#This Row],[Дата заказа]],2)</f>
        <v>3</v>
      </c>
    </row>
    <row r="105" spans="3:15" x14ac:dyDescent="0.2">
      <c r="C105" s="1">
        <v>3</v>
      </c>
      <c r="D105" t="s">
        <v>2642</v>
      </c>
      <c r="E105" t="s">
        <v>2629</v>
      </c>
      <c r="F105" t="s">
        <v>2629</v>
      </c>
      <c r="G105">
        <v>807</v>
      </c>
      <c r="H105" t="s">
        <v>2631</v>
      </c>
      <c r="I105" s="11">
        <v>18</v>
      </c>
      <c r="J105" s="11">
        <v>14526</v>
      </c>
      <c r="K105" s="11">
        <v>0</v>
      </c>
      <c r="L105" s="11">
        <v>14526</v>
      </c>
      <c r="M105" s="22">
        <v>42829</v>
      </c>
      <c r="N105" s="11">
        <f>MONTH(Таблица3[[#This Row],[Дата заказа]])</f>
        <v>4</v>
      </c>
      <c r="O105" s="11">
        <f>WEEKDAY(Таблица3[[#This Row],[Дата заказа]],2)</f>
        <v>2</v>
      </c>
    </row>
    <row r="106" spans="3:15" x14ac:dyDescent="0.2">
      <c r="C106" s="1">
        <v>29</v>
      </c>
      <c r="D106" t="s">
        <v>2702</v>
      </c>
      <c r="E106" t="s">
        <v>2703</v>
      </c>
      <c r="F106" t="s">
        <v>2704</v>
      </c>
      <c r="G106">
        <v>843</v>
      </c>
      <c r="H106" t="s">
        <v>2635</v>
      </c>
      <c r="I106" s="11">
        <v>10</v>
      </c>
      <c r="J106" s="11">
        <v>8430</v>
      </c>
      <c r="K106" s="11">
        <v>0</v>
      </c>
      <c r="L106" s="11">
        <v>8430</v>
      </c>
      <c r="M106" s="22">
        <v>42813</v>
      </c>
      <c r="N106" s="11">
        <f>MONTH(Таблица3[[#This Row],[Дата заказа]])</f>
        <v>3</v>
      </c>
      <c r="O106" s="11">
        <f>WEEKDAY(Таблица3[[#This Row],[Дата заказа]],2)</f>
        <v>7</v>
      </c>
    </row>
    <row r="107" spans="3:15" x14ac:dyDescent="0.2">
      <c r="C107" s="1">
        <v>45</v>
      </c>
      <c r="D107" t="s">
        <v>2649</v>
      </c>
      <c r="E107" t="s">
        <v>2629</v>
      </c>
      <c r="F107" t="s">
        <v>2650</v>
      </c>
      <c r="G107">
        <v>759</v>
      </c>
      <c r="H107" t="s">
        <v>2635</v>
      </c>
      <c r="I107" s="11">
        <v>14</v>
      </c>
      <c r="J107" s="11">
        <v>10626</v>
      </c>
      <c r="K107" s="11">
        <v>0</v>
      </c>
      <c r="L107" s="11">
        <v>10626</v>
      </c>
      <c r="M107" s="22">
        <v>44010</v>
      </c>
      <c r="N107" s="11">
        <f>MONTH(Таблица3[[#This Row],[Дата заказа]])</f>
        <v>6</v>
      </c>
      <c r="O107" s="11">
        <f>WEEKDAY(Таблица3[[#This Row],[Дата заказа]],2)</f>
        <v>7</v>
      </c>
    </row>
    <row r="108" spans="3:15" x14ac:dyDescent="0.2">
      <c r="C108" s="1">
        <v>34</v>
      </c>
      <c r="D108" t="s">
        <v>2664</v>
      </c>
      <c r="E108" t="s">
        <v>2647</v>
      </c>
      <c r="F108" t="s">
        <v>2665</v>
      </c>
      <c r="G108">
        <v>2199</v>
      </c>
      <c r="H108" t="s">
        <v>2631</v>
      </c>
      <c r="I108" s="11">
        <v>60</v>
      </c>
      <c r="J108" s="11">
        <v>131940</v>
      </c>
      <c r="K108" s="11">
        <v>0.15</v>
      </c>
      <c r="L108" s="11">
        <v>112149</v>
      </c>
      <c r="M108" s="22">
        <v>43697</v>
      </c>
      <c r="N108" s="11">
        <f>MONTH(Таблица3[[#This Row],[Дата заказа]])</f>
        <v>8</v>
      </c>
      <c r="O108" s="11">
        <f>WEEKDAY(Таблица3[[#This Row],[Дата заказа]],2)</f>
        <v>2</v>
      </c>
    </row>
    <row r="109" spans="3:15" x14ac:dyDescent="0.2">
      <c r="C109" s="1">
        <v>56</v>
      </c>
      <c r="D109" t="s">
        <v>2652</v>
      </c>
      <c r="E109" t="s">
        <v>2647</v>
      </c>
      <c r="F109" t="s">
        <v>2653</v>
      </c>
      <c r="G109">
        <v>800</v>
      </c>
      <c r="H109" t="s">
        <v>2631</v>
      </c>
      <c r="I109" s="11">
        <v>40</v>
      </c>
      <c r="J109" s="11">
        <v>32000</v>
      </c>
      <c r="K109" s="11">
        <v>0.03</v>
      </c>
      <c r="L109" s="11">
        <v>31040</v>
      </c>
      <c r="M109" s="22">
        <v>43166</v>
      </c>
      <c r="N109" s="11">
        <f>MONTH(Таблица3[[#This Row],[Дата заказа]])</f>
        <v>3</v>
      </c>
      <c r="O109" s="11">
        <f>WEEKDAY(Таблица3[[#This Row],[Дата заказа]],2)</f>
        <v>3</v>
      </c>
    </row>
    <row r="110" spans="3:15" x14ac:dyDescent="0.2">
      <c r="C110" s="1">
        <v>37</v>
      </c>
      <c r="D110" t="s">
        <v>2689</v>
      </c>
      <c r="E110" t="s">
        <v>2677</v>
      </c>
      <c r="F110" t="s">
        <v>2690</v>
      </c>
      <c r="G110">
        <v>2211</v>
      </c>
      <c r="H110" t="s">
        <v>2635</v>
      </c>
      <c r="I110" s="11">
        <v>25</v>
      </c>
      <c r="J110" s="11">
        <v>55275</v>
      </c>
      <c r="K110" s="11">
        <v>0.09</v>
      </c>
      <c r="L110" s="11">
        <v>50300.25</v>
      </c>
      <c r="M110" s="22">
        <v>43845</v>
      </c>
      <c r="N110" s="11">
        <f>MONTH(Таблица3[[#This Row],[Дата заказа]])</f>
        <v>1</v>
      </c>
      <c r="O110" s="11">
        <f>WEEKDAY(Таблица3[[#This Row],[Дата заказа]],2)</f>
        <v>3</v>
      </c>
    </row>
    <row r="111" spans="3:15" x14ac:dyDescent="0.2">
      <c r="C111" s="1">
        <v>26</v>
      </c>
      <c r="D111" t="s">
        <v>2660</v>
      </c>
      <c r="E111" t="s">
        <v>2655</v>
      </c>
      <c r="F111" t="s">
        <v>2661</v>
      </c>
      <c r="G111">
        <v>2197</v>
      </c>
      <c r="H111" t="s">
        <v>2631</v>
      </c>
      <c r="I111" s="11">
        <v>40</v>
      </c>
      <c r="J111" s="11">
        <v>87880</v>
      </c>
      <c r="K111" s="11">
        <v>0.12</v>
      </c>
      <c r="L111" s="11">
        <v>77334.399999999994</v>
      </c>
      <c r="M111" s="22">
        <v>42022</v>
      </c>
      <c r="N111" s="11">
        <f>MONTH(Таблица3[[#This Row],[Дата заказа]])</f>
        <v>1</v>
      </c>
      <c r="O111" s="11">
        <f>WEEKDAY(Таблица3[[#This Row],[Дата заказа]],2)</f>
        <v>7</v>
      </c>
    </row>
    <row r="112" spans="3:15" x14ac:dyDescent="0.2">
      <c r="C112" s="1">
        <v>44</v>
      </c>
      <c r="D112" t="s">
        <v>2643</v>
      </c>
      <c r="E112" t="s">
        <v>2644</v>
      </c>
      <c r="F112" t="s">
        <v>2645</v>
      </c>
      <c r="G112">
        <v>1386</v>
      </c>
      <c r="H112" t="s">
        <v>2631</v>
      </c>
      <c r="I112" s="11">
        <v>20</v>
      </c>
      <c r="J112" s="11">
        <v>27720</v>
      </c>
      <c r="K112" s="11">
        <v>0.03</v>
      </c>
      <c r="L112" s="11">
        <v>26888.400000000001</v>
      </c>
      <c r="M112" s="22">
        <v>42869</v>
      </c>
      <c r="N112" s="11">
        <f>MONTH(Таблица3[[#This Row],[Дата заказа]])</f>
        <v>5</v>
      </c>
      <c r="O112" s="11">
        <f>WEEKDAY(Таблица3[[#This Row],[Дата заказа]],2)</f>
        <v>7</v>
      </c>
    </row>
    <row r="113" spans="3:15" x14ac:dyDescent="0.2">
      <c r="C113" s="1">
        <v>21</v>
      </c>
      <c r="D113" t="s">
        <v>2654</v>
      </c>
      <c r="E113" t="s">
        <v>2655</v>
      </c>
      <c r="F113" t="s">
        <v>2656</v>
      </c>
      <c r="G113">
        <v>887</v>
      </c>
      <c r="H113" t="s">
        <v>2635</v>
      </c>
      <c r="I113" s="11">
        <v>15</v>
      </c>
      <c r="J113" s="11">
        <v>13305</v>
      </c>
      <c r="K113" s="11">
        <v>0</v>
      </c>
      <c r="L113" s="11">
        <v>13305</v>
      </c>
      <c r="M113" s="22">
        <v>43303</v>
      </c>
      <c r="N113" s="11">
        <f>MONTH(Таблица3[[#This Row],[Дата заказа]])</f>
        <v>7</v>
      </c>
      <c r="O113" s="11">
        <f>WEEKDAY(Таблица3[[#This Row],[Дата заказа]],2)</f>
        <v>7</v>
      </c>
    </row>
    <row r="114" spans="3:15" x14ac:dyDescent="0.2">
      <c r="C114" s="1">
        <v>29</v>
      </c>
      <c r="D114" t="s">
        <v>2702</v>
      </c>
      <c r="E114" t="s">
        <v>2703</v>
      </c>
      <c r="F114" t="s">
        <v>2704</v>
      </c>
      <c r="G114">
        <v>843</v>
      </c>
      <c r="H114" t="s">
        <v>2635</v>
      </c>
      <c r="I114" s="11">
        <v>10</v>
      </c>
      <c r="J114" s="11">
        <v>8430</v>
      </c>
      <c r="K114" s="11">
        <v>0</v>
      </c>
      <c r="L114" s="11">
        <v>8430</v>
      </c>
      <c r="M114" s="22">
        <v>42313</v>
      </c>
      <c r="N114" s="11">
        <f>MONTH(Таблица3[[#This Row],[Дата заказа]])</f>
        <v>11</v>
      </c>
      <c r="O114" s="11">
        <f>WEEKDAY(Таблица3[[#This Row],[Дата заказа]],2)</f>
        <v>4</v>
      </c>
    </row>
    <row r="115" spans="3:15" x14ac:dyDescent="0.2">
      <c r="C115" s="1">
        <v>0</v>
      </c>
      <c r="D115" t="s">
        <v>2666</v>
      </c>
      <c r="E115" t="s">
        <v>2655</v>
      </c>
      <c r="F115" t="s">
        <v>2667</v>
      </c>
      <c r="G115">
        <v>620</v>
      </c>
      <c r="H115" t="s">
        <v>2635</v>
      </c>
      <c r="I115" s="11">
        <v>30</v>
      </c>
      <c r="J115" s="11">
        <v>18600</v>
      </c>
      <c r="K115" s="11">
        <v>0.03</v>
      </c>
      <c r="L115" s="11">
        <v>18042</v>
      </c>
      <c r="M115" s="22">
        <v>42782</v>
      </c>
      <c r="N115" s="11">
        <f>MONTH(Таблица3[[#This Row],[Дата заказа]])</f>
        <v>2</v>
      </c>
      <c r="O115" s="11">
        <f>WEEKDAY(Таблица3[[#This Row],[Дата заказа]],2)</f>
        <v>4</v>
      </c>
    </row>
    <row r="116" spans="3:15" x14ac:dyDescent="0.2">
      <c r="C116" s="1">
        <v>56</v>
      </c>
      <c r="D116" t="s">
        <v>2652</v>
      </c>
      <c r="E116" t="s">
        <v>2647</v>
      </c>
      <c r="F116" t="s">
        <v>2653</v>
      </c>
      <c r="G116">
        <v>800</v>
      </c>
      <c r="H116" t="s">
        <v>2631</v>
      </c>
      <c r="I116" s="11">
        <v>40</v>
      </c>
      <c r="J116" s="11">
        <v>32000</v>
      </c>
      <c r="K116" s="11">
        <v>0.03</v>
      </c>
      <c r="L116" s="11">
        <v>31040</v>
      </c>
      <c r="M116" s="22">
        <v>42593</v>
      </c>
      <c r="N116" s="11">
        <f>MONTH(Таблица3[[#This Row],[Дата заказа]])</f>
        <v>8</v>
      </c>
      <c r="O116" s="11">
        <f>WEEKDAY(Таблица3[[#This Row],[Дата заказа]],2)</f>
        <v>4</v>
      </c>
    </row>
    <row r="117" spans="3:15" x14ac:dyDescent="0.2">
      <c r="C117" s="1">
        <v>38</v>
      </c>
      <c r="D117" t="s">
        <v>2628</v>
      </c>
      <c r="E117" t="s">
        <v>2629</v>
      </c>
      <c r="F117" t="s">
        <v>2630</v>
      </c>
      <c r="G117">
        <v>1182</v>
      </c>
      <c r="H117" t="s">
        <v>2631</v>
      </c>
      <c r="I117" s="11">
        <v>17</v>
      </c>
      <c r="J117" s="11">
        <v>20094</v>
      </c>
      <c r="K117" s="11">
        <v>0.03</v>
      </c>
      <c r="L117" s="11">
        <v>19491.18</v>
      </c>
      <c r="M117" s="22">
        <v>42588</v>
      </c>
      <c r="N117" s="11">
        <f>MONTH(Таблица3[[#This Row],[Дата заказа]])</f>
        <v>8</v>
      </c>
      <c r="O117" s="11">
        <f>WEEKDAY(Таблица3[[#This Row],[Дата заказа]],2)</f>
        <v>6</v>
      </c>
    </row>
    <row r="118" spans="3:15" x14ac:dyDescent="0.2">
      <c r="C118" s="1">
        <v>47</v>
      </c>
      <c r="D118" t="s">
        <v>2674</v>
      </c>
      <c r="E118" t="s">
        <v>2633</v>
      </c>
      <c r="F118" t="s">
        <v>2675</v>
      </c>
      <c r="G118">
        <v>1994</v>
      </c>
      <c r="H118" t="s">
        <v>2635</v>
      </c>
      <c r="I118" s="11">
        <v>12</v>
      </c>
      <c r="J118" s="11">
        <v>23928</v>
      </c>
      <c r="K118" s="11">
        <v>0.03</v>
      </c>
      <c r="L118" s="11">
        <v>23210.16</v>
      </c>
      <c r="M118" s="22">
        <v>43407</v>
      </c>
      <c r="N118" s="11">
        <f>MONTH(Таблица3[[#This Row],[Дата заказа]])</f>
        <v>11</v>
      </c>
      <c r="O118" s="11">
        <f>WEEKDAY(Таблица3[[#This Row],[Дата заказа]],2)</f>
        <v>6</v>
      </c>
    </row>
    <row r="119" spans="3:15" x14ac:dyDescent="0.2">
      <c r="C119" s="1">
        <v>15</v>
      </c>
      <c r="D119" t="s">
        <v>2712</v>
      </c>
      <c r="E119" t="s">
        <v>2633</v>
      </c>
      <c r="F119" t="s">
        <v>2713</v>
      </c>
      <c r="G119">
        <v>1994</v>
      </c>
      <c r="H119" t="s">
        <v>2635</v>
      </c>
      <c r="I119" s="11">
        <v>17</v>
      </c>
      <c r="J119" s="11">
        <v>33898</v>
      </c>
      <c r="K119" s="11">
        <v>0.06</v>
      </c>
      <c r="L119" s="11">
        <v>31864.12</v>
      </c>
      <c r="M119" s="22">
        <v>44016</v>
      </c>
      <c r="N119" s="11">
        <f>MONTH(Таблица3[[#This Row],[Дата заказа]])</f>
        <v>7</v>
      </c>
      <c r="O119" s="11">
        <f>WEEKDAY(Таблица3[[#This Row],[Дата заказа]],2)</f>
        <v>6</v>
      </c>
    </row>
    <row r="120" spans="3:15" x14ac:dyDescent="0.2">
      <c r="C120" s="1">
        <v>26</v>
      </c>
      <c r="D120" t="s">
        <v>2660</v>
      </c>
      <c r="E120" t="s">
        <v>2655</v>
      </c>
      <c r="F120" t="s">
        <v>2661</v>
      </c>
      <c r="G120">
        <v>2197</v>
      </c>
      <c r="H120" t="s">
        <v>2631</v>
      </c>
      <c r="I120" s="11">
        <v>40</v>
      </c>
      <c r="J120" s="11">
        <v>87880</v>
      </c>
      <c r="K120" s="11">
        <v>0.12</v>
      </c>
      <c r="L120" s="11">
        <v>77334.399999999994</v>
      </c>
      <c r="M120" s="22">
        <v>43998</v>
      </c>
      <c r="N120" s="11">
        <f>MONTH(Таблица3[[#This Row],[Дата заказа]])</f>
        <v>6</v>
      </c>
      <c r="O120" s="11">
        <f>WEEKDAY(Таблица3[[#This Row],[Дата заказа]],2)</f>
        <v>2</v>
      </c>
    </row>
    <row r="121" spans="3:15" x14ac:dyDescent="0.2">
      <c r="C121" s="1">
        <v>55</v>
      </c>
      <c r="D121" t="s">
        <v>2676</v>
      </c>
      <c r="E121" t="s">
        <v>2677</v>
      </c>
      <c r="F121" t="s">
        <v>2677</v>
      </c>
      <c r="G121">
        <v>699</v>
      </c>
      <c r="H121" t="s">
        <v>2635</v>
      </c>
      <c r="I121" s="11">
        <v>10</v>
      </c>
      <c r="J121" s="11">
        <v>6990</v>
      </c>
      <c r="K121" s="11">
        <v>0</v>
      </c>
      <c r="L121" s="11">
        <v>6990</v>
      </c>
      <c r="M121" s="22">
        <v>43979</v>
      </c>
      <c r="N121" s="11">
        <f>MONTH(Таблица3[[#This Row],[Дата заказа]])</f>
        <v>5</v>
      </c>
      <c r="O121" s="11">
        <f>WEEKDAY(Таблица3[[#This Row],[Дата заказа]],2)</f>
        <v>4</v>
      </c>
    </row>
    <row r="122" spans="3:15" x14ac:dyDescent="0.2">
      <c r="C122" s="1">
        <v>48</v>
      </c>
      <c r="D122" t="s">
        <v>2664</v>
      </c>
      <c r="E122" t="s">
        <v>2647</v>
      </c>
      <c r="F122" t="s">
        <v>2665</v>
      </c>
      <c r="G122">
        <v>2199</v>
      </c>
      <c r="H122" t="s">
        <v>2631</v>
      </c>
      <c r="I122" s="11">
        <v>55</v>
      </c>
      <c r="J122" s="11">
        <v>120945</v>
      </c>
      <c r="K122" s="11">
        <v>0.15</v>
      </c>
      <c r="L122" s="11">
        <v>102803.25</v>
      </c>
      <c r="M122" s="22">
        <v>43214</v>
      </c>
      <c r="N122" s="11">
        <f>MONTH(Таблица3[[#This Row],[Дата заказа]])</f>
        <v>4</v>
      </c>
      <c r="O122" s="11">
        <f>WEEKDAY(Таблица3[[#This Row],[Дата заказа]],2)</f>
        <v>2</v>
      </c>
    </row>
    <row r="123" spans="3:15" x14ac:dyDescent="0.2">
      <c r="C123" s="1">
        <v>25</v>
      </c>
      <c r="D123" t="s">
        <v>2651</v>
      </c>
      <c r="E123" t="s">
        <v>2633</v>
      </c>
      <c r="F123" t="s">
        <v>2634</v>
      </c>
      <c r="G123">
        <v>1994</v>
      </c>
      <c r="H123" t="s">
        <v>2635</v>
      </c>
      <c r="I123" s="11">
        <v>10</v>
      </c>
      <c r="J123" s="11">
        <v>19940</v>
      </c>
      <c r="K123" s="11">
        <v>0.03</v>
      </c>
      <c r="L123" s="11">
        <v>19341.8</v>
      </c>
      <c r="M123" s="22">
        <v>43759</v>
      </c>
      <c r="N123" s="11">
        <f>MONTH(Таблица3[[#This Row],[Дата заказа]])</f>
        <v>10</v>
      </c>
      <c r="O123" s="11">
        <f>WEEKDAY(Таблица3[[#This Row],[Дата заказа]],2)</f>
        <v>1</v>
      </c>
    </row>
    <row r="124" spans="3:15" x14ac:dyDescent="0.2">
      <c r="C124" s="1">
        <v>3</v>
      </c>
      <c r="D124" t="s">
        <v>2642</v>
      </c>
      <c r="E124" t="s">
        <v>2629</v>
      </c>
      <c r="F124" t="s">
        <v>2629</v>
      </c>
      <c r="G124">
        <v>807</v>
      </c>
      <c r="H124" t="s">
        <v>2631</v>
      </c>
      <c r="I124" s="11">
        <v>18</v>
      </c>
      <c r="J124" s="11">
        <v>14526</v>
      </c>
      <c r="K124" s="11">
        <v>0</v>
      </c>
      <c r="L124" s="11">
        <v>14526</v>
      </c>
      <c r="M124" s="22">
        <v>43769</v>
      </c>
      <c r="N124" s="11">
        <f>MONTH(Таблица3[[#This Row],[Дата заказа]])</f>
        <v>10</v>
      </c>
      <c r="O124" s="11">
        <f>WEEKDAY(Таблица3[[#This Row],[Дата заказа]],2)</f>
        <v>4</v>
      </c>
    </row>
    <row r="125" spans="3:15" x14ac:dyDescent="0.2">
      <c r="C125" s="1">
        <v>13</v>
      </c>
      <c r="D125" t="s">
        <v>2649</v>
      </c>
      <c r="E125" t="s">
        <v>2629</v>
      </c>
      <c r="F125" t="s">
        <v>2650</v>
      </c>
      <c r="G125">
        <v>759</v>
      </c>
      <c r="H125" t="s">
        <v>2635</v>
      </c>
      <c r="I125" s="11">
        <v>14</v>
      </c>
      <c r="J125" s="11">
        <v>10626</v>
      </c>
      <c r="K125" s="11">
        <v>0</v>
      </c>
      <c r="L125" s="11">
        <v>10626</v>
      </c>
      <c r="M125" s="22">
        <v>43303</v>
      </c>
      <c r="N125" s="11">
        <f>MONTH(Таблица3[[#This Row],[Дата заказа]])</f>
        <v>7</v>
      </c>
      <c r="O125" s="11">
        <f>WEEKDAY(Таблица3[[#This Row],[Дата заказа]],2)</f>
        <v>7</v>
      </c>
    </row>
    <row r="126" spans="3:15" x14ac:dyDescent="0.2">
      <c r="C126" s="1">
        <v>15</v>
      </c>
      <c r="D126" t="s">
        <v>2712</v>
      </c>
      <c r="E126" t="s">
        <v>2633</v>
      </c>
      <c r="F126" t="s">
        <v>2713</v>
      </c>
      <c r="G126">
        <v>1994</v>
      </c>
      <c r="H126" t="s">
        <v>2635</v>
      </c>
      <c r="I126" s="11">
        <v>17</v>
      </c>
      <c r="J126" s="11">
        <v>33898</v>
      </c>
      <c r="K126" s="11">
        <v>0.06</v>
      </c>
      <c r="L126" s="11">
        <v>31864.12</v>
      </c>
      <c r="M126" s="22">
        <v>42239</v>
      </c>
      <c r="N126" s="11">
        <f>MONTH(Таблица3[[#This Row],[Дата заказа]])</f>
        <v>8</v>
      </c>
      <c r="O126" s="11">
        <f>WEEKDAY(Таблица3[[#This Row],[Дата заказа]],2)</f>
        <v>7</v>
      </c>
    </row>
    <row r="127" spans="3:15" x14ac:dyDescent="0.2">
      <c r="C127" s="1">
        <v>33</v>
      </c>
      <c r="D127" t="s">
        <v>2674</v>
      </c>
      <c r="E127" t="s">
        <v>2633</v>
      </c>
      <c r="F127" t="s">
        <v>2675</v>
      </c>
      <c r="G127">
        <v>1994</v>
      </c>
      <c r="H127" t="s">
        <v>2635</v>
      </c>
      <c r="I127" s="11">
        <v>12</v>
      </c>
      <c r="J127" s="11">
        <v>23928</v>
      </c>
      <c r="K127" s="11">
        <v>0.03</v>
      </c>
      <c r="L127" s="11">
        <v>23210.16</v>
      </c>
      <c r="M127" s="22">
        <v>42213</v>
      </c>
      <c r="N127" s="11">
        <f>MONTH(Таблица3[[#This Row],[Дата заказа]])</f>
        <v>7</v>
      </c>
      <c r="O127" s="11">
        <f>WEEKDAY(Таблица3[[#This Row],[Дата заказа]],2)</f>
        <v>2</v>
      </c>
    </row>
    <row r="128" spans="3:15" x14ac:dyDescent="0.2">
      <c r="C128" s="1">
        <v>5</v>
      </c>
      <c r="D128" t="s">
        <v>2628</v>
      </c>
      <c r="E128" t="s">
        <v>2629</v>
      </c>
      <c r="F128" t="s">
        <v>2630</v>
      </c>
      <c r="G128">
        <v>1182</v>
      </c>
      <c r="H128" t="s">
        <v>2631</v>
      </c>
      <c r="I128" s="11">
        <v>17</v>
      </c>
      <c r="J128" s="11">
        <v>20094</v>
      </c>
      <c r="K128" s="11">
        <v>0.03</v>
      </c>
      <c r="L128" s="11">
        <v>19491.18</v>
      </c>
      <c r="M128" s="22">
        <v>42175</v>
      </c>
      <c r="N128" s="11">
        <f>MONTH(Таблица3[[#This Row],[Дата заказа]])</f>
        <v>6</v>
      </c>
      <c r="O128" s="11">
        <f>WEEKDAY(Таблица3[[#This Row],[Дата заказа]],2)</f>
        <v>6</v>
      </c>
    </row>
    <row r="129" spans="3:15" x14ac:dyDescent="0.2">
      <c r="C129" s="1">
        <v>23</v>
      </c>
      <c r="D129" t="s">
        <v>2694</v>
      </c>
      <c r="E129" t="s">
        <v>2677</v>
      </c>
      <c r="F129" t="s">
        <v>2695</v>
      </c>
      <c r="G129">
        <v>2645</v>
      </c>
      <c r="H129" t="s">
        <v>2635</v>
      </c>
      <c r="I129" s="11">
        <v>50</v>
      </c>
      <c r="J129" s="11">
        <v>132250</v>
      </c>
      <c r="K129" s="11">
        <v>0.15</v>
      </c>
      <c r="L129" s="11">
        <v>112412.5</v>
      </c>
      <c r="M129" s="22">
        <v>43195</v>
      </c>
      <c r="N129" s="11">
        <f>MONTH(Таблица3[[#This Row],[Дата заказа]])</f>
        <v>4</v>
      </c>
      <c r="O129" s="11">
        <f>WEEKDAY(Таблица3[[#This Row],[Дата заказа]],2)</f>
        <v>4</v>
      </c>
    </row>
    <row r="130" spans="3:15" x14ac:dyDescent="0.2">
      <c r="C130" s="1">
        <v>2</v>
      </c>
      <c r="D130" t="s">
        <v>2715</v>
      </c>
      <c r="E130" t="s">
        <v>2629</v>
      </c>
      <c r="F130" t="s">
        <v>2716</v>
      </c>
      <c r="G130">
        <v>1178</v>
      </c>
      <c r="H130" t="s">
        <v>2635</v>
      </c>
      <c r="I130" s="11">
        <v>10</v>
      </c>
      <c r="J130" s="11">
        <v>11780</v>
      </c>
      <c r="K130" s="11">
        <v>0</v>
      </c>
      <c r="L130" s="11">
        <v>11780</v>
      </c>
      <c r="M130" s="22">
        <v>43631</v>
      </c>
      <c r="N130" s="11">
        <f>MONTH(Таблица3[[#This Row],[Дата заказа]])</f>
        <v>6</v>
      </c>
      <c r="O130" s="11">
        <f>WEEKDAY(Таблица3[[#This Row],[Дата заказа]],2)</f>
        <v>6</v>
      </c>
    </row>
    <row r="131" spans="3:15" x14ac:dyDescent="0.2">
      <c r="C131" s="1">
        <v>28</v>
      </c>
      <c r="D131" t="s">
        <v>2632</v>
      </c>
      <c r="E131" t="s">
        <v>2633</v>
      </c>
      <c r="F131" t="s">
        <v>2634</v>
      </c>
      <c r="G131">
        <v>1994</v>
      </c>
      <c r="H131" t="s">
        <v>2635</v>
      </c>
      <c r="I131" s="11">
        <v>40</v>
      </c>
      <c r="J131" s="11">
        <v>79760</v>
      </c>
      <c r="K131" s="11">
        <v>0.12</v>
      </c>
      <c r="L131" s="11">
        <v>70188.800000000003</v>
      </c>
      <c r="M131" s="22">
        <v>42088</v>
      </c>
      <c r="N131" s="11">
        <f>MONTH(Таблица3[[#This Row],[Дата заказа]])</f>
        <v>3</v>
      </c>
      <c r="O131" s="11">
        <f>WEEKDAY(Таблица3[[#This Row],[Дата заказа]],2)</f>
        <v>3</v>
      </c>
    </row>
    <row r="132" spans="3:15" x14ac:dyDescent="0.2">
      <c r="C132" s="1">
        <v>6</v>
      </c>
      <c r="D132" t="s">
        <v>2662</v>
      </c>
      <c r="E132" t="s">
        <v>2629</v>
      </c>
      <c r="F132" t="s">
        <v>2663</v>
      </c>
      <c r="G132">
        <v>3197</v>
      </c>
      <c r="H132" t="s">
        <v>2635</v>
      </c>
      <c r="I132" s="11">
        <v>6</v>
      </c>
      <c r="J132" s="11">
        <v>19182</v>
      </c>
      <c r="K132" s="11">
        <v>0.03</v>
      </c>
      <c r="L132" s="11">
        <v>18606.54</v>
      </c>
      <c r="M132" s="22">
        <v>42586</v>
      </c>
      <c r="N132" s="11">
        <f>MONTH(Таблица3[[#This Row],[Дата заказа]])</f>
        <v>8</v>
      </c>
      <c r="O132" s="11">
        <f>WEEKDAY(Таблица3[[#This Row],[Дата заказа]],2)</f>
        <v>4</v>
      </c>
    </row>
    <row r="133" spans="3:15" x14ac:dyDescent="0.2">
      <c r="C133" s="1">
        <v>31</v>
      </c>
      <c r="D133" t="s">
        <v>2718</v>
      </c>
      <c r="E133" t="s">
        <v>2655</v>
      </c>
      <c r="F133" t="s">
        <v>2719</v>
      </c>
      <c r="G133">
        <v>1228</v>
      </c>
      <c r="H133" t="s">
        <v>2631</v>
      </c>
      <c r="I133" s="11">
        <v>45</v>
      </c>
      <c r="J133" s="11">
        <v>55260</v>
      </c>
      <c r="K133" s="11">
        <v>0.09</v>
      </c>
      <c r="L133" s="11">
        <v>50286.6</v>
      </c>
      <c r="M133" s="22">
        <v>43488</v>
      </c>
      <c r="N133" s="11">
        <f>MONTH(Таблица3[[#This Row],[Дата заказа]])</f>
        <v>1</v>
      </c>
      <c r="O133" s="11">
        <f>WEEKDAY(Таблица3[[#This Row],[Дата заказа]],2)</f>
        <v>3</v>
      </c>
    </row>
    <row r="134" spans="3:15" x14ac:dyDescent="0.2">
      <c r="C134" s="1">
        <v>51</v>
      </c>
      <c r="D134" t="s">
        <v>2689</v>
      </c>
      <c r="E134" t="s">
        <v>2677</v>
      </c>
      <c r="F134" t="s">
        <v>2690</v>
      </c>
      <c r="G134">
        <v>2211</v>
      </c>
      <c r="H134" t="s">
        <v>2635</v>
      </c>
      <c r="I134" s="11">
        <v>25</v>
      </c>
      <c r="J134" s="11">
        <v>55275</v>
      </c>
      <c r="K134" s="11">
        <v>0.09</v>
      </c>
      <c r="L134" s="11">
        <v>50300.25</v>
      </c>
      <c r="M134" s="22">
        <v>43312</v>
      </c>
      <c r="N134" s="11">
        <f>MONTH(Таблица3[[#This Row],[Дата заказа]])</f>
        <v>7</v>
      </c>
      <c r="O134" s="11">
        <f>WEEKDAY(Таблица3[[#This Row],[Дата заказа]],2)</f>
        <v>2</v>
      </c>
    </row>
    <row r="135" spans="3:15" x14ac:dyDescent="0.2">
      <c r="C135" s="1">
        <v>53</v>
      </c>
      <c r="D135" t="s">
        <v>2646</v>
      </c>
      <c r="E135" t="s">
        <v>2647</v>
      </c>
      <c r="F135" t="s">
        <v>2648</v>
      </c>
      <c r="G135">
        <v>1923</v>
      </c>
      <c r="H135" t="s">
        <v>2631</v>
      </c>
      <c r="I135" s="11">
        <v>35</v>
      </c>
      <c r="J135" s="11">
        <v>67305</v>
      </c>
      <c r="K135" s="11">
        <v>0.06</v>
      </c>
      <c r="L135" s="11">
        <v>63266.7</v>
      </c>
      <c r="M135" s="22">
        <v>43498</v>
      </c>
      <c r="N135" s="11">
        <f>MONTH(Таблица3[[#This Row],[Дата заказа]])</f>
        <v>2</v>
      </c>
      <c r="O135" s="11">
        <f>WEEKDAY(Таблица3[[#This Row],[Дата заказа]],2)</f>
        <v>6</v>
      </c>
    </row>
    <row r="136" spans="3:15" x14ac:dyDescent="0.2">
      <c r="C136" s="1">
        <v>18</v>
      </c>
      <c r="D136" t="s">
        <v>2687</v>
      </c>
      <c r="E136" t="s">
        <v>2669</v>
      </c>
      <c r="F136" t="s">
        <v>2688</v>
      </c>
      <c r="G136">
        <v>1531</v>
      </c>
      <c r="H136" t="s">
        <v>2631</v>
      </c>
      <c r="I136" s="11">
        <v>15</v>
      </c>
      <c r="J136" s="11">
        <v>22965</v>
      </c>
      <c r="K136" s="11">
        <v>0.03</v>
      </c>
      <c r="L136" s="11">
        <v>22276.05</v>
      </c>
      <c r="M136" s="22">
        <v>43915</v>
      </c>
      <c r="N136" s="11">
        <f>MONTH(Таблица3[[#This Row],[Дата заказа]])</f>
        <v>3</v>
      </c>
      <c r="O136" s="11">
        <f>WEEKDAY(Таблица3[[#This Row],[Дата заказа]],2)</f>
        <v>3</v>
      </c>
    </row>
    <row r="137" spans="3:15" x14ac:dyDescent="0.2">
      <c r="C137" s="1">
        <v>51</v>
      </c>
      <c r="D137" t="s">
        <v>2689</v>
      </c>
      <c r="E137" t="s">
        <v>2677</v>
      </c>
      <c r="F137" t="s">
        <v>2690</v>
      </c>
      <c r="G137">
        <v>2211</v>
      </c>
      <c r="H137" t="s">
        <v>2635</v>
      </c>
      <c r="I137" s="11">
        <v>25</v>
      </c>
      <c r="J137" s="11">
        <v>55275</v>
      </c>
      <c r="K137" s="11">
        <v>0.09</v>
      </c>
      <c r="L137" s="11">
        <v>50300.25</v>
      </c>
      <c r="M137" s="22">
        <v>42720</v>
      </c>
      <c r="N137" s="11">
        <f>MONTH(Таблица3[[#This Row],[Дата заказа]])</f>
        <v>12</v>
      </c>
      <c r="O137" s="11">
        <f>WEEKDAY(Таблица3[[#This Row],[Дата заказа]],2)</f>
        <v>5</v>
      </c>
    </row>
    <row r="138" spans="3:15" x14ac:dyDescent="0.2">
      <c r="C138" s="1">
        <v>53</v>
      </c>
      <c r="D138" t="s">
        <v>2646</v>
      </c>
      <c r="E138" t="s">
        <v>2647</v>
      </c>
      <c r="F138" t="s">
        <v>2648</v>
      </c>
      <c r="G138">
        <v>1923</v>
      </c>
      <c r="H138" t="s">
        <v>2631</v>
      </c>
      <c r="I138" s="11">
        <v>35</v>
      </c>
      <c r="J138" s="11">
        <v>67305</v>
      </c>
      <c r="K138" s="11">
        <v>0.06</v>
      </c>
      <c r="L138" s="11">
        <v>63266.7</v>
      </c>
      <c r="M138" s="22">
        <v>43584</v>
      </c>
      <c r="N138" s="11">
        <f>MONTH(Таблица3[[#This Row],[Дата заказа]])</f>
        <v>4</v>
      </c>
      <c r="O138" s="11">
        <f>WEEKDAY(Таблица3[[#This Row],[Дата заказа]],2)</f>
        <v>1</v>
      </c>
    </row>
    <row r="139" spans="3:15" x14ac:dyDescent="0.2">
      <c r="C139" s="1">
        <v>17</v>
      </c>
      <c r="D139" t="s">
        <v>2637</v>
      </c>
      <c r="E139" t="s">
        <v>2629</v>
      </c>
      <c r="F139" t="s">
        <v>2638</v>
      </c>
      <c r="G139">
        <v>967</v>
      </c>
      <c r="H139" t="s">
        <v>2635</v>
      </c>
      <c r="I139" s="11">
        <v>12</v>
      </c>
      <c r="J139" s="11">
        <v>11604</v>
      </c>
      <c r="K139" s="11">
        <v>0</v>
      </c>
      <c r="L139" s="11">
        <v>11604</v>
      </c>
      <c r="M139" s="22">
        <v>42430</v>
      </c>
      <c r="N139" s="11">
        <f>MONTH(Таблица3[[#This Row],[Дата заказа]])</f>
        <v>3</v>
      </c>
      <c r="O139" s="11">
        <f>WEEKDAY(Таблица3[[#This Row],[Дата заказа]],2)</f>
        <v>2</v>
      </c>
    </row>
    <row r="140" spans="3:15" x14ac:dyDescent="0.2">
      <c r="C140" s="1">
        <v>39</v>
      </c>
      <c r="D140" t="s">
        <v>2646</v>
      </c>
      <c r="E140" t="s">
        <v>2647</v>
      </c>
      <c r="F140" t="s">
        <v>2648</v>
      </c>
      <c r="G140">
        <v>1923</v>
      </c>
      <c r="H140" t="s">
        <v>2631</v>
      </c>
      <c r="I140" s="11">
        <v>25</v>
      </c>
      <c r="J140" s="11">
        <v>48075</v>
      </c>
      <c r="K140" s="11">
        <v>0.06</v>
      </c>
      <c r="L140" s="11">
        <v>45190.5</v>
      </c>
      <c r="M140" s="22">
        <v>44176</v>
      </c>
      <c r="N140" s="11">
        <f>MONTH(Таблица3[[#This Row],[Дата заказа]])</f>
        <v>12</v>
      </c>
      <c r="O140" s="11">
        <f>WEEKDAY(Таблица3[[#This Row],[Дата заказа]],2)</f>
        <v>5</v>
      </c>
    </row>
    <row r="141" spans="3:15" x14ac:dyDescent="0.2">
      <c r="C141" s="1">
        <v>41</v>
      </c>
      <c r="D141" t="s">
        <v>2676</v>
      </c>
      <c r="E141" t="s">
        <v>2677</v>
      </c>
      <c r="F141" t="s">
        <v>2677</v>
      </c>
      <c r="G141">
        <v>699</v>
      </c>
      <c r="H141" t="s">
        <v>2635</v>
      </c>
      <c r="I141" s="11">
        <v>10</v>
      </c>
      <c r="J141" s="11">
        <v>6990</v>
      </c>
      <c r="K141" s="11">
        <v>0</v>
      </c>
      <c r="L141" s="11">
        <v>6990</v>
      </c>
      <c r="M141" s="22">
        <v>43741</v>
      </c>
      <c r="N141" s="11">
        <f>MONTH(Таблица3[[#This Row],[Дата заказа]])</f>
        <v>10</v>
      </c>
      <c r="O141" s="11">
        <f>WEEKDAY(Таблица3[[#This Row],[Дата заказа]],2)</f>
        <v>4</v>
      </c>
    </row>
    <row r="142" spans="3:15" x14ac:dyDescent="0.2">
      <c r="C142" s="1">
        <v>28</v>
      </c>
      <c r="D142" t="s">
        <v>2632</v>
      </c>
      <c r="E142" t="s">
        <v>2633</v>
      </c>
      <c r="F142" t="s">
        <v>2634</v>
      </c>
      <c r="G142">
        <v>1994</v>
      </c>
      <c r="H142" t="s">
        <v>2635</v>
      </c>
      <c r="I142" s="11">
        <v>40</v>
      </c>
      <c r="J142" s="11">
        <v>79760</v>
      </c>
      <c r="K142" s="11">
        <v>0.12</v>
      </c>
      <c r="L142" s="11">
        <v>70188.800000000003</v>
      </c>
      <c r="M142" s="22">
        <v>42807</v>
      </c>
      <c r="N142" s="11">
        <f>MONTH(Таблица3[[#This Row],[Дата заказа]])</f>
        <v>3</v>
      </c>
      <c r="O142" s="11">
        <f>WEEKDAY(Таблица3[[#This Row],[Дата заказа]],2)</f>
        <v>1</v>
      </c>
    </row>
    <row r="143" spans="3:15" x14ac:dyDescent="0.2">
      <c r="C143" s="1">
        <v>25</v>
      </c>
      <c r="D143" t="s">
        <v>2651</v>
      </c>
      <c r="E143" t="s">
        <v>2633</v>
      </c>
      <c r="F143" t="s">
        <v>2634</v>
      </c>
      <c r="G143">
        <v>1994</v>
      </c>
      <c r="H143" t="s">
        <v>2635</v>
      </c>
      <c r="I143" s="11">
        <v>10</v>
      </c>
      <c r="J143" s="11">
        <v>19940</v>
      </c>
      <c r="K143" s="11">
        <v>0.03</v>
      </c>
      <c r="L143" s="11">
        <v>19341.8</v>
      </c>
      <c r="M143" s="22">
        <v>42204</v>
      </c>
      <c r="N143" s="11">
        <f>MONTH(Таблица3[[#This Row],[Дата заказа]])</f>
        <v>7</v>
      </c>
      <c r="O143" s="11">
        <f>WEEKDAY(Таблица3[[#This Row],[Дата заказа]],2)</f>
        <v>7</v>
      </c>
    </row>
    <row r="144" spans="3:15" x14ac:dyDescent="0.2">
      <c r="C144" s="1">
        <v>38</v>
      </c>
      <c r="D144" t="s">
        <v>2628</v>
      </c>
      <c r="E144" t="s">
        <v>2629</v>
      </c>
      <c r="F144" t="s">
        <v>2630</v>
      </c>
      <c r="G144">
        <v>1182</v>
      </c>
      <c r="H144" t="s">
        <v>2631</v>
      </c>
      <c r="I144" s="11">
        <v>17</v>
      </c>
      <c r="J144" s="11">
        <v>20094</v>
      </c>
      <c r="K144" s="11">
        <v>0.03</v>
      </c>
      <c r="L144" s="11">
        <v>19491.18</v>
      </c>
      <c r="M144" s="22">
        <v>42472</v>
      </c>
      <c r="N144" s="11">
        <f>MONTH(Таблица3[[#This Row],[Дата заказа]])</f>
        <v>4</v>
      </c>
      <c r="O144" s="11">
        <f>WEEKDAY(Таблица3[[#This Row],[Дата заказа]],2)</f>
        <v>2</v>
      </c>
    </row>
    <row r="145" spans="3:15" x14ac:dyDescent="0.2">
      <c r="C145" s="1">
        <v>1</v>
      </c>
      <c r="D145" t="s">
        <v>2700</v>
      </c>
      <c r="E145" t="s">
        <v>2647</v>
      </c>
      <c r="F145" t="s">
        <v>2701</v>
      </c>
      <c r="G145">
        <v>876</v>
      </c>
      <c r="H145" t="s">
        <v>2635</v>
      </c>
      <c r="I145" s="11">
        <v>20</v>
      </c>
      <c r="J145" s="11">
        <v>17520</v>
      </c>
      <c r="K145" s="11">
        <v>0.03</v>
      </c>
      <c r="L145" s="11">
        <v>16994.400000000001</v>
      </c>
      <c r="M145" s="22">
        <v>42121</v>
      </c>
      <c r="N145" s="11">
        <f>MONTH(Таблица3[[#This Row],[Дата заказа]])</f>
        <v>4</v>
      </c>
      <c r="O145" s="11">
        <f>WEEKDAY(Таблица3[[#This Row],[Дата заказа]],2)</f>
        <v>1</v>
      </c>
    </row>
    <row r="146" spans="3:15" x14ac:dyDescent="0.2">
      <c r="C146" s="1">
        <v>52</v>
      </c>
      <c r="D146" t="s">
        <v>2628</v>
      </c>
      <c r="E146" t="s">
        <v>2629</v>
      </c>
      <c r="F146" t="s">
        <v>2630</v>
      </c>
      <c r="G146">
        <v>1182</v>
      </c>
      <c r="H146" t="s">
        <v>2631</v>
      </c>
      <c r="I146" s="11">
        <v>17</v>
      </c>
      <c r="J146" s="11">
        <v>20094</v>
      </c>
      <c r="K146" s="11">
        <v>0.03</v>
      </c>
      <c r="L146" s="11">
        <v>19491.18</v>
      </c>
      <c r="M146" s="22">
        <v>42590</v>
      </c>
      <c r="N146" s="11">
        <f>MONTH(Таблица3[[#This Row],[Дата заказа]])</f>
        <v>8</v>
      </c>
      <c r="O146" s="11">
        <f>WEEKDAY(Таблица3[[#This Row],[Дата заказа]],2)</f>
        <v>1</v>
      </c>
    </row>
    <row r="147" spans="3:15" x14ac:dyDescent="0.2">
      <c r="C147" s="1">
        <v>8</v>
      </c>
      <c r="D147" t="s">
        <v>2657</v>
      </c>
      <c r="E147" t="s">
        <v>2644</v>
      </c>
      <c r="F147" t="s">
        <v>2658</v>
      </c>
      <c r="G147">
        <v>847</v>
      </c>
      <c r="H147" t="s">
        <v>2631</v>
      </c>
      <c r="I147" s="11">
        <v>15</v>
      </c>
      <c r="J147" s="11">
        <v>12705</v>
      </c>
      <c r="K147" s="11">
        <v>0</v>
      </c>
      <c r="L147" s="11">
        <v>12705</v>
      </c>
      <c r="M147" s="22">
        <v>43172</v>
      </c>
      <c r="N147" s="11">
        <f>MONTH(Таблица3[[#This Row],[Дата заказа]])</f>
        <v>3</v>
      </c>
      <c r="O147" s="11">
        <f>WEEKDAY(Таблица3[[#This Row],[Дата заказа]],2)</f>
        <v>2</v>
      </c>
    </row>
    <row r="148" spans="3:15" x14ac:dyDescent="0.2">
      <c r="C148" s="1">
        <v>9</v>
      </c>
      <c r="D148" t="s">
        <v>2676</v>
      </c>
      <c r="E148" t="s">
        <v>2677</v>
      </c>
      <c r="F148" t="s">
        <v>2677</v>
      </c>
      <c r="G148">
        <v>699</v>
      </c>
      <c r="H148" t="s">
        <v>2635</v>
      </c>
      <c r="I148" s="11">
        <v>10</v>
      </c>
      <c r="J148" s="11">
        <v>6990</v>
      </c>
      <c r="K148" s="11">
        <v>0</v>
      </c>
      <c r="L148" s="11">
        <v>6990</v>
      </c>
      <c r="M148" s="22">
        <v>42886</v>
      </c>
      <c r="N148" s="11">
        <f>MONTH(Таблица3[[#This Row],[Дата заказа]])</f>
        <v>5</v>
      </c>
      <c r="O148" s="11">
        <f>WEEKDAY(Таблица3[[#This Row],[Дата заказа]],2)</f>
        <v>3</v>
      </c>
    </row>
    <row r="149" spans="3:15" x14ac:dyDescent="0.2">
      <c r="C149" s="1">
        <v>48</v>
      </c>
      <c r="D149" t="s">
        <v>2664</v>
      </c>
      <c r="E149" t="s">
        <v>2647</v>
      </c>
      <c r="F149" t="s">
        <v>2665</v>
      </c>
      <c r="G149">
        <v>2199</v>
      </c>
      <c r="H149" t="s">
        <v>2631</v>
      </c>
      <c r="I149" s="11">
        <v>55</v>
      </c>
      <c r="J149" s="11">
        <v>120945</v>
      </c>
      <c r="K149" s="11">
        <v>0.15</v>
      </c>
      <c r="L149" s="11">
        <v>102803.25</v>
      </c>
      <c r="M149" s="22">
        <v>43937</v>
      </c>
      <c r="N149" s="11">
        <f>MONTH(Таблица3[[#This Row],[Дата заказа]])</f>
        <v>4</v>
      </c>
      <c r="O149" s="11">
        <f>WEEKDAY(Таблица3[[#This Row],[Дата заказа]],2)</f>
        <v>4</v>
      </c>
    </row>
    <row r="150" spans="3:15" x14ac:dyDescent="0.2">
      <c r="C150" s="1">
        <v>9</v>
      </c>
      <c r="D150" t="s">
        <v>2676</v>
      </c>
      <c r="E150" t="s">
        <v>2677</v>
      </c>
      <c r="F150" t="s">
        <v>2677</v>
      </c>
      <c r="G150">
        <v>699</v>
      </c>
      <c r="H150" t="s">
        <v>2635</v>
      </c>
      <c r="I150" s="11">
        <v>10</v>
      </c>
      <c r="J150" s="11">
        <v>6990</v>
      </c>
      <c r="K150" s="11">
        <v>0</v>
      </c>
      <c r="L150" s="11">
        <v>6990</v>
      </c>
      <c r="M150" s="22">
        <v>44015</v>
      </c>
      <c r="N150" s="11">
        <f>MONTH(Таблица3[[#This Row],[Дата заказа]])</f>
        <v>7</v>
      </c>
      <c r="O150" s="11">
        <f>WEEKDAY(Таблица3[[#This Row],[Дата заказа]],2)</f>
        <v>5</v>
      </c>
    </row>
    <row r="151" spans="3:15" x14ac:dyDescent="0.2">
      <c r="C151" s="1">
        <v>25</v>
      </c>
      <c r="D151" t="s">
        <v>2651</v>
      </c>
      <c r="E151" t="s">
        <v>2633</v>
      </c>
      <c r="F151" t="s">
        <v>2634</v>
      </c>
      <c r="G151">
        <v>1994</v>
      </c>
      <c r="H151" t="s">
        <v>2635</v>
      </c>
      <c r="I151" s="11">
        <v>10</v>
      </c>
      <c r="J151" s="11">
        <v>19940</v>
      </c>
      <c r="K151" s="11">
        <v>0.03</v>
      </c>
      <c r="L151" s="11">
        <v>19341.8</v>
      </c>
      <c r="M151" s="22">
        <v>43769</v>
      </c>
      <c r="N151" s="11">
        <f>MONTH(Таблица3[[#This Row],[Дата заказа]])</f>
        <v>10</v>
      </c>
      <c r="O151" s="11">
        <f>WEEKDAY(Таблица3[[#This Row],[Дата заказа]],2)</f>
        <v>4</v>
      </c>
    </row>
    <row r="152" spans="3:15" x14ac:dyDescent="0.2">
      <c r="C152" s="1">
        <v>53</v>
      </c>
      <c r="D152" t="s">
        <v>2646</v>
      </c>
      <c r="E152" t="s">
        <v>2647</v>
      </c>
      <c r="F152" t="s">
        <v>2648</v>
      </c>
      <c r="G152">
        <v>1923</v>
      </c>
      <c r="H152" t="s">
        <v>2631</v>
      </c>
      <c r="I152" s="11">
        <v>35</v>
      </c>
      <c r="J152" s="11">
        <v>67305</v>
      </c>
      <c r="K152" s="11">
        <v>0.06</v>
      </c>
      <c r="L152" s="11">
        <v>63266.7</v>
      </c>
      <c r="M152" s="22">
        <v>43688</v>
      </c>
      <c r="N152" s="11">
        <f>MONTH(Таблица3[[#This Row],[Дата заказа]])</f>
        <v>8</v>
      </c>
      <c r="O152" s="11">
        <f>WEEKDAY(Таблица3[[#This Row],[Дата заказа]],2)</f>
        <v>7</v>
      </c>
    </row>
    <row r="153" spans="3:15" x14ac:dyDescent="0.2">
      <c r="C153" s="1">
        <v>48</v>
      </c>
      <c r="D153" t="s">
        <v>2664</v>
      </c>
      <c r="E153" t="s">
        <v>2647</v>
      </c>
      <c r="F153" t="s">
        <v>2665</v>
      </c>
      <c r="G153">
        <v>2199</v>
      </c>
      <c r="H153" t="s">
        <v>2631</v>
      </c>
      <c r="I153" s="11">
        <v>55</v>
      </c>
      <c r="J153" s="11">
        <v>120945</v>
      </c>
      <c r="K153" s="11">
        <v>0.15</v>
      </c>
      <c r="L153" s="11">
        <v>102803.25</v>
      </c>
      <c r="M153" s="22">
        <v>43370</v>
      </c>
      <c r="N153" s="11">
        <f>MONTH(Таблица3[[#This Row],[Дата заказа]])</f>
        <v>9</v>
      </c>
      <c r="O153" s="11">
        <f>WEEKDAY(Таблица3[[#This Row],[Дата заказа]],2)</f>
        <v>4</v>
      </c>
    </row>
    <row r="154" spans="3:15" x14ac:dyDescent="0.2">
      <c r="C154" s="1">
        <v>6</v>
      </c>
      <c r="D154" t="s">
        <v>2662</v>
      </c>
      <c r="E154" t="s">
        <v>2629</v>
      </c>
      <c r="F154" t="s">
        <v>2663</v>
      </c>
      <c r="G154">
        <v>3197</v>
      </c>
      <c r="H154" t="s">
        <v>2635</v>
      </c>
      <c r="I154" s="11">
        <v>6</v>
      </c>
      <c r="J154" s="11">
        <v>19182</v>
      </c>
      <c r="K154" s="11">
        <v>0.03</v>
      </c>
      <c r="L154" s="11">
        <v>18606.54</v>
      </c>
      <c r="M154" s="22">
        <v>43676</v>
      </c>
      <c r="N154" s="11">
        <f>MONTH(Таблица3[[#This Row],[Дата заказа]])</f>
        <v>7</v>
      </c>
      <c r="O154" s="11">
        <f>WEEKDAY(Таблица3[[#This Row],[Дата заказа]],2)</f>
        <v>2</v>
      </c>
    </row>
    <row r="155" spans="3:15" x14ac:dyDescent="0.2">
      <c r="C155" s="1">
        <v>2</v>
      </c>
      <c r="D155" t="s">
        <v>2715</v>
      </c>
      <c r="E155" t="s">
        <v>2629</v>
      </c>
      <c r="F155" t="s">
        <v>2716</v>
      </c>
      <c r="G155">
        <v>1178</v>
      </c>
      <c r="H155" t="s">
        <v>2635</v>
      </c>
      <c r="I155" s="11">
        <v>10</v>
      </c>
      <c r="J155" s="11">
        <v>11780</v>
      </c>
      <c r="K155" s="11">
        <v>0</v>
      </c>
      <c r="L155" s="11">
        <v>11780</v>
      </c>
      <c r="M155" s="22">
        <v>43867</v>
      </c>
      <c r="N155" s="11">
        <f>MONTH(Таблица3[[#This Row],[Дата заказа]])</f>
        <v>2</v>
      </c>
      <c r="O155" s="11">
        <f>WEEKDAY(Таблица3[[#This Row],[Дата заказа]],2)</f>
        <v>4</v>
      </c>
    </row>
    <row r="156" spans="3:15" x14ac:dyDescent="0.2">
      <c r="C156" s="1">
        <v>52</v>
      </c>
      <c r="D156" t="s">
        <v>2628</v>
      </c>
      <c r="E156" t="s">
        <v>2629</v>
      </c>
      <c r="F156" t="s">
        <v>2630</v>
      </c>
      <c r="G156">
        <v>1182</v>
      </c>
      <c r="H156" t="s">
        <v>2631</v>
      </c>
      <c r="I156" s="11">
        <v>17</v>
      </c>
      <c r="J156" s="11">
        <v>20094</v>
      </c>
      <c r="K156" s="11">
        <v>0.03</v>
      </c>
      <c r="L156" s="11">
        <v>19491.18</v>
      </c>
      <c r="M156" s="22">
        <v>43147</v>
      </c>
      <c r="N156" s="11">
        <f>MONTH(Таблица3[[#This Row],[Дата заказа]])</f>
        <v>2</v>
      </c>
      <c r="O156" s="11">
        <f>WEEKDAY(Таблица3[[#This Row],[Дата заказа]],2)</f>
        <v>5</v>
      </c>
    </row>
    <row r="157" spans="3:15" x14ac:dyDescent="0.2">
      <c r="C157" s="1">
        <v>7</v>
      </c>
      <c r="D157" t="s">
        <v>2646</v>
      </c>
      <c r="E157" t="s">
        <v>2647</v>
      </c>
      <c r="F157" t="s">
        <v>2648</v>
      </c>
      <c r="G157">
        <v>1923</v>
      </c>
      <c r="H157" t="s">
        <v>2631</v>
      </c>
      <c r="I157" s="11">
        <v>25</v>
      </c>
      <c r="J157" s="11">
        <v>48075</v>
      </c>
      <c r="K157" s="11">
        <v>0.06</v>
      </c>
      <c r="L157" s="11">
        <v>45190.5</v>
      </c>
      <c r="M157" s="22">
        <v>42565</v>
      </c>
      <c r="N157" s="11">
        <f>MONTH(Таблица3[[#This Row],[Дата заказа]])</f>
        <v>7</v>
      </c>
      <c r="O157" s="11">
        <f>WEEKDAY(Таблица3[[#This Row],[Дата заказа]],2)</f>
        <v>4</v>
      </c>
    </row>
    <row r="158" spans="3:15" x14ac:dyDescent="0.2">
      <c r="C158" s="1">
        <v>52</v>
      </c>
      <c r="D158" t="s">
        <v>2628</v>
      </c>
      <c r="E158" t="s">
        <v>2629</v>
      </c>
      <c r="F158" t="s">
        <v>2630</v>
      </c>
      <c r="G158">
        <v>1182</v>
      </c>
      <c r="H158" t="s">
        <v>2631</v>
      </c>
      <c r="I158" s="11">
        <v>17</v>
      </c>
      <c r="J158" s="11">
        <v>20094</v>
      </c>
      <c r="K158" s="11">
        <v>0.03</v>
      </c>
      <c r="L158" s="11">
        <v>19491.18</v>
      </c>
      <c r="M158" s="22">
        <v>42915</v>
      </c>
      <c r="N158" s="11">
        <f>MONTH(Таблица3[[#This Row],[Дата заказа]])</f>
        <v>6</v>
      </c>
      <c r="O158" s="11">
        <f>WEEKDAY(Таблица3[[#This Row],[Дата заказа]],2)</f>
        <v>4</v>
      </c>
    </row>
    <row r="159" spans="3:15" x14ac:dyDescent="0.2">
      <c r="C159" s="1">
        <v>45</v>
      </c>
      <c r="D159" t="s">
        <v>2649</v>
      </c>
      <c r="E159" t="s">
        <v>2629</v>
      </c>
      <c r="F159" t="s">
        <v>2650</v>
      </c>
      <c r="G159">
        <v>759</v>
      </c>
      <c r="H159" t="s">
        <v>2635</v>
      </c>
      <c r="I159" s="11">
        <v>14</v>
      </c>
      <c r="J159" s="11">
        <v>10626</v>
      </c>
      <c r="K159" s="11">
        <v>0</v>
      </c>
      <c r="L159" s="11">
        <v>10626</v>
      </c>
      <c r="M159" s="22">
        <v>42642</v>
      </c>
      <c r="N159" s="11">
        <f>MONTH(Таблица3[[#This Row],[Дата заказа]])</f>
        <v>9</v>
      </c>
      <c r="O159" s="11">
        <f>WEEKDAY(Таблица3[[#This Row],[Дата заказа]],2)</f>
        <v>4</v>
      </c>
    </row>
    <row r="160" spans="3:15" x14ac:dyDescent="0.2">
      <c r="C160" s="1">
        <v>42</v>
      </c>
      <c r="D160" t="s">
        <v>2652</v>
      </c>
      <c r="E160" t="s">
        <v>2647</v>
      </c>
      <c r="F160" t="s">
        <v>2653</v>
      </c>
      <c r="G160">
        <v>800</v>
      </c>
      <c r="H160" t="s">
        <v>2631</v>
      </c>
      <c r="I160" s="11">
        <v>25</v>
      </c>
      <c r="J160" s="11">
        <v>20000</v>
      </c>
      <c r="K160" s="11">
        <v>0.03</v>
      </c>
      <c r="L160" s="11">
        <v>19400</v>
      </c>
      <c r="M160" s="22">
        <v>43758</v>
      </c>
      <c r="N160" s="11">
        <f>MONTH(Таблица3[[#This Row],[Дата заказа]])</f>
        <v>10</v>
      </c>
      <c r="O160" s="11">
        <f>WEEKDAY(Таблица3[[#This Row],[Дата заказа]],2)</f>
        <v>7</v>
      </c>
    </row>
    <row r="161" spans="3:15" x14ac:dyDescent="0.2">
      <c r="C161" s="1">
        <v>42</v>
      </c>
      <c r="D161" t="s">
        <v>2652</v>
      </c>
      <c r="E161" t="s">
        <v>2647</v>
      </c>
      <c r="F161" t="s">
        <v>2653</v>
      </c>
      <c r="G161">
        <v>800</v>
      </c>
      <c r="H161" t="s">
        <v>2631</v>
      </c>
      <c r="I161" s="11">
        <v>25</v>
      </c>
      <c r="J161" s="11">
        <v>20000</v>
      </c>
      <c r="K161" s="11">
        <v>0.03</v>
      </c>
      <c r="L161" s="11">
        <v>19400</v>
      </c>
      <c r="M161" s="22">
        <v>43818</v>
      </c>
      <c r="N161" s="11">
        <f>MONTH(Таблица3[[#This Row],[Дата заказа]])</f>
        <v>12</v>
      </c>
      <c r="O161" s="11">
        <f>WEEKDAY(Таблица3[[#This Row],[Дата заказа]],2)</f>
        <v>4</v>
      </c>
    </row>
    <row r="162" spans="3:15" x14ac:dyDescent="0.2">
      <c r="C162" s="1">
        <v>42</v>
      </c>
      <c r="D162" t="s">
        <v>2652</v>
      </c>
      <c r="E162" t="s">
        <v>2647</v>
      </c>
      <c r="F162" t="s">
        <v>2653</v>
      </c>
      <c r="G162">
        <v>800</v>
      </c>
      <c r="H162" t="s">
        <v>2631</v>
      </c>
      <c r="I162" s="11">
        <v>25</v>
      </c>
      <c r="J162" s="11">
        <v>20000</v>
      </c>
      <c r="K162" s="11">
        <v>0.03</v>
      </c>
      <c r="L162" s="11">
        <v>19400</v>
      </c>
      <c r="M162" s="22">
        <v>42515</v>
      </c>
      <c r="N162" s="11">
        <f>MONTH(Таблица3[[#This Row],[Дата заказа]])</f>
        <v>5</v>
      </c>
      <c r="O162" s="11">
        <f>WEEKDAY(Таблица3[[#This Row],[Дата заказа]],2)</f>
        <v>3</v>
      </c>
    </row>
    <row r="163" spans="3:15" x14ac:dyDescent="0.2">
      <c r="C163" s="1">
        <v>52</v>
      </c>
      <c r="D163" t="s">
        <v>2628</v>
      </c>
      <c r="E163" t="s">
        <v>2629</v>
      </c>
      <c r="F163" t="s">
        <v>2630</v>
      </c>
      <c r="G163">
        <v>1182</v>
      </c>
      <c r="H163" t="s">
        <v>2631</v>
      </c>
      <c r="I163" s="11">
        <v>17</v>
      </c>
      <c r="J163" s="11">
        <v>20094</v>
      </c>
      <c r="K163" s="11">
        <v>0.03</v>
      </c>
      <c r="L163" s="11">
        <v>19491.18</v>
      </c>
      <c r="M163" s="22">
        <v>44001</v>
      </c>
      <c r="N163" s="11">
        <f>MONTH(Таблица3[[#This Row],[Дата заказа]])</f>
        <v>6</v>
      </c>
      <c r="O163" s="11">
        <f>WEEKDAY(Таблица3[[#This Row],[Дата заказа]],2)</f>
        <v>5</v>
      </c>
    </row>
    <row r="164" spans="3:15" x14ac:dyDescent="0.2">
      <c r="C164" s="1">
        <v>26</v>
      </c>
      <c r="D164" t="s">
        <v>2660</v>
      </c>
      <c r="E164" t="s">
        <v>2655</v>
      </c>
      <c r="F164" t="s">
        <v>2661</v>
      </c>
      <c r="G164">
        <v>2197</v>
      </c>
      <c r="H164" t="s">
        <v>2631</v>
      </c>
      <c r="I164" s="11">
        <v>40</v>
      </c>
      <c r="J164" s="11">
        <v>87880</v>
      </c>
      <c r="K164" s="11">
        <v>0.12</v>
      </c>
      <c r="L164" s="11">
        <v>77334.399999999994</v>
      </c>
      <c r="M164" s="22">
        <v>43726</v>
      </c>
      <c r="N164" s="11">
        <f>MONTH(Таблица3[[#This Row],[Дата заказа]])</f>
        <v>9</v>
      </c>
      <c r="O164" s="11">
        <f>WEEKDAY(Таблица3[[#This Row],[Дата заказа]],2)</f>
        <v>3</v>
      </c>
    </row>
    <row r="165" spans="3:15" x14ac:dyDescent="0.2">
      <c r="C165" s="1">
        <v>31</v>
      </c>
      <c r="D165" t="s">
        <v>2718</v>
      </c>
      <c r="E165" t="s">
        <v>2655</v>
      </c>
      <c r="F165" t="s">
        <v>2719</v>
      </c>
      <c r="G165">
        <v>1228</v>
      </c>
      <c r="H165" t="s">
        <v>2631</v>
      </c>
      <c r="I165" s="11">
        <v>45</v>
      </c>
      <c r="J165" s="11">
        <v>55260</v>
      </c>
      <c r="K165" s="11">
        <v>0.09</v>
      </c>
      <c r="L165" s="11">
        <v>50286.6</v>
      </c>
      <c r="M165" s="22">
        <v>42425</v>
      </c>
      <c r="N165" s="11">
        <f>MONTH(Таблица3[[#This Row],[Дата заказа]])</f>
        <v>2</v>
      </c>
      <c r="O165" s="11">
        <f>WEEKDAY(Таблица3[[#This Row],[Дата заказа]],2)</f>
        <v>4</v>
      </c>
    </row>
    <row r="166" spans="3:15" x14ac:dyDescent="0.2">
      <c r="C166" s="1">
        <v>37</v>
      </c>
      <c r="D166" t="s">
        <v>2689</v>
      </c>
      <c r="E166" t="s">
        <v>2677</v>
      </c>
      <c r="F166" t="s">
        <v>2690</v>
      </c>
      <c r="G166">
        <v>2211</v>
      </c>
      <c r="H166" t="s">
        <v>2635</v>
      </c>
      <c r="I166" s="11">
        <v>25</v>
      </c>
      <c r="J166" s="11">
        <v>55275</v>
      </c>
      <c r="K166" s="11">
        <v>0.09</v>
      </c>
      <c r="L166" s="11">
        <v>50300.25</v>
      </c>
      <c r="M166" s="22">
        <v>43397</v>
      </c>
      <c r="N166" s="11">
        <f>MONTH(Таблица3[[#This Row],[Дата заказа]])</f>
        <v>10</v>
      </c>
      <c r="O166" s="11">
        <f>WEEKDAY(Таблица3[[#This Row],[Дата заказа]],2)</f>
        <v>3</v>
      </c>
    </row>
    <row r="167" spans="3:15" x14ac:dyDescent="0.2">
      <c r="C167" s="1">
        <v>38</v>
      </c>
      <c r="D167" t="s">
        <v>2628</v>
      </c>
      <c r="E167" t="s">
        <v>2629</v>
      </c>
      <c r="F167" t="s">
        <v>2630</v>
      </c>
      <c r="G167">
        <v>1182</v>
      </c>
      <c r="H167" t="s">
        <v>2631</v>
      </c>
      <c r="I167" s="11">
        <v>17</v>
      </c>
      <c r="J167" s="11">
        <v>20094</v>
      </c>
      <c r="K167" s="11">
        <v>0.03</v>
      </c>
      <c r="L167" s="11">
        <v>19491.18</v>
      </c>
      <c r="M167" s="22">
        <v>43206</v>
      </c>
      <c r="N167" s="11">
        <f>MONTH(Таблица3[[#This Row],[Дата заказа]])</f>
        <v>4</v>
      </c>
      <c r="O167" s="11">
        <f>WEEKDAY(Таблица3[[#This Row],[Дата заказа]],2)</f>
        <v>1</v>
      </c>
    </row>
    <row r="168" spans="3:15" x14ac:dyDescent="0.2">
      <c r="C168" s="1">
        <v>23</v>
      </c>
      <c r="D168" t="s">
        <v>2694</v>
      </c>
      <c r="E168" t="s">
        <v>2677</v>
      </c>
      <c r="F168" t="s">
        <v>2695</v>
      </c>
      <c r="G168">
        <v>2645</v>
      </c>
      <c r="H168" t="s">
        <v>2635</v>
      </c>
      <c r="I168" s="11">
        <v>50</v>
      </c>
      <c r="J168" s="11">
        <v>132250</v>
      </c>
      <c r="K168" s="11">
        <v>0.15</v>
      </c>
      <c r="L168" s="11">
        <v>112412.5</v>
      </c>
      <c r="M168" s="22">
        <v>43587</v>
      </c>
      <c r="N168" s="11">
        <f>MONTH(Таблица3[[#This Row],[Дата заказа]])</f>
        <v>5</v>
      </c>
      <c r="O168" s="11">
        <f>WEEKDAY(Таблица3[[#This Row],[Дата заказа]],2)</f>
        <v>4</v>
      </c>
    </row>
    <row r="169" spans="3:15" x14ac:dyDescent="0.2">
      <c r="C169" s="1">
        <v>13</v>
      </c>
      <c r="D169" t="s">
        <v>2649</v>
      </c>
      <c r="E169" t="s">
        <v>2629</v>
      </c>
      <c r="F169" t="s">
        <v>2650</v>
      </c>
      <c r="G169">
        <v>759</v>
      </c>
      <c r="H169" t="s">
        <v>2635</v>
      </c>
      <c r="I169" s="11">
        <v>14</v>
      </c>
      <c r="J169" s="11">
        <v>10626</v>
      </c>
      <c r="K169" s="11">
        <v>0</v>
      </c>
      <c r="L169" s="11">
        <v>10626</v>
      </c>
      <c r="M169" s="22">
        <v>42113</v>
      </c>
      <c r="N169" s="11">
        <f>MONTH(Таблица3[[#This Row],[Дата заказа]])</f>
        <v>4</v>
      </c>
      <c r="O169" s="11">
        <f>WEEKDAY(Таблица3[[#This Row],[Дата заказа]],2)</f>
        <v>7</v>
      </c>
    </row>
    <row r="170" spans="3:15" x14ac:dyDescent="0.2">
      <c r="C170" s="1">
        <v>1</v>
      </c>
      <c r="D170" t="s">
        <v>2700</v>
      </c>
      <c r="E170" t="s">
        <v>2647</v>
      </c>
      <c r="F170" t="s">
        <v>2701</v>
      </c>
      <c r="G170">
        <v>876</v>
      </c>
      <c r="H170" t="s">
        <v>2635</v>
      </c>
      <c r="I170" s="11">
        <v>20</v>
      </c>
      <c r="J170" s="11">
        <v>17520</v>
      </c>
      <c r="K170" s="11">
        <v>0.03</v>
      </c>
      <c r="L170" s="11">
        <v>16994.400000000001</v>
      </c>
      <c r="M170" s="22">
        <v>43802</v>
      </c>
      <c r="N170" s="11">
        <f>MONTH(Таблица3[[#This Row],[Дата заказа]])</f>
        <v>12</v>
      </c>
      <c r="O170" s="11">
        <f>WEEKDAY(Таблица3[[#This Row],[Дата заказа]],2)</f>
        <v>2</v>
      </c>
    </row>
    <row r="171" spans="3:15" x14ac:dyDescent="0.2">
      <c r="C171" s="1">
        <v>40</v>
      </c>
      <c r="D171" t="s">
        <v>2657</v>
      </c>
      <c r="E171" t="s">
        <v>2644</v>
      </c>
      <c r="F171" t="s">
        <v>2658</v>
      </c>
      <c r="G171">
        <v>847</v>
      </c>
      <c r="H171" t="s">
        <v>2631</v>
      </c>
      <c r="I171" s="11">
        <v>15</v>
      </c>
      <c r="J171" s="11">
        <v>12705</v>
      </c>
      <c r="K171" s="11">
        <v>0</v>
      </c>
      <c r="L171" s="11">
        <v>12705</v>
      </c>
      <c r="M171" s="22">
        <v>43250</v>
      </c>
      <c r="N171" s="11">
        <f>MONTH(Таблица3[[#This Row],[Дата заказа]])</f>
        <v>5</v>
      </c>
      <c r="O171" s="11">
        <f>WEEKDAY(Таблица3[[#This Row],[Дата заказа]],2)</f>
        <v>3</v>
      </c>
    </row>
    <row r="172" spans="3:15" x14ac:dyDescent="0.2">
      <c r="C172" s="1">
        <v>14</v>
      </c>
      <c r="D172" t="s">
        <v>2691</v>
      </c>
      <c r="E172" t="s">
        <v>2669</v>
      </c>
      <c r="F172" t="s">
        <v>2669</v>
      </c>
      <c r="G172">
        <v>770</v>
      </c>
      <c r="H172" t="s">
        <v>2631</v>
      </c>
      <c r="I172" s="11">
        <v>20</v>
      </c>
      <c r="J172" s="11">
        <v>15400</v>
      </c>
      <c r="K172" s="11">
        <v>0.03</v>
      </c>
      <c r="L172" s="11">
        <v>14938</v>
      </c>
      <c r="M172" s="22">
        <v>42909</v>
      </c>
      <c r="N172" s="11">
        <f>MONTH(Таблица3[[#This Row],[Дата заказа]])</f>
        <v>6</v>
      </c>
      <c r="O172" s="11">
        <f>WEEKDAY(Таблица3[[#This Row],[Дата заказа]],2)</f>
        <v>5</v>
      </c>
    </row>
    <row r="173" spans="3:15" x14ac:dyDescent="0.2">
      <c r="C173" s="1">
        <v>35</v>
      </c>
      <c r="D173" t="s">
        <v>2698</v>
      </c>
      <c r="E173" t="s">
        <v>2655</v>
      </c>
      <c r="F173" t="s">
        <v>2661</v>
      </c>
      <c r="G173">
        <v>617</v>
      </c>
      <c r="H173" t="s">
        <v>2635</v>
      </c>
      <c r="I173" s="11">
        <v>10</v>
      </c>
      <c r="J173" s="11">
        <v>6170</v>
      </c>
      <c r="K173" s="11">
        <v>0</v>
      </c>
      <c r="L173" s="11">
        <v>6170</v>
      </c>
      <c r="M173" s="22">
        <v>44054</v>
      </c>
      <c r="N173" s="11">
        <f>MONTH(Таблица3[[#This Row],[Дата заказа]])</f>
        <v>8</v>
      </c>
      <c r="O173" s="11">
        <f>WEEKDAY(Таблица3[[#This Row],[Дата заказа]],2)</f>
        <v>2</v>
      </c>
    </row>
    <row r="174" spans="3:15" x14ac:dyDescent="0.2">
      <c r="C174" s="1">
        <v>35</v>
      </c>
      <c r="D174" t="s">
        <v>2698</v>
      </c>
      <c r="E174" t="s">
        <v>2655</v>
      </c>
      <c r="F174" t="s">
        <v>2661</v>
      </c>
      <c r="G174">
        <v>617</v>
      </c>
      <c r="H174" t="s">
        <v>2635</v>
      </c>
      <c r="I174" s="11">
        <v>10</v>
      </c>
      <c r="J174" s="11">
        <v>6170</v>
      </c>
      <c r="K174" s="11">
        <v>0</v>
      </c>
      <c r="L174" s="11">
        <v>6170</v>
      </c>
      <c r="M174" s="22">
        <v>43958</v>
      </c>
      <c r="N174" s="11">
        <f>MONTH(Таблица3[[#This Row],[Дата заказа]])</f>
        <v>5</v>
      </c>
      <c r="O174" s="11">
        <f>WEEKDAY(Таблица3[[#This Row],[Дата заказа]],2)</f>
        <v>4</v>
      </c>
    </row>
    <row r="175" spans="3:15" x14ac:dyDescent="0.2">
      <c r="C175" s="1">
        <v>49</v>
      </c>
      <c r="D175" t="s">
        <v>2698</v>
      </c>
      <c r="E175" t="s">
        <v>2655</v>
      </c>
      <c r="F175" t="s">
        <v>2661</v>
      </c>
      <c r="G175">
        <v>617</v>
      </c>
      <c r="H175" t="s">
        <v>2635</v>
      </c>
      <c r="I175" s="11">
        <v>25</v>
      </c>
      <c r="J175" s="11">
        <v>15425</v>
      </c>
      <c r="K175" s="11">
        <v>0</v>
      </c>
      <c r="L175" s="11">
        <v>15425</v>
      </c>
      <c r="M175" s="22">
        <v>43975</v>
      </c>
      <c r="N175" s="11">
        <f>MONTH(Таблица3[[#This Row],[Дата заказа]])</f>
        <v>5</v>
      </c>
      <c r="O175" s="11">
        <f>WEEKDAY(Таблица3[[#This Row],[Дата заказа]],2)</f>
        <v>7</v>
      </c>
    </row>
    <row r="176" spans="3:15" x14ac:dyDescent="0.2">
      <c r="C176" s="1">
        <v>53</v>
      </c>
      <c r="D176" t="s">
        <v>2646</v>
      </c>
      <c r="E176" t="s">
        <v>2647</v>
      </c>
      <c r="F176" t="s">
        <v>2648</v>
      </c>
      <c r="G176">
        <v>1923</v>
      </c>
      <c r="H176" t="s">
        <v>2631</v>
      </c>
      <c r="I176" s="11">
        <v>35</v>
      </c>
      <c r="J176" s="11">
        <v>67305</v>
      </c>
      <c r="K176" s="11">
        <v>0.06</v>
      </c>
      <c r="L176" s="11">
        <v>63266.7</v>
      </c>
      <c r="M176" s="22">
        <v>42500</v>
      </c>
      <c r="N176" s="11">
        <f>MONTH(Таблица3[[#This Row],[Дата заказа]])</f>
        <v>5</v>
      </c>
      <c r="O176" s="11">
        <f>WEEKDAY(Таблица3[[#This Row],[Дата заказа]],2)</f>
        <v>2</v>
      </c>
    </row>
    <row r="177" spans="3:15" x14ac:dyDescent="0.2">
      <c r="C177" s="1">
        <v>39</v>
      </c>
      <c r="D177" t="s">
        <v>2646</v>
      </c>
      <c r="E177" t="s">
        <v>2647</v>
      </c>
      <c r="F177" t="s">
        <v>2648</v>
      </c>
      <c r="G177">
        <v>1923</v>
      </c>
      <c r="H177" t="s">
        <v>2631</v>
      </c>
      <c r="I177" s="11">
        <v>25</v>
      </c>
      <c r="J177" s="11">
        <v>48075</v>
      </c>
      <c r="K177" s="11">
        <v>0.06</v>
      </c>
      <c r="L177" s="11">
        <v>45190.5</v>
      </c>
      <c r="M177" s="22">
        <v>42825</v>
      </c>
      <c r="N177" s="11">
        <f>MONTH(Таблица3[[#This Row],[Дата заказа]])</f>
        <v>3</v>
      </c>
      <c r="O177" s="11">
        <f>WEEKDAY(Таблица3[[#This Row],[Дата заказа]],2)</f>
        <v>5</v>
      </c>
    </row>
    <row r="178" spans="3:15" x14ac:dyDescent="0.2">
      <c r="C178" s="1">
        <v>29</v>
      </c>
      <c r="D178" t="s">
        <v>2702</v>
      </c>
      <c r="E178" t="s">
        <v>2703</v>
      </c>
      <c r="F178" t="s">
        <v>2704</v>
      </c>
      <c r="G178">
        <v>843</v>
      </c>
      <c r="H178" t="s">
        <v>2635</v>
      </c>
      <c r="I178" s="11">
        <v>10</v>
      </c>
      <c r="J178" s="11">
        <v>8430</v>
      </c>
      <c r="K178" s="11">
        <v>0</v>
      </c>
      <c r="L178" s="11">
        <v>8430</v>
      </c>
      <c r="M178" s="22">
        <v>42857</v>
      </c>
      <c r="N178" s="11">
        <f>MONTH(Таблица3[[#This Row],[Дата заказа]])</f>
        <v>5</v>
      </c>
      <c r="O178" s="11">
        <f>WEEKDAY(Таблица3[[#This Row],[Дата заказа]],2)</f>
        <v>2</v>
      </c>
    </row>
    <row r="179" spans="3:15" x14ac:dyDescent="0.2">
      <c r="C179" s="1">
        <v>43</v>
      </c>
      <c r="D179" t="s">
        <v>2693</v>
      </c>
      <c r="E179" t="s">
        <v>2629</v>
      </c>
      <c r="F179" t="s">
        <v>2650</v>
      </c>
      <c r="G179">
        <v>759</v>
      </c>
      <c r="H179" t="s">
        <v>2635</v>
      </c>
      <c r="I179" s="11">
        <v>10</v>
      </c>
      <c r="J179" s="11">
        <v>7590</v>
      </c>
      <c r="K179" s="11">
        <v>0</v>
      </c>
      <c r="L179" s="11">
        <v>7590</v>
      </c>
      <c r="M179" s="22">
        <v>42693</v>
      </c>
      <c r="N179" s="11">
        <f>MONTH(Таблица3[[#This Row],[Дата заказа]])</f>
        <v>11</v>
      </c>
      <c r="O179" s="11">
        <f>WEEKDAY(Таблица3[[#This Row],[Дата заказа]],2)</f>
        <v>6</v>
      </c>
    </row>
    <row r="180" spans="3:15" x14ac:dyDescent="0.2">
      <c r="C180" s="1">
        <v>31</v>
      </c>
      <c r="D180" t="s">
        <v>2718</v>
      </c>
      <c r="E180" t="s">
        <v>2655</v>
      </c>
      <c r="F180" t="s">
        <v>2719</v>
      </c>
      <c r="G180">
        <v>1228</v>
      </c>
      <c r="H180" t="s">
        <v>2631</v>
      </c>
      <c r="I180" s="11">
        <v>45</v>
      </c>
      <c r="J180" s="11">
        <v>55260</v>
      </c>
      <c r="K180" s="11">
        <v>0.09</v>
      </c>
      <c r="L180" s="11">
        <v>50286.6</v>
      </c>
      <c r="M180" s="22">
        <v>42575</v>
      </c>
      <c r="N180" s="11">
        <f>MONTH(Таблица3[[#This Row],[Дата заказа]])</f>
        <v>7</v>
      </c>
      <c r="O180" s="11">
        <f>WEEKDAY(Таблица3[[#This Row],[Дата заказа]],2)</f>
        <v>7</v>
      </c>
    </row>
    <row r="181" spans="3:15" x14ac:dyDescent="0.2">
      <c r="C181" s="1">
        <v>52</v>
      </c>
      <c r="D181" t="s">
        <v>2628</v>
      </c>
      <c r="E181" t="s">
        <v>2629</v>
      </c>
      <c r="F181" t="s">
        <v>2630</v>
      </c>
      <c r="G181">
        <v>1182</v>
      </c>
      <c r="H181" t="s">
        <v>2631</v>
      </c>
      <c r="I181" s="11">
        <v>17</v>
      </c>
      <c r="J181" s="11">
        <v>20094</v>
      </c>
      <c r="K181" s="11">
        <v>0.03</v>
      </c>
      <c r="L181" s="11">
        <v>19491.18</v>
      </c>
      <c r="M181" s="22">
        <v>44178</v>
      </c>
      <c r="N181" s="11">
        <f>MONTH(Таблица3[[#This Row],[Дата заказа]])</f>
        <v>12</v>
      </c>
      <c r="O181" s="11">
        <f>WEEKDAY(Таблица3[[#This Row],[Дата заказа]],2)</f>
        <v>7</v>
      </c>
    </row>
    <row r="182" spans="3:15" x14ac:dyDescent="0.2">
      <c r="C182" s="1">
        <v>19</v>
      </c>
      <c r="D182" t="s">
        <v>2672</v>
      </c>
      <c r="E182" t="s">
        <v>2644</v>
      </c>
      <c r="F182" t="s">
        <v>2673</v>
      </c>
      <c r="G182">
        <v>1879</v>
      </c>
      <c r="H182" t="s">
        <v>2631</v>
      </c>
      <c r="I182" s="11">
        <v>15</v>
      </c>
      <c r="J182" s="11">
        <v>28185</v>
      </c>
      <c r="K182" s="11">
        <v>0.03</v>
      </c>
      <c r="L182" s="11">
        <v>27339.45</v>
      </c>
      <c r="M182" s="22">
        <v>42715</v>
      </c>
      <c r="N182" s="11">
        <f>MONTH(Таблица3[[#This Row],[Дата заказа]])</f>
        <v>12</v>
      </c>
      <c r="O182" s="11">
        <f>WEEKDAY(Таблица3[[#This Row],[Дата заказа]],2)</f>
        <v>7</v>
      </c>
    </row>
    <row r="183" spans="3:15" x14ac:dyDescent="0.2">
      <c r="C183" s="1">
        <v>36</v>
      </c>
      <c r="D183" t="s">
        <v>2683</v>
      </c>
      <c r="E183" t="s">
        <v>2644</v>
      </c>
      <c r="F183" t="s">
        <v>2684</v>
      </c>
      <c r="G183">
        <v>912</v>
      </c>
      <c r="H183" t="s">
        <v>2631</v>
      </c>
      <c r="I183" s="11">
        <v>15</v>
      </c>
      <c r="J183" s="11">
        <v>13680</v>
      </c>
      <c r="K183" s="11">
        <v>0</v>
      </c>
      <c r="L183" s="11">
        <v>13680</v>
      </c>
      <c r="M183" s="22">
        <v>43713</v>
      </c>
      <c r="N183" s="11">
        <f>MONTH(Таблица3[[#This Row],[Дата заказа]])</f>
        <v>9</v>
      </c>
      <c r="O183" s="11">
        <f>WEEKDAY(Таблица3[[#This Row],[Дата заказа]],2)</f>
        <v>4</v>
      </c>
    </row>
    <row r="184" spans="3:15" x14ac:dyDescent="0.2">
      <c r="C184" s="1">
        <v>17</v>
      </c>
      <c r="D184" t="s">
        <v>2637</v>
      </c>
      <c r="E184" t="s">
        <v>2629</v>
      </c>
      <c r="F184" t="s">
        <v>2638</v>
      </c>
      <c r="G184">
        <v>967</v>
      </c>
      <c r="H184" t="s">
        <v>2635</v>
      </c>
      <c r="I184" s="11">
        <v>12</v>
      </c>
      <c r="J184" s="11">
        <v>11604</v>
      </c>
      <c r="K184" s="11">
        <v>0</v>
      </c>
      <c r="L184" s="11">
        <v>11604</v>
      </c>
      <c r="M184" s="22">
        <v>44179</v>
      </c>
      <c r="N184" s="11">
        <f>MONTH(Таблица3[[#This Row],[Дата заказа]])</f>
        <v>12</v>
      </c>
      <c r="O184" s="11">
        <f>WEEKDAY(Таблица3[[#This Row],[Дата заказа]],2)</f>
        <v>1</v>
      </c>
    </row>
    <row r="185" spans="3:15" x14ac:dyDescent="0.2">
      <c r="C185" s="1">
        <v>31</v>
      </c>
      <c r="D185" t="s">
        <v>2718</v>
      </c>
      <c r="E185" t="s">
        <v>2655</v>
      </c>
      <c r="F185" t="s">
        <v>2719</v>
      </c>
      <c r="G185">
        <v>1228</v>
      </c>
      <c r="H185" t="s">
        <v>2631</v>
      </c>
      <c r="I185" s="11">
        <v>45</v>
      </c>
      <c r="J185" s="11">
        <v>55260</v>
      </c>
      <c r="K185" s="11">
        <v>0.09</v>
      </c>
      <c r="L185" s="11">
        <v>50286.6</v>
      </c>
      <c r="M185" s="22">
        <v>43063</v>
      </c>
      <c r="N185" s="11">
        <f>MONTH(Таблица3[[#This Row],[Дата заказа]])</f>
        <v>11</v>
      </c>
      <c r="O185" s="11">
        <f>WEEKDAY(Таблица3[[#This Row],[Дата заказа]],2)</f>
        <v>5</v>
      </c>
    </row>
    <row r="186" spans="3:15" x14ac:dyDescent="0.2">
      <c r="C186" s="1">
        <v>45</v>
      </c>
      <c r="D186" t="s">
        <v>2649</v>
      </c>
      <c r="E186" t="s">
        <v>2629</v>
      </c>
      <c r="F186" t="s">
        <v>2650</v>
      </c>
      <c r="G186">
        <v>759</v>
      </c>
      <c r="H186" t="s">
        <v>2635</v>
      </c>
      <c r="I186" s="11">
        <v>14</v>
      </c>
      <c r="J186" s="11">
        <v>10626</v>
      </c>
      <c r="K186" s="11">
        <v>0</v>
      </c>
      <c r="L186" s="11">
        <v>10626</v>
      </c>
      <c r="M186" s="22">
        <v>43993</v>
      </c>
      <c r="N186" s="11">
        <f>MONTH(Таблица3[[#This Row],[Дата заказа]])</f>
        <v>6</v>
      </c>
      <c r="O186" s="11">
        <f>WEEKDAY(Таблица3[[#This Row],[Дата заказа]],2)</f>
        <v>4</v>
      </c>
    </row>
    <row r="187" spans="3:15" x14ac:dyDescent="0.2">
      <c r="C187" s="1">
        <v>31</v>
      </c>
      <c r="D187" t="s">
        <v>2718</v>
      </c>
      <c r="E187" t="s">
        <v>2655</v>
      </c>
      <c r="F187" t="s">
        <v>2719</v>
      </c>
      <c r="G187">
        <v>1228</v>
      </c>
      <c r="H187" t="s">
        <v>2631</v>
      </c>
      <c r="I187" s="11">
        <v>45</v>
      </c>
      <c r="J187" s="11">
        <v>55260</v>
      </c>
      <c r="K187" s="11">
        <v>0.09</v>
      </c>
      <c r="L187" s="11">
        <v>50286.6</v>
      </c>
      <c r="M187" s="22">
        <v>43016</v>
      </c>
      <c r="N187" s="11">
        <f>MONTH(Таблица3[[#This Row],[Дата заказа]])</f>
        <v>10</v>
      </c>
      <c r="O187" s="11">
        <f>WEEKDAY(Таблица3[[#This Row],[Дата заказа]],2)</f>
        <v>7</v>
      </c>
    </row>
    <row r="188" spans="3:15" x14ac:dyDescent="0.2">
      <c r="C188" s="1">
        <v>33</v>
      </c>
      <c r="D188" t="s">
        <v>2674</v>
      </c>
      <c r="E188" t="s">
        <v>2633</v>
      </c>
      <c r="F188" t="s">
        <v>2675</v>
      </c>
      <c r="G188">
        <v>1994</v>
      </c>
      <c r="H188" t="s">
        <v>2635</v>
      </c>
      <c r="I188" s="11">
        <v>12</v>
      </c>
      <c r="J188" s="11">
        <v>23928</v>
      </c>
      <c r="K188" s="11">
        <v>0.03</v>
      </c>
      <c r="L188" s="11">
        <v>23210.16</v>
      </c>
      <c r="M188" s="22">
        <v>42198</v>
      </c>
      <c r="N188" s="11">
        <f>MONTH(Таблица3[[#This Row],[Дата заказа]])</f>
        <v>7</v>
      </c>
      <c r="O188" s="11">
        <f>WEEKDAY(Таблица3[[#This Row],[Дата заказа]],2)</f>
        <v>1</v>
      </c>
    </row>
    <row r="189" spans="3:15" x14ac:dyDescent="0.2">
      <c r="C189" s="1">
        <v>40</v>
      </c>
      <c r="D189" t="s">
        <v>2657</v>
      </c>
      <c r="E189" t="s">
        <v>2644</v>
      </c>
      <c r="F189" t="s">
        <v>2658</v>
      </c>
      <c r="G189">
        <v>847</v>
      </c>
      <c r="H189" t="s">
        <v>2631</v>
      </c>
      <c r="I189" s="11">
        <v>15</v>
      </c>
      <c r="J189" s="11">
        <v>12705</v>
      </c>
      <c r="K189" s="11">
        <v>0</v>
      </c>
      <c r="L189" s="11">
        <v>12705</v>
      </c>
      <c r="M189" s="22">
        <v>44043</v>
      </c>
      <c r="N189" s="11">
        <f>MONTH(Таблица3[[#This Row],[Дата заказа]])</f>
        <v>7</v>
      </c>
      <c r="O189" s="11">
        <f>WEEKDAY(Таблица3[[#This Row],[Дата заказа]],2)</f>
        <v>5</v>
      </c>
    </row>
    <row r="190" spans="3:15" x14ac:dyDescent="0.2">
      <c r="C190" s="1">
        <v>18</v>
      </c>
      <c r="D190" t="s">
        <v>2687</v>
      </c>
      <c r="E190" t="s">
        <v>2669</v>
      </c>
      <c r="F190" t="s">
        <v>2688</v>
      </c>
      <c r="G190">
        <v>1531</v>
      </c>
      <c r="H190" t="s">
        <v>2631</v>
      </c>
      <c r="I190" s="11">
        <v>15</v>
      </c>
      <c r="J190" s="11">
        <v>22965</v>
      </c>
      <c r="K190" s="11">
        <v>0.03</v>
      </c>
      <c r="L190" s="11">
        <v>22276.05</v>
      </c>
      <c r="M190" s="22">
        <v>43122</v>
      </c>
      <c r="N190" s="11">
        <f>MONTH(Таблица3[[#This Row],[Дата заказа]])</f>
        <v>1</v>
      </c>
      <c r="O190" s="11">
        <f>WEEKDAY(Таблица3[[#This Row],[Дата заказа]],2)</f>
        <v>1</v>
      </c>
    </row>
    <row r="191" spans="3:15" x14ac:dyDescent="0.2">
      <c r="C191" s="1">
        <v>17</v>
      </c>
      <c r="D191" t="s">
        <v>2637</v>
      </c>
      <c r="E191" t="s">
        <v>2629</v>
      </c>
      <c r="F191" t="s">
        <v>2638</v>
      </c>
      <c r="G191">
        <v>967</v>
      </c>
      <c r="H191" t="s">
        <v>2635</v>
      </c>
      <c r="I191" s="11">
        <v>12</v>
      </c>
      <c r="J191" s="11">
        <v>11604</v>
      </c>
      <c r="K191" s="11">
        <v>0</v>
      </c>
      <c r="L191" s="11">
        <v>11604</v>
      </c>
      <c r="M191" s="22">
        <v>43668</v>
      </c>
      <c r="N191" s="11">
        <f>MONTH(Таблица3[[#This Row],[Дата заказа]])</f>
        <v>7</v>
      </c>
      <c r="O191" s="11">
        <f>WEEKDAY(Таблица3[[#This Row],[Дата заказа]],2)</f>
        <v>1</v>
      </c>
    </row>
    <row r="192" spans="3:15" x14ac:dyDescent="0.2">
      <c r="C192" s="1">
        <v>7</v>
      </c>
      <c r="D192" t="s">
        <v>2646</v>
      </c>
      <c r="E192" t="s">
        <v>2647</v>
      </c>
      <c r="F192" t="s">
        <v>2648</v>
      </c>
      <c r="G192">
        <v>1923</v>
      </c>
      <c r="H192" t="s">
        <v>2631</v>
      </c>
      <c r="I192" s="11">
        <v>25</v>
      </c>
      <c r="J192" s="11">
        <v>48075</v>
      </c>
      <c r="K192" s="11">
        <v>0.06</v>
      </c>
      <c r="L192" s="11">
        <v>45190.5</v>
      </c>
      <c r="M192" s="22">
        <v>42302</v>
      </c>
      <c r="N192" s="11">
        <f>MONTH(Таблица3[[#This Row],[Дата заказа]])</f>
        <v>10</v>
      </c>
      <c r="O192" s="11">
        <f>WEEKDAY(Таблица3[[#This Row],[Дата заказа]],2)</f>
        <v>7</v>
      </c>
    </row>
    <row r="193" spans="3:15" x14ac:dyDescent="0.2">
      <c r="C193" s="1">
        <v>8</v>
      </c>
      <c r="D193" t="s">
        <v>2657</v>
      </c>
      <c r="E193" t="s">
        <v>2644</v>
      </c>
      <c r="F193" t="s">
        <v>2658</v>
      </c>
      <c r="G193">
        <v>847</v>
      </c>
      <c r="H193" t="s">
        <v>2631</v>
      </c>
      <c r="I193" s="11">
        <v>15</v>
      </c>
      <c r="J193" s="11">
        <v>12705</v>
      </c>
      <c r="K193" s="11">
        <v>0</v>
      </c>
      <c r="L193" s="11">
        <v>12705</v>
      </c>
      <c r="M193" s="22">
        <v>43521</v>
      </c>
      <c r="N193" s="11">
        <f>MONTH(Таблица3[[#This Row],[Дата заказа]])</f>
        <v>2</v>
      </c>
      <c r="O193" s="11">
        <f>WEEKDAY(Таблица3[[#This Row],[Дата заказа]],2)</f>
        <v>1</v>
      </c>
    </row>
    <row r="194" spans="3:15" x14ac:dyDescent="0.2">
      <c r="C194" s="1">
        <v>52</v>
      </c>
      <c r="D194" t="s">
        <v>2628</v>
      </c>
      <c r="E194" t="s">
        <v>2629</v>
      </c>
      <c r="F194" t="s">
        <v>2630</v>
      </c>
      <c r="G194">
        <v>1182</v>
      </c>
      <c r="H194" t="s">
        <v>2631</v>
      </c>
      <c r="I194" s="11">
        <v>17</v>
      </c>
      <c r="J194" s="11">
        <v>20094</v>
      </c>
      <c r="K194" s="11">
        <v>0.03</v>
      </c>
      <c r="L194" s="11">
        <v>19491.18</v>
      </c>
      <c r="M194" s="22">
        <v>42175</v>
      </c>
      <c r="N194" s="11">
        <f>MONTH(Таблица3[[#This Row],[Дата заказа]])</f>
        <v>6</v>
      </c>
      <c r="O194" s="11">
        <f>WEEKDAY(Таблица3[[#This Row],[Дата заказа]],2)</f>
        <v>6</v>
      </c>
    </row>
    <row r="195" spans="3:15" x14ac:dyDescent="0.2">
      <c r="C195" s="1">
        <v>12</v>
      </c>
      <c r="D195" t="s">
        <v>2643</v>
      </c>
      <c r="E195" t="s">
        <v>2644</v>
      </c>
      <c r="F195" t="s">
        <v>2645</v>
      </c>
      <c r="G195">
        <v>1386</v>
      </c>
      <c r="H195" t="s">
        <v>2631</v>
      </c>
      <c r="I195" s="11">
        <v>20</v>
      </c>
      <c r="J195" s="11">
        <v>27720</v>
      </c>
      <c r="K195" s="11">
        <v>0.03</v>
      </c>
      <c r="L195" s="11">
        <v>26888.400000000001</v>
      </c>
      <c r="M195" s="22">
        <v>42975</v>
      </c>
      <c r="N195" s="11">
        <f>MONTH(Таблица3[[#This Row],[Дата заказа]])</f>
        <v>8</v>
      </c>
      <c r="O195" s="11">
        <f>WEEKDAY(Таблица3[[#This Row],[Дата заказа]],2)</f>
        <v>1</v>
      </c>
    </row>
    <row r="196" spans="3:15" x14ac:dyDescent="0.2">
      <c r="C196" s="1">
        <v>3</v>
      </c>
      <c r="D196" t="s">
        <v>2642</v>
      </c>
      <c r="E196" t="s">
        <v>2629</v>
      </c>
      <c r="F196" t="s">
        <v>2629</v>
      </c>
      <c r="G196">
        <v>807</v>
      </c>
      <c r="H196" t="s">
        <v>2631</v>
      </c>
      <c r="I196" s="11">
        <v>18</v>
      </c>
      <c r="J196" s="11">
        <v>14526</v>
      </c>
      <c r="K196" s="11">
        <v>0</v>
      </c>
      <c r="L196" s="11">
        <v>14526</v>
      </c>
      <c r="M196" s="22">
        <v>43431</v>
      </c>
      <c r="N196" s="11">
        <f>MONTH(Таблица3[[#This Row],[Дата заказа]])</f>
        <v>11</v>
      </c>
      <c r="O196" s="11">
        <f>WEEKDAY(Таблица3[[#This Row],[Дата заказа]],2)</f>
        <v>2</v>
      </c>
    </row>
    <row r="197" spans="3:15" x14ac:dyDescent="0.2">
      <c r="C197" s="1">
        <v>43</v>
      </c>
      <c r="D197" t="s">
        <v>2693</v>
      </c>
      <c r="E197" t="s">
        <v>2629</v>
      </c>
      <c r="F197" t="s">
        <v>2650</v>
      </c>
      <c r="G197">
        <v>759</v>
      </c>
      <c r="H197" t="s">
        <v>2635</v>
      </c>
      <c r="I197" s="11">
        <v>10</v>
      </c>
      <c r="J197" s="11">
        <v>7590</v>
      </c>
      <c r="K197" s="11">
        <v>0</v>
      </c>
      <c r="L197" s="11">
        <v>7590</v>
      </c>
      <c r="M197" s="22">
        <v>43860</v>
      </c>
      <c r="N197" s="11">
        <f>MONTH(Таблица3[[#This Row],[Дата заказа]])</f>
        <v>1</v>
      </c>
      <c r="O197" s="11">
        <f>WEEKDAY(Таблица3[[#This Row],[Дата заказа]],2)</f>
        <v>4</v>
      </c>
    </row>
    <row r="198" spans="3:15" x14ac:dyDescent="0.2">
      <c r="C198" s="1">
        <v>48</v>
      </c>
      <c r="D198" t="s">
        <v>2664</v>
      </c>
      <c r="E198" t="s">
        <v>2647</v>
      </c>
      <c r="F198" t="s">
        <v>2665</v>
      </c>
      <c r="G198">
        <v>2199</v>
      </c>
      <c r="H198" t="s">
        <v>2631</v>
      </c>
      <c r="I198" s="11">
        <v>55</v>
      </c>
      <c r="J198" s="11">
        <v>120945</v>
      </c>
      <c r="K198" s="11">
        <v>0.15</v>
      </c>
      <c r="L198" s="11">
        <v>102803.25</v>
      </c>
      <c r="M198" s="22">
        <v>44175</v>
      </c>
      <c r="N198" s="11">
        <f>MONTH(Таблица3[[#This Row],[Дата заказа]])</f>
        <v>12</v>
      </c>
      <c r="O198" s="11">
        <f>WEEKDAY(Таблица3[[#This Row],[Дата заказа]],2)</f>
        <v>4</v>
      </c>
    </row>
    <row r="199" spans="3:15" x14ac:dyDescent="0.2">
      <c r="C199" s="1">
        <v>25</v>
      </c>
      <c r="D199" t="s">
        <v>2651</v>
      </c>
      <c r="E199" t="s">
        <v>2633</v>
      </c>
      <c r="F199" t="s">
        <v>2634</v>
      </c>
      <c r="G199">
        <v>1994</v>
      </c>
      <c r="H199" t="s">
        <v>2635</v>
      </c>
      <c r="I199" s="11">
        <v>10</v>
      </c>
      <c r="J199" s="11">
        <v>19940</v>
      </c>
      <c r="K199" s="11">
        <v>0.03</v>
      </c>
      <c r="L199" s="11">
        <v>19341.8</v>
      </c>
      <c r="M199" s="22">
        <v>43600</v>
      </c>
      <c r="N199" s="11">
        <f>MONTH(Таблица3[[#This Row],[Дата заказа]])</f>
        <v>5</v>
      </c>
      <c r="O199" s="11">
        <f>WEEKDAY(Таблица3[[#This Row],[Дата заказа]],2)</f>
        <v>3</v>
      </c>
    </row>
    <row r="200" spans="3:15" x14ac:dyDescent="0.2">
      <c r="C200" s="1">
        <v>21</v>
      </c>
      <c r="D200" t="s">
        <v>2654</v>
      </c>
      <c r="E200" t="s">
        <v>2655</v>
      </c>
      <c r="F200" t="s">
        <v>2656</v>
      </c>
      <c r="G200">
        <v>887</v>
      </c>
      <c r="H200" t="s">
        <v>2635</v>
      </c>
      <c r="I200" s="11">
        <v>15</v>
      </c>
      <c r="J200" s="11">
        <v>13305</v>
      </c>
      <c r="K200" s="11">
        <v>0</v>
      </c>
      <c r="L200" s="11">
        <v>13305</v>
      </c>
      <c r="M200" s="22">
        <v>42842</v>
      </c>
      <c r="N200" s="11">
        <f>MONTH(Таблица3[[#This Row],[Дата заказа]])</f>
        <v>4</v>
      </c>
      <c r="O200" s="11">
        <f>WEEKDAY(Таблица3[[#This Row],[Дата заказа]],2)</f>
        <v>1</v>
      </c>
    </row>
    <row r="201" spans="3:15" x14ac:dyDescent="0.2">
      <c r="C201" s="1">
        <v>47</v>
      </c>
      <c r="D201" t="s">
        <v>2674</v>
      </c>
      <c r="E201" t="s">
        <v>2633</v>
      </c>
      <c r="F201" t="s">
        <v>2675</v>
      </c>
      <c r="G201">
        <v>1994</v>
      </c>
      <c r="H201" t="s">
        <v>2635</v>
      </c>
      <c r="I201" s="11">
        <v>12</v>
      </c>
      <c r="J201" s="11">
        <v>23928</v>
      </c>
      <c r="K201" s="11">
        <v>0.03</v>
      </c>
      <c r="L201" s="11">
        <v>23210.16</v>
      </c>
      <c r="M201" s="22">
        <v>43813</v>
      </c>
      <c r="N201" s="11">
        <f>MONTH(Таблица3[[#This Row],[Дата заказа]])</f>
        <v>12</v>
      </c>
      <c r="O201" s="11">
        <f>WEEKDAY(Таблица3[[#This Row],[Дата заказа]],2)</f>
        <v>6</v>
      </c>
    </row>
    <row r="202" spans="3:15" x14ac:dyDescent="0.2">
      <c r="C202" s="1">
        <v>26</v>
      </c>
      <c r="D202" t="s">
        <v>2660</v>
      </c>
      <c r="E202" t="s">
        <v>2655</v>
      </c>
      <c r="F202" t="s">
        <v>2661</v>
      </c>
      <c r="G202">
        <v>2197</v>
      </c>
      <c r="H202" t="s">
        <v>2631</v>
      </c>
      <c r="I202" s="11">
        <v>40</v>
      </c>
      <c r="J202" s="11">
        <v>87880</v>
      </c>
      <c r="K202" s="11">
        <v>0.12</v>
      </c>
      <c r="L202" s="11">
        <v>77334.399999999994</v>
      </c>
      <c r="M202" s="22">
        <v>42207</v>
      </c>
      <c r="N202" s="11">
        <f>MONTH(Таблица3[[#This Row],[Дата заказа]])</f>
        <v>7</v>
      </c>
      <c r="O202" s="11">
        <f>WEEKDAY(Таблица3[[#This Row],[Дата заказа]],2)</f>
        <v>3</v>
      </c>
    </row>
    <row r="203" spans="3:15" x14ac:dyDescent="0.2">
      <c r="C203" s="1">
        <v>15</v>
      </c>
      <c r="D203" t="s">
        <v>2712</v>
      </c>
      <c r="E203" t="s">
        <v>2633</v>
      </c>
      <c r="F203" t="s">
        <v>2713</v>
      </c>
      <c r="G203">
        <v>1994</v>
      </c>
      <c r="H203" t="s">
        <v>2635</v>
      </c>
      <c r="I203" s="11">
        <v>17</v>
      </c>
      <c r="J203" s="11">
        <v>33898</v>
      </c>
      <c r="K203" s="11">
        <v>0.06</v>
      </c>
      <c r="L203" s="11">
        <v>31864.12</v>
      </c>
      <c r="M203" s="22">
        <v>43718</v>
      </c>
      <c r="N203" s="11">
        <f>MONTH(Таблица3[[#This Row],[Дата заказа]])</f>
        <v>9</v>
      </c>
      <c r="O203" s="11">
        <f>WEEKDAY(Таблица3[[#This Row],[Дата заказа]],2)</f>
        <v>2</v>
      </c>
    </row>
    <row r="204" spans="3:15" x14ac:dyDescent="0.2">
      <c r="C204" s="1">
        <v>52</v>
      </c>
      <c r="D204" t="s">
        <v>2628</v>
      </c>
      <c r="E204" t="s">
        <v>2629</v>
      </c>
      <c r="F204" t="s">
        <v>2630</v>
      </c>
      <c r="G204">
        <v>1182</v>
      </c>
      <c r="H204" t="s">
        <v>2631</v>
      </c>
      <c r="I204" s="11">
        <v>17</v>
      </c>
      <c r="J204" s="11">
        <v>20094</v>
      </c>
      <c r="K204" s="11">
        <v>0.03</v>
      </c>
      <c r="L204" s="11">
        <v>19491.18</v>
      </c>
      <c r="M204" s="22">
        <v>43249</v>
      </c>
      <c r="N204" s="11">
        <f>MONTH(Таблица3[[#This Row],[Дата заказа]])</f>
        <v>5</v>
      </c>
      <c r="O204" s="11">
        <f>WEEKDAY(Таблица3[[#This Row],[Дата заказа]],2)</f>
        <v>2</v>
      </c>
    </row>
    <row r="205" spans="3:15" x14ac:dyDescent="0.2">
      <c r="C205" s="1">
        <v>36</v>
      </c>
      <c r="D205" t="s">
        <v>2683</v>
      </c>
      <c r="E205" t="s">
        <v>2644</v>
      </c>
      <c r="F205" t="s">
        <v>2684</v>
      </c>
      <c r="G205">
        <v>912</v>
      </c>
      <c r="H205" t="s">
        <v>2631</v>
      </c>
      <c r="I205" s="11">
        <v>15</v>
      </c>
      <c r="J205" s="11">
        <v>13680</v>
      </c>
      <c r="K205" s="11">
        <v>0</v>
      </c>
      <c r="L205" s="11">
        <v>13680</v>
      </c>
      <c r="M205" s="22">
        <v>43133</v>
      </c>
      <c r="N205" s="11">
        <f>MONTH(Таблица3[[#This Row],[Дата заказа]])</f>
        <v>2</v>
      </c>
      <c r="O205" s="11">
        <f>WEEKDAY(Таблица3[[#This Row],[Дата заказа]],2)</f>
        <v>5</v>
      </c>
    </row>
    <row r="206" spans="3:15" x14ac:dyDescent="0.2">
      <c r="C206" s="1">
        <v>47</v>
      </c>
      <c r="D206" t="s">
        <v>2674</v>
      </c>
      <c r="E206" t="s">
        <v>2633</v>
      </c>
      <c r="F206" t="s">
        <v>2675</v>
      </c>
      <c r="G206">
        <v>1994</v>
      </c>
      <c r="H206" t="s">
        <v>2635</v>
      </c>
      <c r="I206" s="11">
        <v>12</v>
      </c>
      <c r="J206" s="11">
        <v>23928</v>
      </c>
      <c r="K206" s="11">
        <v>0.03</v>
      </c>
      <c r="L206" s="11">
        <v>23210.16</v>
      </c>
      <c r="M206" s="22">
        <v>42486</v>
      </c>
      <c r="N206" s="11">
        <f>MONTH(Таблица3[[#This Row],[Дата заказа]])</f>
        <v>4</v>
      </c>
      <c r="O206" s="11">
        <f>WEEKDAY(Таблица3[[#This Row],[Дата заказа]],2)</f>
        <v>2</v>
      </c>
    </row>
    <row r="207" spans="3:15" x14ac:dyDescent="0.2">
      <c r="C207" s="1">
        <v>39</v>
      </c>
      <c r="D207" t="s">
        <v>2646</v>
      </c>
      <c r="E207" t="s">
        <v>2647</v>
      </c>
      <c r="F207" t="s">
        <v>2648</v>
      </c>
      <c r="G207">
        <v>1923</v>
      </c>
      <c r="H207" t="s">
        <v>2631</v>
      </c>
      <c r="I207" s="11">
        <v>25</v>
      </c>
      <c r="J207" s="11">
        <v>48075</v>
      </c>
      <c r="K207" s="11">
        <v>0.06</v>
      </c>
      <c r="L207" s="11">
        <v>45190.5</v>
      </c>
      <c r="M207" s="22">
        <v>42988</v>
      </c>
      <c r="N207" s="11">
        <f>MONTH(Таблица3[[#This Row],[Дата заказа]])</f>
        <v>9</v>
      </c>
      <c r="O207" s="11">
        <f>WEEKDAY(Таблица3[[#This Row],[Дата заказа]],2)</f>
        <v>7</v>
      </c>
    </row>
    <row r="208" spans="3:15" x14ac:dyDescent="0.2">
      <c r="C208" s="1">
        <v>6</v>
      </c>
      <c r="D208" t="s">
        <v>2662</v>
      </c>
      <c r="E208" t="s">
        <v>2629</v>
      </c>
      <c r="F208" t="s">
        <v>2663</v>
      </c>
      <c r="G208">
        <v>3197</v>
      </c>
      <c r="H208" t="s">
        <v>2635</v>
      </c>
      <c r="I208" s="11">
        <v>6</v>
      </c>
      <c r="J208" s="11">
        <v>19182</v>
      </c>
      <c r="K208" s="11">
        <v>0.03</v>
      </c>
      <c r="L208" s="11">
        <v>18606.54</v>
      </c>
      <c r="M208" s="22">
        <v>42325</v>
      </c>
      <c r="N208" s="11">
        <f>MONTH(Таблица3[[#This Row],[Дата заказа]])</f>
        <v>11</v>
      </c>
      <c r="O208" s="11">
        <f>WEEKDAY(Таблица3[[#This Row],[Дата заказа]],2)</f>
        <v>2</v>
      </c>
    </row>
    <row r="209" spans="3:15" x14ac:dyDescent="0.2">
      <c r="C209" s="1">
        <v>3</v>
      </c>
      <c r="D209" t="s">
        <v>2642</v>
      </c>
      <c r="E209" t="s">
        <v>2629</v>
      </c>
      <c r="F209" t="s">
        <v>2629</v>
      </c>
      <c r="G209">
        <v>807</v>
      </c>
      <c r="H209" t="s">
        <v>2631</v>
      </c>
      <c r="I209" s="11">
        <v>18</v>
      </c>
      <c r="J209" s="11">
        <v>14526</v>
      </c>
      <c r="K209" s="11">
        <v>0</v>
      </c>
      <c r="L209" s="11">
        <v>14526</v>
      </c>
      <c r="M209" s="22">
        <v>43020</v>
      </c>
      <c r="N209" s="11">
        <f>MONTH(Таблица3[[#This Row],[Дата заказа]])</f>
        <v>10</v>
      </c>
      <c r="O209" s="11">
        <f>WEEKDAY(Таблица3[[#This Row],[Дата заказа]],2)</f>
        <v>4</v>
      </c>
    </row>
    <row r="210" spans="3:15" x14ac:dyDescent="0.2">
      <c r="C210" s="1">
        <v>51</v>
      </c>
      <c r="D210" t="s">
        <v>2689</v>
      </c>
      <c r="E210" t="s">
        <v>2677</v>
      </c>
      <c r="F210" t="s">
        <v>2690</v>
      </c>
      <c r="G210">
        <v>2211</v>
      </c>
      <c r="H210" t="s">
        <v>2635</v>
      </c>
      <c r="I210" s="11">
        <v>25</v>
      </c>
      <c r="J210" s="11">
        <v>55275</v>
      </c>
      <c r="K210" s="11">
        <v>0.09</v>
      </c>
      <c r="L210" s="11">
        <v>50300.25</v>
      </c>
      <c r="M210" s="22">
        <v>42871</v>
      </c>
      <c r="N210" s="11">
        <f>MONTH(Таблица3[[#This Row],[Дата заказа]])</f>
        <v>5</v>
      </c>
      <c r="O210" s="11">
        <f>WEEKDAY(Таблица3[[#This Row],[Дата заказа]],2)</f>
        <v>2</v>
      </c>
    </row>
    <row r="211" spans="3:15" x14ac:dyDescent="0.2">
      <c r="C211" s="1">
        <v>23</v>
      </c>
      <c r="D211" t="s">
        <v>2694</v>
      </c>
      <c r="E211" t="s">
        <v>2677</v>
      </c>
      <c r="F211" t="s">
        <v>2695</v>
      </c>
      <c r="G211">
        <v>2645</v>
      </c>
      <c r="H211" t="s">
        <v>2635</v>
      </c>
      <c r="I211" s="11">
        <v>50</v>
      </c>
      <c r="J211" s="11">
        <v>132250</v>
      </c>
      <c r="K211" s="11">
        <v>0.15</v>
      </c>
      <c r="L211" s="11">
        <v>112412.5</v>
      </c>
      <c r="M211" s="22">
        <v>42842</v>
      </c>
      <c r="N211" s="11">
        <f>MONTH(Таблица3[[#This Row],[Дата заказа]])</f>
        <v>4</v>
      </c>
      <c r="O211" s="11">
        <f>WEEKDAY(Таблица3[[#This Row],[Дата заказа]],2)</f>
        <v>1</v>
      </c>
    </row>
    <row r="212" spans="3:15" x14ac:dyDescent="0.2">
      <c r="C212" s="1">
        <v>54</v>
      </c>
      <c r="D212" t="s">
        <v>2657</v>
      </c>
      <c r="E212" t="s">
        <v>2644</v>
      </c>
      <c r="F212" t="s">
        <v>2658</v>
      </c>
      <c r="G212">
        <v>847</v>
      </c>
      <c r="H212" t="s">
        <v>2631</v>
      </c>
      <c r="I212" s="11">
        <v>15</v>
      </c>
      <c r="J212" s="11">
        <v>12705</v>
      </c>
      <c r="K212" s="11">
        <v>0</v>
      </c>
      <c r="L212" s="11">
        <v>12705</v>
      </c>
      <c r="M212" s="22">
        <v>42005</v>
      </c>
      <c r="N212" s="11">
        <f>MONTH(Таблица3[[#This Row],[Дата заказа]])</f>
        <v>1</v>
      </c>
      <c r="O212" s="11">
        <f>WEEKDAY(Таблица3[[#This Row],[Дата заказа]],2)</f>
        <v>4</v>
      </c>
    </row>
    <row r="213" spans="3:15" x14ac:dyDescent="0.2">
      <c r="C213" s="1">
        <v>38</v>
      </c>
      <c r="D213" t="s">
        <v>2628</v>
      </c>
      <c r="E213" t="s">
        <v>2629</v>
      </c>
      <c r="F213" t="s">
        <v>2630</v>
      </c>
      <c r="G213">
        <v>1182</v>
      </c>
      <c r="H213" t="s">
        <v>2631</v>
      </c>
      <c r="I213" s="11">
        <v>17</v>
      </c>
      <c r="J213" s="11">
        <v>20094</v>
      </c>
      <c r="K213" s="11">
        <v>0.03</v>
      </c>
      <c r="L213" s="11">
        <v>19491.18</v>
      </c>
      <c r="M213" s="22">
        <v>42261</v>
      </c>
      <c r="N213" s="11">
        <f>MONTH(Таблица3[[#This Row],[Дата заказа]])</f>
        <v>9</v>
      </c>
      <c r="O213" s="11">
        <f>WEEKDAY(Таблица3[[#This Row],[Дата заказа]],2)</f>
        <v>1</v>
      </c>
    </row>
    <row r="214" spans="3:15" x14ac:dyDescent="0.2">
      <c r="C214" s="1">
        <v>1</v>
      </c>
      <c r="D214" t="s">
        <v>2700</v>
      </c>
      <c r="E214" t="s">
        <v>2647</v>
      </c>
      <c r="F214" t="s">
        <v>2701</v>
      </c>
      <c r="G214">
        <v>876</v>
      </c>
      <c r="H214" t="s">
        <v>2635</v>
      </c>
      <c r="I214" s="11">
        <v>20</v>
      </c>
      <c r="J214" s="11">
        <v>17520</v>
      </c>
      <c r="K214" s="11">
        <v>0.03</v>
      </c>
      <c r="L214" s="11">
        <v>16994.400000000001</v>
      </c>
      <c r="M214" s="22">
        <v>42867</v>
      </c>
      <c r="N214" s="11">
        <f>MONTH(Таблица3[[#This Row],[Дата заказа]])</f>
        <v>5</v>
      </c>
      <c r="O214" s="11">
        <f>WEEKDAY(Таблица3[[#This Row],[Дата заказа]],2)</f>
        <v>5</v>
      </c>
    </row>
    <row r="215" spans="3:15" x14ac:dyDescent="0.2">
      <c r="C215" s="1">
        <v>32</v>
      </c>
      <c r="D215" t="s">
        <v>2696</v>
      </c>
      <c r="E215" t="s">
        <v>2629</v>
      </c>
      <c r="F215" t="s">
        <v>2638</v>
      </c>
      <c r="G215">
        <v>967</v>
      </c>
      <c r="H215" t="s">
        <v>2635</v>
      </c>
      <c r="I215" s="11">
        <v>8</v>
      </c>
      <c r="J215" s="11">
        <v>7736</v>
      </c>
      <c r="K215" s="11">
        <v>0</v>
      </c>
      <c r="L215" s="11">
        <v>7736</v>
      </c>
      <c r="M215" s="22">
        <v>43556</v>
      </c>
      <c r="N215" s="11">
        <f>MONTH(Таблица3[[#This Row],[Дата заказа]])</f>
        <v>4</v>
      </c>
      <c r="O215" s="11">
        <f>WEEKDAY(Таблица3[[#This Row],[Дата заказа]],2)</f>
        <v>1</v>
      </c>
    </row>
    <row r="216" spans="3:15" x14ac:dyDescent="0.2">
      <c r="C216" s="1">
        <v>41</v>
      </c>
      <c r="D216" t="s">
        <v>2676</v>
      </c>
      <c r="E216" t="s">
        <v>2677</v>
      </c>
      <c r="F216" t="s">
        <v>2677</v>
      </c>
      <c r="G216">
        <v>699</v>
      </c>
      <c r="H216" t="s">
        <v>2635</v>
      </c>
      <c r="I216" s="11">
        <v>10</v>
      </c>
      <c r="J216" s="11">
        <v>6990</v>
      </c>
      <c r="K216" s="11">
        <v>0</v>
      </c>
      <c r="L216" s="11">
        <v>6990</v>
      </c>
      <c r="M216" s="22">
        <v>44115</v>
      </c>
      <c r="N216" s="11">
        <f>MONTH(Таблица3[[#This Row],[Дата заказа]])</f>
        <v>10</v>
      </c>
      <c r="O216" s="11">
        <f>WEEKDAY(Таблица3[[#This Row],[Дата заказа]],2)</f>
        <v>7</v>
      </c>
    </row>
    <row r="217" spans="3:15" x14ac:dyDescent="0.2">
      <c r="C217" s="1">
        <v>53</v>
      </c>
      <c r="D217" t="s">
        <v>2646</v>
      </c>
      <c r="E217" t="s">
        <v>2647</v>
      </c>
      <c r="F217" t="s">
        <v>2648</v>
      </c>
      <c r="G217">
        <v>1923</v>
      </c>
      <c r="H217" t="s">
        <v>2631</v>
      </c>
      <c r="I217" s="11">
        <v>35</v>
      </c>
      <c r="J217" s="11">
        <v>67305</v>
      </c>
      <c r="K217" s="11">
        <v>0.06</v>
      </c>
      <c r="L217" s="11">
        <v>63266.7</v>
      </c>
      <c r="M217" s="22">
        <v>42855</v>
      </c>
      <c r="N217" s="11">
        <f>MONTH(Таблица3[[#This Row],[Дата заказа]])</f>
        <v>4</v>
      </c>
      <c r="O217" s="11">
        <f>WEEKDAY(Таблица3[[#This Row],[Дата заказа]],2)</f>
        <v>7</v>
      </c>
    </row>
    <row r="218" spans="3:15" x14ac:dyDescent="0.2">
      <c r="C218" s="1">
        <v>16</v>
      </c>
      <c r="D218" t="s">
        <v>2734</v>
      </c>
      <c r="E218" t="s">
        <v>2703</v>
      </c>
      <c r="F218" t="s">
        <v>2735</v>
      </c>
      <c r="G218">
        <v>843</v>
      </c>
      <c r="H218" t="s">
        <v>2635</v>
      </c>
      <c r="I218" s="11">
        <v>5</v>
      </c>
      <c r="J218" s="11">
        <v>4215</v>
      </c>
      <c r="K218" s="11">
        <v>0</v>
      </c>
      <c r="L218" s="11">
        <v>4215</v>
      </c>
      <c r="M218" s="22">
        <v>43616</v>
      </c>
      <c r="N218" s="11">
        <f>MONTH(Таблица3[[#This Row],[Дата заказа]])</f>
        <v>5</v>
      </c>
      <c r="O218" s="11">
        <f>WEEKDAY(Таблица3[[#This Row],[Дата заказа]],2)</f>
        <v>5</v>
      </c>
    </row>
    <row r="219" spans="3:15" x14ac:dyDescent="0.2">
      <c r="C219" s="1">
        <v>32</v>
      </c>
      <c r="D219" t="s">
        <v>2696</v>
      </c>
      <c r="E219" t="s">
        <v>2629</v>
      </c>
      <c r="F219" t="s">
        <v>2638</v>
      </c>
      <c r="G219">
        <v>967</v>
      </c>
      <c r="H219" t="s">
        <v>2635</v>
      </c>
      <c r="I219" s="11">
        <v>8</v>
      </c>
      <c r="J219" s="11">
        <v>7736</v>
      </c>
      <c r="K219" s="11">
        <v>0</v>
      </c>
      <c r="L219" s="11">
        <v>7736</v>
      </c>
      <c r="M219" s="22">
        <v>43950</v>
      </c>
      <c r="N219" s="11">
        <f>MONTH(Таблица3[[#This Row],[Дата заказа]])</f>
        <v>4</v>
      </c>
      <c r="O219" s="11">
        <f>WEEKDAY(Таблица3[[#This Row],[Дата заказа]],2)</f>
        <v>3</v>
      </c>
    </row>
    <row r="220" spans="3:15" x14ac:dyDescent="0.2">
      <c r="C220" s="1">
        <v>2</v>
      </c>
      <c r="D220" t="s">
        <v>2715</v>
      </c>
      <c r="E220" t="s">
        <v>2629</v>
      </c>
      <c r="F220" t="s">
        <v>2716</v>
      </c>
      <c r="G220">
        <v>1178</v>
      </c>
      <c r="H220" t="s">
        <v>2635</v>
      </c>
      <c r="I220" s="11">
        <v>10</v>
      </c>
      <c r="J220" s="11">
        <v>11780</v>
      </c>
      <c r="K220" s="11">
        <v>0</v>
      </c>
      <c r="L220" s="11">
        <v>11780</v>
      </c>
      <c r="M220" s="22">
        <v>43285</v>
      </c>
      <c r="N220" s="11">
        <f>MONTH(Таблица3[[#This Row],[Дата заказа]])</f>
        <v>7</v>
      </c>
      <c r="O220" s="11">
        <f>WEEKDAY(Таблица3[[#This Row],[Дата заказа]],2)</f>
        <v>3</v>
      </c>
    </row>
    <row r="221" spans="3:15" x14ac:dyDescent="0.2">
      <c r="C221" s="1">
        <v>51</v>
      </c>
      <c r="D221" t="s">
        <v>2689</v>
      </c>
      <c r="E221" t="s">
        <v>2677</v>
      </c>
      <c r="F221" t="s">
        <v>2690</v>
      </c>
      <c r="G221">
        <v>2211</v>
      </c>
      <c r="H221" t="s">
        <v>2635</v>
      </c>
      <c r="I221" s="11">
        <v>25</v>
      </c>
      <c r="J221" s="11">
        <v>55275</v>
      </c>
      <c r="K221" s="11">
        <v>0.09</v>
      </c>
      <c r="L221" s="11">
        <v>50300.25</v>
      </c>
      <c r="M221" s="22">
        <v>42751</v>
      </c>
      <c r="N221" s="11">
        <f>MONTH(Таблица3[[#This Row],[Дата заказа]])</f>
        <v>1</v>
      </c>
      <c r="O221" s="11">
        <f>WEEKDAY(Таблица3[[#This Row],[Дата заказа]],2)</f>
        <v>1</v>
      </c>
    </row>
    <row r="222" spans="3:15" x14ac:dyDescent="0.2">
      <c r="C222" s="1">
        <v>45</v>
      </c>
      <c r="D222" t="s">
        <v>2649</v>
      </c>
      <c r="E222" t="s">
        <v>2629</v>
      </c>
      <c r="F222" t="s">
        <v>2650</v>
      </c>
      <c r="G222">
        <v>759</v>
      </c>
      <c r="H222" t="s">
        <v>2635</v>
      </c>
      <c r="I222" s="11">
        <v>14</v>
      </c>
      <c r="J222" s="11">
        <v>10626</v>
      </c>
      <c r="K222" s="11">
        <v>0</v>
      </c>
      <c r="L222" s="11">
        <v>10626</v>
      </c>
      <c r="M222" s="22">
        <v>42584</v>
      </c>
      <c r="N222" s="11">
        <f>MONTH(Таблица3[[#This Row],[Дата заказа]])</f>
        <v>8</v>
      </c>
      <c r="O222" s="11">
        <f>WEEKDAY(Таблица3[[#This Row],[Дата заказа]],2)</f>
        <v>2</v>
      </c>
    </row>
    <row r="223" spans="3:15" x14ac:dyDescent="0.2">
      <c r="C223" s="1">
        <v>38</v>
      </c>
      <c r="D223" t="s">
        <v>2628</v>
      </c>
      <c r="E223" t="s">
        <v>2629</v>
      </c>
      <c r="F223" t="s">
        <v>2630</v>
      </c>
      <c r="G223">
        <v>1182</v>
      </c>
      <c r="H223" t="s">
        <v>2631</v>
      </c>
      <c r="I223" s="11">
        <v>17</v>
      </c>
      <c r="J223" s="11">
        <v>20094</v>
      </c>
      <c r="K223" s="11">
        <v>0.03</v>
      </c>
      <c r="L223" s="11">
        <v>19491.18</v>
      </c>
      <c r="M223" s="22">
        <v>42531</v>
      </c>
      <c r="N223" s="11">
        <f>MONTH(Таблица3[[#This Row],[Дата заказа]])</f>
        <v>6</v>
      </c>
      <c r="O223" s="11">
        <f>WEEKDAY(Таблица3[[#This Row],[Дата заказа]],2)</f>
        <v>5</v>
      </c>
    </row>
    <row r="224" spans="3:15" x14ac:dyDescent="0.2">
      <c r="C224" s="1">
        <v>0</v>
      </c>
      <c r="D224" t="s">
        <v>2666</v>
      </c>
      <c r="E224" t="s">
        <v>2655</v>
      </c>
      <c r="F224" t="s">
        <v>2667</v>
      </c>
      <c r="G224">
        <v>620</v>
      </c>
      <c r="H224" t="s">
        <v>2635</v>
      </c>
      <c r="I224" s="11">
        <v>30</v>
      </c>
      <c r="J224" s="11">
        <v>18600</v>
      </c>
      <c r="K224" s="11">
        <v>0.03</v>
      </c>
      <c r="L224" s="11">
        <v>18042</v>
      </c>
      <c r="M224" s="22">
        <v>42366</v>
      </c>
      <c r="N224" s="11">
        <f>MONTH(Таблица3[[#This Row],[Дата заказа]])</f>
        <v>12</v>
      </c>
      <c r="O224" s="11">
        <f>WEEKDAY(Таблица3[[#This Row],[Дата заказа]],2)</f>
        <v>1</v>
      </c>
    </row>
    <row r="225" spans="3:15" x14ac:dyDescent="0.2">
      <c r="C225" s="1">
        <v>14</v>
      </c>
      <c r="D225" t="s">
        <v>2691</v>
      </c>
      <c r="E225" t="s">
        <v>2669</v>
      </c>
      <c r="F225" t="s">
        <v>2669</v>
      </c>
      <c r="G225">
        <v>770</v>
      </c>
      <c r="H225" t="s">
        <v>2631</v>
      </c>
      <c r="I225" s="11">
        <v>20</v>
      </c>
      <c r="J225" s="11">
        <v>15400</v>
      </c>
      <c r="K225" s="11">
        <v>0.03</v>
      </c>
      <c r="L225" s="11">
        <v>14938</v>
      </c>
      <c r="M225" s="22">
        <v>42639</v>
      </c>
      <c r="N225" s="11">
        <f>MONTH(Таблица3[[#This Row],[Дата заказа]])</f>
        <v>9</v>
      </c>
      <c r="O225" s="11">
        <f>WEEKDAY(Таблица3[[#This Row],[Дата заказа]],2)</f>
        <v>1</v>
      </c>
    </row>
    <row r="226" spans="3:15" x14ac:dyDescent="0.2">
      <c r="C226" s="1">
        <v>32</v>
      </c>
      <c r="D226" t="s">
        <v>2696</v>
      </c>
      <c r="E226" t="s">
        <v>2629</v>
      </c>
      <c r="F226" t="s">
        <v>2638</v>
      </c>
      <c r="G226">
        <v>967</v>
      </c>
      <c r="H226" t="s">
        <v>2635</v>
      </c>
      <c r="I226" s="11">
        <v>8</v>
      </c>
      <c r="J226" s="11">
        <v>7736</v>
      </c>
      <c r="K226" s="11">
        <v>0</v>
      </c>
      <c r="L226" s="11">
        <v>7736</v>
      </c>
      <c r="M226" s="22">
        <v>43326</v>
      </c>
      <c r="N226" s="11">
        <f>MONTH(Таблица3[[#This Row],[Дата заказа]])</f>
        <v>8</v>
      </c>
      <c r="O226" s="11">
        <f>WEEKDAY(Таблица3[[#This Row],[Дата заказа]],2)</f>
        <v>2</v>
      </c>
    </row>
    <row r="227" spans="3:15" x14ac:dyDescent="0.2">
      <c r="C227" s="1">
        <v>11</v>
      </c>
      <c r="D227" t="s">
        <v>2693</v>
      </c>
      <c r="E227" t="s">
        <v>2629</v>
      </c>
      <c r="F227" t="s">
        <v>2709</v>
      </c>
      <c r="G227">
        <v>3197</v>
      </c>
      <c r="H227" t="s">
        <v>2635</v>
      </c>
      <c r="I227" s="11">
        <v>10</v>
      </c>
      <c r="J227" s="11">
        <v>31970</v>
      </c>
      <c r="K227" s="11">
        <v>0</v>
      </c>
      <c r="L227" s="11">
        <v>31970</v>
      </c>
      <c r="M227" s="22">
        <v>42880</v>
      </c>
      <c r="N227" s="11">
        <f>MONTH(Таблица3[[#This Row],[Дата заказа]])</f>
        <v>5</v>
      </c>
      <c r="O227" s="11">
        <f>WEEKDAY(Таблица3[[#This Row],[Дата заказа]],2)</f>
        <v>4</v>
      </c>
    </row>
    <row r="228" spans="3:15" x14ac:dyDescent="0.2">
      <c r="C228" s="1">
        <v>46</v>
      </c>
      <c r="D228" t="s">
        <v>2691</v>
      </c>
      <c r="E228" t="s">
        <v>2669</v>
      </c>
      <c r="F228" t="s">
        <v>2669</v>
      </c>
      <c r="G228">
        <v>770</v>
      </c>
      <c r="H228" t="s">
        <v>2631</v>
      </c>
      <c r="I228" s="11">
        <v>20</v>
      </c>
      <c r="J228" s="11">
        <v>15400</v>
      </c>
      <c r="K228" s="11">
        <v>0.03</v>
      </c>
      <c r="L228" s="11">
        <v>14938</v>
      </c>
      <c r="M228" s="22">
        <v>42914</v>
      </c>
      <c r="N228" s="11">
        <f>MONTH(Таблица3[[#This Row],[Дата заказа]])</f>
        <v>6</v>
      </c>
      <c r="O228" s="11">
        <f>WEEKDAY(Таблица3[[#This Row],[Дата заказа]],2)</f>
        <v>3</v>
      </c>
    </row>
    <row r="229" spans="3:15" x14ac:dyDescent="0.2">
      <c r="C229" s="1">
        <v>30</v>
      </c>
      <c r="D229" t="s">
        <v>2668</v>
      </c>
      <c r="E229" t="s">
        <v>2669</v>
      </c>
      <c r="F229" t="s">
        <v>2670</v>
      </c>
      <c r="G229">
        <v>1730</v>
      </c>
      <c r="H229" t="s">
        <v>2631</v>
      </c>
      <c r="I229" s="11">
        <v>5</v>
      </c>
      <c r="J229" s="11">
        <v>8650</v>
      </c>
      <c r="K229" s="11">
        <v>0</v>
      </c>
      <c r="L229" s="11">
        <v>8650</v>
      </c>
      <c r="M229" s="22">
        <v>42954</v>
      </c>
      <c r="N229" s="11">
        <f>MONTH(Таблица3[[#This Row],[Дата заказа]])</f>
        <v>8</v>
      </c>
      <c r="O229" s="11">
        <f>WEEKDAY(Таблица3[[#This Row],[Дата заказа]],2)</f>
        <v>1</v>
      </c>
    </row>
    <row r="230" spans="3:15" x14ac:dyDescent="0.2">
      <c r="C230" s="1">
        <v>18</v>
      </c>
      <c r="D230" t="s">
        <v>2687</v>
      </c>
      <c r="E230" t="s">
        <v>2669</v>
      </c>
      <c r="F230" t="s">
        <v>2688</v>
      </c>
      <c r="G230">
        <v>1531</v>
      </c>
      <c r="H230" t="s">
        <v>2631</v>
      </c>
      <c r="I230" s="11">
        <v>15</v>
      </c>
      <c r="J230" s="11">
        <v>22965</v>
      </c>
      <c r="K230" s="11">
        <v>0.03</v>
      </c>
      <c r="L230" s="11">
        <v>22276.05</v>
      </c>
      <c r="M230" s="22">
        <v>43900</v>
      </c>
      <c r="N230" s="11">
        <f>MONTH(Таблица3[[#This Row],[Дата заказа]])</f>
        <v>3</v>
      </c>
      <c r="O230" s="11">
        <f>WEEKDAY(Таблица3[[#This Row],[Дата заказа]],2)</f>
        <v>2</v>
      </c>
    </row>
    <row r="231" spans="3:15" x14ac:dyDescent="0.2">
      <c r="C231" s="1">
        <v>26</v>
      </c>
      <c r="D231" t="s">
        <v>2660</v>
      </c>
      <c r="E231" t="s">
        <v>2655</v>
      </c>
      <c r="F231" t="s">
        <v>2661</v>
      </c>
      <c r="G231">
        <v>2197</v>
      </c>
      <c r="H231" t="s">
        <v>2631</v>
      </c>
      <c r="I231" s="11">
        <v>40</v>
      </c>
      <c r="J231" s="11">
        <v>87880</v>
      </c>
      <c r="K231" s="11">
        <v>0.12</v>
      </c>
      <c r="L231" s="11">
        <v>77334.399999999994</v>
      </c>
      <c r="M231" s="22">
        <v>42144</v>
      </c>
      <c r="N231" s="11">
        <f>MONTH(Таблица3[[#This Row],[Дата заказа]])</f>
        <v>5</v>
      </c>
      <c r="O231" s="11">
        <f>WEEKDAY(Таблица3[[#This Row],[Дата заказа]],2)</f>
        <v>3</v>
      </c>
    </row>
    <row r="232" spans="3:15" x14ac:dyDescent="0.2">
      <c r="C232" s="1">
        <v>43</v>
      </c>
      <c r="D232" t="s">
        <v>2693</v>
      </c>
      <c r="E232" t="s">
        <v>2629</v>
      </c>
      <c r="F232" t="s">
        <v>2650</v>
      </c>
      <c r="G232">
        <v>759</v>
      </c>
      <c r="H232" t="s">
        <v>2635</v>
      </c>
      <c r="I232" s="11">
        <v>10</v>
      </c>
      <c r="J232" s="11">
        <v>7590</v>
      </c>
      <c r="K232" s="11">
        <v>0</v>
      </c>
      <c r="L232" s="11">
        <v>7590</v>
      </c>
      <c r="M232" s="22">
        <v>42643</v>
      </c>
      <c r="N232" s="11">
        <f>MONTH(Таблица3[[#This Row],[Дата заказа]])</f>
        <v>9</v>
      </c>
      <c r="O232" s="11">
        <f>WEEKDAY(Таблица3[[#This Row],[Дата заказа]],2)</f>
        <v>5</v>
      </c>
    </row>
    <row r="233" spans="3:15" x14ac:dyDescent="0.2">
      <c r="C233" s="1">
        <v>35</v>
      </c>
      <c r="D233" t="s">
        <v>2698</v>
      </c>
      <c r="E233" t="s">
        <v>2655</v>
      </c>
      <c r="F233" t="s">
        <v>2661</v>
      </c>
      <c r="G233">
        <v>617</v>
      </c>
      <c r="H233" t="s">
        <v>2635</v>
      </c>
      <c r="I233" s="11">
        <v>10</v>
      </c>
      <c r="J233" s="11">
        <v>6170</v>
      </c>
      <c r="K233" s="11">
        <v>0</v>
      </c>
      <c r="L233" s="11">
        <v>6170</v>
      </c>
      <c r="M233" s="22">
        <v>43779</v>
      </c>
      <c r="N233" s="11">
        <f>MONTH(Таблица3[[#This Row],[Дата заказа]])</f>
        <v>11</v>
      </c>
      <c r="O233" s="11">
        <f>WEEKDAY(Таблица3[[#This Row],[Дата заказа]],2)</f>
        <v>7</v>
      </c>
    </row>
    <row r="234" spans="3:15" x14ac:dyDescent="0.2">
      <c r="C234" s="1">
        <v>26</v>
      </c>
      <c r="D234" t="s">
        <v>2660</v>
      </c>
      <c r="E234" t="s">
        <v>2655</v>
      </c>
      <c r="F234" t="s">
        <v>2661</v>
      </c>
      <c r="G234">
        <v>2197</v>
      </c>
      <c r="H234" t="s">
        <v>2631</v>
      </c>
      <c r="I234" s="11">
        <v>40</v>
      </c>
      <c r="J234" s="11">
        <v>87880</v>
      </c>
      <c r="K234" s="11">
        <v>0.12</v>
      </c>
      <c r="L234" s="11">
        <v>77334.399999999994</v>
      </c>
      <c r="M234" s="22">
        <v>42385</v>
      </c>
      <c r="N234" s="11">
        <f>MONTH(Таблица3[[#This Row],[Дата заказа]])</f>
        <v>1</v>
      </c>
      <c r="O234" s="11">
        <f>WEEKDAY(Таблица3[[#This Row],[Дата заказа]],2)</f>
        <v>6</v>
      </c>
    </row>
    <row r="235" spans="3:15" x14ac:dyDescent="0.2">
      <c r="C235" s="1">
        <v>55</v>
      </c>
      <c r="D235" t="s">
        <v>2676</v>
      </c>
      <c r="E235" t="s">
        <v>2677</v>
      </c>
      <c r="F235" t="s">
        <v>2677</v>
      </c>
      <c r="G235">
        <v>699</v>
      </c>
      <c r="H235" t="s">
        <v>2635</v>
      </c>
      <c r="I235" s="11">
        <v>10</v>
      </c>
      <c r="J235" s="11">
        <v>6990</v>
      </c>
      <c r="K235" s="11">
        <v>0</v>
      </c>
      <c r="L235" s="11">
        <v>6990</v>
      </c>
      <c r="M235" s="22">
        <v>43042</v>
      </c>
      <c r="N235" s="11">
        <f>MONTH(Таблица3[[#This Row],[Дата заказа]])</f>
        <v>11</v>
      </c>
      <c r="O235" s="11">
        <f>WEEKDAY(Таблица3[[#This Row],[Дата заказа]],2)</f>
        <v>5</v>
      </c>
    </row>
    <row r="236" spans="3:15" x14ac:dyDescent="0.2">
      <c r="C236" s="1">
        <v>56</v>
      </c>
      <c r="D236" t="s">
        <v>2652</v>
      </c>
      <c r="E236" t="s">
        <v>2647</v>
      </c>
      <c r="F236" t="s">
        <v>2653</v>
      </c>
      <c r="G236">
        <v>800</v>
      </c>
      <c r="H236" t="s">
        <v>2631</v>
      </c>
      <c r="I236" s="11">
        <v>40</v>
      </c>
      <c r="J236" s="11">
        <v>32000</v>
      </c>
      <c r="K236" s="11">
        <v>0.03</v>
      </c>
      <c r="L236" s="11">
        <v>31040</v>
      </c>
      <c r="M236" s="22">
        <v>42714</v>
      </c>
      <c r="N236" s="11">
        <f>MONTH(Таблица3[[#This Row],[Дата заказа]])</f>
        <v>12</v>
      </c>
      <c r="O236" s="11">
        <f>WEEKDAY(Таблица3[[#This Row],[Дата заказа]],2)</f>
        <v>6</v>
      </c>
    </row>
    <row r="237" spans="3:15" x14ac:dyDescent="0.2">
      <c r="C237" s="1">
        <v>37</v>
      </c>
      <c r="D237" t="s">
        <v>2689</v>
      </c>
      <c r="E237" t="s">
        <v>2677</v>
      </c>
      <c r="F237" t="s">
        <v>2690</v>
      </c>
      <c r="G237">
        <v>2211</v>
      </c>
      <c r="H237" t="s">
        <v>2635</v>
      </c>
      <c r="I237" s="11">
        <v>25</v>
      </c>
      <c r="J237" s="11">
        <v>55275</v>
      </c>
      <c r="K237" s="11">
        <v>0.09</v>
      </c>
      <c r="L237" s="11">
        <v>50300.25</v>
      </c>
      <c r="M237" s="22">
        <v>42482</v>
      </c>
      <c r="N237" s="11">
        <f>MONTH(Таблица3[[#This Row],[Дата заказа]])</f>
        <v>4</v>
      </c>
      <c r="O237" s="11">
        <f>WEEKDAY(Таблица3[[#This Row],[Дата заказа]],2)</f>
        <v>5</v>
      </c>
    </row>
    <row r="238" spans="3:15" x14ac:dyDescent="0.2">
      <c r="C238" s="1">
        <v>14</v>
      </c>
      <c r="D238" t="s">
        <v>2691</v>
      </c>
      <c r="E238" t="s">
        <v>2669</v>
      </c>
      <c r="F238" t="s">
        <v>2669</v>
      </c>
      <c r="G238">
        <v>770</v>
      </c>
      <c r="H238" t="s">
        <v>2631</v>
      </c>
      <c r="I238" s="11">
        <v>20</v>
      </c>
      <c r="J238" s="11">
        <v>15400</v>
      </c>
      <c r="K238" s="11">
        <v>0.03</v>
      </c>
      <c r="L238" s="11">
        <v>14938</v>
      </c>
      <c r="M238" s="22">
        <v>43830</v>
      </c>
      <c r="N238" s="11">
        <f>MONTH(Таблица3[[#This Row],[Дата заказа]])</f>
        <v>12</v>
      </c>
      <c r="O238" s="11">
        <f>WEEKDAY(Таблица3[[#This Row],[Дата заказа]],2)</f>
        <v>2</v>
      </c>
    </row>
    <row r="239" spans="3:15" x14ac:dyDescent="0.2">
      <c r="C239" s="1">
        <v>4</v>
      </c>
      <c r="D239" t="s">
        <v>2689</v>
      </c>
      <c r="E239" t="s">
        <v>2677</v>
      </c>
      <c r="F239" t="s">
        <v>2708</v>
      </c>
      <c r="G239">
        <v>2211</v>
      </c>
      <c r="H239" t="s">
        <v>2635</v>
      </c>
      <c r="I239" s="11">
        <v>25</v>
      </c>
      <c r="J239" s="11">
        <v>55275</v>
      </c>
      <c r="K239" s="11">
        <v>0.09</v>
      </c>
      <c r="L239" s="11">
        <v>50300.25</v>
      </c>
      <c r="M239" s="22">
        <v>44115</v>
      </c>
      <c r="N239" s="11">
        <f>MONTH(Таблица3[[#This Row],[Дата заказа]])</f>
        <v>10</v>
      </c>
      <c r="O239" s="11">
        <f>WEEKDAY(Таблица3[[#This Row],[Дата заказа]],2)</f>
        <v>7</v>
      </c>
    </row>
    <row r="240" spans="3:15" x14ac:dyDescent="0.2">
      <c r="C240" s="1">
        <v>24</v>
      </c>
      <c r="D240" t="s">
        <v>2706</v>
      </c>
      <c r="E240" t="s">
        <v>2640</v>
      </c>
      <c r="F240" t="s">
        <v>2707</v>
      </c>
      <c r="G240">
        <v>957</v>
      </c>
      <c r="H240" t="s">
        <v>2631</v>
      </c>
      <c r="I240" s="11">
        <v>25</v>
      </c>
      <c r="J240" s="11">
        <v>23925</v>
      </c>
      <c r="K240" s="11">
        <v>0.03</v>
      </c>
      <c r="L240" s="11">
        <v>23207.25</v>
      </c>
      <c r="M240" s="22">
        <v>42855</v>
      </c>
      <c r="N240" s="11">
        <f>MONTH(Таблица3[[#This Row],[Дата заказа]])</f>
        <v>4</v>
      </c>
      <c r="O240" s="11">
        <f>WEEKDAY(Таблица3[[#This Row],[Дата заказа]],2)</f>
        <v>7</v>
      </c>
    </row>
    <row r="241" spans="3:15" x14ac:dyDescent="0.2">
      <c r="C241" s="1">
        <v>26</v>
      </c>
      <c r="D241" t="s">
        <v>2660</v>
      </c>
      <c r="E241" t="s">
        <v>2655</v>
      </c>
      <c r="F241" t="s">
        <v>2661</v>
      </c>
      <c r="G241">
        <v>2197</v>
      </c>
      <c r="H241" t="s">
        <v>2631</v>
      </c>
      <c r="I241" s="11">
        <v>40</v>
      </c>
      <c r="J241" s="11">
        <v>87880</v>
      </c>
      <c r="K241" s="11">
        <v>0.12</v>
      </c>
      <c r="L241" s="11">
        <v>77334.399999999994</v>
      </c>
      <c r="M241" s="22">
        <v>42502</v>
      </c>
      <c r="N241" s="11">
        <f>MONTH(Таблица3[[#This Row],[Дата заказа]])</f>
        <v>5</v>
      </c>
      <c r="O241" s="11">
        <f>WEEKDAY(Таблица3[[#This Row],[Дата заказа]],2)</f>
        <v>4</v>
      </c>
    </row>
    <row r="242" spans="3:15" x14ac:dyDescent="0.2">
      <c r="C242" s="1">
        <v>1</v>
      </c>
      <c r="D242" t="s">
        <v>2700</v>
      </c>
      <c r="E242" t="s">
        <v>2647</v>
      </c>
      <c r="F242" t="s">
        <v>2701</v>
      </c>
      <c r="G242">
        <v>876</v>
      </c>
      <c r="H242" t="s">
        <v>2635</v>
      </c>
      <c r="I242" s="11">
        <v>20</v>
      </c>
      <c r="J242" s="11">
        <v>17520</v>
      </c>
      <c r="K242" s="11">
        <v>0.03</v>
      </c>
      <c r="L242" s="11">
        <v>16994.400000000001</v>
      </c>
      <c r="M242" s="22">
        <v>42498</v>
      </c>
      <c r="N242" s="11">
        <f>MONTH(Таблица3[[#This Row],[Дата заказа]])</f>
        <v>5</v>
      </c>
      <c r="O242" s="11">
        <f>WEEKDAY(Таблица3[[#This Row],[Дата заказа]],2)</f>
        <v>7</v>
      </c>
    </row>
    <row r="243" spans="3:15" x14ac:dyDescent="0.2">
      <c r="C243" s="1">
        <v>20</v>
      </c>
      <c r="D243" t="s">
        <v>2639</v>
      </c>
      <c r="E243" t="s">
        <v>2640</v>
      </c>
      <c r="F243" t="s">
        <v>2641</v>
      </c>
      <c r="G243">
        <v>2198</v>
      </c>
      <c r="H243" t="s">
        <v>2635</v>
      </c>
      <c r="I243" s="11">
        <v>35</v>
      </c>
      <c r="J243" s="11">
        <v>76930</v>
      </c>
      <c r="K243" s="11">
        <v>0.12</v>
      </c>
      <c r="L243" s="11">
        <v>67698.399999999994</v>
      </c>
      <c r="M243" s="22">
        <v>43756</v>
      </c>
      <c r="N243" s="11">
        <f>MONTH(Таблица3[[#This Row],[Дата заказа]])</f>
        <v>10</v>
      </c>
      <c r="O243" s="11">
        <f>WEEKDAY(Таблица3[[#This Row],[Дата заказа]],2)</f>
        <v>5</v>
      </c>
    </row>
    <row r="244" spans="3:15" x14ac:dyDescent="0.2">
      <c r="C244" s="1">
        <v>52</v>
      </c>
      <c r="D244" t="s">
        <v>2628</v>
      </c>
      <c r="E244" t="s">
        <v>2629</v>
      </c>
      <c r="F244" t="s">
        <v>2630</v>
      </c>
      <c r="G244">
        <v>1182</v>
      </c>
      <c r="H244" t="s">
        <v>2631</v>
      </c>
      <c r="I244" s="11">
        <v>17</v>
      </c>
      <c r="J244" s="11">
        <v>20094</v>
      </c>
      <c r="K244" s="11">
        <v>0.03</v>
      </c>
      <c r="L244" s="11">
        <v>19491.18</v>
      </c>
      <c r="M244" s="22">
        <v>44144</v>
      </c>
      <c r="N244" s="11">
        <f>MONTH(Таблица3[[#This Row],[Дата заказа]])</f>
        <v>11</v>
      </c>
      <c r="O244" s="11">
        <f>WEEKDAY(Таблица3[[#This Row],[Дата заказа]],2)</f>
        <v>1</v>
      </c>
    </row>
    <row r="245" spans="3:15" x14ac:dyDescent="0.2">
      <c r="C245" s="1">
        <v>39</v>
      </c>
      <c r="D245" t="s">
        <v>2646</v>
      </c>
      <c r="E245" t="s">
        <v>2647</v>
      </c>
      <c r="F245" t="s">
        <v>2648</v>
      </c>
      <c r="G245">
        <v>1923</v>
      </c>
      <c r="H245" t="s">
        <v>2631</v>
      </c>
      <c r="I245" s="11">
        <v>25</v>
      </c>
      <c r="J245" s="11">
        <v>48075</v>
      </c>
      <c r="K245" s="11">
        <v>0.06</v>
      </c>
      <c r="L245" s="11">
        <v>45190.5</v>
      </c>
      <c r="M245" s="22">
        <v>43023</v>
      </c>
      <c r="N245" s="11">
        <f>MONTH(Таблица3[[#This Row],[Дата заказа]])</f>
        <v>10</v>
      </c>
      <c r="O245" s="11">
        <f>WEEKDAY(Таблица3[[#This Row],[Дата заказа]],2)</f>
        <v>7</v>
      </c>
    </row>
    <row r="246" spans="3:15" x14ac:dyDescent="0.2">
      <c r="C246" s="1">
        <v>8</v>
      </c>
      <c r="D246" t="s">
        <v>2657</v>
      </c>
      <c r="E246" t="s">
        <v>2644</v>
      </c>
      <c r="F246" t="s">
        <v>2658</v>
      </c>
      <c r="G246">
        <v>847</v>
      </c>
      <c r="H246" t="s">
        <v>2631</v>
      </c>
      <c r="I246" s="11">
        <v>15</v>
      </c>
      <c r="J246" s="11">
        <v>12705</v>
      </c>
      <c r="K246" s="11">
        <v>0</v>
      </c>
      <c r="L246" s="11">
        <v>12705</v>
      </c>
      <c r="M246" s="22">
        <v>42962</v>
      </c>
      <c r="N246" s="11">
        <f>MONTH(Таблица3[[#This Row],[Дата заказа]])</f>
        <v>8</v>
      </c>
      <c r="O246" s="11">
        <f>WEEKDAY(Таблица3[[#This Row],[Дата заказа]],2)</f>
        <v>2</v>
      </c>
    </row>
    <row r="247" spans="3:15" x14ac:dyDescent="0.2">
      <c r="C247" s="1">
        <v>48</v>
      </c>
      <c r="D247" t="s">
        <v>2664</v>
      </c>
      <c r="E247" t="s">
        <v>2647</v>
      </c>
      <c r="F247" t="s">
        <v>2665</v>
      </c>
      <c r="G247">
        <v>2199</v>
      </c>
      <c r="H247" t="s">
        <v>2631</v>
      </c>
      <c r="I247" s="11">
        <v>55</v>
      </c>
      <c r="J247" s="11">
        <v>120945</v>
      </c>
      <c r="K247" s="11">
        <v>0.15</v>
      </c>
      <c r="L247" s="11">
        <v>102803.25</v>
      </c>
      <c r="M247" s="22">
        <v>42648</v>
      </c>
      <c r="N247" s="11">
        <f>MONTH(Таблица3[[#This Row],[Дата заказа]])</f>
        <v>10</v>
      </c>
      <c r="O247" s="11">
        <f>WEEKDAY(Таблица3[[#This Row],[Дата заказа]],2)</f>
        <v>3</v>
      </c>
    </row>
    <row r="248" spans="3:15" x14ac:dyDescent="0.2">
      <c r="C248" s="1">
        <v>32</v>
      </c>
      <c r="D248" t="s">
        <v>2696</v>
      </c>
      <c r="E248" t="s">
        <v>2629</v>
      </c>
      <c r="F248" t="s">
        <v>2638</v>
      </c>
      <c r="G248">
        <v>967</v>
      </c>
      <c r="H248" t="s">
        <v>2635</v>
      </c>
      <c r="I248" s="11">
        <v>8</v>
      </c>
      <c r="J248" s="11">
        <v>7736</v>
      </c>
      <c r="K248" s="11">
        <v>0</v>
      </c>
      <c r="L248" s="11">
        <v>7736</v>
      </c>
      <c r="M248" s="22">
        <v>43336</v>
      </c>
      <c r="N248" s="11">
        <f>MONTH(Таблица3[[#This Row],[Дата заказа]])</f>
        <v>8</v>
      </c>
      <c r="O248" s="11">
        <f>WEEKDAY(Таблица3[[#This Row],[Дата заказа]],2)</f>
        <v>5</v>
      </c>
    </row>
    <row r="249" spans="3:15" x14ac:dyDescent="0.2">
      <c r="C249" s="1">
        <v>10</v>
      </c>
      <c r="D249" t="s">
        <v>2652</v>
      </c>
      <c r="E249" t="s">
        <v>2647</v>
      </c>
      <c r="F249" t="s">
        <v>2653</v>
      </c>
      <c r="G249">
        <v>800</v>
      </c>
      <c r="H249" t="s">
        <v>2631</v>
      </c>
      <c r="I249" s="11">
        <v>25</v>
      </c>
      <c r="J249" s="11">
        <v>20000</v>
      </c>
      <c r="K249" s="11">
        <v>0.03</v>
      </c>
      <c r="L249" s="11">
        <v>19400</v>
      </c>
      <c r="M249" s="22">
        <v>42781</v>
      </c>
      <c r="N249" s="11">
        <f>MONTH(Таблица3[[#This Row],[Дата заказа]])</f>
        <v>2</v>
      </c>
      <c r="O249" s="11">
        <f>WEEKDAY(Таблица3[[#This Row],[Дата заказа]],2)</f>
        <v>3</v>
      </c>
    </row>
    <row r="250" spans="3:15" x14ac:dyDescent="0.2">
      <c r="C250" s="1">
        <v>34</v>
      </c>
      <c r="D250" t="s">
        <v>2664</v>
      </c>
      <c r="E250" t="s">
        <v>2647</v>
      </c>
      <c r="F250" t="s">
        <v>2665</v>
      </c>
      <c r="G250">
        <v>2199</v>
      </c>
      <c r="H250" t="s">
        <v>2631</v>
      </c>
      <c r="I250" s="11">
        <v>60</v>
      </c>
      <c r="J250" s="11">
        <v>131940</v>
      </c>
      <c r="K250" s="11">
        <v>0.15</v>
      </c>
      <c r="L250" s="11">
        <v>112149</v>
      </c>
      <c r="M250" s="22">
        <v>42033</v>
      </c>
      <c r="N250" s="11">
        <f>MONTH(Таблица3[[#This Row],[Дата заказа]])</f>
        <v>1</v>
      </c>
      <c r="O250" s="11">
        <f>WEEKDAY(Таблица3[[#This Row],[Дата заказа]],2)</f>
        <v>4</v>
      </c>
    </row>
    <row r="251" spans="3:15" x14ac:dyDescent="0.2">
      <c r="C251" s="1">
        <v>43</v>
      </c>
      <c r="D251" t="s">
        <v>2693</v>
      </c>
      <c r="E251" t="s">
        <v>2629</v>
      </c>
      <c r="F251" t="s">
        <v>2650</v>
      </c>
      <c r="G251">
        <v>759</v>
      </c>
      <c r="H251" t="s">
        <v>2635</v>
      </c>
      <c r="I251" s="11">
        <v>10</v>
      </c>
      <c r="J251" s="11">
        <v>7590</v>
      </c>
      <c r="K251" s="11">
        <v>0</v>
      </c>
      <c r="L251" s="11">
        <v>7590</v>
      </c>
      <c r="M251" s="22">
        <v>43903</v>
      </c>
      <c r="N251" s="11">
        <f>MONTH(Таблица3[[#This Row],[Дата заказа]])</f>
        <v>3</v>
      </c>
      <c r="O251" s="11">
        <f>WEEKDAY(Таблица3[[#This Row],[Дата заказа]],2)</f>
        <v>5</v>
      </c>
    </row>
    <row r="252" spans="3:15" x14ac:dyDescent="0.2">
      <c r="C252" s="1">
        <v>4</v>
      </c>
      <c r="D252" t="s">
        <v>2689</v>
      </c>
      <c r="E252" t="s">
        <v>2677</v>
      </c>
      <c r="F252" t="s">
        <v>2708</v>
      </c>
      <c r="G252">
        <v>2211</v>
      </c>
      <c r="H252" t="s">
        <v>2635</v>
      </c>
      <c r="I252" s="11">
        <v>25</v>
      </c>
      <c r="J252" s="11">
        <v>55275</v>
      </c>
      <c r="K252" s="11">
        <v>0.09</v>
      </c>
      <c r="L252" s="11">
        <v>50300.25</v>
      </c>
      <c r="M252" s="22">
        <v>42390</v>
      </c>
      <c r="N252" s="11">
        <f>MONTH(Таблица3[[#This Row],[Дата заказа]])</f>
        <v>1</v>
      </c>
      <c r="O252" s="11">
        <f>WEEKDAY(Таблица3[[#This Row],[Дата заказа]],2)</f>
        <v>4</v>
      </c>
    </row>
    <row r="253" spans="3:15" x14ac:dyDescent="0.2">
      <c r="C253" s="1">
        <v>38</v>
      </c>
      <c r="D253" t="s">
        <v>2628</v>
      </c>
      <c r="E253" t="s">
        <v>2629</v>
      </c>
      <c r="F253" t="s">
        <v>2630</v>
      </c>
      <c r="G253">
        <v>1182</v>
      </c>
      <c r="H253" t="s">
        <v>2631</v>
      </c>
      <c r="I253" s="11">
        <v>17</v>
      </c>
      <c r="J253" s="11">
        <v>20094</v>
      </c>
      <c r="K253" s="11">
        <v>0.03</v>
      </c>
      <c r="L253" s="11">
        <v>19491.18</v>
      </c>
      <c r="M253" s="22">
        <v>43790</v>
      </c>
      <c r="N253" s="11">
        <f>MONTH(Таблица3[[#This Row],[Дата заказа]])</f>
        <v>11</v>
      </c>
      <c r="O253" s="11">
        <f>WEEKDAY(Таблица3[[#This Row],[Дата заказа]],2)</f>
        <v>4</v>
      </c>
    </row>
    <row r="254" spans="3:15" x14ac:dyDescent="0.2">
      <c r="C254" s="1">
        <v>33</v>
      </c>
      <c r="D254" t="s">
        <v>2674</v>
      </c>
      <c r="E254" t="s">
        <v>2633</v>
      </c>
      <c r="F254" t="s">
        <v>2675</v>
      </c>
      <c r="G254">
        <v>1994</v>
      </c>
      <c r="H254" t="s">
        <v>2635</v>
      </c>
      <c r="I254" s="11">
        <v>12</v>
      </c>
      <c r="J254" s="11">
        <v>23928</v>
      </c>
      <c r="K254" s="11">
        <v>0.03</v>
      </c>
      <c r="L254" s="11">
        <v>23210.16</v>
      </c>
      <c r="M254" s="22">
        <v>43918</v>
      </c>
      <c r="N254" s="11">
        <f>MONTH(Таблица3[[#This Row],[Дата заказа]])</f>
        <v>3</v>
      </c>
      <c r="O254" s="11">
        <f>WEEKDAY(Таблица3[[#This Row],[Дата заказа]],2)</f>
        <v>6</v>
      </c>
    </row>
    <row r="255" spans="3:15" x14ac:dyDescent="0.2">
      <c r="C255" s="1">
        <v>45</v>
      </c>
      <c r="D255" t="s">
        <v>2649</v>
      </c>
      <c r="E255" t="s">
        <v>2629</v>
      </c>
      <c r="F255" t="s">
        <v>2650</v>
      </c>
      <c r="G255">
        <v>759</v>
      </c>
      <c r="H255" t="s">
        <v>2635</v>
      </c>
      <c r="I255" s="11">
        <v>14</v>
      </c>
      <c r="J255" s="11">
        <v>10626</v>
      </c>
      <c r="K255" s="11">
        <v>0</v>
      </c>
      <c r="L255" s="11">
        <v>10626</v>
      </c>
      <c r="M255" s="22">
        <v>42267</v>
      </c>
      <c r="N255" s="11">
        <f>MONTH(Таблица3[[#This Row],[Дата заказа]])</f>
        <v>9</v>
      </c>
      <c r="O255" s="11">
        <f>WEEKDAY(Таблица3[[#This Row],[Дата заказа]],2)</f>
        <v>7</v>
      </c>
    </row>
    <row r="256" spans="3:15" x14ac:dyDescent="0.2">
      <c r="C256" s="1">
        <v>21</v>
      </c>
      <c r="D256" t="s">
        <v>2654</v>
      </c>
      <c r="E256" t="s">
        <v>2655</v>
      </c>
      <c r="F256" t="s">
        <v>2656</v>
      </c>
      <c r="G256">
        <v>887</v>
      </c>
      <c r="H256" t="s">
        <v>2635</v>
      </c>
      <c r="I256" s="11">
        <v>15</v>
      </c>
      <c r="J256" s="11">
        <v>13305</v>
      </c>
      <c r="K256" s="11">
        <v>0</v>
      </c>
      <c r="L256" s="11">
        <v>13305</v>
      </c>
      <c r="M256" s="22">
        <v>42282</v>
      </c>
      <c r="N256" s="11">
        <f>MONTH(Таблица3[[#This Row],[Дата заказа]])</f>
        <v>10</v>
      </c>
      <c r="O256" s="11">
        <f>WEEKDAY(Таблица3[[#This Row],[Дата заказа]],2)</f>
        <v>1</v>
      </c>
    </row>
    <row r="257" spans="3:15" x14ac:dyDescent="0.2">
      <c r="C257" s="1">
        <v>5</v>
      </c>
      <c r="D257" t="s">
        <v>2628</v>
      </c>
      <c r="E257" t="s">
        <v>2629</v>
      </c>
      <c r="F257" t="s">
        <v>2630</v>
      </c>
      <c r="G257">
        <v>1182</v>
      </c>
      <c r="H257" t="s">
        <v>2631</v>
      </c>
      <c r="I257" s="11">
        <v>17</v>
      </c>
      <c r="J257" s="11">
        <v>20094</v>
      </c>
      <c r="K257" s="11">
        <v>0.03</v>
      </c>
      <c r="L257" s="11">
        <v>19491.18</v>
      </c>
      <c r="M257" s="22">
        <v>42316</v>
      </c>
      <c r="N257" s="11">
        <f>MONTH(Таблица3[[#This Row],[Дата заказа]])</f>
        <v>11</v>
      </c>
      <c r="O257" s="11">
        <f>WEEKDAY(Таблица3[[#This Row],[Дата заказа]],2)</f>
        <v>7</v>
      </c>
    </row>
    <row r="258" spans="3:15" x14ac:dyDescent="0.2">
      <c r="C258" s="1">
        <v>42</v>
      </c>
      <c r="D258" t="s">
        <v>2652</v>
      </c>
      <c r="E258" t="s">
        <v>2647</v>
      </c>
      <c r="F258" t="s">
        <v>2653</v>
      </c>
      <c r="G258">
        <v>800</v>
      </c>
      <c r="H258" t="s">
        <v>2631</v>
      </c>
      <c r="I258" s="11">
        <v>25</v>
      </c>
      <c r="J258" s="11">
        <v>20000</v>
      </c>
      <c r="K258" s="11">
        <v>0.03</v>
      </c>
      <c r="L258" s="11">
        <v>19400</v>
      </c>
      <c r="M258" s="22">
        <v>44003</v>
      </c>
      <c r="N258" s="11">
        <f>MONTH(Таблица3[[#This Row],[Дата заказа]])</f>
        <v>6</v>
      </c>
      <c r="O258" s="11">
        <f>WEEKDAY(Таблица3[[#This Row],[Дата заказа]],2)</f>
        <v>7</v>
      </c>
    </row>
    <row r="259" spans="3:15" x14ac:dyDescent="0.2">
      <c r="C259" s="1">
        <v>3</v>
      </c>
      <c r="D259" t="s">
        <v>2642</v>
      </c>
      <c r="E259" t="s">
        <v>2629</v>
      </c>
      <c r="F259" t="s">
        <v>2629</v>
      </c>
      <c r="G259">
        <v>807</v>
      </c>
      <c r="H259" t="s">
        <v>2631</v>
      </c>
      <c r="I259" s="11">
        <v>18</v>
      </c>
      <c r="J259" s="11">
        <v>14526</v>
      </c>
      <c r="K259" s="11">
        <v>0</v>
      </c>
      <c r="L259" s="11">
        <v>14526</v>
      </c>
      <c r="M259" s="22">
        <v>43583</v>
      </c>
      <c r="N259" s="11">
        <f>MONTH(Таблица3[[#This Row],[Дата заказа]])</f>
        <v>4</v>
      </c>
      <c r="O259" s="11">
        <f>WEEKDAY(Таблица3[[#This Row],[Дата заказа]],2)</f>
        <v>7</v>
      </c>
    </row>
    <row r="260" spans="3:15" x14ac:dyDescent="0.2">
      <c r="C260" s="1">
        <v>53</v>
      </c>
      <c r="D260" t="s">
        <v>2646</v>
      </c>
      <c r="E260" t="s">
        <v>2647</v>
      </c>
      <c r="F260" t="s">
        <v>2648</v>
      </c>
      <c r="G260">
        <v>1923</v>
      </c>
      <c r="H260" t="s">
        <v>2631</v>
      </c>
      <c r="I260" s="11">
        <v>35</v>
      </c>
      <c r="J260" s="11">
        <v>67305</v>
      </c>
      <c r="K260" s="11">
        <v>0.06</v>
      </c>
      <c r="L260" s="11">
        <v>63266.7</v>
      </c>
      <c r="M260" s="22">
        <v>42727</v>
      </c>
      <c r="N260" s="11">
        <f>MONTH(Таблица3[[#This Row],[Дата заказа]])</f>
        <v>12</v>
      </c>
      <c r="O260" s="11">
        <f>WEEKDAY(Таблица3[[#This Row],[Дата заказа]],2)</f>
        <v>5</v>
      </c>
    </row>
    <row r="261" spans="3:15" x14ac:dyDescent="0.2">
      <c r="C261" s="1">
        <v>53</v>
      </c>
      <c r="D261" t="s">
        <v>2646</v>
      </c>
      <c r="E261" t="s">
        <v>2647</v>
      </c>
      <c r="F261" t="s">
        <v>2648</v>
      </c>
      <c r="G261">
        <v>1923</v>
      </c>
      <c r="H261" t="s">
        <v>2631</v>
      </c>
      <c r="I261" s="11">
        <v>35</v>
      </c>
      <c r="J261" s="11">
        <v>67305</v>
      </c>
      <c r="K261" s="11">
        <v>0.06</v>
      </c>
      <c r="L261" s="11">
        <v>63266.7</v>
      </c>
      <c r="M261" s="22">
        <v>43168</v>
      </c>
      <c r="N261" s="11">
        <f>MONTH(Таблица3[[#This Row],[Дата заказа]])</f>
        <v>3</v>
      </c>
      <c r="O261" s="11">
        <f>WEEKDAY(Таблица3[[#This Row],[Дата заказа]],2)</f>
        <v>5</v>
      </c>
    </row>
    <row r="262" spans="3:15" x14ac:dyDescent="0.2">
      <c r="C262" s="1">
        <v>40</v>
      </c>
      <c r="D262" t="s">
        <v>2657</v>
      </c>
      <c r="E262" t="s">
        <v>2644</v>
      </c>
      <c r="F262" t="s">
        <v>2658</v>
      </c>
      <c r="G262">
        <v>847</v>
      </c>
      <c r="H262" t="s">
        <v>2631</v>
      </c>
      <c r="I262" s="11">
        <v>15</v>
      </c>
      <c r="J262" s="11">
        <v>12705</v>
      </c>
      <c r="K262" s="11">
        <v>0</v>
      </c>
      <c r="L262" s="11">
        <v>12705</v>
      </c>
      <c r="M262" s="22">
        <v>43644</v>
      </c>
      <c r="N262" s="11">
        <f>MONTH(Таблица3[[#This Row],[Дата заказа]])</f>
        <v>6</v>
      </c>
      <c r="O262" s="11">
        <f>WEEKDAY(Таблица3[[#This Row],[Дата заказа]],2)</f>
        <v>5</v>
      </c>
    </row>
    <row r="263" spans="3:15" x14ac:dyDescent="0.2">
      <c r="C263" s="1">
        <v>3</v>
      </c>
      <c r="D263" t="s">
        <v>2642</v>
      </c>
      <c r="E263" t="s">
        <v>2629</v>
      </c>
      <c r="F263" t="s">
        <v>2629</v>
      </c>
      <c r="G263">
        <v>807</v>
      </c>
      <c r="H263" t="s">
        <v>2631</v>
      </c>
      <c r="I263" s="11">
        <v>18</v>
      </c>
      <c r="J263" s="11">
        <v>14526</v>
      </c>
      <c r="K263" s="11">
        <v>0</v>
      </c>
      <c r="L263" s="11">
        <v>14526</v>
      </c>
      <c r="M263" s="22">
        <v>44138</v>
      </c>
      <c r="N263" s="11">
        <f>MONTH(Таблица3[[#This Row],[Дата заказа]])</f>
        <v>11</v>
      </c>
      <c r="O263" s="11">
        <f>WEEKDAY(Таблица3[[#This Row],[Дата заказа]],2)</f>
        <v>2</v>
      </c>
    </row>
    <row r="264" spans="3:15" x14ac:dyDescent="0.2">
      <c r="C264" s="1">
        <v>27</v>
      </c>
      <c r="D264" t="s">
        <v>2679</v>
      </c>
      <c r="E264" t="s">
        <v>2633</v>
      </c>
      <c r="F264" t="s">
        <v>2675</v>
      </c>
      <c r="G264">
        <v>1994</v>
      </c>
      <c r="H264" t="s">
        <v>2635</v>
      </c>
      <c r="I264" s="11">
        <v>25</v>
      </c>
      <c r="J264" s="11">
        <v>49850</v>
      </c>
      <c r="K264" s="11">
        <v>0.06</v>
      </c>
      <c r="L264" s="11">
        <v>46859</v>
      </c>
      <c r="M264" s="22">
        <v>43038</v>
      </c>
      <c r="N264" s="11">
        <f>MONTH(Таблица3[[#This Row],[Дата заказа]])</f>
        <v>10</v>
      </c>
      <c r="O264" s="11">
        <f>WEEKDAY(Таблица3[[#This Row],[Дата заказа]],2)</f>
        <v>1</v>
      </c>
    </row>
    <row r="265" spans="3:15" x14ac:dyDescent="0.2">
      <c r="C265" s="1">
        <v>14</v>
      </c>
      <c r="D265" t="s">
        <v>2691</v>
      </c>
      <c r="E265" t="s">
        <v>2669</v>
      </c>
      <c r="F265" t="s">
        <v>2669</v>
      </c>
      <c r="G265">
        <v>770</v>
      </c>
      <c r="H265" t="s">
        <v>2631</v>
      </c>
      <c r="I265" s="11">
        <v>20</v>
      </c>
      <c r="J265" s="11">
        <v>15400</v>
      </c>
      <c r="K265" s="11">
        <v>0.03</v>
      </c>
      <c r="L265" s="11">
        <v>14938</v>
      </c>
      <c r="M265" s="22">
        <v>42108</v>
      </c>
      <c r="N265" s="11">
        <f>MONTH(Таблица3[[#This Row],[Дата заказа]])</f>
        <v>4</v>
      </c>
      <c r="O265" s="11">
        <f>WEEKDAY(Таблица3[[#This Row],[Дата заказа]],2)</f>
        <v>2</v>
      </c>
    </row>
    <row r="266" spans="3:15" x14ac:dyDescent="0.2">
      <c r="C266" s="1">
        <v>0</v>
      </c>
      <c r="D266" t="s">
        <v>2666</v>
      </c>
      <c r="E266" t="s">
        <v>2655</v>
      </c>
      <c r="F266" t="s">
        <v>2667</v>
      </c>
      <c r="G266">
        <v>620</v>
      </c>
      <c r="H266" t="s">
        <v>2635</v>
      </c>
      <c r="I266" s="11">
        <v>30</v>
      </c>
      <c r="J266" s="11">
        <v>18600</v>
      </c>
      <c r="K266" s="11">
        <v>0.03</v>
      </c>
      <c r="L266" s="11">
        <v>18042</v>
      </c>
      <c r="M266" s="22">
        <v>42914</v>
      </c>
      <c r="N266" s="11">
        <f>MONTH(Таблица3[[#This Row],[Дата заказа]])</f>
        <v>6</v>
      </c>
      <c r="O266" s="11">
        <f>WEEKDAY(Таблица3[[#This Row],[Дата заказа]],2)</f>
        <v>3</v>
      </c>
    </row>
    <row r="267" spans="3:15" x14ac:dyDescent="0.2">
      <c r="C267" s="1">
        <v>32</v>
      </c>
      <c r="D267" t="s">
        <v>2696</v>
      </c>
      <c r="E267" t="s">
        <v>2629</v>
      </c>
      <c r="F267" t="s">
        <v>2638</v>
      </c>
      <c r="G267">
        <v>967</v>
      </c>
      <c r="H267" t="s">
        <v>2635</v>
      </c>
      <c r="I267" s="11">
        <v>8</v>
      </c>
      <c r="J267" s="11">
        <v>7736</v>
      </c>
      <c r="K267" s="11">
        <v>0</v>
      </c>
      <c r="L267" s="11">
        <v>7736</v>
      </c>
      <c r="M267" s="22">
        <v>42924</v>
      </c>
      <c r="N267" s="11">
        <f>MONTH(Таблица3[[#This Row],[Дата заказа]])</f>
        <v>7</v>
      </c>
      <c r="O267" s="11">
        <f>WEEKDAY(Таблица3[[#This Row],[Дата заказа]],2)</f>
        <v>6</v>
      </c>
    </row>
    <row r="268" spans="3:15" x14ac:dyDescent="0.2">
      <c r="C268" s="1">
        <v>0</v>
      </c>
      <c r="D268" t="s">
        <v>2666</v>
      </c>
      <c r="E268" t="s">
        <v>2655</v>
      </c>
      <c r="F268" t="s">
        <v>2667</v>
      </c>
      <c r="G268">
        <v>620</v>
      </c>
      <c r="H268" t="s">
        <v>2635</v>
      </c>
      <c r="I268" s="11">
        <v>30</v>
      </c>
      <c r="J268" s="11">
        <v>18600</v>
      </c>
      <c r="K268" s="11">
        <v>0.03</v>
      </c>
      <c r="L268" s="11">
        <v>18042</v>
      </c>
      <c r="M268" s="22">
        <v>43586</v>
      </c>
      <c r="N268" s="11">
        <f>MONTH(Таблица3[[#This Row],[Дата заказа]])</f>
        <v>5</v>
      </c>
      <c r="O268" s="11">
        <f>WEEKDAY(Таблица3[[#This Row],[Дата заказа]],2)</f>
        <v>3</v>
      </c>
    </row>
    <row r="269" spans="3:15" x14ac:dyDescent="0.2">
      <c r="C269" s="1">
        <v>34</v>
      </c>
      <c r="D269" t="s">
        <v>2664</v>
      </c>
      <c r="E269" t="s">
        <v>2647</v>
      </c>
      <c r="F269" t="s">
        <v>2665</v>
      </c>
      <c r="G269">
        <v>2199</v>
      </c>
      <c r="H269" t="s">
        <v>2631</v>
      </c>
      <c r="I269" s="11">
        <v>60</v>
      </c>
      <c r="J269" s="11">
        <v>131940</v>
      </c>
      <c r="K269" s="11">
        <v>0.15</v>
      </c>
      <c r="L269" s="11">
        <v>112149</v>
      </c>
      <c r="M269" s="22">
        <v>43067</v>
      </c>
      <c r="N269" s="11">
        <f>MONTH(Таблица3[[#This Row],[Дата заказа]])</f>
        <v>11</v>
      </c>
      <c r="O269" s="11">
        <f>WEEKDAY(Таблица3[[#This Row],[Дата заказа]],2)</f>
        <v>2</v>
      </c>
    </row>
    <row r="270" spans="3:15" x14ac:dyDescent="0.2">
      <c r="C270" s="1">
        <v>54</v>
      </c>
      <c r="D270" t="s">
        <v>2657</v>
      </c>
      <c r="E270" t="s">
        <v>2644</v>
      </c>
      <c r="F270" t="s">
        <v>2658</v>
      </c>
      <c r="G270">
        <v>847</v>
      </c>
      <c r="H270" t="s">
        <v>2631</v>
      </c>
      <c r="I270" s="11">
        <v>15</v>
      </c>
      <c r="J270" s="11">
        <v>12705</v>
      </c>
      <c r="K270" s="11">
        <v>0</v>
      </c>
      <c r="L270" s="11">
        <v>12705</v>
      </c>
      <c r="M270" s="22">
        <v>42700</v>
      </c>
      <c r="N270" s="11">
        <f>MONTH(Таблица3[[#This Row],[Дата заказа]])</f>
        <v>11</v>
      </c>
      <c r="O270" s="11">
        <f>WEEKDAY(Таблица3[[#This Row],[Дата заказа]],2)</f>
        <v>6</v>
      </c>
    </row>
    <row r="271" spans="3:15" x14ac:dyDescent="0.2">
      <c r="C271" s="1">
        <v>15</v>
      </c>
      <c r="D271" t="s">
        <v>2712</v>
      </c>
      <c r="E271" t="s">
        <v>2633</v>
      </c>
      <c r="F271" t="s">
        <v>2713</v>
      </c>
      <c r="G271">
        <v>1994</v>
      </c>
      <c r="H271" t="s">
        <v>2635</v>
      </c>
      <c r="I271" s="11">
        <v>17</v>
      </c>
      <c r="J271" s="11">
        <v>33898</v>
      </c>
      <c r="K271" s="11">
        <v>0.06</v>
      </c>
      <c r="L271" s="11">
        <v>31864.12</v>
      </c>
      <c r="M271" s="22">
        <v>43315</v>
      </c>
      <c r="N271" s="11">
        <f>MONTH(Таблица3[[#This Row],[Дата заказа]])</f>
        <v>8</v>
      </c>
      <c r="O271" s="11">
        <f>WEEKDAY(Таблица3[[#This Row],[Дата заказа]],2)</f>
        <v>5</v>
      </c>
    </row>
    <row r="272" spans="3:15" x14ac:dyDescent="0.2">
      <c r="C272" s="1">
        <v>53</v>
      </c>
      <c r="D272" t="s">
        <v>2646</v>
      </c>
      <c r="E272" t="s">
        <v>2647</v>
      </c>
      <c r="F272" t="s">
        <v>2648</v>
      </c>
      <c r="G272">
        <v>1923</v>
      </c>
      <c r="H272" t="s">
        <v>2631</v>
      </c>
      <c r="I272" s="11">
        <v>35</v>
      </c>
      <c r="J272" s="11">
        <v>67305</v>
      </c>
      <c r="K272" s="11">
        <v>0.06</v>
      </c>
      <c r="L272" s="11">
        <v>63266.7</v>
      </c>
      <c r="M272" s="22">
        <v>43945</v>
      </c>
      <c r="N272" s="11">
        <f>MONTH(Таблица3[[#This Row],[Дата заказа]])</f>
        <v>4</v>
      </c>
      <c r="O272" s="11">
        <f>WEEKDAY(Таблица3[[#This Row],[Дата заказа]],2)</f>
        <v>5</v>
      </c>
    </row>
    <row r="273" spans="3:15" x14ac:dyDescent="0.2">
      <c r="C273" s="1">
        <v>41</v>
      </c>
      <c r="D273" t="s">
        <v>2676</v>
      </c>
      <c r="E273" t="s">
        <v>2677</v>
      </c>
      <c r="F273" t="s">
        <v>2677</v>
      </c>
      <c r="G273">
        <v>699</v>
      </c>
      <c r="H273" t="s">
        <v>2635</v>
      </c>
      <c r="I273" s="11">
        <v>10</v>
      </c>
      <c r="J273" s="11">
        <v>6990</v>
      </c>
      <c r="K273" s="11">
        <v>0</v>
      </c>
      <c r="L273" s="11">
        <v>6990</v>
      </c>
      <c r="M273" s="22">
        <v>43328</v>
      </c>
      <c r="N273" s="11">
        <f>MONTH(Таблица3[[#This Row],[Дата заказа]])</f>
        <v>8</v>
      </c>
      <c r="O273" s="11">
        <f>WEEKDAY(Таблица3[[#This Row],[Дата заказа]],2)</f>
        <v>4</v>
      </c>
    </row>
    <row r="274" spans="3:15" x14ac:dyDescent="0.2">
      <c r="C274" s="1">
        <v>40</v>
      </c>
      <c r="D274" t="s">
        <v>2657</v>
      </c>
      <c r="E274" t="s">
        <v>2644</v>
      </c>
      <c r="F274" t="s">
        <v>2658</v>
      </c>
      <c r="G274">
        <v>847</v>
      </c>
      <c r="H274" t="s">
        <v>2631</v>
      </c>
      <c r="I274" s="11">
        <v>15</v>
      </c>
      <c r="J274" s="11">
        <v>12705</v>
      </c>
      <c r="K274" s="11">
        <v>0</v>
      </c>
      <c r="L274" s="11">
        <v>12705</v>
      </c>
      <c r="M274" s="22">
        <v>42065</v>
      </c>
      <c r="N274" s="11">
        <f>MONTH(Таблица3[[#This Row],[Дата заказа]])</f>
        <v>3</v>
      </c>
      <c r="O274" s="11">
        <f>WEEKDAY(Таблица3[[#This Row],[Дата заказа]],2)</f>
        <v>1</v>
      </c>
    </row>
    <row r="275" spans="3:15" x14ac:dyDescent="0.2">
      <c r="C275" s="1">
        <v>3</v>
      </c>
      <c r="D275" t="s">
        <v>2642</v>
      </c>
      <c r="E275" t="s">
        <v>2629</v>
      </c>
      <c r="F275" t="s">
        <v>2629</v>
      </c>
      <c r="G275">
        <v>807</v>
      </c>
      <c r="H275" t="s">
        <v>2631</v>
      </c>
      <c r="I275" s="11">
        <v>18</v>
      </c>
      <c r="J275" s="11">
        <v>14526</v>
      </c>
      <c r="K275" s="11">
        <v>0</v>
      </c>
      <c r="L275" s="11">
        <v>14526</v>
      </c>
      <c r="M275" s="22">
        <v>42557</v>
      </c>
      <c r="N275" s="11">
        <f>MONTH(Таблица3[[#This Row],[Дата заказа]])</f>
        <v>7</v>
      </c>
      <c r="O275" s="11">
        <f>WEEKDAY(Таблица3[[#This Row],[Дата заказа]],2)</f>
        <v>3</v>
      </c>
    </row>
    <row r="276" spans="3:15" x14ac:dyDescent="0.2">
      <c r="C276" s="1">
        <v>38</v>
      </c>
      <c r="D276" t="s">
        <v>2628</v>
      </c>
      <c r="E276" t="s">
        <v>2629</v>
      </c>
      <c r="F276" t="s">
        <v>2630</v>
      </c>
      <c r="G276">
        <v>1182</v>
      </c>
      <c r="H276" t="s">
        <v>2631</v>
      </c>
      <c r="I276" s="11">
        <v>17</v>
      </c>
      <c r="J276" s="11">
        <v>20094</v>
      </c>
      <c r="K276" s="11">
        <v>0.03</v>
      </c>
      <c r="L276" s="11">
        <v>19491.18</v>
      </c>
      <c r="M276" s="22">
        <v>42797</v>
      </c>
      <c r="N276" s="11">
        <f>MONTH(Таблица3[[#This Row],[Дата заказа]])</f>
        <v>3</v>
      </c>
      <c r="O276" s="11">
        <f>WEEKDAY(Таблица3[[#This Row],[Дата заказа]],2)</f>
        <v>5</v>
      </c>
    </row>
    <row r="277" spans="3:15" x14ac:dyDescent="0.2">
      <c r="C277" s="1">
        <v>3</v>
      </c>
      <c r="D277" t="s">
        <v>2642</v>
      </c>
      <c r="E277" t="s">
        <v>2629</v>
      </c>
      <c r="F277" t="s">
        <v>2629</v>
      </c>
      <c r="G277">
        <v>807</v>
      </c>
      <c r="H277" t="s">
        <v>2631</v>
      </c>
      <c r="I277" s="11">
        <v>18</v>
      </c>
      <c r="J277" s="11">
        <v>14526</v>
      </c>
      <c r="K277" s="11">
        <v>0</v>
      </c>
      <c r="L277" s="11">
        <v>14526</v>
      </c>
      <c r="M277" s="22">
        <v>42282</v>
      </c>
      <c r="N277" s="11">
        <f>MONTH(Таблица3[[#This Row],[Дата заказа]])</f>
        <v>10</v>
      </c>
      <c r="O277" s="11">
        <f>WEEKDAY(Таблица3[[#This Row],[Дата заказа]],2)</f>
        <v>1</v>
      </c>
    </row>
    <row r="278" spans="3:15" x14ac:dyDescent="0.2">
      <c r="C278" s="1">
        <v>25</v>
      </c>
      <c r="D278" t="s">
        <v>2651</v>
      </c>
      <c r="E278" t="s">
        <v>2633</v>
      </c>
      <c r="F278" t="s">
        <v>2634</v>
      </c>
      <c r="G278">
        <v>1994</v>
      </c>
      <c r="H278" t="s">
        <v>2635</v>
      </c>
      <c r="I278" s="11">
        <v>10</v>
      </c>
      <c r="J278" s="11">
        <v>19940</v>
      </c>
      <c r="K278" s="11">
        <v>0.03</v>
      </c>
      <c r="L278" s="11">
        <v>19341.8</v>
      </c>
      <c r="M278" s="22">
        <v>42064</v>
      </c>
      <c r="N278" s="11">
        <f>MONTH(Таблица3[[#This Row],[Дата заказа]])</f>
        <v>3</v>
      </c>
      <c r="O278" s="11">
        <f>WEEKDAY(Таблица3[[#This Row],[Дата заказа]],2)</f>
        <v>7</v>
      </c>
    </row>
    <row r="279" spans="3:15" x14ac:dyDescent="0.2">
      <c r="C279" s="1">
        <v>30</v>
      </c>
      <c r="D279" t="s">
        <v>2668</v>
      </c>
      <c r="E279" t="s">
        <v>2669</v>
      </c>
      <c r="F279" t="s">
        <v>2670</v>
      </c>
      <c r="G279">
        <v>1730</v>
      </c>
      <c r="H279" t="s">
        <v>2631</v>
      </c>
      <c r="I279" s="11">
        <v>5</v>
      </c>
      <c r="J279" s="11">
        <v>8650</v>
      </c>
      <c r="K279" s="11">
        <v>0</v>
      </c>
      <c r="L279" s="11">
        <v>8650</v>
      </c>
      <c r="M279" s="22">
        <v>43923</v>
      </c>
      <c r="N279" s="11">
        <f>MONTH(Таблица3[[#This Row],[Дата заказа]])</f>
        <v>4</v>
      </c>
      <c r="O279" s="11">
        <f>WEEKDAY(Таблица3[[#This Row],[Дата заказа]],2)</f>
        <v>4</v>
      </c>
    </row>
    <row r="280" spans="3:15" x14ac:dyDescent="0.2">
      <c r="C280" s="1">
        <v>31</v>
      </c>
      <c r="D280" t="s">
        <v>2718</v>
      </c>
      <c r="E280" t="s">
        <v>2655</v>
      </c>
      <c r="F280" t="s">
        <v>2719</v>
      </c>
      <c r="G280">
        <v>1228</v>
      </c>
      <c r="H280" t="s">
        <v>2631</v>
      </c>
      <c r="I280" s="11">
        <v>45</v>
      </c>
      <c r="J280" s="11">
        <v>55260</v>
      </c>
      <c r="K280" s="11">
        <v>0.09</v>
      </c>
      <c r="L280" s="11">
        <v>50286.6</v>
      </c>
      <c r="M280" s="22">
        <v>43502</v>
      </c>
      <c r="N280" s="11">
        <f>MONTH(Таблица3[[#This Row],[Дата заказа]])</f>
        <v>2</v>
      </c>
      <c r="O280" s="11">
        <f>WEEKDAY(Таблица3[[#This Row],[Дата заказа]],2)</f>
        <v>3</v>
      </c>
    </row>
    <row r="281" spans="3:15" x14ac:dyDescent="0.2">
      <c r="C281" s="1">
        <v>52</v>
      </c>
      <c r="D281" t="s">
        <v>2628</v>
      </c>
      <c r="E281" t="s">
        <v>2629</v>
      </c>
      <c r="F281" t="s">
        <v>2630</v>
      </c>
      <c r="G281">
        <v>1182</v>
      </c>
      <c r="H281" t="s">
        <v>2631</v>
      </c>
      <c r="I281" s="11">
        <v>17</v>
      </c>
      <c r="J281" s="11">
        <v>20094</v>
      </c>
      <c r="K281" s="11">
        <v>0.03</v>
      </c>
      <c r="L281" s="11">
        <v>19491.18</v>
      </c>
      <c r="M281" s="22">
        <v>43593</v>
      </c>
      <c r="N281" s="11">
        <f>MONTH(Таблица3[[#This Row],[Дата заказа]])</f>
        <v>5</v>
      </c>
      <c r="O281" s="11">
        <f>WEEKDAY(Таблица3[[#This Row],[Дата заказа]],2)</f>
        <v>3</v>
      </c>
    </row>
    <row r="282" spans="3:15" x14ac:dyDescent="0.2">
      <c r="C282" s="1">
        <v>54</v>
      </c>
      <c r="D282" t="s">
        <v>2657</v>
      </c>
      <c r="E282" t="s">
        <v>2644</v>
      </c>
      <c r="F282" t="s">
        <v>2658</v>
      </c>
      <c r="G282">
        <v>847</v>
      </c>
      <c r="H282" t="s">
        <v>2631</v>
      </c>
      <c r="I282" s="11">
        <v>15</v>
      </c>
      <c r="J282" s="11">
        <v>12705</v>
      </c>
      <c r="K282" s="11">
        <v>0</v>
      </c>
      <c r="L282" s="11">
        <v>12705</v>
      </c>
      <c r="M282" s="22">
        <v>43491</v>
      </c>
      <c r="N282" s="11">
        <f>MONTH(Таблица3[[#This Row],[Дата заказа]])</f>
        <v>1</v>
      </c>
      <c r="O282" s="11">
        <f>WEEKDAY(Таблица3[[#This Row],[Дата заказа]],2)</f>
        <v>6</v>
      </c>
    </row>
    <row r="283" spans="3:15" x14ac:dyDescent="0.2">
      <c r="C283" s="1">
        <v>1</v>
      </c>
      <c r="D283" t="s">
        <v>2700</v>
      </c>
      <c r="E283" t="s">
        <v>2647</v>
      </c>
      <c r="F283" t="s">
        <v>2701</v>
      </c>
      <c r="G283">
        <v>876</v>
      </c>
      <c r="H283" t="s">
        <v>2635</v>
      </c>
      <c r="I283" s="11">
        <v>20</v>
      </c>
      <c r="J283" s="11">
        <v>17520</v>
      </c>
      <c r="K283" s="11">
        <v>0.03</v>
      </c>
      <c r="L283" s="11">
        <v>16994.400000000001</v>
      </c>
      <c r="M283" s="22">
        <v>42300</v>
      </c>
      <c r="N283" s="11">
        <f>MONTH(Таблица3[[#This Row],[Дата заказа]])</f>
        <v>10</v>
      </c>
      <c r="O283" s="11">
        <f>WEEKDAY(Таблица3[[#This Row],[Дата заказа]],2)</f>
        <v>5</v>
      </c>
    </row>
    <row r="284" spans="3:15" x14ac:dyDescent="0.2">
      <c r="C284" s="1">
        <v>36</v>
      </c>
      <c r="D284" t="s">
        <v>2683</v>
      </c>
      <c r="E284" t="s">
        <v>2644</v>
      </c>
      <c r="F284" t="s">
        <v>2684</v>
      </c>
      <c r="G284">
        <v>912</v>
      </c>
      <c r="H284" t="s">
        <v>2631</v>
      </c>
      <c r="I284" s="11">
        <v>15</v>
      </c>
      <c r="J284" s="11">
        <v>13680</v>
      </c>
      <c r="K284" s="11">
        <v>0</v>
      </c>
      <c r="L284" s="11">
        <v>13680</v>
      </c>
      <c r="M284" s="22">
        <v>43730</v>
      </c>
      <c r="N284" s="11">
        <f>MONTH(Таблица3[[#This Row],[Дата заказа]])</f>
        <v>9</v>
      </c>
      <c r="O284" s="11">
        <f>WEEKDAY(Таблица3[[#This Row],[Дата заказа]],2)</f>
        <v>7</v>
      </c>
    </row>
    <row r="285" spans="3:15" x14ac:dyDescent="0.2">
      <c r="C285" s="1">
        <v>13</v>
      </c>
      <c r="D285" t="s">
        <v>2649</v>
      </c>
      <c r="E285" t="s">
        <v>2629</v>
      </c>
      <c r="F285" t="s">
        <v>2650</v>
      </c>
      <c r="G285">
        <v>759</v>
      </c>
      <c r="H285" t="s">
        <v>2635</v>
      </c>
      <c r="I285" s="11">
        <v>14</v>
      </c>
      <c r="J285" s="11">
        <v>10626</v>
      </c>
      <c r="K285" s="11">
        <v>0</v>
      </c>
      <c r="L285" s="11">
        <v>10626</v>
      </c>
      <c r="M285" s="22">
        <v>42283</v>
      </c>
      <c r="N285" s="11">
        <f>MONTH(Таблица3[[#This Row],[Дата заказа]])</f>
        <v>10</v>
      </c>
      <c r="O285" s="11">
        <f>WEEKDAY(Таблица3[[#This Row],[Дата заказа]],2)</f>
        <v>2</v>
      </c>
    </row>
    <row r="286" spans="3:15" x14ac:dyDescent="0.2">
      <c r="C286" s="1">
        <v>30</v>
      </c>
      <c r="D286" t="s">
        <v>2668</v>
      </c>
      <c r="E286" t="s">
        <v>2669</v>
      </c>
      <c r="F286" t="s">
        <v>2670</v>
      </c>
      <c r="G286">
        <v>1730</v>
      </c>
      <c r="H286" t="s">
        <v>2631</v>
      </c>
      <c r="I286" s="11">
        <v>5</v>
      </c>
      <c r="J286" s="11">
        <v>8650</v>
      </c>
      <c r="K286" s="11">
        <v>0</v>
      </c>
      <c r="L286" s="11">
        <v>8650</v>
      </c>
      <c r="M286" s="22">
        <v>43309</v>
      </c>
      <c r="N286" s="11">
        <f>MONTH(Таблица3[[#This Row],[Дата заказа]])</f>
        <v>7</v>
      </c>
      <c r="O286" s="11">
        <f>WEEKDAY(Таблица3[[#This Row],[Дата заказа]],2)</f>
        <v>6</v>
      </c>
    </row>
    <row r="287" spans="3:15" x14ac:dyDescent="0.2">
      <c r="C287" s="1">
        <v>32</v>
      </c>
      <c r="D287" t="s">
        <v>2696</v>
      </c>
      <c r="E287" t="s">
        <v>2629</v>
      </c>
      <c r="F287" t="s">
        <v>2638</v>
      </c>
      <c r="G287">
        <v>967</v>
      </c>
      <c r="H287" t="s">
        <v>2635</v>
      </c>
      <c r="I287" s="11">
        <v>8</v>
      </c>
      <c r="J287" s="11">
        <v>7736</v>
      </c>
      <c r="K287" s="11">
        <v>0</v>
      </c>
      <c r="L287" s="11">
        <v>7736</v>
      </c>
      <c r="M287" s="22">
        <v>42439</v>
      </c>
      <c r="N287" s="11">
        <f>MONTH(Таблица3[[#This Row],[Дата заказа]])</f>
        <v>3</v>
      </c>
      <c r="O287" s="11">
        <f>WEEKDAY(Таблица3[[#This Row],[Дата заказа]],2)</f>
        <v>4</v>
      </c>
    </row>
    <row r="288" spans="3:15" x14ac:dyDescent="0.2">
      <c r="C288" s="1">
        <v>54</v>
      </c>
      <c r="D288" t="s">
        <v>2657</v>
      </c>
      <c r="E288" t="s">
        <v>2644</v>
      </c>
      <c r="F288" t="s">
        <v>2658</v>
      </c>
      <c r="G288">
        <v>847</v>
      </c>
      <c r="H288" t="s">
        <v>2631</v>
      </c>
      <c r="I288" s="11">
        <v>15</v>
      </c>
      <c r="J288" s="11">
        <v>12705</v>
      </c>
      <c r="K288" s="11">
        <v>0</v>
      </c>
      <c r="L288" s="11">
        <v>12705</v>
      </c>
      <c r="M288" s="22">
        <v>44127</v>
      </c>
      <c r="N288" s="11">
        <f>MONTH(Таблица3[[#This Row],[Дата заказа]])</f>
        <v>10</v>
      </c>
      <c r="O288" s="11">
        <f>WEEKDAY(Таблица3[[#This Row],[Дата заказа]],2)</f>
        <v>5</v>
      </c>
    </row>
    <row r="289" spans="3:15" x14ac:dyDescent="0.2">
      <c r="C289" s="1">
        <v>26</v>
      </c>
      <c r="D289" t="s">
        <v>2660</v>
      </c>
      <c r="E289" t="s">
        <v>2655</v>
      </c>
      <c r="F289" t="s">
        <v>2661</v>
      </c>
      <c r="G289">
        <v>2197</v>
      </c>
      <c r="H289" t="s">
        <v>2631</v>
      </c>
      <c r="I289" s="11">
        <v>40</v>
      </c>
      <c r="J289" s="11">
        <v>87880</v>
      </c>
      <c r="K289" s="11">
        <v>0.12</v>
      </c>
      <c r="L289" s="11">
        <v>77334.399999999994</v>
      </c>
      <c r="M289" s="22">
        <v>43167</v>
      </c>
      <c r="N289" s="11">
        <f>MONTH(Таблица3[[#This Row],[Дата заказа]])</f>
        <v>3</v>
      </c>
      <c r="O289" s="11">
        <f>WEEKDAY(Таблица3[[#This Row],[Дата заказа]],2)</f>
        <v>4</v>
      </c>
    </row>
    <row r="290" spans="3:15" x14ac:dyDescent="0.2">
      <c r="C290" s="1">
        <v>31</v>
      </c>
      <c r="D290" t="s">
        <v>2718</v>
      </c>
      <c r="E290" t="s">
        <v>2655</v>
      </c>
      <c r="F290" t="s">
        <v>2719</v>
      </c>
      <c r="G290">
        <v>1228</v>
      </c>
      <c r="H290" t="s">
        <v>2631</v>
      </c>
      <c r="I290" s="11">
        <v>45</v>
      </c>
      <c r="J290" s="11">
        <v>55260</v>
      </c>
      <c r="K290" s="11">
        <v>0.09</v>
      </c>
      <c r="L290" s="11">
        <v>50286.6</v>
      </c>
      <c r="M290" s="22">
        <v>43013</v>
      </c>
      <c r="N290" s="11">
        <f>MONTH(Таблица3[[#This Row],[Дата заказа]])</f>
        <v>10</v>
      </c>
      <c r="O290" s="11">
        <f>WEEKDAY(Таблица3[[#This Row],[Дата заказа]],2)</f>
        <v>4</v>
      </c>
    </row>
    <row r="291" spans="3:15" x14ac:dyDescent="0.2">
      <c r="C291" s="1">
        <v>25</v>
      </c>
      <c r="D291" t="s">
        <v>2651</v>
      </c>
      <c r="E291" t="s">
        <v>2633</v>
      </c>
      <c r="F291" t="s">
        <v>2634</v>
      </c>
      <c r="G291">
        <v>1994</v>
      </c>
      <c r="H291" t="s">
        <v>2635</v>
      </c>
      <c r="I291" s="11">
        <v>10</v>
      </c>
      <c r="J291" s="11">
        <v>19940</v>
      </c>
      <c r="K291" s="11">
        <v>0.03</v>
      </c>
      <c r="L291" s="11">
        <v>19341.8</v>
      </c>
      <c r="M291" s="22">
        <v>43524</v>
      </c>
      <c r="N291" s="11">
        <f>MONTH(Таблица3[[#This Row],[Дата заказа]])</f>
        <v>2</v>
      </c>
      <c r="O291" s="11">
        <f>WEEKDAY(Таблица3[[#This Row],[Дата заказа]],2)</f>
        <v>4</v>
      </c>
    </row>
    <row r="292" spans="3:15" x14ac:dyDescent="0.2">
      <c r="C292" s="1">
        <v>12</v>
      </c>
      <c r="D292" t="s">
        <v>2643</v>
      </c>
      <c r="E292" t="s">
        <v>2644</v>
      </c>
      <c r="F292" t="s">
        <v>2645</v>
      </c>
      <c r="G292">
        <v>1386</v>
      </c>
      <c r="H292" t="s">
        <v>2631</v>
      </c>
      <c r="I292" s="11">
        <v>20</v>
      </c>
      <c r="J292" s="11">
        <v>27720</v>
      </c>
      <c r="K292" s="11">
        <v>0.03</v>
      </c>
      <c r="L292" s="11">
        <v>26888.400000000001</v>
      </c>
      <c r="M292" s="22">
        <v>43331</v>
      </c>
      <c r="N292" s="11">
        <f>MONTH(Таблица3[[#This Row],[Дата заказа]])</f>
        <v>8</v>
      </c>
      <c r="O292" s="11">
        <f>WEEKDAY(Таблица3[[#This Row],[Дата заказа]],2)</f>
        <v>7</v>
      </c>
    </row>
    <row r="293" spans="3:15" x14ac:dyDescent="0.2">
      <c r="C293" s="1">
        <v>33</v>
      </c>
      <c r="D293" t="s">
        <v>2674</v>
      </c>
      <c r="E293" t="s">
        <v>2633</v>
      </c>
      <c r="F293" t="s">
        <v>2675</v>
      </c>
      <c r="G293">
        <v>1994</v>
      </c>
      <c r="H293" t="s">
        <v>2635</v>
      </c>
      <c r="I293" s="11">
        <v>12</v>
      </c>
      <c r="J293" s="11">
        <v>23928</v>
      </c>
      <c r="K293" s="11">
        <v>0.03</v>
      </c>
      <c r="L293" s="11">
        <v>23210.16</v>
      </c>
      <c r="M293" s="22">
        <v>42913</v>
      </c>
      <c r="N293" s="11">
        <f>MONTH(Таблица3[[#This Row],[Дата заказа]])</f>
        <v>6</v>
      </c>
      <c r="O293" s="11">
        <f>WEEKDAY(Таблица3[[#This Row],[Дата заказа]],2)</f>
        <v>2</v>
      </c>
    </row>
    <row r="294" spans="3:15" x14ac:dyDescent="0.2">
      <c r="C294" s="1">
        <v>39</v>
      </c>
      <c r="D294" t="s">
        <v>2646</v>
      </c>
      <c r="E294" t="s">
        <v>2647</v>
      </c>
      <c r="F294" t="s">
        <v>2648</v>
      </c>
      <c r="G294">
        <v>1923</v>
      </c>
      <c r="H294" t="s">
        <v>2631</v>
      </c>
      <c r="I294" s="11">
        <v>25</v>
      </c>
      <c r="J294" s="11">
        <v>48075</v>
      </c>
      <c r="K294" s="11">
        <v>0.06</v>
      </c>
      <c r="L294" s="11">
        <v>45190.5</v>
      </c>
      <c r="M294" s="22">
        <v>43846</v>
      </c>
      <c r="N294" s="11">
        <f>MONTH(Таблица3[[#This Row],[Дата заказа]])</f>
        <v>1</v>
      </c>
      <c r="O294" s="11">
        <f>WEEKDAY(Таблица3[[#This Row],[Дата заказа]],2)</f>
        <v>4</v>
      </c>
    </row>
    <row r="295" spans="3:15" x14ac:dyDescent="0.2">
      <c r="C295" s="1">
        <v>41</v>
      </c>
      <c r="D295" t="s">
        <v>2676</v>
      </c>
      <c r="E295" t="s">
        <v>2677</v>
      </c>
      <c r="F295" t="s">
        <v>2677</v>
      </c>
      <c r="G295">
        <v>699</v>
      </c>
      <c r="H295" t="s">
        <v>2635</v>
      </c>
      <c r="I295" s="11">
        <v>10</v>
      </c>
      <c r="J295" s="11">
        <v>6990</v>
      </c>
      <c r="K295" s="11">
        <v>0</v>
      </c>
      <c r="L295" s="11">
        <v>6990</v>
      </c>
      <c r="M295" s="22">
        <v>43074</v>
      </c>
      <c r="N295" s="11">
        <f>MONTH(Таблица3[[#This Row],[Дата заказа]])</f>
        <v>12</v>
      </c>
      <c r="O295" s="11">
        <f>WEEKDAY(Таблица3[[#This Row],[Дата заказа]],2)</f>
        <v>2</v>
      </c>
    </row>
    <row r="296" spans="3:15" x14ac:dyDescent="0.2">
      <c r="C296" s="1">
        <v>28</v>
      </c>
      <c r="D296" t="s">
        <v>2632</v>
      </c>
      <c r="E296" t="s">
        <v>2633</v>
      </c>
      <c r="F296" t="s">
        <v>2634</v>
      </c>
      <c r="G296">
        <v>1994</v>
      </c>
      <c r="H296" t="s">
        <v>2635</v>
      </c>
      <c r="I296" s="11">
        <v>40</v>
      </c>
      <c r="J296" s="11">
        <v>79760</v>
      </c>
      <c r="K296" s="11">
        <v>0.12</v>
      </c>
      <c r="L296" s="11">
        <v>70188.800000000003</v>
      </c>
      <c r="M296" s="22">
        <v>43966</v>
      </c>
      <c r="N296" s="11">
        <f>MONTH(Таблица3[[#This Row],[Дата заказа]])</f>
        <v>5</v>
      </c>
      <c r="O296" s="11">
        <f>WEEKDAY(Таблица3[[#This Row],[Дата заказа]],2)</f>
        <v>5</v>
      </c>
    </row>
    <row r="297" spans="3:15" x14ac:dyDescent="0.2">
      <c r="C297" s="1">
        <v>34</v>
      </c>
      <c r="D297" t="s">
        <v>2664</v>
      </c>
      <c r="E297" t="s">
        <v>2647</v>
      </c>
      <c r="F297" t="s">
        <v>2665</v>
      </c>
      <c r="G297">
        <v>2199</v>
      </c>
      <c r="H297" t="s">
        <v>2631</v>
      </c>
      <c r="I297" s="11">
        <v>60</v>
      </c>
      <c r="J297" s="11">
        <v>131940</v>
      </c>
      <c r="K297" s="11">
        <v>0.15</v>
      </c>
      <c r="L297" s="11">
        <v>112149</v>
      </c>
      <c r="M297" s="22">
        <v>42864</v>
      </c>
      <c r="N297" s="11">
        <f>MONTH(Таблица3[[#This Row],[Дата заказа]])</f>
        <v>5</v>
      </c>
      <c r="O297" s="11">
        <f>WEEKDAY(Таблица3[[#This Row],[Дата заказа]],2)</f>
        <v>2</v>
      </c>
    </row>
    <row r="298" spans="3:15" x14ac:dyDescent="0.2">
      <c r="C298" s="1">
        <v>47</v>
      </c>
      <c r="D298" t="s">
        <v>2674</v>
      </c>
      <c r="E298" t="s">
        <v>2633</v>
      </c>
      <c r="F298" t="s">
        <v>2675</v>
      </c>
      <c r="G298">
        <v>1994</v>
      </c>
      <c r="H298" t="s">
        <v>2635</v>
      </c>
      <c r="I298" s="11">
        <v>12</v>
      </c>
      <c r="J298" s="11">
        <v>23928</v>
      </c>
      <c r="K298" s="11">
        <v>0.03</v>
      </c>
      <c r="L298" s="11">
        <v>23210.16</v>
      </c>
      <c r="M298" s="22">
        <v>43351</v>
      </c>
      <c r="N298" s="11">
        <f>MONTH(Таблица3[[#This Row],[Дата заказа]])</f>
        <v>9</v>
      </c>
      <c r="O298" s="11">
        <f>WEEKDAY(Таблица3[[#This Row],[Дата заказа]],2)</f>
        <v>6</v>
      </c>
    </row>
    <row r="299" spans="3:15" x14ac:dyDescent="0.2">
      <c r="C299" s="1">
        <v>34</v>
      </c>
      <c r="D299" t="s">
        <v>2664</v>
      </c>
      <c r="E299" t="s">
        <v>2647</v>
      </c>
      <c r="F299" t="s">
        <v>2665</v>
      </c>
      <c r="G299">
        <v>2199</v>
      </c>
      <c r="H299" t="s">
        <v>2631</v>
      </c>
      <c r="I299" s="11">
        <v>60</v>
      </c>
      <c r="J299" s="11">
        <v>131940</v>
      </c>
      <c r="K299" s="11">
        <v>0.15</v>
      </c>
      <c r="L299" s="11">
        <v>112149</v>
      </c>
      <c r="M299" s="22">
        <v>43963</v>
      </c>
      <c r="N299" s="11">
        <f>MONTH(Таблица3[[#This Row],[Дата заказа]])</f>
        <v>5</v>
      </c>
      <c r="O299" s="11">
        <f>WEEKDAY(Таблица3[[#This Row],[Дата заказа]],2)</f>
        <v>2</v>
      </c>
    </row>
    <row r="300" spans="3:15" x14ac:dyDescent="0.2">
      <c r="C300" s="1">
        <v>23</v>
      </c>
      <c r="D300" t="s">
        <v>2694</v>
      </c>
      <c r="E300" t="s">
        <v>2677</v>
      </c>
      <c r="F300" t="s">
        <v>2695</v>
      </c>
      <c r="G300">
        <v>2645</v>
      </c>
      <c r="H300" t="s">
        <v>2635</v>
      </c>
      <c r="I300" s="11">
        <v>50</v>
      </c>
      <c r="J300" s="11">
        <v>132250</v>
      </c>
      <c r="K300" s="11">
        <v>0.15</v>
      </c>
      <c r="L300" s="11">
        <v>112412.5</v>
      </c>
      <c r="M300" s="22">
        <v>43742</v>
      </c>
      <c r="N300" s="11">
        <f>MONTH(Таблица3[[#This Row],[Дата заказа]])</f>
        <v>10</v>
      </c>
      <c r="O300" s="11">
        <f>WEEKDAY(Таблица3[[#This Row],[Дата заказа]],2)</f>
        <v>5</v>
      </c>
    </row>
    <row r="301" spans="3:15" x14ac:dyDescent="0.2">
      <c r="C301" s="1">
        <v>48</v>
      </c>
      <c r="D301" t="s">
        <v>2664</v>
      </c>
      <c r="E301" t="s">
        <v>2647</v>
      </c>
      <c r="F301" t="s">
        <v>2665</v>
      </c>
      <c r="G301">
        <v>2199</v>
      </c>
      <c r="H301" t="s">
        <v>2631</v>
      </c>
      <c r="I301" s="11">
        <v>55</v>
      </c>
      <c r="J301" s="11">
        <v>120945</v>
      </c>
      <c r="K301" s="11">
        <v>0.15</v>
      </c>
      <c r="L301" s="11">
        <v>102803.25</v>
      </c>
      <c r="M301" s="22">
        <v>44183</v>
      </c>
      <c r="N301" s="11">
        <f>MONTH(Таблица3[[#This Row],[Дата заказа]])</f>
        <v>12</v>
      </c>
      <c r="O301" s="11">
        <f>WEEKDAY(Таблица3[[#This Row],[Дата заказа]],2)</f>
        <v>5</v>
      </c>
    </row>
    <row r="302" spans="3:15" x14ac:dyDescent="0.2">
      <c r="C302" s="1">
        <v>45</v>
      </c>
      <c r="D302" t="s">
        <v>2649</v>
      </c>
      <c r="E302" t="s">
        <v>2629</v>
      </c>
      <c r="F302" t="s">
        <v>2650</v>
      </c>
      <c r="G302">
        <v>759</v>
      </c>
      <c r="H302" t="s">
        <v>2635</v>
      </c>
      <c r="I302" s="11">
        <v>14</v>
      </c>
      <c r="J302" s="11">
        <v>10626</v>
      </c>
      <c r="K302" s="11">
        <v>0</v>
      </c>
      <c r="L302" s="11">
        <v>10626</v>
      </c>
      <c r="M302" s="22">
        <v>42673</v>
      </c>
      <c r="N302" s="11">
        <f>MONTH(Таблица3[[#This Row],[Дата заказа]])</f>
        <v>10</v>
      </c>
      <c r="O302" s="11">
        <f>WEEKDAY(Таблица3[[#This Row],[Дата заказа]],2)</f>
        <v>7</v>
      </c>
    </row>
    <row r="303" spans="3:15" x14ac:dyDescent="0.2">
      <c r="C303" s="1">
        <v>1</v>
      </c>
      <c r="D303" t="s">
        <v>2700</v>
      </c>
      <c r="E303" t="s">
        <v>2647</v>
      </c>
      <c r="F303" t="s">
        <v>2701</v>
      </c>
      <c r="G303">
        <v>876</v>
      </c>
      <c r="H303" t="s">
        <v>2635</v>
      </c>
      <c r="I303" s="11">
        <v>20</v>
      </c>
      <c r="J303" s="11">
        <v>17520</v>
      </c>
      <c r="K303" s="11">
        <v>0.03</v>
      </c>
      <c r="L303" s="11">
        <v>16994.400000000001</v>
      </c>
      <c r="M303" s="22">
        <v>43974</v>
      </c>
      <c r="N303" s="11">
        <f>MONTH(Таблица3[[#This Row],[Дата заказа]])</f>
        <v>5</v>
      </c>
      <c r="O303" s="11">
        <f>WEEKDAY(Таблица3[[#This Row],[Дата заказа]],2)</f>
        <v>6</v>
      </c>
    </row>
    <row r="304" spans="3:15" x14ac:dyDescent="0.2">
      <c r="C304" s="1">
        <v>54</v>
      </c>
      <c r="D304" t="s">
        <v>2657</v>
      </c>
      <c r="E304" t="s">
        <v>2644</v>
      </c>
      <c r="F304" t="s">
        <v>2658</v>
      </c>
      <c r="G304">
        <v>847</v>
      </c>
      <c r="H304" t="s">
        <v>2631</v>
      </c>
      <c r="I304" s="11">
        <v>15</v>
      </c>
      <c r="J304" s="11">
        <v>12705</v>
      </c>
      <c r="K304" s="11">
        <v>0</v>
      </c>
      <c r="L304" s="11">
        <v>12705</v>
      </c>
      <c r="M304" s="22">
        <v>42052</v>
      </c>
      <c r="N304" s="11">
        <f>MONTH(Таблица3[[#This Row],[Дата заказа]])</f>
        <v>2</v>
      </c>
      <c r="O304" s="11">
        <f>WEEKDAY(Таблица3[[#This Row],[Дата заказа]],2)</f>
        <v>2</v>
      </c>
    </row>
    <row r="305" spans="3:15" x14ac:dyDescent="0.2">
      <c r="C305" s="1">
        <v>17</v>
      </c>
      <c r="D305" t="s">
        <v>2637</v>
      </c>
      <c r="E305" t="s">
        <v>2629</v>
      </c>
      <c r="F305" t="s">
        <v>2638</v>
      </c>
      <c r="G305">
        <v>967</v>
      </c>
      <c r="H305" t="s">
        <v>2635</v>
      </c>
      <c r="I305" s="11">
        <v>12</v>
      </c>
      <c r="J305" s="11">
        <v>11604</v>
      </c>
      <c r="K305" s="11">
        <v>0</v>
      </c>
      <c r="L305" s="11">
        <v>11604</v>
      </c>
      <c r="M305" s="22">
        <v>43844</v>
      </c>
      <c r="N305" s="11">
        <f>MONTH(Таблица3[[#This Row],[Дата заказа]])</f>
        <v>1</v>
      </c>
      <c r="O305" s="11">
        <f>WEEKDAY(Таблица3[[#This Row],[Дата заказа]],2)</f>
        <v>2</v>
      </c>
    </row>
    <row r="306" spans="3:15" x14ac:dyDescent="0.2">
      <c r="C306" s="1">
        <v>3</v>
      </c>
      <c r="D306" t="s">
        <v>2642</v>
      </c>
      <c r="E306" t="s">
        <v>2629</v>
      </c>
      <c r="F306" t="s">
        <v>2629</v>
      </c>
      <c r="G306">
        <v>807</v>
      </c>
      <c r="H306" t="s">
        <v>2631</v>
      </c>
      <c r="I306" s="11">
        <v>18</v>
      </c>
      <c r="J306" s="11">
        <v>14526</v>
      </c>
      <c r="K306" s="11">
        <v>0</v>
      </c>
      <c r="L306" s="11">
        <v>14526</v>
      </c>
      <c r="M306" s="22">
        <v>43549</v>
      </c>
      <c r="N306" s="11">
        <f>MONTH(Таблица3[[#This Row],[Дата заказа]])</f>
        <v>3</v>
      </c>
      <c r="O306" s="11">
        <f>WEEKDAY(Таблица3[[#This Row],[Дата заказа]],2)</f>
        <v>1</v>
      </c>
    </row>
    <row r="307" spans="3:15" x14ac:dyDescent="0.2">
      <c r="C307" s="1">
        <v>32</v>
      </c>
      <c r="D307" t="s">
        <v>2696</v>
      </c>
      <c r="E307" t="s">
        <v>2629</v>
      </c>
      <c r="F307" t="s">
        <v>2638</v>
      </c>
      <c r="G307">
        <v>967</v>
      </c>
      <c r="H307" t="s">
        <v>2635</v>
      </c>
      <c r="I307" s="11">
        <v>8</v>
      </c>
      <c r="J307" s="11">
        <v>7736</v>
      </c>
      <c r="K307" s="11">
        <v>0</v>
      </c>
      <c r="L307" s="11">
        <v>7736</v>
      </c>
      <c r="M307" s="22">
        <v>43334</v>
      </c>
      <c r="N307" s="11">
        <f>MONTH(Таблица3[[#This Row],[Дата заказа]])</f>
        <v>8</v>
      </c>
      <c r="O307" s="11">
        <f>WEEKDAY(Таблица3[[#This Row],[Дата заказа]],2)</f>
        <v>3</v>
      </c>
    </row>
    <row r="308" spans="3:15" x14ac:dyDescent="0.2">
      <c r="C308" s="1">
        <v>10</v>
      </c>
      <c r="D308" t="s">
        <v>2652</v>
      </c>
      <c r="E308" t="s">
        <v>2647</v>
      </c>
      <c r="F308" t="s">
        <v>2653</v>
      </c>
      <c r="G308">
        <v>800</v>
      </c>
      <c r="H308" t="s">
        <v>2631</v>
      </c>
      <c r="I308" s="11">
        <v>25</v>
      </c>
      <c r="J308" s="11">
        <v>20000</v>
      </c>
      <c r="K308" s="11">
        <v>0.03</v>
      </c>
      <c r="L308" s="11">
        <v>19400</v>
      </c>
      <c r="M308" s="22">
        <v>43955</v>
      </c>
      <c r="N308" s="11">
        <f>MONTH(Таблица3[[#This Row],[Дата заказа]])</f>
        <v>5</v>
      </c>
      <c r="O308" s="11">
        <f>WEEKDAY(Таблица3[[#This Row],[Дата заказа]],2)</f>
        <v>1</v>
      </c>
    </row>
    <row r="309" spans="3:15" x14ac:dyDescent="0.2">
      <c r="C309" s="1">
        <v>35</v>
      </c>
      <c r="D309" t="s">
        <v>2698</v>
      </c>
      <c r="E309" t="s">
        <v>2655</v>
      </c>
      <c r="F309" t="s">
        <v>2661</v>
      </c>
      <c r="G309">
        <v>617</v>
      </c>
      <c r="H309" t="s">
        <v>2635</v>
      </c>
      <c r="I309" s="11">
        <v>10</v>
      </c>
      <c r="J309" s="11">
        <v>6170</v>
      </c>
      <c r="K309" s="11">
        <v>0</v>
      </c>
      <c r="L309" s="11">
        <v>6170</v>
      </c>
      <c r="M309" s="22">
        <v>43226</v>
      </c>
      <c r="N309" s="11">
        <f>MONTH(Таблица3[[#This Row],[Дата заказа]])</f>
        <v>5</v>
      </c>
      <c r="O309" s="11">
        <f>WEEKDAY(Таблица3[[#This Row],[Дата заказа]],2)</f>
        <v>7</v>
      </c>
    </row>
    <row r="310" spans="3:15" x14ac:dyDescent="0.2">
      <c r="C310" s="1">
        <v>23</v>
      </c>
      <c r="D310" t="s">
        <v>2694</v>
      </c>
      <c r="E310" t="s">
        <v>2677</v>
      </c>
      <c r="F310" t="s">
        <v>2695</v>
      </c>
      <c r="G310">
        <v>2645</v>
      </c>
      <c r="H310" t="s">
        <v>2635</v>
      </c>
      <c r="I310" s="11">
        <v>50</v>
      </c>
      <c r="J310" s="11">
        <v>132250</v>
      </c>
      <c r="K310" s="11">
        <v>0.15</v>
      </c>
      <c r="L310" s="11">
        <v>112412.5</v>
      </c>
      <c r="M310" s="22">
        <v>43730</v>
      </c>
      <c r="N310" s="11">
        <f>MONTH(Таблица3[[#This Row],[Дата заказа]])</f>
        <v>9</v>
      </c>
      <c r="O310" s="11">
        <f>WEEKDAY(Таблица3[[#This Row],[Дата заказа]],2)</f>
        <v>7</v>
      </c>
    </row>
    <row r="311" spans="3:15" x14ac:dyDescent="0.2">
      <c r="C311" s="1">
        <v>33</v>
      </c>
      <c r="D311" t="s">
        <v>2674</v>
      </c>
      <c r="E311" t="s">
        <v>2633</v>
      </c>
      <c r="F311" t="s">
        <v>2675</v>
      </c>
      <c r="G311">
        <v>1994</v>
      </c>
      <c r="H311" t="s">
        <v>2635</v>
      </c>
      <c r="I311" s="11">
        <v>12</v>
      </c>
      <c r="J311" s="11">
        <v>23928</v>
      </c>
      <c r="K311" s="11">
        <v>0.03</v>
      </c>
      <c r="L311" s="11">
        <v>23210.16</v>
      </c>
      <c r="M311" s="22">
        <v>43576</v>
      </c>
      <c r="N311" s="11">
        <f>MONTH(Таблица3[[#This Row],[Дата заказа]])</f>
        <v>4</v>
      </c>
      <c r="O311" s="11">
        <f>WEEKDAY(Таблица3[[#This Row],[Дата заказа]],2)</f>
        <v>7</v>
      </c>
    </row>
    <row r="312" spans="3:15" x14ac:dyDescent="0.2">
      <c r="C312" s="1">
        <v>33</v>
      </c>
      <c r="D312" t="s">
        <v>2674</v>
      </c>
      <c r="E312" t="s">
        <v>2633</v>
      </c>
      <c r="F312" t="s">
        <v>2675</v>
      </c>
      <c r="G312">
        <v>1994</v>
      </c>
      <c r="H312" t="s">
        <v>2635</v>
      </c>
      <c r="I312" s="11">
        <v>12</v>
      </c>
      <c r="J312" s="11">
        <v>23928</v>
      </c>
      <c r="K312" s="11">
        <v>0.03</v>
      </c>
      <c r="L312" s="11">
        <v>23210.16</v>
      </c>
      <c r="M312" s="22">
        <v>43796</v>
      </c>
      <c r="N312" s="11">
        <f>MONTH(Таблица3[[#This Row],[Дата заказа]])</f>
        <v>11</v>
      </c>
      <c r="O312" s="11">
        <f>WEEKDAY(Таблица3[[#This Row],[Дата заказа]],2)</f>
        <v>3</v>
      </c>
    </row>
    <row r="313" spans="3:15" x14ac:dyDescent="0.2">
      <c r="C313" s="1">
        <v>48</v>
      </c>
      <c r="D313" t="s">
        <v>2664</v>
      </c>
      <c r="E313" t="s">
        <v>2647</v>
      </c>
      <c r="F313" t="s">
        <v>2665</v>
      </c>
      <c r="G313">
        <v>2199</v>
      </c>
      <c r="H313" t="s">
        <v>2631</v>
      </c>
      <c r="I313" s="11">
        <v>55</v>
      </c>
      <c r="J313" s="11">
        <v>120945</v>
      </c>
      <c r="K313" s="11">
        <v>0.15</v>
      </c>
      <c r="L313" s="11">
        <v>102803.25</v>
      </c>
      <c r="M313" s="22">
        <v>43230</v>
      </c>
      <c r="N313" s="11">
        <f>MONTH(Таблица3[[#This Row],[Дата заказа]])</f>
        <v>5</v>
      </c>
      <c r="O313" s="11">
        <f>WEEKDAY(Таблица3[[#This Row],[Дата заказа]],2)</f>
        <v>4</v>
      </c>
    </row>
    <row r="314" spans="3:15" x14ac:dyDescent="0.2">
      <c r="C314" s="1">
        <v>28</v>
      </c>
      <c r="D314" t="s">
        <v>2632</v>
      </c>
      <c r="E314" t="s">
        <v>2633</v>
      </c>
      <c r="F314" t="s">
        <v>2634</v>
      </c>
      <c r="G314">
        <v>1994</v>
      </c>
      <c r="H314" t="s">
        <v>2635</v>
      </c>
      <c r="I314" s="11">
        <v>40</v>
      </c>
      <c r="J314" s="11">
        <v>79760</v>
      </c>
      <c r="K314" s="11">
        <v>0.12</v>
      </c>
      <c r="L314" s="11">
        <v>70188.800000000003</v>
      </c>
      <c r="M314" s="22">
        <v>42545</v>
      </c>
      <c r="N314" s="11">
        <f>MONTH(Таблица3[[#This Row],[Дата заказа]])</f>
        <v>6</v>
      </c>
      <c r="O314" s="11">
        <f>WEEKDAY(Таблица3[[#This Row],[Дата заказа]],2)</f>
        <v>5</v>
      </c>
    </row>
    <row r="315" spans="3:15" x14ac:dyDescent="0.2">
      <c r="C315" s="1">
        <v>51</v>
      </c>
      <c r="D315" t="s">
        <v>2689</v>
      </c>
      <c r="E315" t="s">
        <v>2677</v>
      </c>
      <c r="F315" t="s">
        <v>2690</v>
      </c>
      <c r="G315">
        <v>2211</v>
      </c>
      <c r="H315" t="s">
        <v>2635</v>
      </c>
      <c r="I315" s="11">
        <v>25</v>
      </c>
      <c r="J315" s="11">
        <v>55275</v>
      </c>
      <c r="K315" s="11">
        <v>0.09</v>
      </c>
      <c r="L315" s="11">
        <v>50300.25</v>
      </c>
      <c r="M315" s="22">
        <v>43095</v>
      </c>
      <c r="N315" s="11">
        <f>MONTH(Таблица3[[#This Row],[Дата заказа]])</f>
        <v>12</v>
      </c>
      <c r="O315" s="11">
        <f>WEEKDAY(Таблица3[[#This Row],[Дата заказа]],2)</f>
        <v>2</v>
      </c>
    </row>
    <row r="316" spans="3:15" x14ac:dyDescent="0.2">
      <c r="C316" s="1">
        <v>48</v>
      </c>
      <c r="D316" t="s">
        <v>2664</v>
      </c>
      <c r="E316" t="s">
        <v>2647</v>
      </c>
      <c r="F316" t="s">
        <v>2665</v>
      </c>
      <c r="G316">
        <v>2199</v>
      </c>
      <c r="H316" t="s">
        <v>2631</v>
      </c>
      <c r="I316" s="11">
        <v>55</v>
      </c>
      <c r="J316" s="11">
        <v>120945</v>
      </c>
      <c r="K316" s="11">
        <v>0.15</v>
      </c>
      <c r="L316" s="11">
        <v>102803.25</v>
      </c>
      <c r="M316" s="22">
        <v>42298</v>
      </c>
      <c r="N316" s="11">
        <f>MONTH(Таблица3[[#This Row],[Дата заказа]])</f>
        <v>10</v>
      </c>
      <c r="O316" s="11">
        <f>WEEKDAY(Таблица3[[#This Row],[Дата заказа]],2)</f>
        <v>3</v>
      </c>
    </row>
    <row r="317" spans="3:15" x14ac:dyDescent="0.2">
      <c r="C317" s="1">
        <v>56</v>
      </c>
      <c r="D317" t="s">
        <v>2652</v>
      </c>
      <c r="E317" t="s">
        <v>2647</v>
      </c>
      <c r="F317" t="s">
        <v>2653</v>
      </c>
      <c r="G317">
        <v>800</v>
      </c>
      <c r="H317" t="s">
        <v>2631</v>
      </c>
      <c r="I317" s="11">
        <v>40</v>
      </c>
      <c r="J317" s="11">
        <v>32000</v>
      </c>
      <c r="K317" s="11">
        <v>0.03</v>
      </c>
      <c r="L317" s="11">
        <v>31040</v>
      </c>
      <c r="M317" s="22">
        <v>43785</v>
      </c>
      <c r="N317" s="11">
        <f>MONTH(Таблица3[[#This Row],[Дата заказа]])</f>
        <v>11</v>
      </c>
      <c r="O317" s="11">
        <f>WEEKDAY(Таблица3[[#This Row],[Дата заказа]],2)</f>
        <v>6</v>
      </c>
    </row>
    <row r="318" spans="3:15" x14ac:dyDescent="0.2">
      <c r="C318" s="1">
        <v>22</v>
      </c>
      <c r="D318" t="s">
        <v>2681</v>
      </c>
      <c r="E318" t="s">
        <v>2682</v>
      </c>
      <c r="F318" t="s">
        <v>2682</v>
      </c>
      <c r="G318">
        <v>4889</v>
      </c>
      <c r="H318" t="s">
        <v>2635</v>
      </c>
      <c r="I318" s="11">
        <v>18</v>
      </c>
      <c r="J318" s="11">
        <v>88002</v>
      </c>
      <c r="K318" s="11">
        <v>0.12</v>
      </c>
      <c r="L318" s="11">
        <v>77441.759999999995</v>
      </c>
      <c r="M318" s="22">
        <v>43816</v>
      </c>
      <c r="N318" s="11">
        <f>MONTH(Таблица3[[#This Row],[Дата заказа]])</f>
        <v>12</v>
      </c>
      <c r="O318" s="11">
        <f>WEEKDAY(Таблица3[[#This Row],[Дата заказа]],2)</f>
        <v>2</v>
      </c>
    </row>
    <row r="319" spans="3:15" x14ac:dyDescent="0.2">
      <c r="C319" s="1">
        <v>19</v>
      </c>
      <c r="D319" t="s">
        <v>2672</v>
      </c>
      <c r="E319" t="s">
        <v>2644</v>
      </c>
      <c r="F319" t="s">
        <v>2673</v>
      </c>
      <c r="G319">
        <v>1879</v>
      </c>
      <c r="H319" t="s">
        <v>2631</v>
      </c>
      <c r="I319" s="11">
        <v>15</v>
      </c>
      <c r="J319" s="11">
        <v>28185</v>
      </c>
      <c r="K319" s="11">
        <v>0.03</v>
      </c>
      <c r="L319" s="11">
        <v>27339.45</v>
      </c>
      <c r="M319" s="22">
        <v>43100</v>
      </c>
      <c r="N319" s="11">
        <f>MONTH(Таблица3[[#This Row],[Дата заказа]])</f>
        <v>12</v>
      </c>
      <c r="O319" s="11">
        <f>WEEKDAY(Таблица3[[#This Row],[Дата заказа]],2)</f>
        <v>7</v>
      </c>
    </row>
    <row r="320" spans="3:15" x14ac:dyDescent="0.2">
      <c r="C320" s="1">
        <v>54</v>
      </c>
      <c r="D320" t="s">
        <v>2657</v>
      </c>
      <c r="E320" t="s">
        <v>2644</v>
      </c>
      <c r="F320" t="s">
        <v>2658</v>
      </c>
      <c r="G320">
        <v>847</v>
      </c>
      <c r="H320" t="s">
        <v>2631</v>
      </c>
      <c r="I320" s="11">
        <v>15</v>
      </c>
      <c r="J320" s="11">
        <v>12705</v>
      </c>
      <c r="K320" s="11">
        <v>0</v>
      </c>
      <c r="L320" s="11">
        <v>12705</v>
      </c>
      <c r="M320" s="22">
        <v>43861</v>
      </c>
      <c r="N320" s="11">
        <f>MONTH(Таблица3[[#This Row],[Дата заказа]])</f>
        <v>1</v>
      </c>
      <c r="O320" s="11">
        <f>WEEKDAY(Таблица3[[#This Row],[Дата заказа]],2)</f>
        <v>5</v>
      </c>
    </row>
    <row r="321" spans="3:15" x14ac:dyDescent="0.2">
      <c r="C321" s="1">
        <v>26</v>
      </c>
      <c r="D321" t="s">
        <v>2660</v>
      </c>
      <c r="E321" t="s">
        <v>2655</v>
      </c>
      <c r="F321" t="s">
        <v>2661</v>
      </c>
      <c r="G321">
        <v>2197</v>
      </c>
      <c r="H321" t="s">
        <v>2631</v>
      </c>
      <c r="I321" s="11">
        <v>40</v>
      </c>
      <c r="J321" s="11">
        <v>87880</v>
      </c>
      <c r="K321" s="11">
        <v>0.12</v>
      </c>
      <c r="L321" s="11">
        <v>77334.399999999994</v>
      </c>
      <c r="M321" s="22">
        <v>43630</v>
      </c>
      <c r="N321" s="11">
        <f>MONTH(Таблица3[[#This Row],[Дата заказа]])</f>
        <v>6</v>
      </c>
      <c r="O321" s="11">
        <f>WEEKDAY(Таблица3[[#This Row],[Дата заказа]],2)</f>
        <v>5</v>
      </c>
    </row>
    <row r="322" spans="3:15" x14ac:dyDescent="0.2">
      <c r="C322" s="1">
        <v>16</v>
      </c>
      <c r="D322" t="s">
        <v>2734</v>
      </c>
      <c r="E322" t="s">
        <v>2703</v>
      </c>
      <c r="F322" t="s">
        <v>2735</v>
      </c>
      <c r="G322">
        <v>843</v>
      </c>
      <c r="H322" t="s">
        <v>2635</v>
      </c>
      <c r="I322" s="11">
        <v>5</v>
      </c>
      <c r="J322" s="11">
        <v>4215</v>
      </c>
      <c r="K322" s="11">
        <v>0</v>
      </c>
      <c r="L322" s="11">
        <v>4215</v>
      </c>
      <c r="M322" s="22">
        <v>44111</v>
      </c>
      <c r="N322" s="11">
        <f>MONTH(Таблица3[[#This Row],[Дата заказа]])</f>
        <v>10</v>
      </c>
      <c r="O322" s="11">
        <f>WEEKDAY(Таблица3[[#This Row],[Дата заказа]],2)</f>
        <v>3</v>
      </c>
    </row>
    <row r="323" spans="3:15" x14ac:dyDescent="0.2">
      <c r="C323" s="1">
        <v>50</v>
      </c>
      <c r="D323" t="s">
        <v>2683</v>
      </c>
      <c r="E323" t="s">
        <v>2644</v>
      </c>
      <c r="F323" t="s">
        <v>2684</v>
      </c>
      <c r="G323">
        <v>912</v>
      </c>
      <c r="H323" t="s">
        <v>2631</v>
      </c>
      <c r="I323" s="11">
        <v>20</v>
      </c>
      <c r="J323" s="11">
        <v>18240</v>
      </c>
      <c r="K323" s="11">
        <v>0</v>
      </c>
      <c r="L323" s="11">
        <v>18240</v>
      </c>
      <c r="M323" s="22">
        <v>43911</v>
      </c>
      <c r="N323" s="11">
        <f>MONTH(Таблица3[[#This Row],[Дата заказа]])</f>
        <v>3</v>
      </c>
      <c r="O323" s="11">
        <f>WEEKDAY(Таблица3[[#This Row],[Дата заказа]],2)</f>
        <v>6</v>
      </c>
    </row>
    <row r="324" spans="3:15" x14ac:dyDescent="0.2">
      <c r="C324" s="1">
        <v>1</v>
      </c>
      <c r="D324" t="s">
        <v>2700</v>
      </c>
      <c r="E324" t="s">
        <v>2647</v>
      </c>
      <c r="F324" t="s">
        <v>2701</v>
      </c>
      <c r="G324">
        <v>876</v>
      </c>
      <c r="H324" t="s">
        <v>2635</v>
      </c>
      <c r="I324" s="11">
        <v>20</v>
      </c>
      <c r="J324" s="11">
        <v>17520</v>
      </c>
      <c r="K324" s="11">
        <v>0.03</v>
      </c>
      <c r="L324" s="11">
        <v>16994.400000000001</v>
      </c>
      <c r="M324" s="22">
        <v>43001</v>
      </c>
      <c r="N324" s="11">
        <f>MONTH(Таблица3[[#This Row],[Дата заказа]])</f>
        <v>9</v>
      </c>
      <c r="O324" s="11">
        <f>WEEKDAY(Таблица3[[#This Row],[Дата заказа]],2)</f>
        <v>6</v>
      </c>
    </row>
    <row r="325" spans="3:15" x14ac:dyDescent="0.2">
      <c r="C325" s="1">
        <v>39</v>
      </c>
      <c r="D325" t="s">
        <v>2646</v>
      </c>
      <c r="E325" t="s">
        <v>2647</v>
      </c>
      <c r="F325" t="s">
        <v>2648</v>
      </c>
      <c r="G325">
        <v>1923</v>
      </c>
      <c r="H325" t="s">
        <v>2631</v>
      </c>
      <c r="I325" s="11">
        <v>25</v>
      </c>
      <c r="J325" s="11">
        <v>48075</v>
      </c>
      <c r="K325" s="11">
        <v>0.06</v>
      </c>
      <c r="L325" s="11">
        <v>45190.5</v>
      </c>
      <c r="M325" s="22">
        <v>42571</v>
      </c>
      <c r="N325" s="11">
        <f>MONTH(Таблица3[[#This Row],[Дата заказа]])</f>
        <v>7</v>
      </c>
      <c r="O325" s="11">
        <f>WEEKDAY(Таблица3[[#This Row],[Дата заказа]],2)</f>
        <v>3</v>
      </c>
    </row>
    <row r="326" spans="3:15" x14ac:dyDescent="0.2">
      <c r="C326" s="1">
        <v>38</v>
      </c>
      <c r="D326" t="s">
        <v>2628</v>
      </c>
      <c r="E326" t="s">
        <v>2629</v>
      </c>
      <c r="F326" t="s">
        <v>2630</v>
      </c>
      <c r="G326">
        <v>1182</v>
      </c>
      <c r="H326" t="s">
        <v>2631</v>
      </c>
      <c r="I326" s="11">
        <v>17</v>
      </c>
      <c r="J326" s="11">
        <v>20094</v>
      </c>
      <c r="K326" s="11">
        <v>0.03</v>
      </c>
      <c r="L326" s="11">
        <v>19491.18</v>
      </c>
      <c r="M326" s="22">
        <v>43058</v>
      </c>
      <c r="N326" s="11">
        <f>MONTH(Таблица3[[#This Row],[Дата заказа]])</f>
        <v>11</v>
      </c>
      <c r="O326" s="11">
        <f>WEEKDAY(Таблица3[[#This Row],[Дата заказа]],2)</f>
        <v>7</v>
      </c>
    </row>
    <row r="327" spans="3:15" x14ac:dyDescent="0.2">
      <c r="C327" s="1">
        <v>47</v>
      </c>
      <c r="D327" t="s">
        <v>2674</v>
      </c>
      <c r="E327" t="s">
        <v>2633</v>
      </c>
      <c r="F327" t="s">
        <v>2675</v>
      </c>
      <c r="G327">
        <v>1994</v>
      </c>
      <c r="H327" t="s">
        <v>2635</v>
      </c>
      <c r="I327" s="11">
        <v>12</v>
      </c>
      <c r="J327" s="11">
        <v>23928</v>
      </c>
      <c r="K327" s="11">
        <v>0.03</v>
      </c>
      <c r="L327" s="11">
        <v>23210.16</v>
      </c>
      <c r="M327" s="22">
        <v>42818</v>
      </c>
      <c r="N327" s="11">
        <f>MONTH(Таблица3[[#This Row],[Дата заказа]])</f>
        <v>3</v>
      </c>
      <c r="O327" s="11">
        <f>WEEKDAY(Таблица3[[#This Row],[Дата заказа]],2)</f>
        <v>5</v>
      </c>
    </row>
    <row r="328" spans="3:15" x14ac:dyDescent="0.2">
      <c r="C328" s="1">
        <v>47</v>
      </c>
      <c r="D328" t="s">
        <v>2674</v>
      </c>
      <c r="E328" t="s">
        <v>2633</v>
      </c>
      <c r="F328" t="s">
        <v>2675</v>
      </c>
      <c r="G328">
        <v>1994</v>
      </c>
      <c r="H328" t="s">
        <v>2635</v>
      </c>
      <c r="I328" s="11">
        <v>12</v>
      </c>
      <c r="J328" s="11">
        <v>23928</v>
      </c>
      <c r="K328" s="11">
        <v>0.03</v>
      </c>
      <c r="L328" s="11">
        <v>23210.16</v>
      </c>
      <c r="M328" s="22">
        <v>42385</v>
      </c>
      <c r="N328" s="11">
        <f>MONTH(Таблица3[[#This Row],[Дата заказа]])</f>
        <v>1</v>
      </c>
      <c r="O328" s="11">
        <f>WEEKDAY(Таблица3[[#This Row],[Дата заказа]],2)</f>
        <v>6</v>
      </c>
    </row>
    <row r="329" spans="3:15" x14ac:dyDescent="0.2">
      <c r="C329" s="1">
        <v>2</v>
      </c>
      <c r="D329" t="s">
        <v>2715</v>
      </c>
      <c r="E329" t="s">
        <v>2629</v>
      </c>
      <c r="F329" t="s">
        <v>2716</v>
      </c>
      <c r="G329">
        <v>1178</v>
      </c>
      <c r="H329" t="s">
        <v>2635</v>
      </c>
      <c r="I329" s="11">
        <v>10</v>
      </c>
      <c r="J329" s="11">
        <v>11780</v>
      </c>
      <c r="K329" s="11">
        <v>0</v>
      </c>
      <c r="L329" s="11">
        <v>11780</v>
      </c>
      <c r="M329" s="22">
        <v>43218</v>
      </c>
      <c r="N329" s="11">
        <f>MONTH(Таблица3[[#This Row],[Дата заказа]])</f>
        <v>4</v>
      </c>
      <c r="O329" s="11">
        <f>WEEKDAY(Таблица3[[#This Row],[Дата заказа]],2)</f>
        <v>6</v>
      </c>
    </row>
    <row r="330" spans="3:15" x14ac:dyDescent="0.2">
      <c r="C330" s="1">
        <v>2</v>
      </c>
      <c r="D330" t="s">
        <v>2715</v>
      </c>
      <c r="E330" t="s">
        <v>2629</v>
      </c>
      <c r="F330" t="s">
        <v>2716</v>
      </c>
      <c r="G330">
        <v>1178</v>
      </c>
      <c r="H330" t="s">
        <v>2635</v>
      </c>
      <c r="I330" s="11">
        <v>10</v>
      </c>
      <c r="J330" s="11">
        <v>11780</v>
      </c>
      <c r="K330" s="11">
        <v>0</v>
      </c>
      <c r="L330" s="11">
        <v>11780</v>
      </c>
      <c r="M330" s="22">
        <v>42431</v>
      </c>
      <c r="N330" s="11">
        <f>MONTH(Таблица3[[#This Row],[Дата заказа]])</f>
        <v>3</v>
      </c>
      <c r="O330" s="11">
        <f>WEEKDAY(Таблица3[[#This Row],[Дата заказа]],2)</f>
        <v>3</v>
      </c>
    </row>
    <row r="331" spans="3:15" x14ac:dyDescent="0.2">
      <c r="C331" s="1">
        <v>31</v>
      </c>
      <c r="D331" t="s">
        <v>2718</v>
      </c>
      <c r="E331" t="s">
        <v>2655</v>
      </c>
      <c r="F331" t="s">
        <v>2719</v>
      </c>
      <c r="G331">
        <v>1228</v>
      </c>
      <c r="H331" t="s">
        <v>2631</v>
      </c>
      <c r="I331" s="11">
        <v>45</v>
      </c>
      <c r="J331" s="11">
        <v>55260</v>
      </c>
      <c r="K331" s="11">
        <v>0.09</v>
      </c>
      <c r="L331" s="11">
        <v>50286.6</v>
      </c>
      <c r="M331" s="22">
        <v>43307</v>
      </c>
      <c r="N331" s="11">
        <f>MONTH(Таблица3[[#This Row],[Дата заказа]])</f>
        <v>7</v>
      </c>
      <c r="O331" s="11">
        <f>WEEKDAY(Таблица3[[#This Row],[Дата заказа]],2)</f>
        <v>4</v>
      </c>
    </row>
    <row r="332" spans="3:15" x14ac:dyDescent="0.2">
      <c r="C332" s="1">
        <v>14</v>
      </c>
      <c r="D332" t="s">
        <v>2691</v>
      </c>
      <c r="E332" t="s">
        <v>2669</v>
      </c>
      <c r="F332" t="s">
        <v>2669</v>
      </c>
      <c r="G332">
        <v>770</v>
      </c>
      <c r="H332" t="s">
        <v>2631</v>
      </c>
      <c r="I332" s="11">
        <v>20</v>
      </c>
      <c r="J332" s="11">
        <v>15400</v>
      </c>
      <c r="K332" s="11">
        <v>0.03</v>
      </c>
      <c r="L332" s="11">
        <v>14938</v>
      </c>
      <c r="M332" s="22">
        <v>43396</v>
      </c>
      <c r="N332" s="11">
        <f>MONTH(Таблица3[[#This Row],[Дата заказа]])</f>
        <v>10</v>
      </c>
      <c r="O332" s="11">
        <f>WEEKDAY(Таблица3[[#This Row],[Дата заказа]],2)</f>
        <v>2</v>
      </c>
    </row>
    <row r="333" spans="3:15" x14ac:dyDescent="0.2">
      <c r="C333" s="1">
        <v>23</v>
      </c>
      <c r="D333" t="s">
        <v>2694</v>
      </c>
      <c r="E333" t="s">
        <v>2677</v>
      </c>
      <c r="F333" t="s">
        <v>2695</v>
      </c>
      <c r="G333">
        <v>2645</v>
      </c>
      <c r="H333" t="s">
        <v>2635</v>
      </c>
      <c r="I333" s="11">
        <v>50</v>
      </c>
      <c r="J333" s="11">
        <v>132250</v>
      </c>
      <c r="K333" s="11">
        <v>0.15</v>
      </c>
      <c r="L333" s="11">
        <v>112412.5</v>
      </c>
      <c r="M333" s="22">
        <v>44069</v>
      </c>
      <c r="N333" s="11">
        <f>MONTH(Таблица3[[#This Row],[Дата заказа]])</f>
        <v>8</v>
      </c>
      <c r="O333" s="11">
        <f>WEEKDAY(Таблица3[[#This Row],[Дата заказа]],2)</f>
        <v>3</v>
      </c>
    </row>
    <row r="334" spans="3:15" x14ac:dyDescent="0.2">
      <c r="C334" s="1">
        <v>12</v>
      </c>
      <c r="D334" t="s">
        <v>2643</v>
      </c>
      <c r="E334" t="s">
        <v>2644</v>
      </c>
      <c r="F334" t="s">
        <v>2645</v>
      </c>
      <c r="G334">
        <v>1386</v>
      </c>
      <c r="H334" t="s">
        <v>2631</v>
      </c>
      <c r="I334" s="11">
        <v>20</v>
      </c>
      <c r="J334" s="11">
        <v>27720</v>
      </c>
      <c r="K334" s="11">
        <v>0.03</v>
      </c>
      <c r="L334" s="11">
        <v>26888.400000000001</v>
      </c>
      <c r="M334" s="22">
        <v>42782</v>
      </c>
      <c r="N334" s="11">
        <f>MONTH(Таблица3[[#This Row],[Дата заказа]])</f>
        <v>2</v>
      </c>
      <c r="O334" s="11">
        <f>WEEKDAY(Таблица3[[#This Row],[Дата заказа]],2)</f>
        <v>4</v>
      </c>
    </row>
    <row r="335" spans="3:15" x14ac:dyDescent="0.2">
      <c r="C335" s="1">
        <v>19</v>
      </c>
      <c r="D335" t="s">
        <v>2672</v>
      </c>
      <c r="E335" t="s">
        <v>2644</v>
      </c>
      <c r="F335" t="s">
        <v>2673</v>
      </c>
      <c r="G335">
        <v>1879</v>
      </c>
      <c r="H335" t="s">
        <v>2631</v>
      </c>
      <c r="I335" s="11">
        <v>15</v>
      </c>
      <c r="J335" s="11">
        <v>28185</v>
      </c>
      <c r="K335" s="11">
        <v>0.03</v>
      </c>
      <c r="L335" s="11">
        <v>27339.45</v>
      </c>
      <c r="M335" s="22">
        <v>43359</v>
      </c>
      <c r="N335" s="11">
        <f>MONTH(Таблица3[[#This Row],[Дата заказа]])</f>
        <v>9</v>
      </c>
      <c r="O335" s="11">
        <f>WEEKDAY(Таблица3[[#This Row],[Дата заказа]],2)</f>
        <v>7</v>
      </c>
    </row>
    <row r="336" spans="3:15" x14ac:dyDescent="0.2">
      <c r="C336" s="1">
        <v>1</v>
      </c>
      <c r="D336" t="s">
        <v>2700</v>
      </c>
      <c r="E336" t="s">
        <v>2647</v>
      </c>
      <c r="F336" t="s">
        <v>2701</v>
      </c>
      <c r="G336">
        <v>876</v>
      </c>
      <c r="H336" t="s">
        <v>2635</v>
      </c>
      <c r="I336" s="11">
        <v>20</v>
      </c>
      <c r="J336" s="11">
        <v>17520</v>
      </c>
      <c r="K336" s="11">
        <v>0.03</v>
      </c>
      <c r="L336" s="11">
        <v>16994.400000000001</v>
      </c>
      <c r="M336" s="22">
        <v>42333</v>
      </c>
      <c r="N336" s="11">
        <f>MONTH(Таблица3[[#This Row],[Дата заказа]])</f>
        <v>11</v>
      </c>
      <c r="O336" s="11">
        <f>WEEKDAY(Таблица3[[#This Row],[Дата заказа]],2)</f>
        <v>3</v>
      </c>
    </row>
    <row r="337" spans="3:15" x14ac:dyDescent="0.2">
      <c r="C337" s="1">
        <v>5</v>
      </c>
      <c r="D337" t="s">
        <v>2628</v>
      </c>
      <c r="E337" t="s">
        <v>2629</v>
      </c>
      <c r="F337" t="s">
        <v>2630</v>
      </c>
      <c r="G337">
        <v>1182</v>
      </c>
      <c r="H337" t="s">
        <v>2631</v>
      </c>
      <c r="I337" s="11">
        <v>17</v>
      </c>
      <c r="J337" s="11">
        <v>20094</v>
      </c>
      <c r="K337" s="11">
        <v>0.03</v>
      </c>
      <c r="L337" s="11">
        <v>19491.18</v>
      </c>
      <c r="M337" s="22">
        <v>43708</v>
      </c>
      <c r="N337" s="11">
        <f>MONTH(Таблица3[[#This Row],[Дата заказа]])</f>
        <v>8</v>
      </c>
      <c r="O337" s="11">
        <f>WEEKDAY(Таблица3[[#This Row],[Дата заказа]],2)</f>
        <v>6</v>
      </c>
    </row>
    <row r="338" spans="3:15" x14ac:dyDescent="0.2">
      <c r="C338" s="1">
        <v>9</v>
      </c>
      <c r="D338" t="s">
        <v>2676</v>
      </c>
      <c r="E338" t="s">
        <v>2677</v>
      </c>
      <c r="F338" t="s">
        <v>2677</v>
      </c>
      <c r="G338">
        <v>699</v>
      </c>
      <c r="H338" t="s">
        <v>2635</v>
      </c>
      <c r="I338" s="11">
        <v>10</v>
      </c>
      <c r="J338" s="11">
        <v>6990</v>
      </c>
      <c r="K338" s="11">
        <v>0</v>
      </c>
      <c r="L338" s="11">
        <v>6990</v>
      </c>
      <c r="M338" s="22">
        <v>42493</v>
      </c>
      <c r="N338" s="11">
        <f>MONTH(Таблица3[[#This Row],[Дата заказа]])</f>
        <v>5</v>
      </c>
      <c r="O338" s="11">
        <f>WEEKDAY(Таблица3[[#This Row],[Дата заказа]],2)</f>
        <v>2</v>
      </c>
    </row>
    <row r="339" spans="3:15" x14ac:dyDescent="0.2">
      <c r="C339" s="1">
        <v>37</v>
      </c>
      <c r="D339" t="s">
        <v>2689</v>
      </c>
      <c r="E339" t="s">
        <v>2677</v>
      </c>
      <c r="F339" t="s">
        <v>2690</v>
      </c>
      <c r="G339">
        <v>2211</v>
      </c>
      <c r="H339" t="s">
        <v>2635</v>
      </c>
      <c r="I339" s="11">
        <v>25</v>
      </c>
      <c r="J339" s="11">
        <v>55275</v>
      </c>
      <c r="K339" s="11">
        <v>0.09</v>
      </c>
      <c r="L339" s="11">
        <v>50300.25</v>
      </c>
      <c r="M339" s="22">
        <v>42236</v>
      </c>
      <c r="N339" s="11">
        <f>MONTH(Таблица3[[#This Row],[Дата заказа]])</f>
        <v>8</v>
      </c>
      <c r="O339" s="11">
        <f>WEEKDAY(Таблица3[[#This Row],[Дата заказа]],2)</f>
        <v>4</v>
      </c>
    </row>
    <row r="340" spans="3:15" x14ac:dyDescent="0.2">
      <c r="C340" s="1">
        <v>29</v>
      </c>
      <c r="D340" t="s">
        <v>2702</v>
      </c>
      <c r="E340" t="s">
        <v>2703</v>
      </c>
      <c r="F340" t="s">
        <v>2704</v>
      </c>
      <c r="G340">
        <v>843</v>
      </c>
      <c r="H340" t="s">
        <v>2635</v>
      </c>
      <c r="I340" s="11">
        <v>10</v>
      </c>
      <c r="J340" s="11">
        <v>8430</v>
      </c>
      <c r="K340" s="11">
        <v>0</v>
      </c>
      <c r="L340" s="11">
        <v>8430</v>
      </c>
      <c r="M340" s="22">
        <v>43201</v>
      </c>
      <c r="N340" s="11">
        <f>MONTH(Таблица3[[#This Row],[Дата заказа]])</f>
        <v>4</v>
      </c>
      <c r="O340" s="11">
        <f>WEEKDAY(Таблица3[[#This Row],[Дата заказа]],2)</f>
        <v>3</v>
      </c>
    </row>
    <row r="341" spans="3:15" x14ac:dyDescent="0.2">
      <c r="C341" s="1">
        <v>52</v>
      </c>
      <c r="D341" t="s">
        <v>2628</v>
      </c>
      <c r="E341" t="s">
        <v>2629</v>
      </c>
      <c r="F341" t="s">
        <v>2630</v>
      </c>
      <c r="G341">
        <v>1182</v>
      </c>
      <c r="H341" t="s">
        <v>2631</v>
      </c>
      <c r="I341" s="11">
        <v>17</v>
      </c>
      <c r="J341" s="11">
        <v>20094</v>
      </c>
      <c r="K341" s="11">
        <v>0.03</v>
      </c>
      <c r="L341" s="11">
        <v>19491.18</v>
      </c>
      <c r="M341" s="22">
        <v>42663</v>
      </c>
      <c r="N341" s="11">
        <f>MONTH(Таблица3[[#This Row],[Дата заказа]])</f>
        <v>10</v>
      </c>
      <c r="O341" s="11">
        <f>WEEKDAY(Таблица3[[#This Row],[Дата заказа]],2)</f>
        <v>4</v>
      </c>
    </row>
    <row r="342" spans="3:15" x14ac:dyDescent="0.2">
      <c r="C342" s="1">
        <v>13</v>
      </c>
      <c r="D342" t="s">
        <v>2649</v>
      </c>
      <c r="E342" t="s">
        <v>2629</v>
      </c>
      <c r="F342" t="s">
        <v>2650</v>
      </c>
      <c r="G342">
        <v>759</v>
      </c>
      <c r="H342" t="s">
        <v>2635</v>
      </c>
      <c r="I342" s="11">
        <v>14</v>
      </c>
      <c r="J342" s="11">
        <v>10626</v>
      </c>
      <c r="K342" s="11">
        <v>0</v>
      </c>
      <c r="L342" s="11">
        <v>10626</v>
      </c>
      <c r="M342" s="22">
        <v>44115</v>
      </c>
      <c r="N342" s="11">
        <f>MONTH(Таблица3[[#This Row],[Дата заказа]])</f>
        <v>10</v>
      </c>
      <c r="O342" s="11">
        <f>WEEKDAY(Таблица3[[#This Row],[Дата заказа]],2)</f>
        <v>7</v>
      </c>
    </row>
    <row r="343" spans="3:15" x14ac:dyDescent="0.2">
      <c r="C343" s="1">
        <v>29</v>
      </c>
      <c r="D343" t="s">
        <v>2702</v>
      </c>
      <c r="E343" t="s">
        <v>2703</v>
      </c>
      <c r="F343" t="s">
        <v>2704</v>
      </c>
      <c r="G343">
        <v>843</v>
      </c>
      <c r="H343" t="s">
        <v>2635</v>
      </c>
      <c r="I343" s="11">
        <v>10</v>
      </c>
      <c r="J343" s="11">
        <v>8430</v>
      </c>
      <c r="K343" s="11">
        <v>0</v>
      </c>
      <c r="L343" s="11">
        <v>8430</v>
      </c>
      <c r="M343" s="22">
        <v>43042</v>
      </c>
      <c r="N343" s="11">
        <f>MONTH(Таблица3[[#This Row],[Дата заказа]])</f>
        <v>11</v>
      </c>
      <c r="O343" s="11">
        <f>WEEKDAY(Таблица3[[#This Row],[Дата заказа]],2)</f>
        <v>5</v>
      </c>
    </row>
    <row r="344" spans="3:15" x14ac:dyDescent="0.2">
      <c r="C344" s="1">
        <v>4</v>
      </c>
      <c r="D344" t="s">
        <v>2689</v>
      </c>
      <c r="E344" t="s">
        <v>2677</v>
      </c>
      <c r="F344" t="s">
        <v>2708</v>
      </c>
      <c r="G344">
        <v>2211</v>
      </c>
      <c r="H344" t="s">
        <v>2635</v>
      </c>
      <c r="I344" s="11">
        <v>25</v>
      </c>
      <c r="J344" s="11">
        <v>55275</v>
      </c>
      <c r="K344" s="11">
        <v>0.09</v>
      </c>
      <c r="L344" s="11">
        <v>50300.25</v>
      </c>
      <c r="M344" s="22">
        <v>42640</v>
      </c>
      <c r="N344" s="11">
        <f>MONTH(Таблица3[[#This Row],[Дата заказа]])</f>
        <v>9</v>
      </c>
      <c r="O344" s="11">
        <f>WEEKDAY(Таблица3[[#This Row],[Дата заказа]],2)</f>
        <v>2</v>
      </c>
    </row>
    <row r="345" spans="3:15" x14ac:dyDescent="0.2">
      <c r="C345" s="1">
        <v>16</v>
      </c>
      <c r="D345" t="s">
        <v>2734</v>
      </c>
      <c r="E345" t="s">
        <v>2703</v>
      </c>
      <c r="F345" t="s">
        <v>2735</v>
      </c>
      <c r="G345">
        <v>843</v>
      </c>
      <c r="H345" t="s">
        <v>2635</v>
      </c>
      <c r="I345" s="11">
        <v>5</v>
      </c>
      <c r="J345" s="11">
        <v>4215</v>
      </c>
      <c r="K345" s="11">
        <v>0</v>
      </c>
      <c r="L345" s="11">
        <v>4215</v>
      </c>
      <c r="M345" s="22">
        <v>43668</v>
      </c>
      <c r="N345" s="11">
        <f>MONTH(Таблица3[[#This Row],[Дата заказа]])</f>
        <v>7</v>
      </c>
      <c r="O345" s="11">
        <f>WEEKDAY(Таблица3[[#This Row],[Дата заказа]],2)</f>
        <v>1</v>
      </c>
    </row>
    <row r="346" spans="3:15" x14ac:dyDescent="0.2">
      <c r="C346" s="1">
        <v>33</v>
      </c>
      <c r="D346" t="s">
        <v>2674</v>
      </c>
      <c r="E346" t="s">
        <v>2633</v>
      </c>
      <c r="F346" t="s">
        <v>2675</v>
      </c>
      <c r="G346">
        <v>1994</v>
      </c>
      <c r="H346" t="s">
        <v>2635</v>
      </c>
      <c r="I346" s="11">
        <v>12</v>
      </c>
      <c r="J346" s="11">
        <v>23928</v>
      </c>
      <c r="K346" s="11">
        <v>0.03</v>
      </c>
      <c r="L346" s="11">
        <v>23210.16</v>
      </c>
      <c r="M346" s="22">
        <v>42798</v>
      </c>
      <c r="N346" s="11">
        <f>MONTH(Таблица3[[#This Row],[Дата заказа]])</f>
        <v>3</v>
      </c>
      <c r="O346" s="11">
        <f>WEEKDAY(Таблица3[[#This Row],[Дата заказа]],2)</f>
        <v>6</v>
      </c>
    </row>
    <row r="347" spans="3:15" x14ac:dyDescent="0.2">
      <c r="C347" s="1">
        <v>14</v>
      </c>
      <c r="D347" t="s">
        <v>2691</v>
      </c>
      <c r="E347" t="s">
        <v>2669</v>
      </c>
      <c r="F347" t="s">
        <v>2669</v>
      </c>
      <c r="G347">
        <v>770</v>
      </c>
      <c r="H347" t="s">
        <v>2631</v>
      </c>
      <c r="I347" s="11">
        <v>20</v>
      </c>
      <c r="J347" s="11">
        <v>15400</v>
      </c>
      <c r="K347" s="11">
        <v>0.03</v>
      </c>
      <c r="L347" s="11">
        <v>14938</v>
      </c>
      <c r="M347" s="22">
        <v>43530</v>
      </c>
      <c r="N347" s="11">
        <f>MONTH(Таблица3[[#This Row],[Дата заказа]])</f>
        <v>3</v>
      </c>
      <c r="O347" s="11">
        <f>WEEKDAY(Таблица3[[#This Row],[Дата заказа]],2)</f>
        <v>3</v>
      </c>
    </row>
    <row r="348" spans="3:15" x14ac:dyDescent="0.2">
      <c r="C348" s="1">
        <v>22</v>
      </c>
      <c r="D348" t="s">
        <v>2681</v>
      </c>
      <c r="E348" t="s">
        <v>2682</v>
      </c>
      <c r="F348" t="s">
        <v>2682</v>
      </c>
      <c r="G348">
        <v>4889</v>
      </c>
      <c r="H348" t="s">
        <v>2635</v>
      </c>
      <c r="I348" s="11">
        <v>18</v>
      </c>
      <c r="J348" s="11">
        <v>88002</v>
      </c>
      <c r="K348" s="11">
        <v>0.12</v>
      </c>
      <c r="L348" s="11">
        <v>77441.759999999995</v>
      </c>
      <c r="M348" s="22">
        <v>43924</v>
      </c>
      <c r="N348" s="11">
        <f>MONTH(Таблица3[[#This Row],[Дата заказа]])</f>
        <v>4</v>
      </c>
      <c r="O348" s="11">
        <f>WEEKDAY(Таблица3[[#This Row],[Дата заказа]],2)</f>
        <v>5</v>
      </c>
    </row>
    <row r="349" spans="3:15" x14ac:dyDescent="0.2">
      <c r="C349" s="1">
        <v>55</v>
      </c>
      <c r="D349" t="s">
        <v>2676</v>
      </c>
      <c r="E349" t="s">
        <v>2677</v>
      </c>
      <c r="F349" t="s">
        <v>2677</v>
      </c>
      <c r="G349">
        <v>699</v>
      </c>
      <c r="H349" t="s">
        <v>2635</v>
      </c>
      <c r="I349" s="11">
        <v>10</v>
      </c>
      <c r="J349" s="11">
        <v>6990</v>
      </c>
      <c r="K349" s="11">
        <v>0</v>
      </c>
      <c r="L349" s="11">
        <v>6990</v>
      </c>
      <c r="M349" s="22">
        <v>43692</v>
      </c>
      <c r="N349" s="11">
        <f>MONTH(Таблица3[[#This Row],[Дата заказа]])</f>
        <v>8</v>
      </c>
      <c r="O349" s="11">
        <f>WEEKDAY(Таблица3[[#This Row],[Дата заказа]],2)</f>
        <v>4</v>
      </c>
    </row>
    <row r="350" spans="3:15" x14ac:dyDescent="0.2">
      <c r="C350" s="1">
        <v>3</v>
      </c>
      <c r="D350" t="s">
        <v>2642</v>
      </c>
      <c r="E350" t="s">
        <v>2629</v>
      </c>
      <c r="F350" t="s">
        <v>2629</v>
      </c>
      <c r="G350">
        <v>807</v>
      </c>
      <c r="H350" t="s">
        <v>2631</v>
      </c>
      <c r="I350" s="11">
        <v>18</v>
      </c>
      <c r="J350" s="11">
        <v>14526</v>
      </c>
      <c r="K350" s="11">
        <v>0</v>
      </c>
      <c r="L350" s="11">
        <v>14526</v>
      </c>
      <c r="M350" s="22">
        <v>43882</v>
      </c>
      <c r="N350" s="11">
        <f>MONTH(Таблица3[[#This Row],[Дата заказа]])</f>
        <v>2</v>
      </c>
      <c r="O350" s="11">
        <f>WEEKDAY(Таблица3[[#This Row],[Дата заказа]],2)</f>
        <v>5</v>
      </c>
    </row>
    <row r="351" spans="3:15" x14ac:dyDescent="0.2">
      <c r="C351" s="1">
        <v>50</v>
      </c>
      <c r="D351" t="s">
        <v>2683</v>
      </c>
      <c r="E351" t="s">
        <v>2644</v>
      </c>
      <c r="F351" t="s">
        <v>2684</v>
      </c>
      <c r="G351">
        <v>912</v>
      </c>
      <c r="H351" t="s">
        <v>2631</v>
      </c>
      <c r="I351" s="11">
        <v>20</v>
      </c>
      <c r="J351" s="11">
        <v>18240</v>
      </c>
      <c r="K351" s="11">
        <v>0</v>
      </c>
      <c r="L351" s="11">
        <v>18240</v>
      </c>
      <c r="M351" s="22">
        <v>43643</v>
      </c>
      <c r="N351" s="11">
        <f>MONTH(Таблица3[[#This Row],[Дата заказа]])</f>
        <v>6</v>
      </c>
      <c r="O351" s="11">
        <f>WEEKDAY(Таблица3[[#This Row],[Дата заказа]],2)</f>
        <v>4</v>
      </c>
    </row>
    <row r="352" spans="3:15" x14ac:dyDescent="0.2">
      <c r="C352" s="1">
        <v>0</v>
      </c>
      <c r="D352" t="s">
        <v>2666</v>
      </c>
      <c r="E352" t="s">
        <v>2655</v>
      </c>
      <c r="F352" t="s">
        <v>2667</v>
      </c>
      <c r="G352">
        <v>620</v>
      </c>
      <c r="H352" t="s">
        <v>2635</v>
      </c>
      <c r="I352" s="11">
        <v>30</v>
      </c>
      <c r="J352" s="11">
        <v>18600</v>
      </c>
      <c r="K352" s="11">
        <v>0.03</v>
      </c>
      <c r="L352" s="11">
        <v>18042</v>
      </c>
      <c r="M352" s="22">
        <v>42236</v>
      </c>
      <c r="N352" s="11">
        <f>MONTH(Таблица3[[#This Row],[Дата заказа]])</f>
        <v>8</v>
      </c>
      <c r="O352" s="11">
        <f>WEEKDAY(Таблица3[[#This Row],[Дата заказа]],2)</f>
        <v>4</v>
      </c>
    </row>
    <row r="353" spans="3:15" x14ac:dyDescent="0.2">
      <c r="C353" s="1">
        <v>12</v>
      </c>
      <c r="D353" t="s">
        <v>2643</v>
      </c>
      <c r="E353" t="s">
        <v>2644</v>
      </c>
      <c r="F353" t="s">
        <v>2645</v>
      </c>
      <c r="G353">
        <v>1386</v>
      </c>
      <c r="H353" t="s">
        <v>2631</v>
      </c>
      <c r="I353" s="11">
        <v>20</v>
      </c>
      <c r="J353" s="11">
        <v>27720</v>
      </c>
      <c r="K353" s="11">
        <v>0.03</v>
      </c>
      <c r="L353" s="11">
        <v>26888.400000000001</v>
      </c>
      <c r="M353" s="22">
        <v>42673</v>
      </c>
      <c r="N353" s="11">
        <f>MONTH(Таблица3[[#This Row],[Дата заказа]])</f>
        <v>10</v>
      </c>
      <c r="O353" s="11">
        <f>WEEKDAY(Таблица3[[#This Row],[Дата заказа]],2)</f>
        <v>7</v>
      </c>
    </row>
    <row r="354" spans="3:15" x14ac:dyDescent="0.2">
      <c r="C354" s="1">
        <v>46</v>
      </c>
      <c r="D354" t="s">
        <v>2691</v>
      </c>
      <c r="E354" t="s">
        <v>2669</v>
      </c>
      <c r="F354" t="s">
        <v>2669</v>
      </c>
      <c r="G354">
        <v>770</v>
      </c>
      <c r="H354" t="s">
        <v>2631</v>
      </c>
      <c r="I354" s="11">
        <v>20</v>
      </c>
      <c r="J354" s="11">
        <v>15400</v>
      </c>
      <c r="K354" s="11">
        <v>0.03</v>
      </c>
      <c r="L354" s="11">
        <v>14938</v>
      </c>
      <c r="M354" s="22">
        <v>42090</v>
      </c>
      <c r="N354" s="11">
        <f>MONTH(Таблица3[[#This Row],[Дата заказа]])</f>
        <v>3</v>
      </c>
      <c r="O354" s="11">
        <f>WEEKDAY(Таблица3[[#This Row],[Дата заказа]],2)</f>
        <v>5</v>
      </c>
    </row>
    <row r="355" spans="3:15" x14ac:dyDescent="0.2">
      <c r="C355" s="1">
        <v>38</v>
      </c>
      <c r="D355" t="s">
        <v>2628</v>
      </c>
      <c r="E355" t="s">
        <v>2629</v>
      </c>
      <c r="F355" t="s">
        <v>2630</v>
      </c>
      <c r="G355">
        <v>1182</v>
      </c>
      <c r="H355" t="s">
        <v>2631</v>
      </c>
      <c r="I355" s="11">
        <v>17</v>
      </c>
      <c r="J355" s="11">
        <v>20094</v>
      </c>
      <c r="K355" s="11">
        <v>0.03</v>
      </c>
      <c r="L355" s="11">
        <v>19491.18</v>
      </c>
      <c r="M355" s="22">
        <v>43933</v>
      </c>
      <c r="N355" s="11">
        <f>MONTH(Таблица3[[#This Row],[Дата заказа]])</f>
        <v>4</v>
      </c>
      <c r="O355" s="11">
        <f>WEEKDAY(Таблица3[[#This Row],[Дата заказа]],2)</f>
        <v>7</v>
      </c>
    </row>
    <row r="356" spans="3:15" x14ac:dyDescent="0.2">
      <c r="C356" s="1">
        <v>44</v>
      </c>
      <c r="D356" t="s">
        <v>2643</v>
      </c>
      <c r="E356" t="s">
        <v>2644</v>
      </c>
      <c r="F356" t="s">
        <v>2645</v>
      </c>
      <c r="G356">
        <v>1386</v>
      </c>
      <c r="H356" t="s">
        <v>2631</v>
      </c>
      <c r="I356" s="11">
        <v>20</v>
      </c>
      <c r="J356" s="11">
        <v>27720</v>
      </c>
      <c r="K356" s="11">
        <v>0.03</v>
      </c>
      <c r="L356" s="11">
        <v>26888.400000000001</v>
      </c>
      <c r="M356" s="22">
        <v>43208</v>
      </c>
      <c r="N356" s="11">
        <f>MONTH(Таблица3[[#This Row],[Дата заказа]])</f>
        <v>4</v>
      </c>
      <c r="O356" s="11">
        <f>WEEKDAY(Таблица3[[#This Row],[Дата заказа]],2)</f>
        <v>3</v>
      </c>
    </row>
    <row r="357" spans="3:15" x14ac:dyDescent="0.2">
      <c r="C357" s="1">
        <v>14</v>
      </c>
      <c r="D357" t="s">
        <v>2691</v>
      </c>
      <c r="E357" t="s">
        <v>2669</v>
      </c>
      <c r="F357" t="s">
        <v>2669</v>
      </c>
      <c r="G357">
        <v>770</v>
      </c>
      <c r="H357" t="s">
        <v>2631</v>
      </c>
      <c r="I357" s="11">
        <v>20</v>
      </c>
      <c r="J357" s="11">
        <v>15400</v>
      </c>
      <c r="K357" s="11">
        <v>0.03</v>
      </c>
      <c r="L357" s="11">
        <v>14938</v>
      </c>
      <c r="M357" s="22">
        <v>43498</v>
      </c>
      <c r="N357" s="11">
        <f>MONTH(Таблица3[[#This Row],[Дата заказа]])</f>
        <v>2</v>
      </c>
      <c r="O357" s="11">
        <f>WEEKDAY(Таблица3[[#This Row],[Дата заказа]],2)</f>
        <v>6</v>
      </c>
    </row>
    <row r="358" spans="3:15" x14ac:dyDescent="0.2">
      <c r="C358" s="1">
        <v>44</v>
      </c>
      <c r="D358" t="s">
        <v>2643</v>
      </c>
      <c r="E358" t="s">
        <v>2644</v>
      </c>
      <c r="F358" t="s">
        <v>2645</v>
      </c>
      <c r="G358">
        <v>1386</v>
      </c>
      <c r="H358" t="s">
        <v>2631</v>
      </c>
      <c r="I358" s="11">
        <v>20</v>
      </c>
      <c r="J358" s="11">
        <v>27720</v>
      </c>
      <c r="K358" s="11">
        <v>0.03</v>
      </c>
      <c r="L358" s="11">
        <v>26888.400000000001</v>
      </c>
      <c r="M358" s="22">
        <v>44038</v>
      </c>
      <c r="N358" s="11">
        <f>MONTH(Таблица3[[#This Row],[Дата заказа]])</f>
        <v>7</v>
      </c>
      <c r="O358" s="11">
        <f>WEEKDAY(Таблица3[[#This Row],[Дата заказа]],2)</f>
        <v>7</v>
      </c>
    </row>
    <row r="359" spans="3:15" x14ac:dyDescent="0.2">
      <c r="C359" s="1">
        <v>2</v>
      </c>
      <c r="D359" t="s">
        <v>2715</v>
      </c>
      <c r="E359" t="s">
        <v>2629</v>
      </c>
      <c r="F359" t="s">
        <v>2716</v>
      </c>
      <c r="G359">
        <v>1178</v>
      </c>
      <c r="H359" t="s">
        <v>2635</v>
      </c>
      <c r="I359" s="11">
        <v>10</v>
      </c>
      <c r="J359" s="11">
        <v>11780</v>
      </c>
      <c r="K359" s="11">
        <v>0</v>
      </c>
      <c r="L359" s="11">
        <v>11780</v>
      </c>
      <c r="M359" s="22">
        <v>44147</v>
      </c>
      <c r="N359" s="11">
        <f>MONTH(Таблица3[[#This Row],[Дата заказа]])</f>
        <v>11</v>
      </c>
      <c r="O359" s="11">
        <f>WEEKDAY(Таблица3[[#This Row],[Дата заказа]],2)</f>
        <v>4</v>
      </c>
    </row>
    <row r="360" spans="3:15" x14ac:dyDescent="0.2">
      <c r="C360" s="1">
        <v>29</v>
      </c>
      <c r="D360" t="s">
        <v>2702</v>
      </c>
      <c r="E360" t="s">
        <v>2703</v>
      </c>
      <c r="F360" t="s">
        <v>2704</v>
      </c>
      <c r="G360">
        <v>843</v>
      </c>
      <c r="H360" t="s">
        <v>2635</v>
      </c>
      <c r="I360" s="11">
        <v>10</v>
      </c>
      <c r="J360" s="11">
        <v>8430</v>
      </c>
      <c r="K360" s="11">
        <v>0</v>
      </c>
      <c r="L360" s="11">
        <v>8430</v>
      </c>
      <c r="M360" s="22">
        <v>43434</v>
      </c>
      <c r="N360" s="11">
        <f>MONTH(Таблица3[[#This Row],[Дата заказа]])</f>
        <v>11</v>
      </c>
      <c r="O360" s="11">
        <f>WEEKDAY(Таблица3[[#This Row],[Дата заказа]],2)</f>
        <v>5</v>
      </c>
    </row>
    <row r="361" spans="3:15" x14ac:dyDescent="0.2">
      <c r="C361" s="1">
        <v>56</v>
      </c>
      <c r="D361" t="s">
        <v>2652</v>
      </c>
      <c r="E361" t="s">
        <v>2647</v>
      </c>
      <c r="F361" t="s">
        <v>2653</v>
      </c>
      <c r="G361">
        <v>800</v>
      </c>
      <c r="H361" t="s">
        <v>2631</v>
      </c>
      <c r="I361" s="11">
        <v>40</v>
      </c>
      <c r="J361" s="11">
        <v>32000</v>
      </c>
      <c r="K361" s="11">
        <v>0.03</v>
      </c>
      <c r="L361" s="11">
        <v>31040</v>
      </c>
      <c r="M361" s="22">
        <v>42522</v>
      </c>
      <c r="N361" s="11">
        <f>MONTH(Таблица3[[#This Row],[Дата заказа]])</f>
        <v>6</v>
      </c>
      <c r="O361" s="11">
        <f>WEEKDAY(Таблица3[[#This Row],[Дата заказа]],2)</f>
        <v>3</v>
      </c>
    </row>
    <row r="362" spans="3:15" x14ac:dyDescent="0.2">
      <c r="C362" s="1">
        <v>35</v>
      </c>
      <c r="D362" t="s">
        <v>2698</v>
      </c>
      <c r="E362" t="s">
        <v>2655</v>
      </c>
      <c r="F362" t="s">
        <v>2661</v>
      </c>
      <c r="G362">
        <v>617</v>
      </c>
      <c r="H362" t="s">
        <v>2635</v>
      </c>
      <c r="I362" s="11">
        <v>10</v>
      </c>
      <c r="J362" s="11">
        <v>6170</v>
      </c>
      <c r="K362" s="11">
        <v>0</v>
      </c>
      <c r="L362" s="11">
        <v>6170</v>
      </c>
      <c r="M362" s="22">
        <v>42591</v>
      </c>
      <c r="N362" s="11">
        <f>MONTH(Таблица3[[#This Row],[Дата заказа]])</f>
        <v>8</v>
      </c>
      <c r="O362" s="11">
        <f>WEEKDAY(Таблица3[[#This Row],[Дата заказа]],2)</f>
        <v>2</v>
      </c>
    </row>
    <row r="363" spans="3:15" x14ac:dyDescent="0.2">
      <c r="C363" s="1">
        <v>54</v>
      </c>
      <c r="D363" t="s">
        <v>2657</v>
      </c>
      <c r="E363" t="s">
        <v>2644</v>
      </c>
      <c r="F363" t="s">
        <v>2658</v>
      </c>
      <c r="G363">
        <v>847</v>
      </c>
      <c r="H363" t="s">
        <v>2631</v>
      </c>
      <c r="I363" s="11">
        <v>15</v>
      </c>
      <c r="J363" s="11">
        <v>12705</v>
      </c>
      <c r="K363" s="11">
        <v>0</v>
      </c>
      <c r="L363" s="11">
        <v>12705</v>
      </c>
      <c r="M363" s="22">
        <v>42793</v>
      </c>
      <c r="N363" s="11">
        <f>MONTH(Таблица3[[#This Row],[Дата заказа]])</f>
        <v>2</v>
      </c>
      <c r="O363" s="11">
        <f>WEEKDAY(Таблица3[[#This Row],[Дата заказа]],2)</f>
        <v>1</v>
      </c>
    </row>
    <row r="364" spans="3:15" x14ac:dyDescent="0.2">
      <c r="C364" s="1">
        <v>48</v>
      </c>
      <c r="D364" t="s">
        <v>2664</v>
      </c>
      <c r="E364" t="s">
        <v>2647</v>
      </c>
      <c r="F364" t="s">
        <v>2665</v>
      </c>
      <c r="G364">
        <v>2199</v>
      </c>
      <c r="H364" t="s">
        <v>2631</v>
      </c>
      <c r="I364" s="11">
        <v>55</v>
      </c>
      <c r="J364" s="11">
        <v>120945</v>
      </c>
      <c r="K364" s="11">
        <v>0.15</v>
      </c>
      <c r="L364" s="11">
        <v>102803.25</v>
      </c>
      <c r="M364" s="22">
        <v>42645</v>
      </c>
      <c r="N364" s="11">
        <f>MONTH(Таблица3[[#This Row],[Дата заказа]])</f>
        <v>10</v>
      </c>
      <c r="O364" s="11">
        <f>WEEKDAY(Таблица3[[#This Row],[Дата заказа]],2)</f>
        <v>7</v>
      </c>
    </row>
    <row r="365" spans="3:15" x14ac:dyDescent="0.2">
      <c r="C365" s="1">
        <v>7</v>
      </c>
      <c r="D365" t="s">
        <v>2646</v>
      </c>
      <c r="E365" t="s">
        <v>2647</v>
      </c>
      <c r="F365" t="s">
        <v>2648</v>
      </c>
      <c r="G365">
        <v>1923</v>
      </c>
      <c r="H365" t="s">
        <v>2631</v>
      </c>
      <c r="I365" s="11">
        <v>25</v>
      </c>
      <c r="J365" s="11">
        <v>48075</v>
      </c>
      <c r="K365" s="11">
        <v>0.06</v>
      </c>
      <c r="L365" s="11">
        <v>45190.5</v>
      </c>
      <c r="M365" s="22">
        <v>42464</v>
      </c>
      <c r="N365" s="11">
        <f>MONTH(Таблица3[[#This Row],[Дата заказа]])</f>
        <v>4</v>
      </c>
      <c r="O365" s="11">
        <f>WEEKDAY(Таблица3[[#This Row],[Дата заказа]],2)</f>
        <v>1</v>
      </c>
    </row>
    <row r="366" spans="3:15" x14ac:dyDescent="0.2">
      <c r="C366" s="1">
        <v>35</v>
      </c>
      <c r="D366" t="s">
        <v>2698</v>
      </c>
      <c r="E366" t="s">
        <v>2655</v>
      </c>
      <c r="F366" t="s">
        <v>2661</v>
      </c>
      <c r="G366">
        <v>617</v>
      </c>
      <c r="H366" t="s">
        <v>2635</v>
      </c>
      <c r="I366" s="11">
        <v>10</v>
      </c>
      <c r="J366" s="11">
        <v>6170</v>
      </c>
      <c r="K366" s="11">
        <v>0</v>
      </c>
      <c r="L366" s="11">
        <v>6170</v>
      </c>
      <c r="M366" s="22">
        <v>43597</v>
      </c>
      <c r="N366" s="11">
        <f>MONTH(Таблица3[[#This Row],[Дата заказа]])</f>
        <v>5</v>
      </c>
      <c r="O366" s="11">
        <f>WEEKDAY(Таблица3[[#This Row],[Дата заказа]],2)</f>
        <v>7</v>
      </c>
    </row>
    <row r="367" spans="3:15" x14ac:dyDescent="0.2">
      <c r="C367" s="1">
        <v>10</v>
      </c>
      <c r="D367" t="s">
        <v>2652</v>
      </c>
      <c r="E367" t="s">
        <v>2647</v>
      </c>
      <c r="F367" t="s">
        <v>2653</v>
      </c>
      <c r="G367">
        <v>800</v>
      </c>
      <c r="H367" t="s">
        <v>2631</v>
      </c>
      <c r="I367" s="11">
        <v>25</v>
      </c>
      <c r="J367" s="11">
        <v>20000</v>
      </c>
      <c r="K367" s="11">
        <v>0.03</v>
      </c>
      <c r="L367" s="11">
        <v>19400</v>
      </c>
      <c r="M367" s="22">
        <v>44161</v>
      </c>
      <c r="N367" s="11">
        <f>MONTH(Таблица3[[#This Row],[Дата заказа]])</f>
        <v>11</v>
      </c>
      <c r="O367" s="11">
        <f>WEEKDAY(Таблица3[[#This Row],[Дата заказа]],2)</f>
        <v>4</v>
      </c>
    </row>
    <row r="368" spans="3:15" x14ac:dyDescent="0.2">
      <c r="C368" s="1">
        <v>24</v>
      </c>
      <c r="D368" t="s">
        <v>2706</v>
      </c>
      <c r="E368" t="s">
        <v>2640</v>
      </c>
      <c r="F368" t="s">
        <v>2707</v>
      </c>
      <c r="G368">
        <v>957</v>
      </c>
      <c r="H368" t="s">
        <v>2631</v>
      </c>
      <c r="I368" s="11">
        <v>25</v>
      </c>
      <c r="J368" s="11">
        <v>23925</v>
      </c>
      <c r="K368" s="11">
        <v>0.03</v>
      </c>
      <c r="L368" s="11">
        <v>23207.25</v>
      </c>
      <c r="M368" s="22">
        <v>43669</v>
      </c>
      <c r="N368" s="11">
        <f>MONTH(Таблица3[[#This Row],[Дата заказа]])</f>
        <v>7</v>
      </c>
      <c r="O368" s="11">
        <f>WEEKDAY(Таблица3[[#This Row],[Дата заказа]],2)</f>
        <v>2</v>
      </c>
    </row>
    <row r="369" spans="3:15" x14ac:dyDescent="0.2">
      <c r="C369" s="1">
        <v>11</v>
      </c>
      <c r="D369" t="s">
        <v>2693</v>
      </c>
      <c r="E369" t="s">
        <v>2629</v>
      </c>
      <c r="F369" t="s">
        <v>2709</v>
      </c>
      <c r="G369">
        <v>3197</v>
      </c>
      <c r="H369" t="s">
        <v>2635</v>
      </c>
      <c r="I369" s="11">
        <v>10</v>
      </c>
      <c r="J369" s="11">
        <v>31970</v>
      </c>
      <c r="K369" s="11">
        <v>0</v>
      </c>
      <c r="L369" s="11">
        <v>31970</v>
      </c>
      <c r="M369" s="22">
        <v>44154</v>
      </c>
      <c r="N369" s="11">
        <f>MONTH(Таблица3[[#This Row],[Дата заказа]])</f>
        <v>11</v>
      </c>
      <c r="O369" s="11">
        <f>WEEKDAY(Таблица3[[#This Row],[Дата заказа]],2)</f>
        <v>4</v>
      </c>
    </row>
    <row r="370" spans="3:15" x14ac:dyDescent="0.2">
      <c r="C370" s="1">
        <v>15</v>
      </c>
      <c r="D370" t="s">
        <v>2712</v>
      </c>
      <c r="E370" t="s">
        <v>2633</v>
      </c>
      <c r="F370" t="s">
        <v>2713</v>
      </c>
      <c r="G370">
        <v>1994</v>
      </c>
      <c r="H370" t="s">
        <v>2635</v>
      </c>
      <c r="I370" s="11">
        <v>17</v>
      </c>
      <c r="J370" s="11">
        <v>33898</v>
      </c>
      <c r="K370" s="11">
        <v>0.06</v>
      </c>
      <c r="L370" s="11">
        <v>31864.12</v>
      </c>
      <c r="M370" s="22">
        <v>42286</v>
      </c>
      <c r="N370" s="11">
        <f>MONTH(Таблица3[[#This Row],[Дата заказа]])</f>
        <v>10</v>
      </c>
      <c r="O370" s="11">
        <f>WEEKDAY(Таблица3[[#This Row],[Дата заказа]],2)</f>
        <v>5</v>
      </c>
    </row>
    <row r="371" spans="3:15" x14ac:dyDescent="0.2">
      <c r="C371" s="1">
        <v>52</v>
      </c>
      <c r="D371" t="s">
        <v>2628</v>
      </c>
      <c r="E371" t="s">
        <v>2629</v>
      </c>
      <c r="F371" t="s">
        <v>2630</v>
      </c>
      <c r="G371">
        <v>1182</v>
      </c>
      <c r="H371" t="s">
        <v>2631</v>
      </c>
      <c r="I371" s="11">
        <v>17</v>
      </c>
      <c r="J371" s="11">
        <v>20094</v>
      </c>
      <c r="K371" s="11">
        <v>0.03</v>
      </c>
      <c r="L371" s="11">
        <v>19491.18</v>
      </c>
      <c r="M371" s="22">
        <v>43407</v>
      </c>
      <c r="N371" s="11">
        <f>MONTH(Таблица3[[#This Row],[Дата заказа]])</f>
        <v>11</v>
      </c>
      <c r="O371" s="11">
        <f>WEEKDAY(Таблица3[[#This Row],[Дата заказа]],2)</f>
        <v>6</v>
      </c>
    </row>
    <row r="372" spans="3:15" x14ac:dyDescent="0.2">
      <c r="C372" s="1">
        <v>18</v>
      </c>
      <c r="D372" t="s">
        <v>2687</v>
      </c>
      <c r="E372" t="s">
        <v>2669</v>
      </c>
      <c r="F372" t="s">
        <v>2688</v>
      </c>
      <c r="G372">
        <v>1531</v>
      </c>
      <c r="H372" t="s">
        <v>2631</v>
      </c>
      <c r="I372" s="11">
        <v>15</v>
      </c>
      <c r="J372" s="11">
        <v>22965</v>
      </c>
      <c r="K372" s="11">
        <v>0.03</v>
      </c>
      <c r="L372" s="11">
        <v>22276.05</v>
      </c>
      <c r="M372" s="22">
        <v>42424</v>
      </c>
      <c r="N372" s="11">
        <f>MONTH(Таблица3[[#This Row],[Дата заказа]])</f>
        <v>2</v>
      </c>
      <c r="O372" s="11">
        <f>WEEKDAY(Таблица3[[#This Row],[Дата заказа]],2)</f>
        <v>3</v>
      </c>
    </row>
    <row r="373" spans="3:15" x14ac:dyDescent="0.2">
      <c r="C373" s="1">
        <v>41</v>
      </c>
      <c r="D373" t="s">
        <v>2676</v>
      </c>
      <c r="E373" t="s">
        <v>2677</v>
      </c>
      <c r="F373" t="s">
        <v>2677</v>
      </c>
      <c r="G373">
        <v>699</v>
      </c>
      <c r="H373" t="s">
        <v>2635</v>
      </c>
      <c r="I373" s="11">
        <v>10</v>
      </c>
      <c r="J373" s="11">
        <v>6990</v>
      </c>
      <c r="K373" s="11">
        <v>0</v>
      </c>
      <c r="L373" s="11">
        <v>6990</v>
      </c>
      <c r="M373" s="22">
        <v>43486</v>
      </c>
      <c r="N373" s="11">
        <f>MONTH(Таблица3[[#This Row],[Дата заказа]])</f>
        <v>1</v>
      </c>
      <c r="O373" s="11">
        <f>WEEKDAY(Таблица3[[#This Row],[Дата заказа]],2)</f>
        <v>1</v>
      </c>
    </row>
    <row r="374" spans="3:15" x14ac:dyDescent="0.2">
      <c r="C374" s="1">
        <v>0</v>
      </c>
      <c r="D374" t="s">
        <v>2666</v>
      </c>
      <c r="E374" t="s">
        <v>2655</v>
      </c>
      <c r="F374" t="s">
        <v>2667</v>
      </c>
      <c r="G374">
        <v>620</v>
      </c>
      <c r="H374" t="s">
        <v>2635</v>
      </c>
      <c r="I374" s="11">
        <v>30</v>
      </c>
      <c r="J374" s="11">
        <v>18600</v>
      </c>
      <c r="K374" s="11">
        <v>0.03</v>
      </c>
      <c r="L374" s="11">
        <v>18042</v>
      </c>
      <c r="M374" s="22">
        <v>43484</v>
      </c>
      <c r="N374" s="11">
        <f>MONTH(Таблица3[[#This Row],[Дата заказа]])</f>
        <v>1</v>
      </c>
      <c r="O374" s="11">
        <f>WEEKDAY(Таблица3[[#This Row],[Дата заказа]],2)</f>
        <v>6</v>
      </c>
    </row>
    <row r="375" spans="3:15" x14ac:dyDescent="0.2">
      <c r="C375" s="1">
        <v>37</v>
      </c>
      <c r="D375" t="s">
        <v>2689</v>
      </c>
      <c r="E375" t="s">
        <v>2677</v>
      </c>
      <c r="F375" t="s">
        <v>2690</v>
      </c>
      <c r="G375">
        <v>2211</v>
      </c>
      <c r="H375" t="s">
        <v>2635</v>
      </c>
      <c r="I375" s="11">
        <v>25</v>
      </c>
      <c r="J375" s="11">
        <v>55275</v>
      </c>
      <c r="K375" s="11">
        <v>0.09</v>
      </c>
      <c r="L375" s="11">
        <v>50300.25</v>
      </c>
      <c r="M375" s="22">
        <v>42140</v>
      </c>
      <c r="N375" s="11">
        <f>MONTH(Таблица3[[#This Row],[Дата заказа]])</f>
        <v>5</v>
      </c>
      <c r="O375" s="11">
        <f>WEEKDAY(Таблица3[[#This Row],[Дата заказа]],2)</f>
        <v>6</v>
      </c>
    </row>
    <row r="376" spans="3:15" x14ac:dyDescent="0.2">
      <c r="C376" s="1">
        <v>3</v>
      </c>
      <c r="D376" t="s">
        <v>2642</v>
      </c>
      <c r="E376" t="s">
        <v>2629</v>
      </c>
      <c r="F376" t="s">
        <v>2629</v>
      </c>
      <c r="G376">
        <v>807</v>
      </c>
      <c r="H376" t="s">
        <v>2631</v>
      </c>
      <c r="I376" s="11">
        <v>18</v>
      </c>
      <c r="J376" s="11">
        <v>14526</v>
      </c>
      <c r="K376" s="11">
        <v>0</v>
      </c>
      <c r="L376" s="11">
        <v>14526</v>
      </c>
      <c r="M376" s="22">
        <v>43043</v>
      </c>
      <c r="N376" s="11">
        <f>MONTH(Таблица3[[#This Row],[Дата заказа]])</f>
        <v>11</v>
      </c>
      <c r="O376" s="11">
        <f>WEEKDAY(Таблица3[[#This Row],[Дата заказа]],2)</f>
        <v>6</v>
      </c>
    </row>
    <row r="377" spans="3:15" x14ac:dyDescent="0.2">
      <c r="C377" s="1">
        <v>29</v>
      </c>
      <c r="D377" t="s">
        <v>2702</v>
      </c>
      <c r="E377" t="s">
        <v>2703</v>
      </c>
      <c r="F377" t="s">
        <v>2704</v>
      </c>
      <c r="G377">
        <v>843</v>
      </c>
      <c r="H377" t="s">
        <v>2635</v>
      </c>
      <c r="I377" s="11">
        <v>10</v>
      </c>
      <c r="J377" s="11">
        <v>8430</v>
      </c>
      <c r="K377" s="11">
        <v>0</v>
      </c>
      <c r="L377" s="11">
        <v>8430</v>
      </c>
      <c r="M377" s="22">
        <v>43014</v>
      </c>
      <c r="N377" s="11">
        <f>MONTH(Таблица3[[#This Row],[Дата заказа]])</f>
        <v>10</v>
      </c>
      <c r="O377" s="11">
        <f>WEEKDAY(Таблица3[[#This Row],[Дата заказа]],2)</f>
        <v>5</v>
      </c>
    </row>
    <row r="378" spans="3:15" x14ac:dyDescent="0.2">
      <c r="C378" s="1">
        <v>39</v>
      </c>
      <c r="D378" t="s">
        <v>2646</v>
      </c>
      <c r="E378" t="s">
        <v>2647</v>
      </c>
      <c r="F378" t="s">
        <v>2648</v>
      </c>
      <c r="G378">
        <v>1923</v>
      </c>
      <c r="H378" t="s">
        <v>2631</v>
      </c>
      <c r="I378" s="11">
        <v>25</v>
      </c>
      <c r="J378" s="11">
        <v>48075</v>
      </c>
      <c r="K378" s="11">
        <v>0.06</v>
      </c>
      <c r="L378" s="11">
        <v>45190.5</v>
      </c>
      <c r="M378" s="22">
        <v>42242</v>
      </c>
      <c r="N378" s="11">
        <f>MONTH(Таблица3[[#This Row],[Дата заказа]])</f>
        <v>8</v>
      </c>
      <c r="O378" s="11">
        <f>WEEKDAY(Таблица3[[#This Row],[Дата заказа]],2)</f>
        <v>3</v>
      </c>
    </row>
    <row r="379" spans="3:15" x14ac:dyDescent="0.2">
      <c r="C379" s="1">
        <v>4</v>
      </c>
      <c r="D379" t="s">
        <v>2689</v>
      </c>
      <c r="E379" t="s">
        <v>2677</v>
      </c>
      <c r="F379" t="s">
        <v>2708</v>
      </c>
      <c r="G379">
        <v>2211</v>
      </c>
      <c r="H379" t="s">
        <v>2635</v>
      </c>
      <c r="I379" s="11">
        <v>25</v>
      </c>
      <c r="J379" s="11">
        <v>55275</v>
      </c>
      <c r="K379" s="11">
        <v>0.09</v>
      </c>
      <c r="L379" s="11">
        <v>50300.25</v>
      </c>
      <c r="M379" s="22">
        <v>43355</v>
      </c>
      <c r="N379" s="11">
        <f>MONTH(Таблица3[[#This Row],[Дата заказа]])</f>
        <v>9</v>
      </c>
      <c r="O379" s="11">
        <f>WEEKDAY(Таблица3[[#This Row],[Дата заказа]],2)</f>
        <v>3</v>
      </c>
    </row>
    <row r="380" spans="3:15" x14ac:dyDescent="0.2">
      <c r="C380" s="1">
        <v>8</v>
      </c>
      <c r="D380" t="s">
        <v>2657</v>
      </c>
      <c r="E380" t="s">
        <v>2644</v>
      </c>
      <c r="F380" t="s">
        <v>2658</v>
      </c>
      <c r="G380">
        <v>847</v>
      </c>
      <c r="H380" t="s">
        <v>2631</v>
      </c>
      <c r="I380" s="11">
        <v>15</v>
      </c>
      <c r="J380" s="11">
        <v>12705</v>
      </c>
      <c r="K380" s="11">
        <v>0</v>
      </c>
      <c r="L380" s="11">
        <v>12705</v>
      </c>
      <c r="M380" s="22">
        <v>43013</v>
      </c>
      <c r="N380" s="11">
        <f>MONTH(Таблица3[[#This Row],[Дата заказа]])</f>
        <v>10</v>
      </c>
      <c r="O380" s="11">
        <f>WEEKDAY(Таблица3[[#This Row],[Дата заказа]],2)</f>
        <v>4</v>
      </c>
    </row>
    <row r="381" spans="3:15" x14ac:dyDescent="0.2">
      <c r="C381" s="1">
        <v>42</v>
      </c>
      <c r="D381" t="s">
        <v>2652</v>
      </c>
      <c r="E381" t="s">
        <v>2647</v>
      </c>
      <c r="F381" t="s">
        <v>2653</v>
      </c>
      <c r="G381">
        <v>800</v>
      </c>
      <c r="H381" t="s">
        <v>2631</v>
      </c>
      <c r="I381" s="11">
        <v>25</v>
      </c>
      <c r="J381" s="11">
        <v>20000</v>
      </c>
      <c r="K381" s="11">
        <v>0.03</v>
      </c>
      <c r="L381" s="11">
        <v>19400</v>
      </c>
      <c r="M381" s="22">
        <v>42184</v>
      </c>
      <c r="N381" s="11">
        <f>MONTH(Таблица3[[#This Row],[Дата заказа]])</f>
        <v>6</v>
      </c>
      <c r="O381" s="11">
        <f>WEEKDAY(Таблица3[[#This Row],[Дата заказа]],2)</f>
        <v>1</v>
      </c>
    </row>
    <row r="382" spans="3:15" x14ac:dyDescent="0.2">
      <c r="C382" s="1">
        <v>19</v>
      </c>
      <c r="D382" t="s">
        <v>2672</v>
      </c>
      <c r="E382" t="s">
        <v>2644</v>
      </c>
      <c r="F382" t="s">
        <v>2673</v>
      </c>
      <c r="G382">
        <v>1879</v>
      </c>
      <c r="H382" t="s">
        <v>2631</v>
      </c>
      <c r="I382" s="11">
        <v>15</v>
      </c>
      <c r="J382" s="11">
        <v>28185</v>
      </c>
      <c r="K382" s="11">
        <v>0.03</v>
      </c>
      <c r="L382" s="11">
        <v>27339.45</v>
      </c>
      <c r="M382" s="22">
        <v>42954</v>
      </c>
      <c r="N382" s="11">
        <f>MONTH(Таблица3[[#This Row],[Дата заказа]])</f>
        <v>8</v>
      </c>
      <c r="O382" s="11">
        <f>WEEKDAY(Таблица3[[#This Row],[Дата заказа]],2)</f>
        <v>1</v>
      </c>
    </row>
    <row r="383" spans="3:15" x14ac:dyDescent="0.2">
      <c r="C383" s="1">
        <v>19</v>
      </c>
      <c r="D383" t="s">
        <v>2672</v>
      </c>
      <c r="E383" t="s">
        <v>2644</v>
      </c>
      <c r="F383" t="s">
        <v>2673</v>
      </c>
      <c r="G383">
        <v>1879</v>
      </c>
      <c r="H383" t="s">
        <v>2631</v>
      </c>
      <c r="I383" s="11">
        <v>15</v>
      </c>
      <c r="J383" s="11">
        <v>28185</v>
      </c>
      <c r="K383" s="11">
        <v>0.03</v>
      </c>
      <c r="L383" s="11">
        <v>27339.45</v>
      </c>
      <c r="M383" s="22">
        <v>42142</v>
      </c>
      <c r="N383" s="11">
        <f>MONTH(Таблица3[[#This Row],[Дата заказа]])</f>
        <v>5</v>
      </c>
      <c r="O383" s="11">
        <f>WEEKDAY(Таблица3[[#This Row],[Дата заказа]],2)</f>
        <v>1</v>
      </c>
    </row>
    <row r="384" spans="3:15" x14ac:dyDescent="0.2">
      <c r="C384" s="1">
        <v>20</v>
      </c>
      <c r="D384" t="s">
        <v>2639</v>
      </c>
      <c r="E384" t="s">
        <v>2640</v>
      </c>
      <c r="F384" t="s">
        <v>2641</v>
      </c>
      <c r="G384">
        <v>2198</v>
      </c>
      <c r="H384" t="s">
        <v>2635</v>
      </c>
      <c r="I384" s="11">
        <v>35</v>
      </c>
      <c r="J384" s="11">
        <v>76930</v>
      </c>
      <c r="K384" s="11">
        <v>0.12</v>
      </c>
      <c r="L384" s="11">
        <v>67698.399999999994</v>
      </c>
      <c r="M384" s="22">
        <v>43255</v>
      </c>
      <c r="N384" s="11">
        <f>MONTH(Таблица3[[#This Row],[Дата заказа]])</f>
        <v>6</v>
      </c>
      <c r="O384" s="11">
        <f>WEEKDAY(Таблица3[[#This Row],[Дата заказа]],2)</f>
        <v>1</v>
      </c>
    </row>
    <row r="385" spans="3:15" x14ac:dyDescent="0.2">
      <c r="C385" s="1">
        <v>8</v>
      </c>
      <c r="D385" t="s">
        <v>2657</v>
      </c>
      <c r="E385" t="s">
        <v>2644</v>
      </c>
      <c r="F385" t="s">
        <v>2658</v>
      </c>
      <c r="G385">
        <v>847</v>
      </c>
      <c r="H385" t="s">
        <v>2631</v>
      </c>
      <c r="I385" s="11">
        <v>15</v>
      </c>
      <c r="J385" s="11">
        <v>12705</v>
      </c>
      <c r="K385" s="11">
        <v>0</v>
      </c>
      <c r="L385" s="11">
        <v>12705</v>
      </c>
      <c r="M385" s="22">
        <v>44191</v>
      </c>
      <c r="N385" s="11">
        <f>MONTH(Таблица3[[#This Row],[Дата заказа]])</f>
        <v>12</v>
      </c>
      <c r="O385" s="11">
        <f>WEEKDAY(Таблица3[[#This Row],[Дата заказа]],2)</f>
        <v>6</v>
      </c>
    </row>
    <row r="386" spans="3:15" x14ac:dyDescent="0.2">
      <c r="C386" s="1">
        <v>56</v>
      </c>
      <c r="D386" t="s">
        <v>2652</v>
      </c>
      <c r="E386" t="s">
        <v>2647</v>
      </c>
      <c r="F386" t="s">
        <v>2653</v>
      </c>
      <c r="G386">
        <v>800</v>
      </c>
      <c r="H386" t="s">
        <v>2631</v>
      </c>
      <c r="I386" s="11">
        <v>40</v>
      </c>
      <c r="J386" s="11">
        <v>32000</v>
      </c>
      <c r="K386" s="11">
        <v>0.03</v>
      </c>
      <c r="L386" s="11">
        <v>31040</v>
      </c>
      <c r="M386" s="22">
        <v>43706</v>
      </c>
      <c r="N386" s="11">
        <f>MONTH(Таблица3[[#This Row],[Дата заказа]])</f>
        <v>8</v>
      </c>
      <c r="O386" s="11">
        <f>WEEKDAY(Таблица3[[#This Row],[Дата заказа]],2)</f>
        <v>4</v>
      </c>
    </row>
    <row r="387" spans="3:15" x14ac:dyDescent="0.2">
      <c r="C387" s="1">
        <v>46</v>
      </c>
      <c r="D387" t="s">
        <v>2691</v>
      </c>
      <c r="E387" t="s">
        <v>2669</v>
      </c>
      <c r="F387" t="s">
        <v>2669</v>
      </c>
      <c r="G387">
        <v>770</v>
      </c>
      <c r="H387" t="s">
        <v>2631</v>
      </c>
      <c r="I387" s="11">
        <v>20</v>
      </c>
      <c r="J387" s="11">
        <v>15400</v>
      </c>
      <c r="K387" s="11">
        <v>0.03</v>
      </c>
      <c r="L387" s="11">
        <v>14938</v>
      </c>
      <c r="M387" s="22">
        <v>43462</v>
      </c>
      <c r="N387" s="11">
        <f>MONTH(Таблица3[[#This Row],[Дата заказа]])</f>
        <v>12</v>
      </c>
      <c r="O387" s="11">
        <f>WEEKDAY(Таблица3[[#This Row],[Дата заказа]],2)</f>
        <v>5</v>
      </c>
    </row>
    <row r="388" spans="3:15" x14ac:dyDescent="0.2">
      <c r="C388" s="1">
        <v>28</v>
      </c>
      <c r="D388" t="s">
        <v>2632</v>
      </c>
      <c r="E388" t="s">
        <v>2633</v>
      </c>
      <c r="F388" t="s">
        <v>2634</v>
      </c>
      <c r="G388">
        <v>1994</v>
      </c>
      <c r="H388" t="s">
        <v>2635</v>
      </c>
      <c r="I388" s="11">
        <v>40</v>
      </c>
      <c r="J388" s="11">
        <v>79760</v>
      </c>
      <c r="K388" s="11">
        <v>0.12</v>
      </c>
      <c r="L388" s="11">
        <v>70188.800000000003</v>
      </c>
      <c r="M388" s="22">
        <v>42412</v>
      </c>
      <c r="N388" s="11">
        <f>MONTH(Таблица3[[#This Row],[Дата заказа]])</f>
        <v>2</v>
      </c>
      <c r="O388" s="11">
        <f>WEEKDAY(Таблица3[[#This Row],[Дата заказа]],2)</f>
        <v>5</v>
      </c>
    </row>
    <row r="389" spans="3:15" x14ac:dyDescent="0.2">
      <c r="C389" s="1">
        <v>55</v>
      </c>
      <c r="D389" t="s">
        <v>2676</v>
      </c>
      <c r="E389" t="s">
        <v>2677</v>
      </c>
      <c r="F389" t="s">
        <v>2677</v>
      </c>
      <c r="G389">
        <v>699</v>
      </c>
      <c r="H389" t="s">
        <v>2635</v>
      </c>
      <c r="I389" s="11">
        <v>10</v>
      </c>
      <c r="J389" s="11">
        <v>6990</v>
      </c>
      <c r="K389" s="11">
        <v>0</v>
      </c>
      <c r="L389" s="11">
        <v>6990</v>
      </c>
      <c r="M389" s="22">
        <v>43457</v>
      </c>
      <c r="N389" s="11">
        <f>MONTH(Таблица3[[#This Row],[Дата заказа]])</f>
        <v>12</v>
      </c>
      <c r="O389" s="11">
        <f>WEEKDAY(Таблица3[[#This Row],[Дата заказа]],2)</f>
        <v>7</v>
      </c>
    </row>
    <row r="390" spans="3:15" x14ac:dyDescent="0.2">
      <c r="C390" s="1">
        <v>50</v>
      </c>
      <c r="D390" t="s">
        <v>2683</v>
      </c>
      <c r="E390" t="s">
        <v>2644</v>
      </c>
      <c r="F390" t="s">
        <v>2684</v>
      </c>
      <c r="G390">
        <v>912</v>
      </c>
      <c r="H390" t="s">
        <v>2631</v>
      </c>
      <c r="I390" s="11">
        <v>20</v>
      </c>
      <c r="J390" s="11">
        <v>18240</v>
      </c>
      <c r="K390" s="11">
        <v>0</v>
      </c>
      <c r="L390" s="11">
        <v>18240</v>
      </c>
      <c r="M390" s="22">
        <v>44084</v>
      </c>
      <c r="N390" s="11">
        <f>MONTH(Таблица3[[#This Row],[Дата заказа]])</f>
        <v>9</v>
      </c>
      <c r="O390" s="11">
        <f>WEEKDAY(Таблица3[[#This Row],[Дата заказа]],2)</f>
        <v>4</v>
      </c>
    </row>
    <row r="391" spans="3:15" x14ac:dyDescent="0.2">
      <c r="C391" s="1">
        <v>11</v>
      </c>
      <c r="D391" t="s">
        <v>2693</v>
      </c>
      <c r="E391" t="s">
        <v>2629</v>
      </c>
      <c r="F391" t="s">
        <v>2709</v>
      </c>
      <c r="G391">
        <v>3197</v>
      </c>
      <c r="H391" t="s">
        <v>2635</v>
      </c>
      <c r="I391" s="11">
        <v>10</v>
      </c>
      <c r="J391" s="11">
        <v>31970</v>
      </c>
      <c r="K391" s="11">
        <v>0</v>
      </c>
      <c r="L391" s="11">
        <v>31970</v>
      </c>
      <c r="M391" s="22">
        <v>43323</v>
      </c>
      <c r="N391" s="11">
        <f>MONTH(Таблица3[[#This Row],[Дата заказа]])</f>
        <v>8</v>
      </c>
      <c r="O391" s="11">
        <f>WEEKDAY(Таблица3[[#This Row],[Дата заказа]],2)</f>
        <v>6</v>
      </c>
    </row>
    <row r="392" spans="3:15" x14ac:dyDescent="0.2">
      <c r="C392" s="1">
        <v>47</v>
      </c>
      <c r="D392" t="s">
        <v>2674</v>
      </c>
      <c r="E392" t="s">
        <v>2633</v>
      </c>
      <c r="F392" t="s">
        <v>2675</v>
      </c>
      <c r="G392">
        <v>1994</v>
      </c>
      <c r="H392" t="s">
        <v>2635</v>
      </c>
      <c r="I392" s="11">
        <v>12</v>
      </c>
      <c r="J392" s="11">
        <v>23928</v>
      </c>
      <c r="K392" s="11">
        <v>0.03</v>
      </c>
      <c r="L392" s="11">
        <v>23210.16</v>
      </c>
      <c r="M392" s="22">
        <v>42301</v>
      </c>
      <c r="N392" s="11">
        <f>MONTH(Таблица3[[#This Row],[Дата заказа]])</f>
        <v>10</v>
      </c>
      <c r="O392" s="11">
        <f>WEEKDAY(Таблица3[[#This Row],[Дата заказа]],2)</f>
        <v>6</v>
      </c>
    </row>
    <row r="393" spans="3:15" x14ac:dyDescent="0.2">
      <c r="C393" s="1">
        <v>49</v>
      </c>
      <c r="D393" t="s">
        <v>2698</v>
      </c>
      <c r="E393" t="s">
        <v>2655</v>
      </c>
      <c r="F393" t="s">
        <v>2661</v>
      </c>
      <c r="G393">
        <v>617</v>
      </c>
      <c r="H393" t="s">
        <v>2635</v>
      </c>
      <c r="I393" s="11">
        <v>25</v>
      </c>
      <c r="J393" s="11">
        <v>15425</v>
      </c>
      <c r="K393" s="11">
        <v>0</v>
      </c>
      <c r="L393" s="11">
        <v>15425</v>
      </c>
      <c r="M393" s="22">
        <v>44177</v>
      </c>
      <c r="N393" s="11">
        <f>MONTH(Таблица3[[#This Row],[Дата заказа]])</f>
        <v>12</v>
      </c>
      <c r="O393" s="11">
        <f>WEEKDAY(Таблица3[[#This Row],[Дата заказа]],2)</f>
        <v>6</v>
      </c>
    </row>
    <row r="394" spans="3:15" x14ac:dyDescent="0.2">
      <c r="C394" s="1">
        <v>39</v>
      </c>
      <c r="D394" t="s">
        <v>2646</v>
      </c>
      <c r="E394" t="s">
        <v>2647</v>
      </c>
      <c r="F394" t="s">
        <v>2648</v>
      </c>
      <c r="G394">
        <v>1923</v>
      </c>
      <c r="H394" t="s">
        <v>2631</v>
      </c>
      <c r="I394" s="11">
        <v>25</v>
      </c>
      <c r="J394" s="11">
        <v>48075</v>
      </c>
      <c r="K394" s="11">
        <v>0.06</v>
      </c>
      <c r="L394" s="11">
        <v>45190.5</v>
      </c>
      <c r="M394" s="22">
        <v>44060</v>
      </c>
      <c r="N394" s="11">
        <f>MONTH(Таблица3[[#This Row],[Дата заказа]])</f>
        <v>8</v>
      </c>
      <c r="O394" s="11">
        <f>WEEKDAY(Таблица3[[#This Row],[Дата заказа]],2)</f>
        <v>1</v>
      </c>
    </row>
    <row r="395" spans="3:15" x14ac:dyDescent="0.2">
      <c r="C395" s="1">
        <v>55</v>
      </c>
      <c r="D395" t="s">
        <v>2676</v>
      </c>
      <c r="E395" t="s">
        <v>2677</v>
      </c>
      <c r="F395" t="s">
        <v>2677</v>
      </c>
      <c r="G395">
        <v>699</v>
      </c>
      <c r="H395" t="s">
        <v>2635</v>
      </c>
      <c r="I395" s="11">
        <v>10</v>
      </c>
      <c r="J395" s="11">
        <v>6990</v>
      </c>
      <c r="K395" s="11">
        <v>0</v>
      </c>
      <c r="L395" s="11">
        <v>6990</v>
      </c>
      <c r="M395" s="22">
        <v>43352</v>
      </c>
      <c r="N395" s="11">
        <f>MONTH(Таблица3[[#This Row],[Дата заказа]])</f>
        <v>9</v>
      </c>
      <c r="O395" s="11">
        <f>WEEKDAY(Таблица3[[#This Row],[Дата заказа]],2)</f>
        <v>7</v>
      </c>
    </row>
    <row r="396" spans="3:15" x14ac:dyDescent="0.2">
      <c r="C396" s="1">
        <v>40</v>
      </c>
      <c r="D396" t="s">
        <v>2657</v>
      </c>
      <c r="E396" t="s">
        <v>2644</v>
      </c>
      <c r="F396" t="s">
        <v>2658</v>
      </c>
      <c r="G396">
        <v>847</v>
      </c>
      <c r="H396" t="s">
        <v>2631</v>
      </c>
      <c r="I396" s="11">
        <v>15</v>
      </c>
      <c r="J396" s="11">
        <v>12705</v>
      </c>
      <c r="K396" s="11">
        <v>0</v>
      </c>
      <c r="L396" s="11">
        <v>12705</v>
      </c>
      <c r="M396" s="22">
        <v>44154</v>
      </c>
      <c r="N396" s="11">
        <f>MONTH(Таблица3[[#This Row],[Дата заказа]])</f>
        <v>11</v>
      </c>
      <c r="O396" s="11">
        <f>WEEKDAY(Таблица3[[#This Row],[Дата заказа]],2)</f>
        <v>4</v>
      </c>
    </row>
    <row r="397" spans="3:15" x14ac:dyDescent="0.2">
      <c r="C397" s="1">
        <v>40</v>
      </c>
      <c r="D397" t="s">
        <v>2657</v>
      </c>
      <c r="E397" t="s">
        <v>2644</v>
      </c>
      <c r="F397" t="s">
        <v>2658</v>
      </c>
      <c r="G397">
        <v>847</v>
      </c>
      <c r="H397" t="s">
        <v>2631</v>
      </c>
      <c r="I397" s="11">
        <v>15</v>
      </c>
      <c r="J397" s="11">
        <v>12705</v>
      </c>
      <c r="K397" s="11">
        <v>0</v>
      </c>
      <c r="L397" s="11">
        <v>12705</v>
      </c>
      <c r="M397" s="22">
        <v>42030</v>
      </c>
      <c r="N397" s="11">
        <f>MONTH(Таблица3[[#This Row],[Дата заказа]])</f>
        <v>1</v>
      </c>
      <c r="O397" s="11">
        <f>WEEKDAY(Таблица3[[#This Row],[Дата заказа]],2)</f>
        <v>1</v>
      </c>
    </row>
    <row r="398" spans="3:15" x14ac:dyDescent="0.2">
      <c r="C398" s="1">
        <v>42</v>
      </c>
      <c r="D398" t="s">
        <v>2652</v>
      </c>
      <c r="E398" t="s">
        <v>2647</v>
      </c>
      <c r="F398" t="s">
        <v>2653</v>
      </c>
      <c r="G398">
        <v>800</v>
      </c>
      <c r="H398" t="s">
        <v>2631</v>
      </c>
      <c r="I398" s="11">
        <v>25</v>
      </c>
      <c r="J398" s="11">
        <v>20000</v>
      </c>
      <c r="K398" s="11">
        <v>0.03</v>
      </c>
      <c r="L398" s="11">
        <v>19400</v>
      </c>
      <c r="M398" s="22">
        <v>43641</v>
      </c>
      <c r="N398" s="11">
        <f>MONTH(Таблица3[[#This Row],[Дата заказа]])</f>
        <v>6</v>
      </c>
      <c r="O398" s="11">
        <f>WEEKDAY(Таблица3[[#This Row],[Дата заказа]],2)</f>
        <v>2</v>
      </c>
    </row>
    <row r="399" spans="3:15" x14ac:dyDescent="0.2">
      <c r="C399" s="1">
        <v>7</v>
      </c>
      <c r="D399" t="s">
        <v>2646</v>
      </c>
      <c r="E399" t="s">
        <v>2647</v>
      </c>
      <c r="F399" t="s">
        <v>2648</v>
      </c>
      <c r="G399">
        <v>1923</v>
      </c>
      <c r="H399" t="s">
        <v>2631</v>
      </c>
      <c r="I399" s="11">
        <v>25</v>
      </c>
      <c r="J399" s="11">
        <v>48075</v>
      </c>
      <c r="K399" s="11">
        <v>0.06</v>
      </c>
      <c r="L399" s="11">
        <v>45190.5</v>
      </c>
      <c r="M399" s="22">
        <v>42322</v>
      </c>
      <c r="N399" s="11">
        <f>MONTH(Таблица3[[#This Row],[Дата заказа]])</f>
        <v>11</v>
      </c>
      <c r="O399" s="11">
        <f>WEEKDAY(Таблица3[[#This Row],[Дата заказа]],2)</f>
        <v>6</v>
      </c>
    </row>
    <row r="400" spans="3:15" x14ac:dyDescent="0.2">
      <c r="C400" s="1">
        <v>25</v>
      </c>
      <c r="D400" t="s">
        <v>2651</v>
      </c>
      <c r="E400" t="s">
        <v>2633</v>
      </c>
      <c r="F400" t="s">
        <v>2634</v>
      </c>
      <c r="G400">
        <v>1994</v>
      </c>
      <c r="H400" t="s">
        <v>2635</v>
      </c>
      <c r="I400" s="11">
        <v>10</v>
      </c>
      <c r="J400" s="11">
        <v>19940</v>
      </c>
      <c r="K400" s="11">
        <v>0.03</v>
      </c>
      <c r="L400" s="11">
        <v>19341.8</v>
      </c>
      <c r="M400" s="22">
        <v>42566</v>
      </c>
      <c r="N400" s="11">
        <f>MONTH(Таблица3[[#This Row],[Дата заказа]])</f>
        <v>7</v>
      </c>
      <c r="O400" s="11">
        <f>WEEKDAY(Таблица3[[#This Row],[Дата заказа]],2)</f>
        <v>5</v>
      </c>
    </row>
    <row r="401" spans="3:15" x14ac:dyDescent="0.2">
      <c r="C401" s="1">
        <v>16</v>
      </c>
      <c r="D401" t="s">
        <v>2734</v>
      </c>
      <c r="E401" t="s">
        <v>2703</v>
      </c>
      <c r="F401" t="s">
        <v>2735</v>
      </c>
      <c r="G401">
        <v>843</v>
      </c>
      <c r="H401" t="s">
        <v>2635</v>
      </c>
      <c r="I401" s="11">
        <v>5</v>
      </c>
      <c r="J401" s="11">
        <v>4215</v>
      </c>
      <c r="K401" s="11">
        <v>0</v>
      </c>
      <c r="L401" s="11">
        <v>4215</v>
      </c>
      <c r="M401" s="22">
        <v>43060</v>
      </c>
      <c r="N401" s="11">
        <f>MONTH(Таблица3[[#This Row],[Дата заказа]])</f>
        <v>11</v>
      </c>
      <c r="O401" s="11">
        <f>WEEKDAY(Таблица3[[#This Row],[Дата заказа]],2)</f>
        <v>2</v>
      </c>
    </row>
    <row r="402" spans="3:15" x14ac:dyDescent="0.2">
      <c r="C402" s="1">
        <v>13</v>
      </c>
      <c r="D402" t="s">
        <v>2649</v>
      </c>
      <c r="E402" t="s">
        <v>2629</v>
      </c>
      <c r="F402" t="s">
        <v>2650</v>
      </c>
      <c r="G402">
        <v>759</v>
      </c>
      <c r="H402" t="s">
        <v>2635</v>
      </c>
      <c r="I402" s="11">
        <v>14</v>
      </c>
      <c r="J402" s="11">
        <v>10626</v>
      </c>
      <c r="K402" s="11">
        <v>0</v>
      </c>
      <c r="L402" s="11">
        <v>10626</v>
      </c>
      <c r="M402" s="22">
        <v>43574</v>
      </c>
      <c r="N402" s="11">
        <f>MONTH(Таблица3[[#This Row],[Дата заказа]])</f>
        <v>4</v>
      </c>
      <c r="O402" s="11">
        <f>WEEKDAY(Таблица3[[#This Row],[Дата заказа]],2)</f>
        <v>5</v>
      </c>
    </row>
    <row r="403" spans="3:15" x14ac:dyDescent="0.2">
      <c r="C403" s="1">
        <v>30</v>
      </c>
      <c r="D403" t="s">
        <v>2668</v>
      </c>
      <c r="E403" t="s">
        <v>2669</v>
      </c>
      <c r="F403" t="s">
        <v>2670</v>
      </c>
      <c r="G403">
        <v>1730</v>
      </c>
      <c r="H403" t="s">
        <v>2631</v>
      </c>
      <c r="I403" s="11">
        <v>5</v>
      </c>
      <c r="J403" s="11">
        <v>8650</v>
      </c>
      <c r="K403" s="11">
        <v>0</v>
      </c>
      <c r="L403" s="11">
        <v>8650</v>
      </c>
      <c r="M403" s="22">
        <v>43735</v>
      </c>
      <c r="N403" s="11">
        <f>MONTH(Таблица3[[#This Row],[Дата заказа]])</f>
        <v>9</v>
      </c>
      <c r="O403" s="11">
        <f>WEEKDAY(Таблица3[[#This Row],[Дата заказа]],2)</f>
        <v>5</v>
      </c>
    </row>
    <row r="404" spans="3:15" x14ac:dyDescent="0.2">
      <c r="C404" s="1">
        <v>11</v>
      </c>
      <c r="D404" t="s">
        <v>2693</v>
      </c>
      <c r="E404" t="s">
        <v>2629</v>
      </c>
      <c r="F404" t="s">
        <v>2709</v>
      </c>
      <c r="G404">
        <v>3197</v>
      </c>
      <c r="H404" t="s">
        <v>2635</v>
      </c>
      <c r="I404" s="11">
        <v>10</v>
      </c>
      <c r="J404" s="11">
        <v>31970</v>
      </c>
      <c r="K404" s="11">
        <v>0</v>
      </c>
      <c r="L404" s="11">
        <v>31970</v>
      </c>
      <c r="M404" s="22">
        <v>44135</v>
      </c>
      <c r="N404" s="11">
        <f>MONTH(Таблица3[[#This Row],[Дата заказа]])</f>
        <v>10</v>
      </c>
      <c r="O404" s="11">
        <f>WEEKDAY(Таблица3[[#This Row],[Дата заказа]],2)</f>
        <v>6</v>
      </c>
    </row>
    <row r="405" spans="3:15" x14ac:dyDescent="0.2">
      <c r="C405" s="1">
        <v>1</v>
      </c>
      <c r="D405" t="s">
        <v>2700</v>
      </c>
      <c r="E405" t="s">
        <v>2647</v>
      </c>
      <c r="F405" t="s">
        <v>2701</v>
      </c>
      <c r="G405">
        <v>876</v>
      </c>
      <c r="H405" t="s">
        <v>2635</v>
      </c>
      <c r="I405" s="11">
        <v>20</v>
      </c>
      <c r="J405" s="11">
        <v>17520</v>
      </c>
      <c r="K405" s="11">
        <v>0.03</v>
      </c>
      <c r="L405" s="11">
        <v>16994.400000000001</v>
      </c>
      <c r="M405" s="22">
        <v>42289</v>
      </c>
      <c r="N405" s="11">
        <f>MONTH(Таблица3[[#This Row],[Дата заказа]])</f>
        <v>10</v>
      </c>
      <c r="O405" s="11">
        <f>WEEKDAY(Таблица3[[#This Row],[Дата заказа]],2)</f>
        <v>1</v>
      </c>
    </row>
    <row r="406" spans="3:15" x14ac:dyDescent="0.2">
      <c r="C406" s="1">
        <v>32</v>
      </c>
      <c r="D406" t="s">
        <v>2696</v>
      </c>
      <c r="E406" t="s">
        <v>2629</v>
      </c>
      <c r="F406" t="s">
        <v>2638</v>
      </c>
      <c r="G406">
        <v>967</v>
      </c>
      <c r="H406" t="s">
        <v>2635</v>
      </c>
      <c r="I406" s="11">
        <v>8</v>
      </c>
      <c r="J406" s="11">
        <v>7736</v>
      </c>
      <c r="K406" s="11">
        <v>0</v>
      </c>
      <c r="L406" s="11">
        <v>7736</v>
      </c>
      <c r="M406" s="22">
        <v>43541</v>
      </c>
      <c r="N406" s="11">
        <f>MONTH(Таблица3[[#This Row],[Дата заказа]])</f>
        <v>3</v>
      </c>
      <c r="O406" s="11">
        <f>WEEKDAY(Таблица3[[#This Row],[Дата заказа]],2)</f>
        <v>7</v>
      </c>
    </row>
    <row r="407" spans="3:15" x14ac:dyDescent="0.2">
      <c r="C407" s="1">
        <v>43</v>
      </c>
      <c r="D407" t="s">
        <v>2693</v>
      </c>
      <c r="E407" t="s">
        <v>2629</v>
      </c>
      <c r="F407" t="s">
        <v>2650</v>
      </c>
      <c r="G407">
        <v>759</v>
      </c>
      <c r="H407" t="s">
        <v>2635</v>
      </c>
      <c r="I407" s="11">
        <v>10</v>
      </c>
      <c r="J407" s="11">
        <v>7590</v>
      </c>
      <c r="K407" s="11">
        <v>0</v>
      </c>
      <c r="L407" s="11">
        <v>7590</v>
      </c>
      <c r="M407" s="22">
        <v>43247</v>
      </c>
      <c r="N407" s="11">
        <f>MONTH(Таблица3[[#This Row],[Дата заказа]])</f>
        <v>5</v>
      </c>
      <c r="O407" s="11">
        <f>WEEKDAY(Таблица3[[#This Row],[Дата заказа]],2)</f>
        <v>7</v>
      </c>
    </row>
    <row r="408" spans="3:15" x14ac:dyDescent="0.2">
      <c r="C408" s="1">
        <v>50</v>
      </c>
      <c r="D408" t="s">
        <v>2683</v>
      </c>
      <c r="E408" t="s">
        <v>2644</v>
      </c>
      <c r="F408" t="s">
        <v>2684</v>
      </c>
      <c r="G408">
        <v>912</v>
      </c>
      <c r="H408" t="s">
        <v>2631</v>
      </c>
      <c r="I408" s="11">
        <v>20</v>
      </c>
      <c r="J408" s="11">
        <v>18240</v>
      </c>
      <c r="K408" s="11">
        <v>0</v>
      </c>
      <c r="L408" s="11">
        <v>18240</v>
      </c>
      <c r="M408" s="22">
        <v>43123</v>
      </c>
      <c r="N408" s="11">
        <f>MONTH(Таблица3[[#This Row],[Дата заказа]])</f>
        <v>1</v>
      </c>
      <c r="O408" s="11">
        <f>WEEKDAY(Таблица3[[#This Row],[Дата заказа]],2)</f>
        <v>2</v>
      </c>
    </row>
    <row r="409" spans="3:15" x14ac:dyDescent="0.2">
      <c r="C409" s="1">
        <v>35</v>
      </c>
      <c r="D409" t="s">
        <v>2698</v>
      </c>
      <c r="E409" t="s">
        <v>2655</v>
      </c>
      <c r="F409" t="s">
        <v>2661</v>
      </c>
      <c r="G409">
        <v>617</v>
      </c>
      <c r="H409" t="s">
        <v>2635</v>
      </c>
      <c r="I409" s="11">
        <v>10</v>
      </c>
      <c r="J409" s="11">
        <v>6170</v>
      </c>
      <c r="K409" s="11">
        <v>0</v>
      </c>
      <c r="L409" s="11">
        <v>6170</v>
      </c>
      <c r="M409" s="22">
        <v>42589</v>
      </c>
      <c r="N409" s="11">
        <f>MONTH(Таблица3[[#This Row],[Дата заказа]])</f>
        <v>8</v>
      </c>
      <c r="O409" s="11">
        <f>WEEKDAY(Таблица3[[#This Row],[Дата заказа]],2)</f>
        <v>7</v>
      </c>
    </row>
    <row r="410" spans="3:15" x14ac:dyDescent="0.2">
      <c r="C410" s="1">
        <v>35</v>
      </c>
      <c r="D410" t="s">
        <v>2698</v>
      </c>
      <c r="E410" t="s">
        <v>2655</v>
      </c>
      <c r="F410" t="s">
        <v>2661</v>
      </c>
      <c r="G410">
        <v>617</v>
      </c>
      <c r="H410" t="s">
        <v>2635</v>
      </c>
      <c r="I410" s="11">
        <v>10</v>
      </c>
      <c r="J410" s="11">
        <v>6170</v>
      </c>
      <c r="K410" s="11">
        <v>0</v>
      </c>
      <c r="L410" s="11">
        <v>6170</v>
      </c>
      <c r="M410" s="22">
        <v>42877</v>
      </c>
      <c r="N410" s="11">
        <f>MONTH(Таблица3[[#This Row],[Дата заказа]])</f>
        <v>5</v>
      </c>
      <c r="O410" s="11">
        <f>WEEKDAY(Таблица3[[#This Row],[Дата заказа]],2)</f>
        <v>1</v>
      </c>
    </row>
    <row r="411" spans="3:15" x14ac:dyDescent="0.2">
      <c r="C411" s="1">
        <v>0</v>
      </c>
      <c r="D411" t="s">
        <v>2666</v>
      </c>
      <c r="E411" t="s">
        <v>2655</v>
      </c>
      <c r="F411" t="s">
        <v>2667</v>
      </c>
      <c r="G411">
        <v>620</v>
      </c>
      <c r="H411" t="s">
        <v>2635</v>
      </c>
      <c r="I411" s="11">
        <v>30</v>
      </c>
      <c r="J411" s="11">
        <v>18600</v>
      </c>
      <c r="K411" s="11">
        <v>0.03</v>
      </c>
      <c r="L411" s="11">
        <v>18042</v>
      </c>
      <c r="M411" s="22">
        <v>43517</v>
      </c>
      <c r="N411" s="11">
        <f>MONTH(Таблица3[[#This Row],[Дата заказа]])</f>
        <v>2</v>
      </c>
      <c r="O411" s="11">
        <f>WEEKDAY(Таблица3[[#This Row],[Дата заказа]],2)</f>
        <v>4</v>
      </c>
    </row>
    <row r="412" spans="3:15" x14ac:dyDescent="0.2">
      <c r="C412" s="1">
        <v>3</v>
      </c>
      <c r="D412" t="s">
        <v>2642</v>
      </c>
      <c r="E412" t="s">
        <v>2629</v>
      </c>
      <c r="F412" t="s">
        <v>2629</v>
      </c>
      <c r="G412">
        <v>807</v>
      </c>
      <c r="H412" t="s">
        <v>2631</v>
      </c>
      <c r="I412" s="11">
        <v>18</v>
      </c>
      <c r="J412" s="11">
        <v>14526</v>
      </c>
      <c r="K412" s="11">
        <v>0</v>
      </c>
      <c r="L412" s="11">
        <v>14526</v>
      </c>
      <c r="M412" s="22">
        <v>42143</v>
      </c>
      <c r="N412" s="11">
        <f>MONTH(Таблица3[[#This Row],[Дата заказа]])</f>
        <v>5</v>
      </c>
      <c r="O412" s="11">
        <f>WEEKDAY(Таблица3[[#This Row],[Дата заказа]],2)</f>
        <v>2</v>
      </c>
    </row>
    <row r="413" spans="3:15" x14ac:dyDescent="0.2">
      <c r="C413" s="1">
        <v>46</v>
      </c>
      <c r="D413" t="s">
        <v>2691</v>
      </c>
      <c r="E413" t="s">
        <v>2669</v>
      </c>
      <c r="F413" t="s">
        <v>2669</v>
      </c>
      <c r="G413">
        <v>770</v>
      </c>
      <c r="H413" t="s">
        <v>2631</v>
      </c>
      <c r="I413" s="11">
        <v>20</v>
      </c>
      <c r="J413" s="11">
        <v>15400</v>
      </c>
      <c r="K413" s="11">
        <v>0.03</v>
      </c>
      <c r="L413" s="11">
        <v>14938</v>
      </c>
      <c r="M413" s="22">
        <v>43336</v>
      </c>
      <c r="N413" s="11">
        <f>MONTH(Таблица3[[#This Row],[Дата заказа]])</f>
        <v>8</v>
      </c>
      <c r="O413" s="11">
        <f>WEEKDAY(Таблица3[[#This Row],[Дата заказа]],2)</f>
        <v>5</v>
      </c>
    </row>
    <row r="414" spans="3:15" x14ac:dyDescent="0.2">
      <c r="C414" s="1">
        <v>14</v>
      </c>
      <c r="D414" t="s">
        <v>2691</v>
      </c>
      <c r="E414" t="s">
        <v>2669</v>
      </c>
      <c r="F414" t="s">
        <v>2669</v>
      </c>
      <c r="G414">
        <v>770</v>
      </c>
      <c r="H414" t="s">
        <v>2631</v>
      </c>
      <c r="I414" s="11">
        <v>20</v>
      </c>
      <c r="J414" s="11">
        <v>15400</v>
      </c>
      <c r="K414" s="11">
        <v>0.03</v>
      </c>
      <c r="L414" s="11">
        <v>14938</v>
      </c>
      <c r="M414" s="22">
        <v>42892</v>
      </c>
      <c r="N414" s="11">
        <f>MONTH(Таблица3[[#This Row],[Дата заказа]])</f>
        <v>6</v>
      </c>
      <c r="O414" s="11">
        <f>WEEKDAY(Таблица3[[#This Row],[Дата заказа]],2)</f>
        <v>2</v>
      </c>
    </row>
    <row r="415" spans="3:15" x14ac:dyDescent="0.2">
      <c r="C415" s="1">
        <v>43</v>
      </c>
      <c r="D415" t="s">
        <v>2693</v>
      </c>
      <c r="E415" t="s">
        <v>2629</v>
      </c>
      <c r="F415" t="s">
        <v>2650</v>
      </c>
      <c r="G415">
        <v>759</v>
      </c>
      <c r="H415" t="s">
        <v>2635</v>
      </c>
      <c r="I415" s="11">
        <v>10</v>
      </c>
      <c r="J415" s="11">
        <v>7590</v>
      </c>
      <c r="K415" s="11">
        <v>0</v>
      </c>
      <c r="L415" s="11">
        <v>7590</v>
      </c>
      <c r="M415" s="22">
        <v>42900</v>
      </c>
      <c r="N415" s="11">
        <f>MONTH(Таблица3[[#This Row],[Дата заказа]])</f>
        <v>6</v>
      </c>
      <c r="O415" s="11">
        <f>WEEKDAY(Таблица3[[#This Row],[Дата заказа]],2)</f>
        <v>3</v>
      </c>
    </row>
    <row r="416" spans="3:15" x14ac:dyDescent="0.2">
      <c r="C416" s="1">
        <v>44</v>
      </c>
      <c r="D416" t="s">
        <v>2643</v>
      </c>
      <c r="E416" t="s">
        <v>2644</v>
      </c>
      <c r="F416" t="s">
        <v>2645</v>
      </c>
      <c r="G416">
        <v>1386</v>
      </c>
      <c r="H416" t="s">
        <v>2631</v>
      </c>
      <c r="I416" s="11">
        <v>20</v>
      </c>
      <c r="J416" s="11">
        <v>27720</v>
      </c>
      <c r="K416" s="11">
        <v>0.03</v>
      </c>
      <c r="L416" s="11">
        <v>26888.400000000001</v>
      </c>
      <c r="M416" s="22">
        <v>42681</v>
      </c>
      <c r="N416" s="11">
        <f>MONTH(Таблица3[[#This Row],[Дата заказа]])</f>
        <v>11</v>
      </c>
      <c r="O416" s="11">
        <f>WEEKDAY(Таблица3[[#This Row],[Дата заказа]],2)</f>
        <v>1</v>
      </c>
    </row>
    <row r="417" spans="3:15" x14ac:dyDescent="0.2">
      <c r="C417" s="1">
        <v>38</v>
      </c>
      <c r="D417" t="s">
        <v>2628</v>
      </c>
      <c r="E417" t="s">
        <v>2629</v>
      </c>
      <c r="F417" t="s">
        <v>2630</v>
      </c>
      <c r="G417">
        <v>1182</v>
      </c>
      <c r="H417" t="s">
        <v>2631</v>
      </c>
      <c r="I417" s="11">
        <v>17</v>
      </c>
      <c r="J417" s="11">
        <v>20094</v>
      </c>
      <c r="K417" s="11">
        <v>0.03</v>
      </c>
      <c r="L417" s="11">
        <v>19491.18</v>
      </c>
      <c r="M417" s="22">
        <v>42258</v>
      </c>
      <c r="N417" s="11">
        <f>MONTH(Таблица3[[#This Row],[Дата заказа]])</f>
        <v>9</v>
      </c>
      <c r="O417" s="11">
        <f>WEEKDAY(Таблица3[[#This Row],[Дата заказа]],2)</f>
        <v>5</v>
      </c>
    </row>
    <row r="418" spans="3:15" x14ac:dyDescent="0.2">
      <c r="C418" s="1">
        <v>56</v>
      </c>
      <c r="D418" t="s">
        <v>2652</v>
      </c>
      <c r="E418" t="s">
        <v>2647</v>
      </c>
      <c r="F418" t="s">
        <v>2653</v>
      </c>
      <c r="G418">
        <v>800</v>
      </c>
      <c r="H418" t="s">
        <v>2631</v>
      </c>
      <c r="I418" s="11">
        <v>40</v>
      </c>
      <c r="J418" s="11">
        <v>32000</v>
      </c>
      <c r="K418" s="11">
        <v>0.03</v>
      </c>
      <c r="L418" s="11">
        <v>31040</v>
      </c>
      <c r="M418" s="22">
        <v>42238</v>
      </c>
      <c r="N418" s="11">
        <f>MONTH(Таблица3[[#This Row],[Дата заказа]])</f>
        <v>8</v>
      </c>
      <c r="O418" s="11">
        <f>WEEKDAY(Таблица3[[#This Row],[Дата заказа]],2)</f>
        <v>6</v>
      </c>
    </row>
    <row r="419" spans="3:15" x14ac:dyDescent="0.2">
      <c r="C419" s="1">
        <v>40</v>
      </c>
      <c r="D419" t="s">
        <v>2657</v>
      </c>
      <c r="E419" t="s">
        <v>2644</v>
      </c>
      <c r="F419" t="s">
        <v>2658</v>
      </c>
      <c r="G419">
        <v>847</v>
      </c>
      <c r="H419" t="s">
        <v>2631</v>
      </c>
      <c r="I419" s="11">
        <v>15</v>
      </c>
      <c r="J419" s="11">
        <v>12705</v>
      </c>
      <c r="K419" s="11">
        <v>0</v>
      </c>
      <c r="L419" s="11">
        <v>12705</v>
      </c>
      <c r="M419" s="22">
        <v>43342</v>
      </c>
      <c r="N419" s="11">
        <f>MONTH(Таблица3[[#This Row],[Дата заказа]])</f>
        <v>8</v>
      </c>
      <c r="O419" s="11">
        <f>WEEKDAY(Таблица3[[#This Row],[Дата заказа]],2)</f>
        <v>4</v>
      </c>
    </row>
    <row r="420" spans="3:15" x14ac:dyDescent="0.2">
      <c r="C420" s="1">
        <v>50</v>
      </c>
      <c r="D420" t="s">
        <v>2683</v>
      </c>
      <c r="E420" t="s">
        <v>2644</v>
      </c>
      <c r="F420" t="s">
        <v>2684</v>
      </c>
      <c r="G420">
        <v>912</v>
      </c>
      <c r="H420" t="s">
        <v>2631</v>
      </c>
      <c r="I420" s="11">
        <v>20</v>
      </c>
      <c r="J420" s="11">
        <v>18240</v>
      </c>
      <c r="K420" s="11">
        <v>0</v>
      </c>
      <c r="L420" s="11">
        <v>18240</v>
      </c>
      <c r="M420" s="22">
        <v>43613</v>
      </c>
      <c r="N420" s="11">
        <f>MONTH(Таблица3[[#This Row],[Дата заказа]])</f>
        <v>5</v>
      </c>
      <c r="O420" s="11">
        <f>WEEKDAY(Таблица3[[#This Row],[Дата заказа]],2)</f>
        <v>2</v>
      </c>
    </row>
    <row r="421" spans="3:15" x14ac:dyDescent="0.2">
      <c r="C421" s="1">
        <v>24</v>
      </c>
      <c r="D421" t="s">
        <v>2706</v>
      </c>
      <c r="E421" t="s">
        <v>2640</v>
      </c>
      <c r="F421" t="s">
        <v>2707</v>
      </c>
      <c r="G421">
        <v>957</v>
      </c>
      <c r="H421" t="s">
        <v>2631</v>
      </c>
      <c r="I421" s="11">
        <v>25</v>
      </c>
      <c r="J421" s="11">
        <v>23925</v>
      </c>
      <c r="K421" s="11">
        <v>0.03</v>
      </c>
      <c r="L421" s="11">
        <v>23207.25</v>
      </c>
      <c r="M421" s="22">
        <v>43843</v>
      </c>
      <c r="N421" s="11">
        <f>MONTH(Таблица3[[#This Row],[Дата заказа]])</f>
        <v>1</v>
      </c>
      <c r="O421" s="11">
        <f>WEEKDAY(Таблица3[[#This Row],[Дата заказа]],2)</f>
        <v>1</v>
      </c>
    </row>
    <row r="422" spans="3:15" x14ac:dyDescent="0.2">
      <c r="C422" s="1">
        <v>30</v>
      </c>
      <c r="D422" t="s">
        <v>2668</v>
      </c>
      <c r="E422" t="s">
        <v>2669</v>
      </c>
      <c r="F422" t="s">
        <v>2670</v>
      </c>
      <c r="G422">
        <v>1730</v>
      </c>
      <c r="H422" t="s">
        <v>2631</v>
      </c>
      <c r="I422" s="11">
        <v>5</v>
      </c>
      <c r="J422" s="11">
        <v>8650</v>
      </c>
      <c r="K422" s="11">
        <v>0</v>
      </c>
      <c r="L422" s="11">
        <v>8650</v>
      </c>
      <c r="M422" s="22">
        <v>43897</v>
      </c>
      <c r="N422" s="11">
        <f>MONTH(Таблица3[[#This Row],[Дата заказа]])</f>
        <v>3</v>
      </c>
      <c r="O422" s="11">
        <f>WEEKDAY(Таблица3[[#This Row],[Дата заказа]],2)</f>
        <v>6</v>
      </c>
    </row>
    <row r="423" spans="3:15" x14ac:dyDescent="0.2">
      <c r="C423" s="1">
        <v>28</v>
      </c>
      <c r="D423" t="s">
        <v>2632</v>
      </c>
      <c r="E423" t="s">
        <v>2633</v>
      </c>
      <c r="F423" t="s">
        <v>2634</v>
      </c>
      <c r="G423">
        <v>1994</v>
      </c>
      <c r="H423" t="s">
        <v>2635</v>
      </c>
      <c r="I423" s="11">
        <v>40</v>
      </c>
      <c r="J423" s="11">
        <v>79760</v>
      </c>
      <c r="K423" s="11">
        <v>0.12</v>
      </c>
      <c r="L423" s="11">
        <v>70188.800000000003</v>
      </c>
      <c r="M423" s="22">
        <v>43310</v>
      </c>
      <c r="N423" s="11">
        <f>MONTH(Таблица3[[#This Row],[Дата заказа]])</f>
        <v>7</v>
      </c>
      <c r="O423" s="11">
        <f>WEEKDAY(Таблица3[[#This Row],[Дата заказа]],2)</f>
        <v>7</v>
      </c>
    </row>
    <row r="424" spans="3:15" x14ac:dyDescent="0.2">
      <c r="C424" s="1">
        <v>1</v>
      </c>
      <c r="D424" t="s">
        <v>2700</v>
      </c>
      <c r="E424" t="s">
        <v>2647</v>
      </c>
      <c r="F424" t="s">
        <v>2701</v>
      </c>
      <c r="G424">
        <v>876</v>
      </c>
      <c r="H424" t="s">
        <v>2635</v>
      </c>
      <c r="I424" s="11">
        <v>20</v>
      </c>
      <c r="J424" s="11">
        <v>17520</v>
      </c>
      <c r="K424" s="11">
        <v>0.03</v>
      </c>
      <c r="L424" s="11">
        <v>16994.400000000001</v>
      </c>
      <c r="M424" s="22">
        <v>43467</v>
      </c>
      <c r="N424" s="11">
        <f>MONTH(Таблица3[[#This Row],[Дата заказа]])</f>
        <v>1</v>
      </c>
      <c r="O424" s="11">
        <f>WEEKDAY(Таблица3[[#This Row],[Дата заказа]],2)</f>
        <v>3</v>
      </c>
    </row>
    <row r="425" spans="3:15" x14ac:dyDescent="0.2">
      <c r="C425" s="1">
        <v>50</v>
      </c>
      <c r="D425" t="s">
        <v>2683</v>
      </c>
      <c r="E425" t="s">
        <v>2644</v>
      </c>
      <c r="F425" t="s">
        <v>2684</v>
      </c>
      <c r="G425">
        <v>912</v>
      </c>
      <c r="H425" t="s">
        <v>2631</v>
      </c>
      <c r="I425" s="11">
        <v>20</v>
      </c>
      <c r="J425" s="11">
        <v>18240</v>
      </c>
      <c r="K425" s="11">
        <v>0</v>
      </c>
      <c r="L425" s="11">
        <v>18240</v>
      </c>
      <c r="M425" s="22">
        <v>43347</v>
      </c>
      <c r="N425" s="11">
        <f>MONTH(Таблица3[[#This Row],[Дата заказа]])</f>
        <v>9</v>
      </c>
      <c r="O425" s="11">
        <f>WEEKDAY(Таблица3[[#This Row],[Дата заказа]],2)</f>
        <v>2</v>
      </c>
    </row>
    <row r="426" spans="3:15" x14ac:dyDescent="0.2">
      <c r="C426" s="1">
        <v>25</v>
      </c>
      <c r="D426" t="s">
        <v>2651</v>
      </c>
      <c r="E426" t="s">
        <v>2633</v>
      </c>
      <c r="F426" t="s">
        <v>2634</v>
      </c>
      <c r="G426">
        <v>1994</v>
      </c>
      <c r="H426" t="s">
        <v>2635</v>
      </c>
      <c r="I426" s="11">
        <v>10</v>
      </c>
      <c r="J426" s="11">
        <v>19940</v>
      </c>
      <c r="K426" s="11">
        <v>0.03</v>
      </c>
      <c r="L426" s="11">
        <v>19341.8</v>
      </c>
      <c r="M426" s="22">
        <v>43135</v>
      </c>
      <c r="N426" s="11">
        <f>MONTH(Таблица3[[#This Row],[Дата заказа]])</f>
        <v>2</v>
      </c>
      <c r="O426" s="11">
        <f>WEEKDAY(Таблица3[[#This Row],[Дата заказа]],2)</f>
        <v>7</v>
      </c>
    </row>
    <row r="427" spans="3:15" x14ac:dyDescent="0.2">
      <c r="C427" s="1">
        <v>32</v>
      </c>
      <c r="D427" t="s">
        <v>2696</v>
      </c>
      <c r="E427" t="s">
        <v>2629</v>
      </c>
      <c r="F427" t="s">
        <v>2638</v>
      </c>
      <c r="G427">
        <v>967</v>
      </c>
      <c r="H427" t="s">
        <v>2635</v>
      </c>
      <c r="I427" s="11">
        <v>8</v>
      </c>
      <c r="J427" s="11">
        <v>7736</v>
      </c>
      <c r="K427" s="11">
        <v>0</v>
      </c>
      <c r="L427" s="11">
        <v>7736</v>
      </c>
      <c r="M427" s="22">
        <v>42619</v>
      </c>
      <c r="N427" s="11">
        <f>MONTH(Таблица3[[#This Row],[Дата заказа]])</f>
        <v>9</v>
      </c>
      <c r="O427" s="11">
        <f>WEEKDAY(Таблица3[[#This Row],[Дата заказа]],2)</f>
        <v>2</v>
      </c>
    </row>
    <row r="428" spans="3:15" x14ac:dyDescent="0.2">
      <c r="C428" s="1">
        <v>9</v>
      </c>
      <c r="D428" t="s">
        <v>2676</v>
      </c>
      <c r="E428" t="s">
        <v>2677</v>
      </c>
      <c r="F428" t="s">
        <v>2677</v>
      </c>
      <c r="G428">
        <v>699</v>
      </c>
      <c r="H428" t="s">
        <v>2635</v>
      </c>
      <c r="I428" s="11">
        <v>10</v>
      </c>
      <c r="J428" s="11">
        <v>6990</v>
      </c>
      <c r="K428" s="11">
        <v>0</v>
      </c>
      <c r="L428" s="11">
        <v>6990</v>
      </c>
      <c r="M428" s="22">
        <v>42911</v>
      </c>
      <c r="N428" s="11">
        <f>MONTH(Таблица3[[#This Row],[Дата заказа]])</f>
        <v>6</v>
      </c>
      <c r="O428" s="11">
        <f>WEEKDAY(Таблица3[[#This Row],[Дата заказа]],2)</f>
        <v>7</v>
      </c>
    </row>
    <row r="429" spans="3:15" x14ac:dyDescent="0.2">
      <c r="C429" s="1">
        <v>13</v>
      </c>
      <c r="D429" t="s">
        <v>2649</v>
      </c>
      <c r="E429" t="s">
        <v>2629</v>
      </c>
      <c r="F429" t="s">
        <v>2650</v>
      </c>
      <c r="G429">
        <v>759</v>
      </c>
      <c r="H429" t="s">
        <v>2635</v>
      </c>
      <c r="I429" s="11">
        <v>14</v>
      </c>
      <c r="J429" s="11">
        <v>10626</v>
      </c>
      <c r="K429" s="11">
        <v>0</v>
      </c>
      <c r="L429" s="11">
        <v>10626</v>
      </c>
      <c r="M429" s="22">
        <v>42788</v>
      </c>
      <c r="N429" s="11">
        <f>MONTH(Таблица3[[#This Row],[Дата заказа]])</f>
        <v>2</v>
      </c>
      <c r="O429" s="11">
        <f>WEEKDAY(Таблица3[[#This Row],[Дата заказа]],2)</f>
        <v>3</v>
      </c>
    </row>
    <row r="430" spans="3:15" x14ac:dyDescent="0.2">
      <c r="C430" s="1">
        <v>42</v>
      </c>
      <c r="D430" t="s">
        <v>2652</v>
      </c>
      <c r="E430" t="s">
        <v>2647</v>
      </c>
      <c r="F430" t="s">
        <v>2653</v>
      </c>
      <c r="G430">
        <v>800</v>
      </c>
      <c r="H430" t="s">
        <v>2631</v>
      </c>
      <c r="I430" s="11">
        <v>25</v>
      </c>
      <c r="J430" s="11">
        <v>20000</v>
      </c>
      <c r="K430" s="11">
        <v>0.03</v>
      </c>
      <c r="L430" s="11">
        <v>19400</v>
      </c>
      <c r="M430" s="22">
        <v>42409</v>
      </c>
      <c r="N430" s="11">
        <f>MONTH(Таблица3[[#This Row],[Дата заказа]])</f>
        <v>2</v>
      </c>
      <c r="O430" s="11">
        <f>WEEKDAY(Таблица3[[#This Row],[Дата заказа]],2)</f>
        <v>2</v>
      </c>
    </row>
    <row r="431" spans="3:15" x14ac:dyDescent="0.2">
      <c r="C431" s="1">
        <v>34</v>
      </c>
      <c r="D431" t="s">
        <v>2664</v>
      </c>
      <c r="E431" t="s">
        <v>2647</v>
      </c>
      <c r="F431" t="s">
        <v>2665</v>
      </c>
      <c r="G431">
        <v>2199</v>
      </c>
      <c r="H431" t="s">
        <v>2631</v>
      </c>
      <c r="I431" s="11">
        <v>60</v>
      </c>
      <c r="J431" s="11">
        <v>131940</v>
      </c>
      <c r="K431" s="11">
        <v>0.15</v>
      </c>
      <c r="L431" s="11">
        <v>112149</v>
      </c>
      <c r="M431" s="22">
        <v>43949</v>
      </c>
      <c r="N431" s="11">
        <f>MONTH(Таблица3[[#This Row],[Дата заказа]])</f>
        <v>4</v>
      </c>
      <c r="O431" s="11">
        <f>WEEKDAY(Таблица3[[#This Row],[Дата заказа]],2)</f>
        <v>2</v>
      </c>
    </row>
    <row r="432" spans="3:15" x14ac:dyDescent="0.2">
      <c r="C432" s="1">
        <v>26</v>
      </c>
      <c r="D432" t="s">
        <v>2660</v>
      </c>
      <c r="E432" t="s">
        <v>2655</v>
      </c>
      <c r="F432" t="s">
        <v>2661</v>
      </c>
      <c r="G432">
        <v>2197</v>
      </c>
      <c r="H432" t="s">
        <v>2631</v>
      </c>
      <c r="I432" s="11">
        <v>40</v>
      </c>
      <c r="J432" s="11">
        <v>87880</v>
      </c>
      <c r="K432" s="11">
        <v>0.12</v>
      </c>
      <c r="L432" s="11">
        <v>77334.399999999994</v>
      </c>
      <c r="M432" s="22">
        <v>43461</v>
      </c>
      <c r="N432" s="11">
        <f>MONTH(Таблица3[[#This Row],[Дата заказа]])</f>
        <v>12</v>
      </c>
      <c r="O432" s="11">
        <f>WEEKDAY(Таблица3[[#This Row],[Дата заказа]],2)</f>
        <v>4</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AC41"/>
  <sheetViews>
    <sheetView topLeftCell="D1" workbookViewId="0">
      <selection activeCell="O37" sqref="O37"/>
    </sheetView>
  </sheetViews>
  <sheetFormatPr baseColWidth="10" defaultColWidth="8.83203125" defaultRowHeight="15" x14ac:dyDescent="0.2"/>
  <sheetData>
    <row r="3" spans="4:29" x14ac:dyDescent="0.2">
      <c r="E3">
        <v>1</v>
      </c>
      <c r="F3">
        <v>2</v>
      </c>
      <c r="G3">
        <v>3</v>
      </c>
      <c r="H3">
        <v>4</v>
      </c>
      <c r="I3">
        <v>5</v>
      </c>
      <c r="J3">
        <v>6</v>
      </c>
      <c r="K3">
        <v>7</v>
      </c>
      <c r="L3">
        <v>8</v>
      </c>
      <c r="M3">
        <v>9</v>
      </c>
      <c r="N3">
        <v>10</v>
      </c>
      <c r="O3">
        <v>11</v>
      </c>
      <c r="P3">
        <v>12</v>
      </c>
      <c r="Q3">
        <v>13</v>
      </c>
      <c r="R3">
        <v>14</v>
      </c>
      <c r="S3">
        <v>15</v>
      </c>
      <c r="T3">
        <v>16</v>
      </c>
      <c r="U3">
        <v>17</v>
      </c>
      <c r="V3">
        <v>18</v>
      </c>
      <c r="W3">
        <v>19</v>
      </c>
      <c r="X3">
        <v>20</v>
      </c>
      <c r="Y3">
        <v>21</v>
      </c>
      <c r="Z3">
        <v>22</v>
      </c>
      <c r="AA3">
        <v>23</v>
      </c>
      <c r="AB3">
        <v>24</v>
      </c>
      <c r="AC3">
        <v>25</v>
      </c>
    </row>
    <row r="4" spans="4:29" x14ac:dyDescent="0.2">
      <c r="D4">
        <v>1</v>
      </c>
      <c r="E4" s="31">
        <v>93</v>
      </c>
      <c r="F4" s="31">
        <v>90</v>
      </c>
      <c r="G4" s="31">
        <v>60</v>
      </c>
      <c r="H4" s="31">
        <v>17</v>
      </c>
      <c r="I4" s="31">
        <v>35</v>
      </c>
      <c r="J4" s="31">
        <v>12</v>
      </c>
      <c r="K4" s="31">
        <v>27</v>
      </c>
      <c r="L4" s="31">
        <v>20</v>
      </c>
      <c r="M4" s="31">
        <v>88</v>
      </c>
      <c r="N4" s="31">
        <v>23</v>
      </c>
      <c r="O4" s="31">
        <v>99</v>
      </c>
      <c r="P4" s="31">
        <v>15</v>
      </c>
      <c r="Q4" s="31">
        <v>12</v>
      </c>
      <c r="R4" s="31">
        <v>41</v>
      </c>
      <c r="S4" s="31">
        <v>52</v>
      </c>
      <c r="T4" s="31">
        <v>43</v>
      </c>
      <c r="U4" s="31">
        <v>27</v>
      </c>
      <c r="V4" s="31">
        <v>8</v>
      </c>
      <c r="W4" s="31">
        <v>58</v>
      </c>
      <c r="X4" s="31">
        <v>65</v>
      </c>
      <c r="Y4" s="31">
        <v>81</v>
      </c>
      <c r="Z4" s="31">
        <v>73</v>
      </c>
      <c r="AA4" s="31">
        <v>7</v>
      </c>
      <c r="AB4" s="31">
        <v>50</v>
      </c>
      <c r="AC4" s="31">
        <v>18</v>
      </c>
    </row>
    <row r="5" spans="4:29" x14ac:dyDescent="0.2">
      <c r="D5">
        <v>2</v>
      </c>
      <c r="E5" s="31">
        <v>38</v>
      </c>
      <c r="F5" s="31">
        <v>57</v>
      </c>
      <c r="G5" s="31">
        <v>44</v>
      </c>
      <c r="H5" s="31">
        <v>13</v>
      </c>
      <c r="I5" s="31">
        <v>93</v>
      </c>
      <c r="J5" s="31">
        <v>47</v>
      </c>
      <c r="K5" s="31">
        <v>36</v>
      </c>
      <c r="L5" s="31">
        <v>30</v>
      </c>
      <c r="M5" s="31">
        <v>48</v>
      </c>
      <c r="N5" s="31">
        <v>39</v>
      </c>
      <c r="O5" s="31">
        <v>27</v>
      </c>
      <c r="P5" s="31">
        <v>40</v>
      </c>
      <c r="Q5" s="31">
        <v>90</v>
      </c>
      <c r="R5" s="31">
        <v>12</v>
      </c>
      <c r="S5" s="31">
        <v>15</v>
      </c>
      <c r="T5" s="31">
        <v>77</v>
      </c>
      <c r="U5" s="31">
        <v>26</v>
      </c>
      <c r="V5" s="31">
        <v>99</v>
      </c>
      <c r="W5" s="31">
        <v>63</v>
      </c>
      <c r="X5" s="31">
        <v>76</v>
      </c>
      <c r="Y5" s="31">
        <v>9</v>
      </c>
      <c r="Z5" s="31">
        <v>37</v>
      </c>
      <c r="AA5" s="31">
        <v>11</v>
      </c>
      <c r="AB5" s="31">
        <v>57</v>
      </c>
      <c r="AC5" s="31">
        <v>25</v>
      </c>
    </row>
    <row r="6" spans="4:29" x14ac:dyDescent="0.2">
      <c r="D6">
        <v>3</v>
      </c>
      <c r="E6" s="31">
        <v>73</v>
      </c>
      <c r="F6" s="31">
        <v>85</v>
      </c>
      <c r="G6" s="31">
        <v>63</v>
      </c>
      <c r="H6" s="31">
        <v>35</v>
      </c>
      <c r="I6" s="31">
        <v>66</v>
      </c>
      <c r="J6" s="31">
        <v>71</v>
      </c>
      <c r="K6" s="31">
        <v>12</v>
      </c>
      <c r="L6" s="31">
        <v>98</v>
      </c>
      <c r="M6" s="31">
        <v>55</v>
      </c>
      <c r="N6" s="31">
        <v>84</v>
      </c>
      <c r="O6" s="31">
        <v>92</v>
      </c>
      <c r="P6" s="31">
        <v>37</v>
      </c>
      <c r="Q6" s="31">
        <v>88</v>
      </c>
      <c r="R6" s="31">
        <v>1</v>
      </c>
      <c r="S6" s="31">
        <v>21</v>
      </c>
      <c r="T6" s="31">
        <v>61</v>
      </c>
      <c r="U6" s="31">
        <v>83</v>
      </c>
      <c r="V6" s="31">
        <v>62</v>
      </c>
      <c r="W6" s="31">
        <v>47</v>
      </c>
      <c r="X6" s="31">
        <v>88</v>
      </c>
      <c r="Y6" s="31">
        <v>31</v>
      </c>
      <c r="Z6" s="31">
        <v>93</v>
      </c>
      <c r="AA6" s="31">
        <v>60</v>
      </c>
      <c r="AB6" s="31">
        <v>93</v>
      </c>
      <c r="AC6" s="31">
        <v>58</v>
      </c>
    </row>
    <row r="7" spans="4:29" x14ac:dyDescent="0.2">
      <c r="D7">
        <v>4</v>
      </c>
      <c r="E7" s="31">
        <v>24</v>
      </c>
      <c r="F7" s="31">
        <v>97</v>
      </c>
      <c r="G7" s="31">
        <v>54</v>
      </c>
      <c r="H7" s="31">
        <v>23</v>
      </c>
      <c r="I7" s="31">
        <v>77</v>
      </c>
      <c r="J7" s="31">
        <v>92</v>
      </c>
      <c r="K7" s="31">
        <v>61</v>
      </c>
      <c r="L7" s="31">
        <v>5</v>
      </c>
      <c r="M7" s="31">
        <v>98</v>
      </c>
      <c r="N7" s="31">
        <v>71</v>
      </c>
      <c r="O7" s="31">
        <v>79</v>
      </c>
      <c r="P7" s="31">
        <v>78</v>
      </c>
      <c r="Q7" s="31">
        <v>11</v>
      </c>
      <c r="R7" s="31">
        <v>99</v>
      </c>
      <c r="S7" s="31">
        <v>95</v>
      </c>
      <c r="T7" s="31">
        <v>62</v>
      </c>
      <c r="U7" s="31">
        <v>42</v>
      </c>
      <c r="V7" s="31">
        <v>65</v>
      </c>
      <c r="W7" s="31">
        <v>92</v>
      </c>
      <c r="X7" s="31">
        <v>86</v>
      </c>
      <c r="Y7" s="31">
        <v>64</v>
      </c>
      <c r="Z7" s="31">
        <v>26</v>
      </c>
      <c r="AA7" s="31">
        <v>48</v>
      </c>
      <c r="AB7" s="31">
        <v>13</v>
      </c>
      <c r="AC7" s="31">
        <v>11</v>
      </c>
    </row>
    <row r="8" spans="4:29" x14ac:dyDescent="0.2">
      <c r="D8">
        <v>5</v>
      </c>
      <c r="E8" s="31">
        <v>1</v>
      </c>
      <c r="F8" s="31">
        <v>41</v>
      </c>
      <c r="G8" s="31">
        <v>8</v>
      </c>
      <c r="H8" s="31">
        <v>80</v>
      </c>
      <c r="I8" s="31">
        <v>30</v>
      </c>
      <c r="J8" s="31">
        <v>30</v>
      </c>
      <c r="K8" s="31">
        <v>87</v>
      </c>
      <c r="L8" s="31">
        <v>5</v>
      </c>
      <c r="M8" s="31">
        <v>95</v>
      </c>
      <c r="N8" s="31">
        <v>76</v>
      </c>
      <c r="O8" s="31">
        <v>90</v>
      </c>
      <c r="P8" s="31">
        <v>1</v>
      </c>
      <c r="Q8" s="31">
        <v>94</v>
      </c>
      <c r="R8" s="31">
        <v>5</v>
      </c>
      <c r="S8" s="31">
        <v>54</v>
      </c>
      <c r="T8" s="31">
        <v>33</v>
      </c>
      <c r="U8" s="31">
        <v>5</v>
      </c>
      <c r="V8" s="31">
        <v>34</v>
      </c>
      <c r="W8" s="31">
        <v>88</v>
      </c>
      <c r="X8" s="31">
        <v>24</v>
      </c>
      <c r="Y8" s="31">
        <v>18</v>
      </c>
      <c r="Z8" s="31">
        <v>39</v>
      </c>
      <c r="AA8" s="31">
        <v>51</v>
      </c>
      <c r="AB8" s="31">
        <v>69</v>
      </c>
      <c r="AC8" s="31">
        <v>31</v>
      </c>
    </row>
    <row r="9" spans="4:29" x14ac:dyDescent="0.2">
      <c r="D9">
        <v>6</v>
      </c>
      <c r="E9" s="31">
        <v>6</v>
      </c>
      <c r="F9" s="31">
        <v>66</v>
      </c>
      <c r="G9" s="31">
        <v>42</v>
      </c>
      <c r="H9" s="31">
        <v>87</v>
      </c>
      <c r="I9" s="31">
        <v>35</v>
      </c>
      <c r="J9" s="31">
        <v>48</v>
      </c>
      <c r="K9" s="31">
        <v>21</v>
      </c>
      <c r="L9" s="31">
        <v>75</v>
      </c>
      <c r="M9" s="31">
        <v>28</v>
      </c>
      <c r="N9" s="31">
        <v>56</v>
      </c>
      <c r="O9" s="31">
        <v>27</v>
      </c>
      <c r="P9" s="31">
        <v>7</v>
      </c>
      <c r="Q9" s="31">
        <v>95</v>
      </c>
      <c r="R9" s="31">
        <v>3</v>
      </c>
      <c r="S9" s="31">
        <v>29</v>
      </c>
      <c r="T9" s="31">
        <v>60</v>
      </c>
      <c r="U9" s="31">
        <v>51</v>
      </c>
      <c r="V9" s="31">
        <v>22</v>
      </c>
      <c r="W9" s="31">
        <v>89</v>
      </c>
      <c r="X9" s="31">
        <v>99</v>
      </c>
      <c r="Y9" s="31">
        <v>52</v>
      </c>
      <c r="Z9" s="31">
        <v>32</v>
      </c>
      <c r="AA9" s="31">
        <v>72</v>
      </c>
      <c r="AB9" s="31">
        <v>66</v>
      </c>
      <c r="AC9" s="31">
        <v>54</v>
      </c>
    </row>
    <row r="10" spans="4:29" x14ac:dyDescent="0.2">
      <c r="D10">
        <v>7</v>
      </c>
      <c r="E10" s="31">
        <v>54</v>
      </c>
      <c r="F10" s="31">
        <v>77</v>
      </c>
      <c r="G10" s="31">
        <v>23</v>
      </c>
      <c r="H10" s="31">
        <v>47</v>
      </c>
      <c r="I10" s="31">
        <v>20</v>
      </c>
      <c r="J10" s="31">
        <v>64</v>
      </c>
      <c r="K10" s="31">
        <v>47</v>
      </c>
      <c r="L10" s="31">
        <v>89</v>
      </c>
      <c r="M10" s="31">
        <v>75</v>
      </c>
      <c r="N10" s="31">
        <v>38</v>
      </c>
      <c r="O10" s="31">
        <v>40</v>
      </c>
      <c r="P10" s="31">
        <v>52</v>
      </c>
      <c r="Q10" s="31">
        <v>92</v>
      </c>
      <c r="R10" s="31">
        <v>99</v>
      </c>
      <c r="S10" s="31">
        <v>98</v>
      </c>
      <c r="T10" s="31">
        <v>12</v>
      </c>
      <c r="U10" s="31">
        <v>89</v>
      </c>
      <c r="V10" s="31">
        <v>8</v>
      </c>
      <c r="W10" s="31">
        <v>57</v>
      </c>
      <c r="X10" s="31">
        <v>18</v>
      </c>
      <c r="Y10" s="31">
        <v>62</v>
      </c>
      <c r="Z10" s="31">
        <v>94</v>
      </c>
      <c r="AA10" s="31">
        <v>15</v>
      </c>
      <c r="AB10" s="31">
        <v>27</v>
      </c>
      <c r="AC10" s="31">
        <v>30</v>
      </c>
    </row>
    <row r="11" spans="4:29" x14ac:dyDescent="0.2">
      <c r="D11">
        <v>8</v>
      </c>
      <c r="E11" s="31">
        <v>21</v>
      </c>
      <c r="F11" s="31">
        <v>27</v>
      </c>
      <c r="G11" s="31">
        <v>92</v>
      </c>
      <c r="H11" s="31">
        <v>13</v>
      </c>
      <c r="I11" s="31">
        <v>59</v>
      </c>
      <c r="J11" s="31">
        <v>31</v>
      </c>
      <c r="K11" s="31">
        <v>59</v>
      </c>
      <c r="L11" s="31">
        <v>49</v>
      </c>
      <c r="M11" s="31">
        <v>42</v>
      </c>
      <c r="N11" s="31">
        <v>9</v>
      </c>
      <c r="O11" s="31">
        <v>76</v>
      </c>
      <c r="P11" s="31">
        <v>52</v>
      </c>
      <c r="Q11" s="31">
        <v>46</v>
      </c>
      <c r="R11" s="31">
        <v>6</v>
      </c>
      <c r="S11" s="31">
        <v>63</v>
      </c>
      <c r="T11" s="31">
        <v>57</v>
      </c>
      <c r="U11" s="31">
        <v>38</v>
      </c>
      <c r="V11" s="31">
        <v>47</v>
      </c>
      <c r="W11" s="31">
        <v>33</v>
      </c>
      <c r="X11" s="31">
        <v>96</v>
      </c>
      <c r="Y11" s="31">
        <v>19</v>
      </c>
      <c r="Z11" s="31">
        <v>15</v>
      </c>
      <c r="AA11" s="31">
        <v>40</v>
      </c>
      <c r="AB11" s="31">
        <v>25</v>
      </c>
      <c r="AC11" s="31">
        <v>50</v>
      </c>
    </row>
    <row r="12" spans="4:29" x14ac:dyDescent="0.2">
      <c r="D12">
        <v>9</v>
      </c>
      <c r="E12" s="31">
        <v>97</v>
      </c>
      <c r="F12" s="31">
        <v>67</v>
      </c>
      <c r="G12" s="31">
        <v>3</v>
      </c>
      <c r="H12" s="31">
        <v>80</v>
      </c>
      <c r="I12" s="31">
        <v>70</v>
      </c>
      <c r="J12" s="31">
        <v>99</v>
      </c>
      <c r="K12" s="31">
        <v>26</v>
      </c>
      <c r="L12" s="31">
        <v>92</v>
      </c>
      <c r="M12" s="31">
        <v>12</v>
      </c>
      <c r="N12" s="31">
        <v>35</v>
      </c>
      <c r="O12" s="31">
        <v>22</v>
      </c>
      <c r="P12" s="31">
        <v>66</v>
      </c>
      <c r="Q12" s="31">
        <v>15</v>
      </c>
      <c r="R12" s="31">
        <v>60</v>
      </c>
      <c r="S12" s="31">
        <v>11</v>
      </c>
      <c r="T12" s="31">
        <v>8</v>
      </c>
      <c r="U12" s="31">
        <v>66</v>
      </c>
      <c r="V12" s="31">
        <v>58</v>
      </c>
      <c r="W12" s="31">
        <v>95</v>
      </c>
      <c r="X12" s="31">
        <v>39</v>
      </c>
      <c r="Y12" s="31">
        <v>33</v>
      </c>
      <c r="Z12" s="31">
        <v>59</v>
      </c>
      <c r="AA12" s="31">
        <v>45</v>
      </c>
      <c r="AB12" s="31">
        <v>13</v>
      </c>
      <c r="AC12" s="31">
        <v>21</v>
      </c>
    </row>
    <row r="13" spans="4:29" x14ac:dyDescent="0.2">
      <c r="D13">
        <v>10</v>
      </c>
      <c r="E13" s="31">
        <v>5</v>
      </c>
      <c r="F13" s="31">
        <v>48</v>
      </c>
      <c r="G13" s="31">
        <v>43</v>
      </c>
      <c r="H13" s="31">
        <v>76</v>
      </c>
      <c r="I13" s="31">
        <v>32</v>
      </c>
      <c r="J13" s="31">
        <v>25</v>
      </c>
      <c r="K13" s="31">
        <v>25</v>
      </c>
      <c r="L13" s="31">
        <v>87</v>
      </c>
      <c r="M13" s="31">
        <v>52</v>
      </c>
      <c r="N13" s="31">
        <v>43</v>
      </c>
      <c r="O13" s="31">
        <v>95</v>
      </c>
      <c r="P13" s="31">
        <v>79</v>
      </c>
      <c r="Q13" s="31">
        <v>30</v>
      </c>
      <c r="R13" s="31">
        <v>67</v>
      </c>
      <c r="S13" s="31">
        <v>46</v>
      </c>
      <c r="T13" s="31">
        <v>94</v>
      </c>
      <c r="U13" s="31">
        <v>21</v>
      </c>
      <c r="V13" s="31">
        <v>44</v>
      </c>
      <c r="W13" s="31">
        <v>91</v>
      </c>
      <c r="X13" s="31">
        <v>33</v>
      </c>
      <c r="Y13" s="31">
        <v>83</v>
      </c>
      <c r="Z13" s="31">
        <v>77</v>
      </c>
      <c r="AA13" s="31">
        <v>90</v>
      </c>
      <c r="AB13" s="31">
        <v>13</v>
      </c>
      <c r="AC13" s="31">
        <v>3</v>
      </c>
    </row>
    <row r="14" spans="4:29" x14ac:dyDescent="0.2">
      <c r="D14">
        <v>11</v>
      </c>
      <c r="E14" s="31">
        <v>3</v>
      </c>
      <c r="F14" s="31">
        <v>38</v>
      </c>
      <c r="G14" s="31">
        <v>94</v>
      </c>
      <c r="H14" s="31">
        <v>51</v>
      </c>
      <c r="I14" s="31">
        <v>71</v>
      </c>
      <c r="J14" s="31">
        <v>41</v>
      </c>
      <c r="K14" s="31">
        <v>98</v>
      </c>
      <c r="L14" s="31">
        <v>3</v>
      </c>
      <c r="M14" s="31">
        <v>13</v>
      </c>
      <c r="N14" s="31">
        <v>29</v>
      </c>
      <c r="O14" s="31">
        <v>57</v>
      </c>
      <c r="P14" s="31">
        <v>43</v>
      </c>
      <c r="Q14" s="31">
        <v>22</v>
      </c>
      <c r="R14" s="31">
        <v>21</v>
      </c>
      <c r="S14" s="31">
        <v>3</v>
      </c>
      <c r="T14" s="31">
        <v>95</v>
      </c>
      <c r="U14" s="31">
        <v>97</v>
      </c>
      <c r="V14" s="31">
        <v>94</v>
      </c>
      <c r="W14" s="31">
        <v>91</v>
      </c>
      <c r="X14" s="31">
        <v>83</v>
      </c>
      <c r="Y14" s="31">
        <v>76</v>
      </c>
      <c r="Z14" s="31">
        <v>75</v>
      </c>
      <c r="AA14" s="31">
        <v>63</v>
      </c>
      <c r="AB14" s="31">
        <v>39</v>
      </c>
      <c r="AC14" s="31">
        <v>22</v>
      </c>
    </row>
    <row r="15" spans="4:29" x14ac:dyDescent="0.2">
      <c r="D15">
        <v>12</v>
      </c>
      <c r="E15" s="31">
        <v>29</v>
      </c>
      <c r="F15" s="31">
        <v>41</v>
      </c>
      <c r="G15" s="31">
        <v>27</v>
      </c>
      <c r="H15" s="31">
        <v>22</v>
      </c>
      <c r="I15" s="31">
        <v>51</v>
      </c>
      <c r="J15" s="31">
        <v>87</v>
      </c>
      <c r="K15" s="31">
        <v>2</v>
      </c>
      <c r="L15" s="31">
        <v>49</v>
      </c>
      <c r="M15" s="31">
        <v>84</v>
      </c>
      <c r="N15" s="31">
        <v>3</v>
      </c>
      <c r="O15" s="31">
        <v>12</v>
      </c>
      <c r="P15" s="31">
        <v>81</v>
      </c>
      <c r="Q15" s="31">
        <v>71</v>
      </c>
      <c r="R15" s="31">
        <v>29</v>
      </c>
      <c r="S15" s="31">
        <v>44</v>
      </c>
      <c r="T15" s="31">
        <v>29</v>
      </c>
      <c r="U15" s="31">
        <v>15</v>
      </c>
      <c r="V15" s="31">
        <v>88</v>
      </c>
      <c r="W15" s="31">
        <v>96</v>
      </c>
      <c r="X15" s="31">
        <v>6</v>
      </c>
      <c r="Y15" s="31">
        <v>50</v>
      </c>
      <c r="Z15" s="31">
        <v>34</v>
      </c>
      <c r="AA15" s="31">
        <v>36</v>
      </c>
      <c r="AB15" s="31">
        <v>74</v>
      </c>
      <c r="AC15" s="31">
        <v>83</v>
      </c>
    </row>
    <row r="16" spans="4:29" x14ac:dyDescent="0.2">
      <c r="D16">
        <v>13</v>
      </c>
      <c r="E16" s="31">
        <v>74</v>
      </c>
      <c r="F16" s="31">
        <v>88</v>
      </c>
      <c r="G16" s="31">
        <v>19</v>
      </c>
      <c r="H16" s="31">
        <v>2</v>
      </c>
      <c r="I16" s="31">
        <v>37</v>
      </c>
      <c r="J16" s="31">
        <v>83</v>
      </c>
      <c r="K16" s="31">
        <v>26</v>
      </c>
      <c r="L16" s="31">
        <v>63</v>
      </c>
      <c r="M16" s="31">
        <v>13</v>
      </c>
      <c r="N16" s="31">
        <v>29</v>
      </c>
      <c r="O16" s="31">
        <v>71</v>
      </c>
      <c r="P16" s="31">
        <v>91</v>
      </c>
      <c r="Q16" s="31">
        <v>33</v>
      </c>
      <c r="R16" s="31">
        <v>29</v>
      </c>
      <c r="S16" s="31">
        <v>42</v>
      </c>
      <c r="T16" s="31">
        <v>13</v>
      </c>
      <c r="U16" s="31">
        <v>95</v>
      </c>
      <c r="V16" s="31">
        <v>95</v>
      </c>
      <c r="W16" s="31">
        <v>29</v>
      </c>
      <c r="X16" s="31">
        <v>58</v>
      </c>
      <c r="Y16" s="31">
        <v>64</v>
      </c>
      <c r="Z16" s="31">
        <v>10</v>
      </c>
      <c r="AA16" s="31">
        <v>85</v>
      </c>
      <c r="AB16" s="31">
        <v>68</v>
      </c>
      <c r="AC16" s="31">
        <v>74</v>
      </c>
    </row>
    <row r="17" spans="4:29" x14ac:dyDescent="0.2">
      <c r="D17">
        <v>14</v>
      </c>
      <c r="E17" s="31">
        <v>7</v>
      </c>
      <c r="F17" s="31">
        <v>47</v>
      </c>
      <c r="G17" s="31">
        <v>27</v>
      </c>
      <c r="H17" s="31">
        <v>2</v>
      </c>
      <c r="I17" s="31">
        <v>99</v>
      </c>
      <c r="J17" s="31">
        <v>58</v>
      </c>
      <c r="K17" s="31">
        <v>4</v>
      </c>
      <c r="L17" s="31">
        <v>38</v>
      </c>
      <c r="M17" s="31">
        <v>59</v>
      </c>
      <c r="N17" s="31">
        <v>77</v>
      </c>
      <c r="O17" s="31">
        <v>96</v>
      </c>
      <c r="P17" s="31">
        <v>20</v>
      </c>
      <c r="Q17" s="31">
        <v>6</v>
      </c>
      <c r="R17" s="31">
        <v>87</v>
      </c>
      <c r="S17" s="31">
        <v>49</v>
      </c>
      <c r="T17" s="31">
        <v>85</v>
      </c>
      <c r="U17" s="31">
        <v>73</v>
      </c>
      <c r="V17" s="31">
        <v>72</v>
      </c>
      <c r="W17" s="31">
        <v>49</v>
      </c>
      <c r="X17" s="31">
        <v>18</v>
      </c>
      <c r="Y17" s="31">
        <v>74</v>
      </c>
      <c r="Z17" s="31">
        <v>41</v>
      </c>
      <c r="AA17" s="31">
        <v>63</v>
      </c>
      <c r="AB17" s="31">
        <v>60</v>
      </c>
      <c r="AC17" s="31">
        <v>76</v>
      </c>
    </row>
    <row r="18" spans="4:29" x14ac:dyDescent="0.2">
      <c r="D18">
        <v>15</v>
      </c>
      <c r="E18" s="31">
        <v>56</v>
      </c>
      <c r="F18" s="31">
        <v>10</v>
      </c>
      <c r="G18" s="31">
        <v>86</v>
      </c>
      <c r="H18" s="31">
        <v>38</v>
      </c>
      <c r="I18" s="31">
        <v>38</v>
      </c>
      <c r="J18" s="31">
        <v>63</v>
      </c>
      <c r="K18" s="31">
        <v>99</v>
      </c>
      <c r="L18" s="31">
        <v>53</v>
      </c>
      <c r="M18" s="31">
        <v>39</v>
      </c>
      <c r="N18" s="31">
        <v>81</v>
      </c>
      <c r="O18" s="31">
        <v>95</v>
      </c>
      <c r="P18" s="31">
        <v>27</v>
      </c>
      <c r="Q18" s="31">
        <v>57</v>
      </c>
      <c r="R18" s="31">
        <v>27</v>
      </c>
      <c r="S18" s="31">
        <v>29</v>
      </c>
      <c r="T18" s="31">
        <v>19</v>
      </c>
      <c r="U18" s="31">
        <v>66</v>
      </c>
      <c r="V18" s="31">
        <v>58</v>
      </c>
      <c r="W18" s="31">
        <v>59</v>
      </c>
      <c r="X18" s="31">
        <v>64</v>
      </c>
      <c r="Y18" s="31">
        <v>56</v>
      </c>
      <c r="Z18" s="31">
        <v>79</v>
      </c>
      <c r="AA18" s="31">
        <v>88</v>
      </c>
      <c r="AB18" s="31">
        <v>14</v>
      </c>
      <c r="AC18" s="31">
        <v>67</v>
      </c>
    </row>
    <row r="19" spans="4:29" x14ac:dyDescent="0.2">
      <c r="D19">
        <v>16</v>
      </c>
      <c r="E19" s="31">
        <v>33</v>
      </c>
      <c r="F19" s="31">
        <v>27</v>
      </c>
      <c r="G19" s="31">
        <v>9</v>
      </c>
      <c r="H19" s="31">
        <v>10</v>
      </c>
      <c r="I19" s="31">
        <v>16</v>
      </c>
      <c r="J19" s="31">
        <v>9</v>
      </c>
      <c r="K19" s="31">
        <v>53</v>
      </c>
      <c r="L19" s="31">
        <v>92</v>
      </c>
      <c r="M19" s="31">
        <v>69</v>
      </c>
      <c r="N19" s="31">
        <v>84</v>
      </c>
      <c r="O19" s="31">
        <v>42</v>
      </c>
      <c r="P19" s="31">
        <v>95</v>
      </c>
      <c r="Q19" s="31">
        <v>94</v>
      </c>
      <c r="R19" s="31">
        <v>47</v>
      </c>
      <c r="S19" s="31">
        <v>43</v>
      </c>
      <c r="T19" s="31">
        <v>65</v>
      </c>
      <c r="U19" s="31">
        <v>89</v>
      </c>
      <c r="V19" s="31">
        <v>13</v>
      </c>
      <c r="W19" s="31">
        <v>61</v>
      </c>
      <c r="X19" s="31">
        <v>94</v>
      </c>
      <c r="Y19" s="31">
        <v>38</v>
      </c>
      <c r="Z19" s="31">
        <v>96</v>
      </c>
      <c r="AA19" s="31">
        <v>38</v>
      </c>
      <c r="AB19" s="31">
        <v>31</v>
      </c>
      <c r="AC19" s="31">
        <v>5</v>
      </c>
    </row>
    <row r="20" spans="4:29" x14ac:dyDescent="0.2">
      <c r="D20">
        <v>17</v>
      </c>
      <c r="E20" s="31">
        <v>61</v>
      </c>
      <c r="F20" s="31">
        <v>89</v>
      </c>
      <c r="G20" s="31">
        <v>57</v>
      </c>
      <c r="H20" s="31">
        <v>85</v>
      </c>
      <c r="I20" s="31">
        <v>89</v>
      </c>
      <c r="J20" s="31">
        <v>63</v>
      </c>
      <c r="K20" s="31">
        <v>12</v>
      </c>
      <c r="L20" s="31">
        <v>39</v>
      </c>
      <c r="M20" s="31">
        <v>37</v>
      </c>
      <c r="N20" s="31">
        <v>34</v>
      </c>
      <c r="O20" s="31">
        <v>57</v>
      </c>
      <c r="P20" s="31">
        <v>37</v>
      </c>
      <c r="Q20" s="31">
        <v>16</v>
      </c>
      <c r="R20" s="31">
        <v>50</v>
      </c>
      <c r="S20" s="31">
        <v>45</v>
      </c>
      <c r="T20" s="31">
        <v>57</v>
      </c>
      <c r="U20" s="31">
        <v>56</v>
      </c>
      <c r="V20" s="31">
        <v>70</v>
      </c>
      <c r="W20" s="31">
        <v>21</v>
      </c>
      <c r="X20" s="31">
        <v>67</v>
      </c>
      <c r="Y20" s="31">
        <v>40</v>
      </c>
      <c r="Z20" s="31">
        <v>31</v>
      </c>
      <c r="AA20" s="31">
        <v>51</v>
      </c>
      <c r="AB20" s="31">
        <v>16</v>
      </c>
      <c r="AC20" s="31">
        <v>69</v>
      </c>
    </row>
    <row r="21" spans="4:29" x14ac:dyDescent="0.2">
      <c r="D21">
        <v>18</v>
      </c>
      <c r="E21" s="31">
        <v>52</v>
      </c>
      <c r="F21" s="31">
        <v>48</v>
      </c>
      <c r="G21" s="31">
        <v>59</v>
      </c>
      <c r="H21" s="31">
        <v>39</v>
      </c>
      <c r="I21" s="31">
        <v>96</v>
      </c>
      <c r="J21" s="31">
        <v>34</v>
      </c>
      <c r="K21" s="31">
        <v>79</v>
      </c>
      <c r="L21" s="31">
        <v>98</v>
      </c>
      <c r="M21" s="31">
        <v>98</v>
      </c>
      <c r="N21" s="31">
        <v>20</v>
      </c>
      <c r="O21" s="31">
        <v>26</v>
      </c>
      <c r="P21" s="31">
        <v>25</v>
      </c>
      <c r="Q21" s="31">
        <v>55</v>
      </c>
      <c r="R21" s="31">
        <v>59</v>
      </c>
      <c r="S21" s="31">
        <v>44</v>
      </c>
      <c r="T21" s="31">
        <v>92</v>
      </c>
      <c r="U21" s="31">
        <v>88</v>
      </c>
      <c r="V21" s="31">
        <v>26</v>
      </c>
      <c r="W21" s="31">
        <v>50</v>
      </c>
      <c r="X21" s="31">
        <v>11</v>
      </c>
      <c r="Y21" s="31">
        <v>44</v>
      </c>
      <c r="Z21" s="31">
        <v>53</v>
      </c>
      <c r="AA21" s="31">
        <v>96</v>
      </c>
      <c r="AB21" s="31">
        <v>43</v>
      </c>
      <c r="AC21" s="31">
        <v>98</v>
      </c>
    </row>
    <row r="22" spans="4:29" x14ac:dyDescent="0.2">
      <c r="D22">
        <v>19</v>
      </c>
      <c r="E22" s="31">
        <v>1</v>
      </c>
      <c r="F22" s="31">
        <v>76</v>
      </c>
      <c r="G22" s="31">
        <v>59</v>
      </c>
      <c r="H22" s="31">
        <v>42</v>
      </c>
      <c r="I22" s="31">
        <v>18</v>
      </c>
      <c r="J22" s="31">
        <v>56</v>
      </c>
      <c r="K22" s="31">
        <v>50</v>
      </c>
      <c r="L22" s="31">
        <v>64</v>
      </c>
      <c r="M22" s="31">
        <v>80</v>
      </c>
      <c r="N22" s="31">
        <v>93</v>
      </c>
      <c r="O22" s="31">
        <v>61</v>
      </c>
      <c r="P22" s="31">
        <v>40</v>
      </c>
      <c r="Q22" s="31">
        <v>38</v>
      </c>
      <c r="R22" s="31">
        <v>41</v>
      </c>
      <c r="S22" s="31">
        <v>54</v>
      </c>
      <c r="T22" s="31">
        <v>16</v>
      </c>
      <c r="U22" s="31">
        <v>7</v>
      </c>
      <c r="V22" s="31">
        <v>42</v>
      </c>
      <c r="W22" s="31">
        <v>71</v>
      </c>
      <c r="X22" s="31">
        <v>96</v>
      </c>
      <c r="Y22" s="31">
        <v>39</v>
      </c>
      <c r="Z22" s="31">
        <v>61</v>
      </c>
      <c r="AA22" s="31">
        <v>80</v>
      </c>
      <c r="AB22" s="31">
        <v>54</v>
      </c>
      <c r="AC22" s="31">
        <v>42</v>
      </c>
    </row>
    <row r="23" spans="4:29" x14ac:dyDescent="0.2">
      <c r="D23">
        <v>20</v>
      </c>
      <c r="E23" s="31">
        <v>68</v>
      </c>
      <c r="F23" s="31">
        <v>18</v>
      </c>
      <c r="G23" s="31">
        <v>52</v>
      </c>
      <c r="H23" s="31">
        <v>80</v>
      </c>
      <c r="I23" s="31">
        <v>13</v>
      </c>
      <c r="J23" s="31">
        <v>48</v>
      </c>
      <c r="K23" s="31">
        <v>99</v>
      </c>
      <c r="L23" s="31">
        <v>78</v>
      </c>
      <c r="M23" s="31">
        <v>58</v>
      </c>
      <c r="N23" s="31">
        <v>21</v>
      </c>
      <c r="O23" s="31">
        <v>45</v>
      </c>
      <c r="P23" s="31">
        <v>97</v>
      </c>
      <c r="Q23" s="31">
        <v>42</v>
      </c>
      <c r="R23" s="31">
        <v>25</v>
      </c>
      <c r="S23" s="31">
        <v>77</v>
      </c>
      <c r="T23" s="31">
        <v>85</v>
      </c>
      <c r="U23" s="31">
        <v>73</v>
      </c>
      <c r="V23" s="31">
        <v>2</v>
      </c>
      <c r="W23" s="31">
        <v>38</v>
      </c>
      <c r="X23" s="31">
        <v>79</v>
      </c>
      <c r="Y23" s="31">
        <v>98</v>
      </c>
      <c r="Z23" s="31">
        <v>68</v>
      </c>
      <c r="AA23" s="31">
        <v>91</v>
      </c>
      <c r="AB23" s="31">
        <v>75</v>
      </c>
      <c r="AC23" s="31">
        <v>80</v>
      </c>
    </row>
    <row r="24" spans="4:29" x14ac:dyDescent="0.2">
      <c r="D24">
        <v>21</v>
      </c>
      <c r="E24" s="31">
        <v>9</v>
      </c>
      <c r="F24" s="31">
        <v>1</v>
      </c>
      <c r="G24" s="31">
        <v>90</v>
      </c>
      <c r="H24" s="31">
        <v>14</v>
      </c>
      <c r="I24" s="31">
        <v>38</v>
      </c>
      <c r="J24" s="31">
        <v>75</v>
      </c>
      <c r="K24" s="31">
        <v>40</v>
      </c>
      <c r="L24" s="31">
        <v>67</v>
      </c>
      <c r="M24" s="31">
        <v>28</v>
      </c>
      <c r="N24" s="31">
        <v>82</v>
      </c>
      <c r="O24" s="31">
        <v>69</v>
      </c>
      <c r="P24" s="31">
        <v>44</v>
      </c>
      <c r="Q24" s="31">
        <v>61</v>
      </c>
      <c r="R24" s="31">
        <v>89</v>
      </c>
      <c r="S24" s="31">
        <v>54</v>
      </c>
      <c r="T24" s="31">
        <v>85</v>
      </c>
      <c r="U24" s="31">
        <v>68</v>
      </c>
      <c r="V24" s="31">
        <v>66</v>
      </c>
      <c r="W24" s="31">
        <v>67</v>
      </c>
      <c r="X24" s="31">
        <v>51</v>
      </c>
      <c r="Y24" s="31">
        <v>66</v>
      </c>
      <c r="Z24" s="31">
        <v>21</v>
      </c>
      <c r="AA24" s="31">
        <v>62</v>
      </c>
      <c r="AB24" s="31">
        <v>23</v>
      </c>
      <c r="AC24" s="31">
        <v>65</v>
      </c>
    </row>
    <row r="25" spans="4:29" x14ac:dyDescent="0.2">
      <c r="D25">
        <v>22</v>
      </c>
      <c r="E25" s="31">
        <v>13</v>
      </c>
      <c r="F25" s="31">
        <v>91</v>
      </c>
      <c r="G25" s="31">
        <v>44</v>
      </c>
      <c r="H25" s="31">
        <v>91</v>
      </c>
      <c r="I25" s="31">
        <v>85</v>
      </c>
      <c r="J25" s="31">
        <v>79</v>
      </c>
      <c r="K25" s="31">
        <v>33</v>
      </c>
      <c r="L25" s="31">
        <v>98</v>
      </c>
      <c r="M25" s="31">
        <v>71</v>
      </c>
      <c r="N25" s="31">
        <v>42</v>
      </c>
      <c r="O25" s="31">
        <v>98</v>
      </c>
      <c r="P25" s="31">
        <v>91</v>
      </c>
      <c r="Q25" s="31">
        <v>61</v>
      </c>
      <c r="R25" s="31">
        <v>69</v>
      </c>
      <c r="S25" s="31">
        <v>37</v>
      </c>
      <c r="T25" s="31">
        <v>90</v>
      </c>
      <c r="U25" s="31">
        <v>19</v>
      </c>
      <c r="V25" s="31">
        <v>33</v>
      </c>
      <c r="W25" s="31">
        <v>79</v>
      </c>
      <c r="X25" s="31">
        <v>48</v>
      </c>
      <c r="Y25" s="31">
        <v>9</v>
      </c>
      <c r="Z25" s="31">
        <v>29</v>
      </c>
      <c r="AA25" s="31">
        <v>99</v>
      </c>
      <c r="AB25" s="31">
        <v>84</v>
      </c>
      <c r="AC25" s="31">
        <v>61</v>
      </c>
    </row>
    <row r="26" spans="4:29" x14ac:dyDescent="0.2">
      <c r="D26">
        <v>23</v>
      </c>
      <c r="E26" s="31">
        <v>13</v>
      </c>
      <c r="F26" s="31">
        <v>22</v>
      </c>
      <c r="G26" s="31">
        <v>56</v>
      </c>
      <c r="H26" s="31">
        <v>57</v>
      </c>
      <c r="I26" s="31">
        <v>6</v>
      </c>
      <c r="J26" s="31">
        <v>15</v>
      </c>
      <c r="K26" s="31">
        <v>30</v>
      </c>
      <c r="L26" s="31">
        <v>89</v>
      </c>
      <c r="M26" s="31">
        <v>31</v>
      </c>
      <c r="N26" s="31">
        <v>91</v>
      </c>
      <c r="O26" s="31">
        <v>8</v>
      </c>
      <c r="P26" s="31">
        <v>23</v>
      </c>
      <c r="Q26" s="31">
        <v>20</v>
      </c>
      <c r="R26" s="31">
        <v>17</v>
      </c>
      <c r="S26" s="31">
        <v>37</v>
      </c>
      <c r="T26" s="31">
        <v>1</v>
      </c>
      <c r="U26" s="31">
        <v>67</v>
      </c>
      <c r="V26" s="31">
        <v>42</v>
      </c>
      <c r="W26" s="31">
        <v>49</v>
      </c>
      <c r="X26" s="31">
        <v>67</v>
      </c>
      <c r="Y26" s="31">
        <v>19</v>
      </c>
      <c r="Z26" s="31">
        <v>98</v>
      </c>
      <c r="AA26" s="31">
        <v>52</v>
      </c>
      <c r="AB26" s="31">
        <v>84</v>
      </c>
      <c r="AC26" s="31">
        <v>81</v>
      </c>
    </row>
    <row r="27" spans="4:29" x14ac:dyDescent="0.2">
      <c r="D27">
        <v>24</v>
      </c>
      <c r="E27" s="31">
        <v>1</v>
      </c>
      <c r="F27" s="31">
        <v>36</v>
      </c>
      <c r="G27" s="31">
        <v>98</v>
      </c>
      <c r="H27" s="31">
        <v>64</v>
      </c>
      <c r="I27" s="31">
        <v>77</v>
      </c>
      <c r="J27" s="31">
        <v>50</v>
      </c>
      <c r="K27" s="31">
        <v>5</v>
      </c>
      <c r="L27" s="31">
        <v>65</v>
      </c>
      <c r="M27" s="31">
        <v>30</v>
      </c>
      <c r="N27" s="31">
        <v>48</v>
      </c>
      <c r="O27" s="31">
        <v>76</v>
      </c>
      <c r="P27" s="31">
        <v>20</v>
      </c>
      <c r="Q27" s="31">
        <v>53</v>
      </c>
      <c r="R27" s="31">
        <v>16</v>
      </c>
      <c r="S27" s="31">
        <v>29</v>
      </c>
      <c r="T27" s="31">
        <v>22</v>
      </c>
      <c r="U27" s="31">
        <v>10</v>
      </c>
      <c r="V27" s="31">
        <v>92</v>
      </c>
      <c r="W27" s="31">
        <v>99</v>
      </c>
      <c r="X27" s="31">
        <v>51</v>
      </c>
      <c r="Y27" s="31">
        <v>33</v>
      </c>
      <c r="Z27" s="31">
        <v>46</v>
      </c>
      <c r="AA27" s="31">
        <v>86</v>
      </c>
      <c r="AB27" s="31">
        <v>67</v>
      </c>
      <c r="AC27" s="31">
        <v>35</v>
      </c>
    </row>
    <row r="28" spans="4:29" x14ac:dyDescent="0.2">
      <c r="D28">
        <v>25</v>
      </c>
      <c r="E28" s="31">
        <v>20</v>
      </c>
      <c r="F28" s="31">
        <v>48</v>
      </c>
      <c r="G28" s="31">
        <v>13</v>
      </c>
      <c r="H28" s="31">
        <v>18</v>
      </c>
      <c r="I28" s="31">
        <v>52</v>
      </c>
      <c r="J28" s="31">
        <v>59</v>
      </c>
      <c r="K28" s="31">
        <v>44</v>
      </c>
      <c r="L28" s="31">
        <v>81</v>
      </c>
      <c r="M28" s="31">
        <v>62</v>
      </c>
      <c r="N28" s="31">
        <v>29</v>
      </c>
      <c r="O28" s="31">
        <v>40</v>
      </c>
      <c r="P28" s="31">
        <v>81</v>
      </c>
      <c r="Q28" s="31">
        <v>98</v>
      </c>
      <c r="R28" s="31">
        <v>25</v>
      </c>
      <c r="S28" s="31">
        <v>43</v>
      </c>
      <c r="T28" s="31">
        <v>56</v>
      </c>
      <c r="U28" s="31">
        <v>87</v>
      </c>
      <c r="V28" s="31">
        <v>2</v>
      </c>
      <c r="W28" s="31">
        <v>96</v>
      </c>
      <c r="X28" s="31">
        <v>88</v>
      </c>
      <c r="Y28" s="31">
        <v>88</v>
      </c>
      <c r="Z28" s="31">
        <v>2</v>
      </c>
      <c r="AA28" s="31">
        <v>29</v>
      </c>
      <c r="AB28" s="31">
        <v>27</v>
      </c>
      <c r="AC28" s="31">
        <v>58</v>
      </c>
    </row>
    <row r="30" spans="4:29" x14ac:dyDescent="0.2">
      <c r="E30">
        <f t="array" ref="E30:AC30">TRANSPOSE(G4:G28)</f>
        <v>60</v>
      </c>
      <c r="F30">
        <v>44</v>
      </c>
      <c r="G30">
        <v>63</v>
      </c>
      <c r="H30">
        <v>54</v>
      </c>
      <c r="I30">
        <v>8</v>
      </c>
      <c r="J30">
        <v>42</v>
      </c>
      <c r="K30">
        <v>23</v>
      </c>
      <c r="L30">
        <v>92</v>
      </c>
      <c r="M30">
        <v>3</v>
      </c>
      <c r="N30">
        <v>43</v>
      </c>
      <c r="O30">
        <v>94</v>
      </c>
      <c r="P30">
        <v>27</v>
      </c>
      <c r="Q30">
        <v>19</v>
      </c>
      <c r="R30">
        <v>27</v>
      </c>
      <c r="S30">
        <v>86</v>
      </c>
      <c r="T30">
        <v>9</v>
      </c>
      <c r="U30">
        <v>57</v>
      </c>
      <c r="V30">
        <v>59</v>
      </c>
      <c r="W30">
        <v>59</v>
      </c>
      <c r="X30">
        <v>52</v>
      </c>
      <c r="Y30">
        <v>90</v>
      </c>
      <c r="Z30">
        <v>44</v>
      </c>
      <c r="AA30">
        <v>56</v>
      </c>
      <c r="AB30">
        <v>98</v>
      </c>
      <c r="AC30">
        <v>13</v>
      </c>
    </row>
    <row r="33" spans="2:15" x14ac:dyDescent="0.2">
      <c r="B33">
        <f>INDEX(E4:Z28,23,22)</f>
        <v>98</v>
      </c>
      <c r="C33" s="29" t="s">
        <v>37</v>
      </c>
    </row>
    <row r="34" spans="2:15" x14ac:dyDescent="0.2">
      <c r="B34">
        <f>SUM(SMALL(E18:AC18,{1,2,3,4,5,6,7,8,9,10,11,12}))</f>
        <v>406</v>
      </c>
    </row>
    <row r="36" spans="2:15" x14ac:dyDescent="0.2">
      <c r="B36">
        <f>SUMPRODUCT(E12:AC12,E30:AC30)</f>
        <v>59821</v>
      </c>
      <c r="M36">
        <f>SUMPRODUCT(MOD(E4:AC28,2))</f>
        <v>340</v>
      </c>
      <c r="O36">
        <f>SUMXMY2(E16:AC16,Q4:Q28)</f>
        <v>42663</v>
      </c>
    </row>
    <row r="38" spans="2:15" x14ac:dyDescent="0.2">
      <c r="B38">
        <f>LARGE(E4:E28,1)</f>
        <v>97</v>
      </c>
    </row>
    <row r="41" spans="2:15" x14ac:dyDescent="0.2">
      <c r="B41" s="29" t="s">
        <v>39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5:H378"/>
  <sheetViews>
    <sheetView workbookViewId="0">
      <selection activeCell="L6" sqref="L6"/>
    </sheetView>
  </sheetViews>
  <sheetFormatPr baseColWidth="10" defaultColWidth="8.83203125" defaultRowHeight="15" x14ac:dyDescent="0.2"/>
  <cols>
    <col min="4" max="4" width="13" customWidth="1"/>
    <col min="5" max="5" width="12.33203125" customWidth="1"/>
    <col min="6" max="6" width="12.6640625" customWidth="1"/>
    <col min="7" max="7" width="18.83203125" bestFit="1" customWidth="1"/>
  </cols>
  <sheetData>
    <row r="5" spans="4:8" x14ac:dyDescent="0.2">
      <c r="D5" s="10" t="s">
        <v>2767</v>
      </c>
      <c r="E5" s="10" t="s">
        <v>2768</v>
      </c>
      <c r="F5" s="10" t="s">
        <v>2769</v>
      </c>
      <c r="G5" s="23" t="s">
        <v>3061</v>
      </c>
      <c r="H5" s="23" t="s">
        <v>3063</v>
      </c>
    </row>
    <row r="6" spans="4:8" x14ac:dyDescent="0.2">
      <c r="D6" s="22">
        <v>42174</v>
      </c>
      <c r="E6" t="s">
        <v>2771</v>
      </c>
      <c r="F6" s="15">
        <v>230</v>
      </c>
      <c r="G6">
        <f>IF(Таблица4[[#This Row],[Тип сделки]]="Продажа",-1*Таблица4[[#This Row],[Количество]],Таблица4[[#This Row],[Количество]])</f>
        <v>-230</v>
      </c>
      <c r="H6">
        <f>INDEX(Таблица1[],MATCH(Таблица4[Дата сделки],Таблица1[Date],1),2)*Таблица4[[#This Row],[Количество_net]]</f>
        <v>-1169.7662</v>
      </c>
    </row>
    <row r="7" spans="4:8" x14ac:dyDescent="0.2">
      <c r="D7" s="22">
        <v>42178</v>
      </c>
      <c r="E7" t="s">
        <v>2771</v>
      </c>
      <c r="F7" s="15">
        <v>380</v>
      </c>
      <c r="G7">
        <f>IF(Таблица4[[#This Row],[Тип сделки]]="Продажа",-1*Таблица4[[#This Row],[Количество]],Таблица4[[#This Row],[Количество]])</f>
        <v>-380</v>
      </c>
      <c r="H7">
        <f>INDEX(Таблица1[],MATCH(Таблица4[Дата сделки],Таблица1[Date],1),2)*Таблица4[[#This Row],[Количество_net]]</f>
        <v>-1893.6502</v>
      </c>
    </row>
    <row r="8" spans="4:8" x14ac:dyDescent="0.2">
      <c r="D8" s="22">
        <v>42181</v>
      </c>
      <c r="E8" t="s">
        <v>2771</v>
      </c>
      <c r="F8" s="15">
        <v>80</v>
      </c>
      <c r="G8">
        <f>IF(Таблица4[[#This Row],[Тип сделки]]="Продажа",-1*Таблица4[[#This Row],[Количество]],Таблица4[[#This Row],[Количество]])</f>
        <v>-80</v>
      </c>
      <c r="H8">
        <f>INDEX(Таблица1[],MATCH(Таблица4[Дата сделки],Таблица1[Date],1),2)*Таблица4[[#This Row],[Количество_net]]</f>
        <v>-397.81039999999996</v>
      </c>
    </row>
    <row r="9" spans="4:8" x14ac:dyDescent="0.2">
      <c r="D9" s="22">
        <v>42192</v>
      </c>
      <c r="E9" t="s">
        <v>2771</v>
      </c>
      <c r="F9" s="15">
        <v>340</v>
      </c>
      <c r="G9">
        <f>IF(Таблица4[[#This Row],[Тип сделки]]="Продажа",-1*Таблица4[[#This Row],[Количество]],Таблица4[[#This Row],[Количество]])</f>
        <v>-340</v>
      </c>
      <c r="H9">
        <f>INDEX(Таблица1[],MATCH(Таблица4[Дата сделки],Таблица1[Date],1),2)*Таблица4[[#This Row],[Количество_net]]</f>
        <v>-1771.3761999999999</v>
      </c>
    </row>
    <row r="10" spans="4:8" x14ac:dyDescent="0.2">
      <c r="D10" s="22">
        <v>42207</v>
      </c>
      <c r="E10" t="s">
        <v>2771</v>
      </c>
      <c r="F10" s="15">
        <v>410</v>
      </c>
      <c r="G10">
        <f>IF(Таблица4[[#This Row],[Тип сделки]]="Продажа",-1*Таблица4[[#This Row],[Количество]],Таблица4[[#This Row],[Количество]])</f>
        <v>-410</v>
      </c>
      <c r="H10">
        <f>INDEX(Таблица1[],MATCH(Таблица4[Дата сделки],Таблица1[Date],1),2)*Таблица4[[#This Row],[Количество_net]]</f>
        <v>-2185.8083999999999</v>
      </c>
    </row>
    <row r="11" spans="4:8" x14ac:dyDescent="0.2">
      <c r="D11" s="22">
        <v>42208</v>
      </c>
      <c r="E11" t="s">
        <v>2771</v>
      </c>
      <c r="F11" s="15">
        <v>240</v>
      </c>
      <c r="G11">
        <f>IF(Таблица4[[#This Row],[Тип сделки]]="Продажа",-1*Таблица4[[#This Row],[Количество]],Таблица4[[#This Row],[Количество]])</f>
        <v>-240</v>
      </c>
      <c r="H11">
        <f>INDEX(Таблица1[],MATCH(Таблица4[Дата сделки],Таблица1[Date],1),2)*Таблица4[[#This Row],[Количество_net]]</f>
        <v>-1273.0991999999999</v>
      </c>
    </row>
    <row r="12" spans="4:8" x14ac:dyDescent="0.2">
      <c r="D12" s="22">
        <v>42212</v>
      </c>
      <c r="E12" t="s">
        <v>2771</v>
      </c>
      <c r="F12" s="15">
        <v>400</v>
      </c>
      <c r="G12">
        <f>IF(Таблица4[[#This Row],[Тип сделки]]="Продажа",-1*Таблица4[[#This Row],[Количество]],Таблица4[[#This Row],[Количество]])</f>
        <v>-400</v>
      </c>
      <c r="H12">
        <f>INDEX(Таблица1[],MATCH(Таблица4[Дата сделки],Таблица1[Date],1),2)*Таблица4[[#This Row],[Количество_net]]</f>
        <v>-2132.4960000000001</v>
      </c>
    </row>
    <row r="13" spans="4:8" x14ac:dyDescent="0.2">
      <c r="D13" s="22">
        <v>42216</v>
      </c>
      <c r="E13" t="s">
        <v>2771</v>
      </c>
      <c r="F13" s="15">
        <v>440</v>
      </c>
      <c r="G13">
        <f>IF(Таблица4[[#This Row],[Тип сделки]]="Продажа",-1*Таблица4[[#This Row],[Количество]],Таблица4[[#This Row],[Количество]])</f>
        <v>-440</v>
      </c>
      <c r="H13">
        <f>INDEX(Таблица1[],MATCH(Таблица4[Дата сделки],Таблица1[Date],1),2)*Таблица4[[#This Row],[Количество_net]]</f>
        <v>-2292.3692000000001</v>
      </c>
    </row>
    <row r="14" spans="4:8" x14ac:dyDescent="0.2">
      <c r="D14" s="22">
        <v>42227</v>
      </c>
      <c r="E14" t="s">
        <v>2779</v>
      </c>
      <c r="F14" s="15">
        <v>20</v>
      </c>
      <c r="G14">
        <f>IF(Таблица4[[#This Row],[Тип сделки]]="Продажа",-1*Таблица4[[#This Row],[Количество]],Таблица4[[#This Row],[Количество]])</f>
        <v>20</v>
      </c>
      <c r="H14">
        <f>INDEX(Таблица1[],MATCH(Таблица4[Дата сделки],Таблица1[Date],1),2)*Таблица4[[#This Row],[Количество_net]]</f>
        <v>106.4648</v>
      </c>
    </row>
    <row r="15" spans="4:8" x14ac:dyDescent="0.2">
      <c r="D15" s="22">
        <v>42228</v>
      </c>
      <c r="E15" t="s">
        <v>2771</v>
      </c>
      <c r="F15" s="15">
        <v>460</v>
      </c>
      <c r="G15">
        <f>IF(Таблица4[[#This Row],[Тип сделки]]="Продажа",-1*Таблица4[[#This Row],[Количество]],Таблица4[[#This Row],[Количество]])</f>
        <v>-460</v>
      </c>
      <c r="H15">
        <f>INDEX(Таблица1[],MATCH(Таблица4[Дата сделки],Таблица1[Date],1),2)*Таблица4[[#This Row],[Количество_net]]</f>
        <v>-2451.7586000000001</v>
      </c>
    </row>
    <row r="16" spans="4:8" x14ac:dyDescent="0.2">
      <c r="D16" s="22">
        <v>42228</v>
      </c>
      <c r="E16" t="s">
        <v>2779</v>
      </c>
      <c r="F16" s="15">
        <v>130</v>
      </c>
      <c r="G16">
        <f>IF(Таблица4[[#This Row],[Тип сделки]]="Продажа",-1*Таблица4[[#This Row],[Количество]],Таблица4[[#This Row],[Количество]])</f>
        <v>130</v>
      </c>
      <c r="H16">
        <f>INDEX(Таблица1[],MATCH(Таблица4[Дата сделки],Таблица1[Date],1),2)*Таблица4[[#This Row],[Количество_net]]</f>
        <v>692.88829999999996</v>
      </c>
    </row>
    <row r="17" spans="4:8" x14ac:dyDescent="0.2">
      <c r="D17" s="22">
        <v>42230</v>
      </c>
      <c r="E17" t="s">
        <v>2779</v>
      </c>
      <c r="F17" s="15">
        <v>320</v>
      </c>
      <c r="G17">
        <f>IF(Таблица4[[#This Row],[Тип сделки]]="Продажа",-1*Таблица4[[#This Row],[Количество]],Таблица4[[#This Row],[Количество]])</f>
        <v>320</v>
      </c>
      <c r="H17">
        <f>INDEX(Таблица1[],MATCH(Таблица4[Дата сделки],Таблица1[Date],1),2)*Таблица4[[#This Row],[Количество_net]]</f>
        <v>1699.6000000000001</v>
      </c>
    </row>
    <row r="18" spans="4:8" x14ac:dyDescent="0.2">
      <c r="D18" s="22">
        <v>42249</v>
      </c>
      <c r="E18" t="s">
        <v>2771</v>
      </c>
      <c r="F18" s="15">
        <v>250</v>
      </c>
      <c r="G18">
        <f>IF(Таблица4[[#This Row],[Тип сделки]]="Продажа",-1*Таблица4[[#This Row],[Количество]],Таблица4[[#This Row],[Количество]])</f>
        <v>-250</v>
      </c>
      <c r="H18">
        <f>INDEX(Таблица1[],MATCH(Таблица4[Дата сделки],Таблица1[Date],1),2)*Таблица4[[#This Row],[Количество_net]]</f>
        <v>-1190.165</v>
      </c>
    </row>
    <row r="19" spans="4:8" x14ac:dyDescent="0.2">
      <c r="D19" s="22">
        <v>42268</v>
      </c>
      <c r="E19" t="s">
        <v>2779</v>
      </c>
      <c r="F19" s="15">
        <v>160</v>
      </c>
      <c r="G19">
        <f>IF(Таблица4[[#This Row],[Тип сделки]]="Продажа",-1*Таблица4[[#This Row],[Количество]],Таблица4[[#This Row],[Количество]])</f>
        <v>160</v>
      </c>
      <c r="H19">
        <f>INDEX(Таблица1[],MATCH(Таблица4[Дата сделки],Таблица1[Date],1),2)*Таблица4[[#This Row],[Количество_net]]</f>
        <v>780.04959999999994</v>
      </c>
    </row>
    <row r="20" spans="4:8" x14ac:dyDescent="0.2">
      <c r="D20" s="22">
        <v>42269</v>
      </c>
      <c r="E20" t="s">
        <v>2771</v>
      </c>
      <c r="F20" s="15">
        <v>410</v>
      </c>
      <c r="G20">
        <f>IF(Таблица4[[#This Row],[Тип сделки]]="Продажа",-1*Таблица4[[#This Row],[Количество]],Таблица4[[#This Row],[Количество]])</f>
        <v>-410</v>
      </c>
      <c r="H20">
        <f>INDEX(Таблица1[],MATCH(Таблица4[Дата сделки],Таблица1[Date],1),2)*Таблица4[[#This Row],[Количество_net]]</f>
        <v>-1984.6665</v>
      </c>
    </row>
    <row r="21" spans="4:8" x14ac:dyDescent="0.2">
      <c r="D21" s="22">
        <v>42275</v>
      </c>
      <c r="E21" t="s">
        <v>2771</v>
      </c>
      <c r="F21" s="15">
        <v>420</v>
      </c>
      <c r="G21">
        <f>IF(Таблица4[[#This Row],[Тип сделки]]="Продажа",-1*Таблица4[[#This Row],[Количество]],Таблица4[[#This Row],[Количество]])</f>
        <v>-420</v>
      </c>
      <c r="H21">
        <f>INDEX(Таблица1[],MATCH(Таблица4[Дата сделки],Таблица1[Date],1),2)*Таблица4[[#This Row],[Количество_net]]</f>
        <v>-2008.9943999999998</v>
      </c>
    </row>
    <row r="22" spans="4:8" x14ac:dyDescent="0.2">
      <c r="D22" s="22">
        <v>42285</v>
      </c>
      <c r="E22" t="s">
        <v>2771</v>
      </c>
      <c r="F22" s="15">
        <v>170</v>
      </c>
      <c r="G22">
        <f>IF(Таблица4[[#This Row],[Тип сделки]]="Продажа",-1*Таблица4[[#This Row],[Количество]],Таблица4[[#This Row],[Количество]])</f>
        <v>-170</v>
      </c>
      <c r="H22">
        <f>INDEX(Таблица1[],MATCH(Таблица4[Дата сделки],Таблица1[Date],1),2)*Таблица4[[#This Row],[Количество_net]]</f>
        <v>-883.87419999999997</v>
      </c>
    </row>
    <row r="23" spans="4:8" x14ac:dyDescent="0.2">
      <c r="D23" s="22">
        <v>42291</v>
      </c>
      <c r="E23" t="s">
        <v>2771</v>
      </c>
      <c r="F23" s="15">
        <v>390</v>
      </c>
      <c r="G23">
        <f>IF(Таблица4[[#This Row],[Тип сделки]]="Продажа",-1*Таблица4[[#This Row],[Количество]],Таблица4[[#This Row],[Количество]])</f>
        <v>-390</v>
      </c>
      <c r="H23">
        <f>INDEX(Таблица1[],MATCH(Таблица4[Дата сделки],Таблица1[Date],1),2)*Таблица4[[#This Row],[Количество_net]]</f>
        <v>-2011.5927000000001</v>
      </c>
    </row>
    <row r="24" spans="4:8" x14ac:dyDescent="0.2">
      <c r="D24" s="22">
        <v>42305</v>
      </c>
      <c r="E24" t="s">
        <v>2779</v>
      </c>
      <c r="F24" s="15">
        <v>240</v>
      </c>
      <c r="G24">
        <f>IF(Таблица4[[#This Row],[Тип сделки]]="Продажа",-1*Таблица4[[#This Row],[Количество]],Таблица4[[#This Row],[Количество]])</f>
        <v>240</v>
      </c>
      <c r="H24">
        <f>INDEX(Таблица1[],MATCH(Таблица4[Дата сделки],Таблица1[Date],1),2)*Таблица4[[#This Row],[Количество_net]]</f>
        <v>1273.74</v>
      </c>
    </row>
    <row r="25" spans="4:8" x14ac:dyDescent="0.2">
      <c r="D25" s="22">
        <v>42307</v>
      </c>
      <c r="E25" t="s">
        <v>2779</v>
      </c>
      <c r="F25" s="15">
        <v>110</v>
      </c>
      <c r="G25">
        <f>IF(Таблица4[[#This Row],[Тип сделки]]="Продажа",-1*Таблица4[[#This Row],[Количество]],Таблица4[[#This Row],[Количество]])</f>
        <v>110</v>
      </c>
      <c r="H25">
        <f>INDEX(Таблица1[],MATCH(Таблица4[Дата сделки],Таблица1[Date],1),2)*Таблица4[[#This Row],[Количество_net]]</f>
        <v>574.70489999999995</v>
      </c>
    </row>
    <row r="26" spans="4:8" x14ac:dyDescent="0.2">
      <c r="D26" s="22">
        <v>42310</v>
      </c>
      <c r="E26" t="s">
        <v>2779</v>
      </c>
      <c r="F26" s="15">
        <v>300</v>
      </c>
      <c r="G26">
        <f>IF(Таблица4[[#This Row],[Тип сделки]]="Продажа",-1*Таблица4[[#This Row],[Количество]],Таблица4[[#This Row],[Количество]])</f>
        <v>300</v>
      </c>
      <c r="H26">
        <f>INDEX(Таблица1[],MATCH(Таблица4[Дата сделки],Таблица1[Date],1),2)*Таблица4[[#This Row],[Количество_net]]</f>
        <v>1600.173</v>
      </c>
    </row>
    <row r="27" spans="4:8" x14ac:dyDescent="0.2">
      <c r="D27" s="22">
        <v>42312</v>
      </c>
      <c r="E27" t="s">
        <v>2771</v>
      </c>
      <c r="F27" s="15">
        <v>300</v>
      </c>
      <c r="G27">
        <f>IF(Таблица4[[#This Row],[Тип сделки]]="Продажа",-1*Таблица4[[#This Row],[Количество]],Таблица4[[#This Row],[Количество]])</f>
        <v>-300</v>
      </c>
      <c r="H27">
        <f>INDEX(Таблица1[],MATCH(Таблица4[Дата сделки],Таблица1[Date],1),2)*Таблица4[[#This Row],[Количество_net]]</f>
        <v>-1530.183</v>
      </c>
    </row>
    <row r="28" spans="4:8" x14ac:dyDescent="0.2">
      <c r="D28" s="22">
        <v>42321</v>
      </c>
      <c r="E28" t="s">
        <v>2771</v>
      </c>
      <c r="F28" s="15">
        <v>430</v>
      </c>
      <c r="G28">
        <f>IF(Таблица4[[#This Row],[Тип сделки]]="Продажа",-1*Таблица4[[#This Row],[Количество]],Таблица4[[#This Row],[Количество]])</f>
        <v>-430</v>
      </c>
      <c r="H28">
        <f>INDEX(Таблица1[],MATCH(Таблица4[Дата сделки],Таблица1[Date],1),2)*Таблица4[[#This Row],[Количество_net]]</f>
        <v>-2083.7714000000001</v>
      </c>
    </row>
    <row r="29" spans="4:8" x14ac:dyDescent="0.2">
      <c r="D29" s="22">
        <v>42325</v>
      </c>
      <c r="E29" t="s">
        <v>2779</v>
      </c>
      <c r="F29" s="15">
        <v>160</v>
      </c>
      <c r="G29">
        <f>IF(Таблица4[[#This Row],[Тип сделки]]="Продажа",-1*Таблица4[[#This Row],[Количество]],Таблица4[[#This Row],[Количество]])</f>
        <v>160</v>
      </c>
      <c r="H29">
        <f>INDEX(Таблица1[],MATCH(Таблица4[Дата сделки],Таблица1[Date],1),2)*Таблица4[[#This Row],[Количество_net]]</f>
        <v>783.24799999999993</v>
      </c>
    </row>
    <row r="30" spans="4:8" x14ac:dyDescent="0.2">
      <c r="D30" s="22">
        <v>42325</v>
      </c>
      <c r="E30" t="s">
        <v>2771</v>
      </c>
      <c r="F30" s="15">
        <v>440</v>
      </c>
      <c r="G30">
        <f>IF(Таблица4[[#This Row],[Тип сделки]]="Продажа",-1*Таблица4[[#This Row],[Количество]],Таблица4[[#This Row],[Количество]])</f>
        <v>-440</v>
      </c>
      <c r="H30">
        <f>INDEX(Таблица1[],MATCH(Таблица4[Дата сделки],Таблица1[Date],1),2)*Таблица4[[#This Row],[Количество_net]]</f>
        <v>-2153.9319999999998</v>
      </c>
    </row>
    <row r="31" spans="4:8" x14ac:dyDescent="0.2">
      <c r="D31" s="22">
        <v>42327</v>
      </c>
      <c r="E31" t="s">
        <v>2771</v>
      </c>
      <c r="F31" s="15">
        <v>280</v>
      </c>
      <c r="G31">
        <f>IF(Таблица4[[#This Row],[Тип сделки]]="Продажа",-1*Таблица4[[#This Row],[Количество]],Таблица4[[#This Row],[Количество]])</f>
        <v>-280</v>
      </c>
      <c r="H31">
        <f>INDEX(Таблица1[],MATCH(Таблица4[Дата сделки],Таблица1[Date],1),2)*Таблица4[[#This Row],[Количество_net]]</f>
        <v>-1380.3915999999999</v>
      </c>
    </row>
    <row r="32" spans="4:8" x14ac:dyDescent="0.2">
      <c r="D32" s="22">
        <v>42332</v>
      </c>
      <c r="E32" t="s">
        <v>2771</v>
      </c>
      <c r="F32" s="15">
        <v>170</v>
      </c>
      <c r="G32">
        <f>IF(Таблица4[[#This Row],[Тип сделки]]="Продажа",-1*Таблица4[[#This Row],[Количество]],Таблица4[[#This Row],[Количество]])</f>
        <v>-170</v>
      </c>
      <c r="H32">
        <f>INDEX(Таблица1[],MATCH(Таблица4[Дата сделки],Таблица1[Date],1),2)*Таблица4[[#This Row],[Количество_net]]</f>
        <v>-846.93319999999994</v>
      </c>
    </row>
    <row r="33" spans="4:8" x14ac:dyDescent="0.2">
      <c r="D33" s="22">
        <v>42340</v>
      </c>
      <c r="E33" t="s">
        <v>2771</v>
      </c>
      <c r="F33" s="15">
        <v>320</v>
      </c>
      <c r="G33">
        <f>IF(Таблица4[[#This Row],[Тип сделки]]="Продажа",-1*Таблица4[[#This Row],[Количество]],Таблица4[[#This Row],[Количество]])</f>
        <v>-320</v>
      </c>
      <c r="H33">
        <f>INDEX(Таблица1[],MATCH(Таблица4[Дата сделки],Таблица1[Date],1),2)*Таблица4[[#This Row],[Количество_net]]</f>
        <v>-1625.7952</v>
      </c>
    </row>
    <row r="34" spans="4:8" x14ac:dyDescent="0.2">
      <c r="D34" s="22">
        <v>42345</v>
      </c>
      <c r="E34" t="s">
        <v>2771</v>
      </c>
      <c r="F34" s="15">
        <v>390</v>
      </c>
      <c r="G34">
        <f>IF(Таблица4[[#This Row],[Тип сделки]]="Продажа",-1*Таблица4[[#This Row],[Количество]],Таблица4[[#This Row],[Количество]])</f>
        <v>-390</v>
      </c>
      <c r="H34">
        <f>INDEX(Таблица1[],MATCH(Таблица4[Дата сделки],Таблица1[Date],1),2)*Таблица4[[#This Row],[Количество_net]]</f>
        <v>-1995.4778999999999</v>
      </c>
    </row>
    <row r="35" spans="4:8" x14ac:dyDescent="0.2">
      <c r="D35" s="22">
        <v>42348</v>
      </c>
      <c r="E35" t="s">
        <v>2779</v>
      </c>
      <c r="F35" s="15">
        <v>170</v>
      </c>
      <c r="G35">
        <f>IF(Таблица4[[#This Row],[Тип сделки]]="Продажа",-1*Таблица4[[#This Row],[Количество]],Таблица4[[#This Row],[Количество]])</f>
        <v>170</v>
      </c>
      <c r="H35">
        <f>INDEX(Таблица1[],MATCH(Таблица4[Дата сделки],Таблица1[Date],1),2)*Таблица4[[#This Row],[Количество_net]]</f>
        <v>852.59930000000008</v>
      </c>
    </row>
    <row r="36" spans="4:8" x14ac:dyDescent="0.2">
      <c r="D36" s="22">
        <v>42352</v>
      </c>
      <c r="E36" t="s">
        <v>2779</v>
      </c>
      <c r="F36" s="15">
        <v>230</v>
      </c>
      <c r="G36">
        <f>IF(Таблица4[[#This Row],[Тип сделки]]="Продажа",-1*Таблица4[[#This Row],[Количество]],Таблица4[[#This Row],[Количество]])</f>
        <v>230</v>
      </c>
      <c r="H36">
        <f>INDEX(Таблица1[],MATCH(Таблица4[Дата сделки],Таблица1[Date],1),2)*Таблица4[[#This Row],[Количество_net]]</f>
        <v>1160.5685000000001</v>
      </c>
    </row>
    <row r="37" spans="4:8" x14ac:dyDescent="0.2">
      <c r="D37" s="22">
        <v>42361</v>
      </c>
      <c r="E37" t="s">
        <v>2771</v>
      </c>
      <c r="F37" s="15">
        <v>20</v>
      </c>
      <c r="G37">
        <f>IF(Таблица4[[#This Row],[Тип сделки]]="Продажа",-1*Таблица4[[#This Row],[Количество]],Таблица4[[#This Row],[Количество]])</f>
        <v>-20</v>
      </c>
      <c r="H37">
        <f>INDEX(Таблица1[],MATCH(Таблица4[Дата сделки],Таблица1[Date],1),2)*Таблица4[[#This Row],[Количество_net]]</f>
        <v>-105.8516</v>
      </c>
    </row>
    <row r="38" spans="4:8" x14ac:dyDescent="0.2">
      <c r="D38" s="22">
        <v>42362</v>
      </c>
      <c r="E38" t="s">
        <v>2779</v>
      </c>
      <c r="F38" s="15">
        <v>250</v>
      </c>
      <c r="G38">
        <f>IF(Таблица4[[#This Row],[Тип сделки]]="Продажа",-1*Таблица4[[#This Row],[Количество]],Таблица4[[#This Row],[Количество]])</f>
        <v>250</v>
      </c>
      <c r="H38">
        <f>INDEX(Таблица1[],MATCH(Таблица4[Дата сделки],Таблица1[Date],1),2)*Таблица4[[#This Row],[Количество_net]]</f>
        <v>1320.48</v>
      </c>
    </row>
    <row r="39" spans="4:8" x14ac:dyDescent="0.2">
      <c r="D39" s="22">
        <v>42368</v>
      </c>
      <c r="E39" t="s">
        <v>2779</v>
      </c>
      <c r="F39" s="15">
        <v>50</v>
      </c>
      <c r="G39">
        <f>IF(Таблица4[[#This Row],[Тип сделки]]="Продажа",-1*Таблица4[[#This Row],[Количество]],Таблица4[[#This Row],[Количество]])</f>
        <v>50</v>
      </c>
      <c r="H39">
        <f>INDEX(Таблица1[],MATCH(Таблица4[Дата сделки],Таблица1[Date],1),2)*Таблица4[[#This Row],[Количество_net]]</f>
        <v>269.02850000000001</v>
      </c>
    </row>
    <row r="40" spans="4:8" x14ac:dyDescent="0.2">
      <c r="D40" s="22">
        <v>42373</v>
      </c>
      <c r="E40" t="s">
        <v>2771</v>
      </c>
      <c r="F40" s="15">
        <v>180</v>
      </c>
      <c r="G40">
        <f>IF(Таблица4[[#This Row],[Тип сделки]]="Продажа",-1*Таблица4[[#This Row],[Количество]],Таблица4[[#This Row],[Количество]])</f>
        <v>-180</v>
      </c>
      <c r="H40">
        <f>INDEX(Таблица1[],MATCH(Таблица4[Дата сделки],Таблица1[Date],1),2)*Таблица4[[#This Row],[Количество_net]]</f>
        <v>-951.46559999999999</v>
      </c>
    </row>
    <row r="41" spans="4:8" x14ac:dyDescent="0.2">
      <c r="D41" s="22">
        <v>42375</v>
      </c>
      <c r="E41" t="s">
        <v>2771</v>
      </c>
      <c r="F41" s="15">
        <v>500</v>
      </c>
      <c r="G41">
        <f>IF(Таблица4[[#This Row],[Тип сделки]]="Продажа",-1*Таблица4[[#This Row],[Количество]],Таблица4[[#This Row],[Количество]])</f>
        <v>-500</v>
      </c>
      <c r="H41">
        <f>INDEX(Таблица1[],MATCH(Таблица4[Дата сделки],Таблица1[Date],1),2)*Таблица4[[#This Row],[Количество_net]]</f>
        <v>-2679.62</v>
      </c>
    </row>
    <row r="42" spans="4:8" x14ac:dyDescent="0.2">
      <c r="D42" s="22">
        <v>42380</v>
      </c>
      <c r="E42" t="s">
        <v>2771</v>
      </c>
      <c r="F42" s="15">
        <v>80</v>
      </c>
      <c r="G42">
        <f>IF(Таблица4[[#This Row],[Тип сделки]]="Продажа",-1*Таблица4[[#This Row],[Количество]],Таблица4[[#This Row],[Количество]])</f>
        <v>-80</v>
      </c>
      <c r="H42">
        <f>INDEX(Таблица1[],MATCH(Таблица4[Дата сделки],Таблица1[Date],1),2)*Таблица4[[#This Row],[Количество_net]]</f>
        <v>-420.84719999999999</v>
      </c>
    </row>
    <row r="43" spans="4:8" x14ac:dyDescent="0.2">
      <c r="D43" s="22">
        <v>42381</v>
      </c>
      <c r="E43" t="s">
        <v>2771</v>
      </c>
      <c r="F43" s="15">
        <v>390</v>
      </c>
      <c r="G43">
        <f>IF(Таблица4[[#This Row],[Тип сделки]]="Продажа",-1*Таблица4[[#This Row],[Количество]],Таблица4[[#This Row],[Количество]])</f>
        <v>-390</v>
      </c>
      <c r="H43">
        <f>INDEX(Таблица1[],MATCH(Таблица4[Дата сделки],Таблица1[Date],1),2)*Таблица4[[#This Row],[Количество_net]]</f>
        <v>-2037.0713999999998</v>
      </c>
    </row>
    <row r="44" spans="4:8" x14ac:dyDescent="0.2">
      <c r="D44" s="22">
        <v>42384</v>
      </c>
      <c r="E44" t="s">
        <v>2779</v>
      </c>
      <c r="F44" s="15">
        <v>130</v>
      </c>
      <c r="G44">
        <f>IF(Таблица4[[#This Row],[Тип сделки]]="Продажа",-1*Таблица4[[#This Row],[Количество]],Таблица4[[#This Row],[Количество]])</f>
        <v>130</v>
      </c>
      <c r="H44">
        <f>INDEX(Таблица1[],MATCH(Таблица4[Дата сделки],Таблица1[Date],1),2)*Таблица4[[#This Row],[Количество_net]]</f>
        <v>655.28059999999994</v>
      </c>
    </row>
    <row r="45" spans="4:8" x14ac:dyDescent="0.2">
      <c r="D45" s="22">
        <v>42390</v>
      </c>
      <c r="E45" t="s">
        <v>2779</v>
      </c>
      <c r="F45" s="15">
        <v>470</v>
      </c>
      <c r="G45">
        <f>IF(Таблица4[[#This Row],[Тип сделки]]="Продажа",-1*Таблица4[[#This Row],[Количество]],Таблица4[[#This Row],[Количество]])</f>
        <v>470</v>
      </c>
      <c r="H45">
        <f>INDEX(Таблица1[],MATCH(Таблица4[Дата сделки],Таблица1[Date],1),2)*Таблица4[[#This Row],[Количество_net]]</f>
        <v>2315.2059000000004</v>
      </c>
    </row>
    <row r="46" spans="4:8" x14ac:dyDescent="0.2">
      <c r="D46" s="22">
        <v>42397</v>
      </c>
      <c r="E46" t="s">
        <v>2779</v>
      </c>
      <c r="F46" s="15">
        <v>440</v>
      </c>
      <c r="G46">
        <f>IF(Таблица4[[#This Row],[Тип сделки]]="Продажа",-1*Таблица4[[#This Row],[Количество]],Таблица4[[#This Row],[Количество]])</f>
        <v>440</v>
      </c>
      <c r="H46">
        <f>INDEX(Таблица1[],MATCH(Таблица4[Дата сделки],Таблица1[Date],1),2)*Таблица4[[#This Row],[Количество_net]]</f>
        <v>2235.4684000000002</v>
      </c>
    </row>
    <row r="47" spans="4:8" x14ac:dyDescent="0.2">
      <c r="D47" s="22">
        <v>42410</v>
      </c>
      <c r="E47" t="s">
        <v>2771</v>
      </c>
      <c r="F47" s="15">
        <v>430</v>
      </c>
      <c r="G47">
        <f>IF(Таблица4[[#This Row],[Тип сделки]]="Продажа",-1*Таблица4[[#This Row],[Количество]],Таблица4[[#This Row],[Количество]])</f>
        <v>-430</v>
      </c>
      <c r="H47">
        <f>INDEX(Таблица1[],MATCH(Таблица4[Дата сделки],Таблица1[Date],1),2)*Таблица4[[#This Row],[Количество_net]]</f>
        <v>-2082.0514000000003</v>
      </c>
    </row>
    <row r="48" spans="4:8" x14ac:dyDescent="0.2">
      <c r="D48" s="22">
        <v>42411</v>
      </c>
      <c r="E48" t="s">
        <v>2779</v>
      </c>
      <c r="F48" s="15">
        <v>180</v>
      </c>
      <c r="G48">
        <f>IF(Таблица4[[#This Row],[Тип сделки]]="Продажа",-1*Таблица4[[#This Row],[Количество]],Таблица4[[#This Row],[Количество]])</f>
        <v>180</v>
      </c>
      <c r="H48">
        <f>INDEX(Таблица1[],MATCH(Таблица4[Дата сделки],Таблица1[Date],1),2)*Таблица4[[#This Row],[Количество_net]]</f>
        <v>858.35879999999997</v>
      </c>
    </row>
    <row r="49" spans="4:8" x14ac:dyDescent="0.2">
      <c r="D49" s="22">
        <v>42416</v>
      </c>
      <c r="E49" t="s">
        <v>2779</v>
      </c>
      <c r="F49" s="15">
        <v>30</v>
      </c>
      <c r="G49">
        <f>IF(Таблица4[[#This Row],[Тип сделки]]="Продажа",-1*Таблица4[[#This Row],[Количество]],Таблица4[[#This Row],[Количество]])</f>
        <v>30</v>
      </c>
      <c r="H49">
        <f>INDEX(Таблица1[],MATCH(Таблица4[Дата сделки],Таблица1[Date],1),2)*Таблица4[[#This Row],[Количество_net]]</f>
        <v>146.45910000000001</v>
      </c>
    </row>
    <row r="50" spans="4:8" x14ac:dyDescent="0.2">
      <c r="D50" s="22">
        <v>42419</v>
      </c>
      <c r="E50" t="s">
        <v>2779</v>
      </c>
      <c r="F50" s="15">
        <v>220</v>
      </c>
      <c r="G50">
        <f>IF(Таблица4[[#This Row],[Тип сделки]]="Продажа",-1*Таблица4[[#This Row],[Количество]],Таблица4[[#This Row],[Количество]])</f>
        <v>220</v>
      </c>
      <c r="H50">
        <f>INDEX(Таблица1[],MATCH(Таблица4[Дата сделки],Таблица1[Date],1),2)*Таблица4[[#This Row],[Количество_net]]</f>
        <v>1061.1304</v>
      </c>
    </row>
    <row r="51" spans="4:8" x14ac:dyDescent="0.2">
      <c r="D51" s="22">
        <v>42419</v>
      </c>
      <c r="E51" t="s">
        <v>2771</v>
      </c>
      <c r="F51" s="15">
        <v>310</v>
      </c>
      <c r="G51">
        <f>IF(Таблица4[[#This Row],[Тип сделки]]="Продажа",-1*Таблица4[[#This Row],[Количество]],Таблица4[[#This Row],[Количество]])</f>
        <v>-310</v>
      </c>
      <c r="H51">
        <f>INDEX(Таблица1[],MATCH(Таблица4[Дата сделки],Таблица1[Date],1),2)*Таблица4[[#This Row],[Количество_net]]</f>
        <v>-1495.2292</v>
      </c>
    </row>
    <row r="52" spans="4:8" x14ac:dyDescent="0.2">
      <c r="D52" s="22">
        <v>42425</v>
      </c>
      <c r="E52" t="s">
        <v>2771</v>
      </c>
      <c r="F52" s="15">
        <v>420</v>
      </c>
      <c r="G52">
        <f>IF(Таблица4[[#This Row],[Тип сделки]]="Продажа",-1*Таблица4[[#This Row],[Количество]],Таблица4[[#This Row],[Количество]])</f>
        <v>-420</v>
      </c>
      <c r="H52">
        <f>INDEX(Таблица1[],MATCH(Таблица4[Дата сделки],Таблица1[Date],1),2)*Таблица4[[#This Row],[Количество_net]]</f>
        <v>-2050.4274</v>
      </c>
    </row>
    <row r="53" spans="4:8" x14ac:dyDescent="0.2">
      <c r="D53" s="22">
        <v>42430</v>
      </c>
      <c r="E53" t="s">
        <v>2779</v>
      </c>
      <c r="F53" s="15">
        <v>30</v>
      </c>
      <c r="G53">
        <f>IF(Таблица4[[#This Row],[Тип сделки]]="Продажа",-1*Таблица4[[#This Row],[Количество]],Таблица4[[#This Row],[Количество]])</f>
        <v>30</v>
      </c>
      <c r="H53">
        <f>INDEX(Таблица1[],MATCH(Таблица4[Дата сделки],Таблица1[Date],1),2)*Таблица4[[#This Row],[Количество_net]]</f>
        <v>151.45859999999999</v>
      </c>
    </row>
    <row r="54" spans="4:8" x14ac:dyDescent="0.2">
      <c r="D54" s="22">
        <v>42433</v>
      </c>
      <c r="E54" t="s">
        <v>2779</v>
      </c>
      <c r="F54" s="15">
        <v>500</v>
      </c>
      <c r="G54">
        <f>IF(Таблица4[[#This Row],[Тип сделки]]="Продажа",-1*Таблица4[[#This Row],[Количество]],Таблица4[[#This Row],[Количество]])</f>
        <v>500</v>
      </c>
      <c r="H54">
        <f>INDEX(Таблица1[],MATCH(Таблица4[Дата сделки],Таблица1[Date],1),2)*Таблица4[[#This Row],[Количество_net]]</f>
        <v>2568.9700000000003</v>
      </c>
    </row>
    <row r="55" spans="4:8" x14ac:dyDescent="0.2">
      <c r="D55" s="22">
        <v>42433</v>
      </c>
      <c r="E55" t="s">
        <v>2779</v>
      </c>
      <c r="F55" s="15">
        <v>450</v>
      </c>
      <c r="G55">
        <f>IF(Таблица4[[#This Row],[Тип сделки]]="Продажа",-1*Таблица4[[#This Row],[Количество]],Таблица4[[#This Row],[Количество]])</f>
        <v>450</v>
      </c>
      <c r="H55">
        <f>INDEX(Таблица1[],MATCH(Таблица4[Дата сделки],Таблица1[Date],1),2)*Таблица4[[#This Row],[Количество_net]]</f>
        <v>2312.0730000000003</v>
      </c>
    </row>
    <row r="56" spans="4:8" x14ac:dyDescent="0.2">
      <c r="D56" s="22">
        <v>42436</v>
      </c>
      <c r="E56" t="s">
        <v>2771</v>
      </c>
      <c r="F56" s="15">
        <v>110</v>
      </c>
      <c r="G56">
        <f>IF(Таблица4[[#This Row],[Тип сделки]]="Продажа",-1*Таблица4[[#This Row],[Количество]],Таблица4[[#This Row],[Количество]])</f>
        <v>-110</v>
      </c>
      <c r="H56">
        <f>INDEX(Таблица1[],MATCH(Таблица4[Дата сделки],Таблица1[Date],1),2)*Таблица4[[#This Row],[Количество_net]]</f>
        <v>-565.90599999999995</v>
      </c>
    </row>
    <row r="57" spans="4:8" x14ac:dyDescent="0.2">
      <c r="D57" s="22">
        <v>42444</v>
      </c>
      <c r="E57" t="s">
        <v>2771</v>
      </c>
      <c r="F57" s="15">
        <v>160</v>
      </c>
      <c r="G57">
        <f>IF(Таблица4[[#This Row],[Тип сделки]]="Продажа",-1*Таблица4[[#This Row],[Количество]],Таблица4[[#This Row],[Количество]])</f>
        <v>-160</v>
      </c>
      <c r="H57">
        <f>INDEX(Таблица1[],MATCH(Таблица4[Дата сделки],Таблица1[Date],1),2)*Таблица4[[#This Row],[Количество_net]]</f>
        <v>-837.64160000000004</v>
      </c>
    </row>
    <row r="58" spans="4:8" x14ac:dyDescent="0.2">
      <c r="D58" s="22">
        <v>42450</v>
      </c>
      <c r="E58" t="s">
        <v>2779</v>
      </c>
      <c r="F58" s="15">
        <v>120</v>
      </c>
      <c r="G58">
        <f>IF(Таблица4[[#This Row],[Тип сделки]]="Продажа",-1*Таблица4[[#This Row],[Количество]],Таблица4[[#This Row],[Количество]])</f>
        <v>120</v>
      </c>
      <c r="H58">
        <f>INDEX(Таблица1[],MATCH(Таблица4[Дата сделки],Таблица1[Date],1),2)*Таблица4[[#This Row],[Количество_net]]</f>
        <v>644.06880000000001</v>
      </c>
    </row>
    <row r="59" spans="4:8" x14ac:dyDescent="0.2">
      <c r="D59" s="22">
        <v>42459</v>
      </c>
      <c r="E59" t="s">
        <v>2771</v>
      </c>
      <c r="F59" s="15">
        <v>350</v>
      </c>
      <c r="G59">
        <f>IF(Таблица4[[#This Row],[Тип сделки]]="Продажа",-1*Таблица4[[#This Row],[Количество]],Таблица4[[#This Row],[Количество]])</f>
        <v>-350</v>
      </c>
      <c r="H59">
        <f>INDEX(Таблица1[],MATCH(Таблица4[Дата сделки],Таблица1[Date],1),2)*Таблица4[[#This Row],[Количество_net]]</f>
        <v>-1944.3235</v>
      </c>
    </row>
    <row r="60" spans="4:8" x14ac:dyDescent="0.2">
      <c r="D60" s="22">
        <v>42459</v>
      </c>
      <c r="E60" t="s">
        <v>2771</v>
      </c>
      <c r="F60" s="15">
        <v>40</v>
      </c>
      <c r="G60">
        <f>IF(Таблица4[[#This Row],[Тип сделки]]="Продажа",-1*Таблица4[[#This Row],[Количество]],Таблица4[[#This Row],[Количество]])</f>
        <v>-40</v>
      </c>
      <c r="H60">
        <f>INDEX(Таблица1[],MATCH(Таблица4[Дата сделки],Таблица1[Date],1),2)*Таблица4[[#This Row],[Количество_net]]</f>
        <v>-222.20839999999998</v>
      </c>
    </row>
    <row r="61" spans="4:8" x14ac:dyDescent="0.2">
      <c r="D61" s="22">
        <v>42464</v>
      </c>
      <c r="E61" t="s">
        <v>2779</v>
      </c>
      <c r="F61" s="15">
        <v>320</v>
      </c>
      <c r="G61">
        <f>IF(Таблица4[[#This Row],[Тип сделки]]="Продажа",-1*Таблица4[[#This Row],[Количество]],Таблица4[[#This Row],[Количество]])</f>
        <v>320</v>
      </c>
      <c r="H61">
        <f>INDEX(Таблица1[],MATCH(Таблица4[Дата сделки],Таблица1[Date],1),2)*Таблица4[[#This Row],[Количество_net]]</f>
        <v>1797.2927999999999</v>
      </c>
    </row>
    <row r="62" spans="4:8" x14ac:dyDescent="0.2">
      <c r="D62" s="22">
        <v>42467</v>
      </c>
      <c r="E62" t="s">
        <v>2779</v>
      </c>
      <c r="F62" s="15">
        <v>0</v>
      </c>
      <c r="G62">
        <f>IF(Таблица4[[#This Row],[Тип сделки]]="Продажа",-1*Таблица4[[#This Row],[Количество]],Таблица4[[#This Row],[Количество]])</f>
        <v>0</v>
      </c>
      <c r="H62">
        <f>INDEX(Таблица1[],MATCH(Таблица4[Дата сделки],Таблица1[Date],1),2)*Таблица4[[#This Row],[Количество_net]]</f>
        <v>0</v>
      </c>
    </row>
    <row r="63" spans="4:8" x14ac:dyDescent="0.2">
      <c r="D63" s="22">
        <v>42467</v>
      </c>
      <c r="E63" t="s">
        <v>2779</v>
      </c>
      <c r="F63" s="15">
        <v>500</v>
      </c>
      <c r="G63">
        <f>IF(Таблица4[[#This Row],[Тип сделки]]="Продажа",-1*Таблица4[[#This Row],[Количество]],Таблица4[[#This Row],[Количество]])</f>
        <v>500</v>
      </c>
      <c r="H63">
        <f>INDEX(Таблица1[],MATCH(Таблица4[Дата сделки],Таблица1[Date],1),2)*Таблица4[[#This Row],[Количество_net]]</f>
        <v>2790.9349999999999</v>
      </c>
    </row>
    <row r="64" spans="4:8" x14ac:dyDescent="0.2">
      <c r="D64" s="22">
        <v>42471</v>
      </c>
      <c r="E64" t="s">
        <v>2771</v>
      </c>
      <c r="F64" s="15">
        <v>50</v>
      </c>
      <c r="G64">
        <f>IF(Таблица4[[#This Row],[Тип сделки]]="Продажа",-1*Таблица4[[#This Row],[Количество]],Таблица4[[#This Row],[Количество]])</f>
        <v>-50</v>
      </c>
      <c r="H64">
        <f>INDEX(Таблица1[],MATCH(Таблица4[Дата сделки],Таблица1[Date],1),2)*Таблица4[[#This Row],[Количество_net]]</f>
        <v>-275.49399999999997</v>
      </c>
    </row>
    <row r="65" spans="4:8" x14ac:dyDescent="0.2">
      <c r="D65" s="22">
        <v>42479</v>
      </c>
      <c r="E65" t="s">
        <v>2779</v>
      </c>
      <c r="F65" s="15">
        <v>290</v>
      </c>
      <c r="G65">
        <f>IF(Таблица4[[#This Row],[Тип сделки]]="Продажа",-1*Таблица4[[#This Row],[Количество]],Таблица4[[#This Row],[Количество]])</f>
        <v>290</v>
      </c>
      <c r="H65">
        <f>INDEX(Таблица1[],MATCH(Таблица4[Дата сделки],Таблица1[Date],1),2)*Таблица4[[#This Row],[Количество_net]]</f>
        <v>1581.2424000000001</v>
      </c>
    </row>
    <row r="66" spans="4:8" x14ac:dyDescent="0.2">
      <c r="D66" s="22">
        <v>42488</v>
      </c>
      <c r="E66" t="s">
        <v>2771</v>
      </c>
      <c r="F66" s="15">
        <v>390</v>
      </c>
      <c r="G66">
        <f>IF(Таблица4[[#This Row],[Тип сделки]]="Продажа",-1*Таблица4[[#This Row],[Количество]],Таблица4[[#This Row],[Количество]])</f>
        <v>-390</v>
      </c>
      <c r="H66">
        <f>INDEX(Таблица1[],MATCH(Таблица4[Дата сделки],Таблица1[Date],1),2)*Таблица4[[#This Row],[Количество_net]]</f>
        <v>-2082.8222999999998</v>
      </c>
    </row>
    <row r="67" spans="4:8" x14ac:dyDescent="0.2">
      <c r="D67" s="22">
        <v>42496</v>
      </c>
      <c r="E67" t="s">
        <v>2771</v>
      </c>
      <c r="F67" s="15">
        <v>350</v>
      </c>
      <c r="G67">
        <f>IF(Таблица4[[#This Row],[Тип сделки]]="Продажа",-1*Таблица4[[#This Row],[Количество]],Таблица4[[#This Row],[Количество]])</f>
        <v>-350</v>
      </c>
      <c r="H67">
        <f>INDEX(Таблица1[],MATCH(Таблица4[Дата сделки],Таблица1[Date],1),2)*Таблица4[[#This Row],[Количество_net]]</f>
        <v>-1997.982</v>
      </c>
    </row>
    <row r="68" spans="4:8" x14ac:dyDescent="0.2">
      <c r="D68" s="22">
        <v>42506</v>
      </c>
      <c r="E68" t="s">
        <v>2771</v>
      </c>
      <c r="F68" s="15">
        <v>180</v>
      </c>
      <c r="G68">
        <f>IF(Таблица4[[#This Row],[Тип сделки]]="Продажа",-1*Таблица4[[#This Row],[Количество]],Таблица4[[#This Row],[Количество]])</f>
        <v>-180</v>
      </c>
      <c r="H68">
        <f>INDEX(Таблица1[],MATCH(Таблица4[Дата сделки],Таблица1[Date],1),2)*Таблица4[[#This Row],[Количество_net]]</f>
        <v>-1023.9354000000001</v>
      </c>
    </row>
    <row r="69" spans="4:8" x14ac:dyDescent="0.2">
      <c r="D69" s="22">
        <v>42521</v>
      </c>
      <c r="E69" t="s">
        <v>2771</v>
      </c>
      <c r="F69" s="15">
        <v>40</v>
      </c>
      <c r="G69">
        <f>IF(Таблица4[[#This Row],[Тип сделки]]="Продажа",-1*Таблица4[[#This Row],[Количество]],Таблица4[[#This Row],[Количество]])</f>
        <v>-40</v>
      </c>
      <c r="H69">
        <f>INDEX(Таблица1[],MATCH(Таблица4[Дата сделки],Таблица1[Date],1),2)*Таблица4[[#This Row],[Количество_net]]</f>
        <v>-227.43439999999998</v>
      </c>
    </row>
    <row r="70" spans="4:8" x14ac:dyDescent="0.2">
      <c r="D70" s="22">
        <v>42522</v>
      </c>
      <c r="E70" t="s">
        <v>2779</v>
      </c>
      <c r="F70" s="15">
        <v>20</v>
      </c>
      <c r="G70">
        <f>IF(Таблица4[[#This Row],[Тип сделки]]="Продажа",-1*Таблица4[[#This Row],[Количество]],Таблица4[[#This Row],[Количество]])</f>
        <v>20</v>
      </c>
      <c r="H70">
        <f>INDEX(Таблица1[],MATCH(Таблица4[Дата сделки],Таблица1[Date],1),2)*Таблица4[[#This Row],[Количество_net]]</f>
        <v>111.66420000000001</v>
      </c>
    </row>
    <row r="71" spans="4:8" x14ac:dyDescent="0.2">
      <c r="D71" s="22">
        <v>42523</v>
      </c>
      <c r="E71" t="s">
        <v>2779</v>
      </c>
      <c r="F71" s="15">
        <v>150</v>
      </c>
      <c r="G71">
        <f>IF(Таблица4[[#This Row],[Тип сделки]]="Продажа",-1*Таблица4[[#This Row],[Количество]],Таблица4[[#This Row],[Количество]])</f>
        <v>150</v>
      </c>
      <c r="H71">
        <f>INDEX(Таблица1[],MATCH(Таблица4[Дата сделки],Таблица1[Date],1),2)*Таблица4[[#This Row],[Количество_net]]</f>
        <v>832.48199999999997</v>
      </c>
    </row>
    <row r="72" spans="4:8" x14ac:dyDescent="0.2">
      <c r="D72" s="22">
        <v>42531</v>
      </c>
      <c r="E72" t="s">
        <v>2779</v>
      </c>
      <c r="F72" s="15">
        <v>340</v>
      </c>
      <c r="G72">
        <f>IF(Таблица4[[#This Row],[Тип сделки]]="Продажа",-1*Таблица4[[#This Row],[Количество]],Таблица4[[#This Row],[Количество]])</f>
        <v>340</v>
      </c>
      <c r="H72">
        <f>INDEX(Таблица1[],MATCH(Таблица4[Дата сделки],Таблица1[Date],1),2)*Таблица4[[#This Row],[Количество_net]]</f>
        <v>1850.6981999999998</v>
      </c>
    </row>
    <row r="73" spans="4:8" x14ac:dyDescent="0.2">
      <c r="D73" s="22">
        <v>42550</v>
      </c>
      <c r="E73" t="s">
        <v>2771</v>
      </c>
      <c r="F73" s="15">
        <v>110</v>
      </c>
      <c r="G73">
        <f>IF(Таблица4[[#This Row],[Тип сделки]]="Продажа",-1*Таблица4[[#This Row],[Количество]],Таблица4[[#This Row],[Количество]])</f>
        <v>-110</v>
      </c>
      <c r="H73">
        <f>INDEX(Таблица1[],MATCH(Таблица4[Дата сделки],Таблица1[Date],1),2)*Таблица4[[#This Row],[Количество_net]]</f>
        <v>-636.58979999999997</v>
      </c>
    </row>
    <row r="74" spans="4:8" x14ac:dyDescent="0.2">
      <c r="D74" s="22">
        <v>42556</v>
      </c>
      <c r="E74" t="s">
        <v>2771</v>
      </c>
      <c r="F74" s="15">
        <v>470</v>
      </c>
      <c r="G74">
        <f>IF(Таблица4[[#This Row],[Тип сделки]]="Продажа",-1*Таблица4[[#This Row],[Количество]],Таблица4[[#This Row],[Количество]])</f>
        <v>-470</v>
      </c>
      <c r="H74">
        <f>INDEX(Таблица1[],MATCH(Таблица4[Дата сделки],Таблица1[Date],1),2)*Таблица4[[#This Row],[Количество_net]]</f>
        <v>-2827.1205</v>
      </c>
    </row>
    <row r="75" spans="4:8" x14ac:dyDescent="0.2">
      <c r="D75" s="22">
        <v>42558</v>
      </c>
      <c r="E75" t="s">
        <v>2779</v>
      </c>
      <c r="F75" s="15">
        <v>500</v>
      </c>
      <c r="G75">
        <f>IF(Таблица4[[#This Row],[Тип сделки]]="Продажа",-1*Таблица4[[#This Row],[Количество]],Таблица4[[#This Row],[Количество]])</f>
        <v>500</v>
      </c>
      <c r="H75">
        <f>INDEX(Таблица1[],MATCH(Таблица4[Дата сделки],Таблица1[Date],1),2)*Таблица4[[#This Row],[Количество_net]]</f>
        <v>2992.24</v>
      </c>
    </row>
    <row r="76" spans="4:8" x14ac:dyDescent="0.2">
      <c r="D76" s="22">
        <v>42566</v>
      </c>
      <c r="E76" t="s">
        <v>2771</v>
      </c>
      <c r="F76" s="15">
        <v>10</v>
      </c>
      <c r="G76">
        <f>IF(Таблица4[[#This Row],[Тип сделки]]="Продажа",-1*Таблица4[[#This Row],[Количество]],Таблица4[[#This Row],[Количество]])</f>
        <v>-10</v>
      </c>
      <c r="H76">
        <f>INDEX(Таблица1[],MATCH(Таблица4[Дата сделки],Таблица1[Date],1),2)*Таблица4[[#This Row],[Количество_net]]</f>
        <v>-60.671400000000006</v>
      </c>
    </row>
    <row r="77" spans="4:8" x14ac:dyDescent="0.2">
      <c r="D77" s="22">
        <v>42569</v>
      </c>
      <c r="E77" t="s">
        <v>2779</v>
      </c>
      <c r="F77" s="15">
        <v>310</v>
      </c>
      <c r="G77">
        <f>IF(Таблица4[[#This Row],[Тип сделки]]="Продажа",-1*Таблица4[[#This Row],[Количество]],Таблица4[[#This Row],[Количество]])</f>
        <v>310</v>
      </c>
      <c r="H77">
        <f>INDEX(Таблица1[],MATCH(Таблица4[Дата сделки],Таблица1[Date],1),2)*Таблица4[[#This Row],[Количество_net]]</f>
        <v>1864.6965</v>
      </c>
    </row>
    <row r="78" spans="4:8" x14ac:dyDescent="0.2">
      <c r="D78" s="22">
        <v>42570</v>
      </c>
      <c r="E78" t="s">
        <v>2771</v>
      </c>
      <c r="F78" s="15">
        <v>480</v>
      </c>
      <c r="G78">
        <f>IF(Таблица4[[#This Row],[Тип сделки]]="Продажа",-1*Таблица4[[#This Row],[Количество]],Таблица4[[#This Row],[Количество]])</f>
        <v>-480</v>
      </c>
      <c r="H78">
        <f>INDEX(Таблица1[],MATCH(Таблица4[Дата сделки],Таблица1[Date],1),2)*Таблица4[[#This Row],[Количество_net]]</f>
        <v>-2901.3504000000003</v>
      </c>
    </row>
    <row r="79" spans="4:8" x14ac:dyDescent="0.2">
      <c r="D79" s="22">
        <v>42571</v>
      </c>
      <c r="E79" t="s">
        <v>2771</v>
      </c>
      <c r="F79" s="15">
        <v>380</v>
      </c>
      <c r="G79">
        <f>IF(Таблица4[[#This Row],[Тип сделки]]="Продажа",-1*Таблица4[[#This Row],[Количество]],Таблица4[[#This Row],[Количество]])</f>
        <v>-380</v>
      </c>
      <c r="H79">
        <f>INDEX(Таблица1[],MATCH(Таблица4[Дата сделки],Таблица1[Date],1),2)*Таблица4[[#This Row],[Количество_net]]</f>
        <v>-2284.2370000000001</v>
      </c>
    </row>
    <row r="80" spans="4:8" x14ac:dyDescent="0.2">
      <c r="D80" s="22">
        <v>42573</v>
      </c>
      <c r="E80" t="s">
        <v>2779</v>
      </c>
      <c r="F80" s="15">
        <v>220</v>
      </c>
      <c r="G80">
        <f>IF(Таблица4[[#This Row],[Тип сделки]]="Продажа",-1*Таблица4[[#This Row],[Количество]],Таблица4[[#This Row],[Количество]])</f>
        <v>220</v>
      </c>
      <c r="H80">
        <f>INDEX(Таблица1[],MATCH(Таблица4[Дата сделки],Таблица1[Date],1),2)*Таблица4[[#This Row],[Количество_net]]</f>
        <v>1323.3330000000001</v>
      </c>
    </row>
    <row r="81" spans="4:8" x14ac:dyDescent="0.2">
      <c r="D81" s="22">
        <v>42586</v>
      </c>
      <c r="E81" t="s">
        <v>2771</v>
      </c>
      <c r="F81" s="15">
        <v>310</v>
      </c>
      <c r="G81">
        <f>IF(Таблица4[[#This Row],[Тип сделки]]="Продажа",-1*Таблица4[[#This Row],[Количество]],Таблица4[[#This Row],[Количество]])</f>
        <v>-310</v>
      </c>
      <c r="H81">
        <f>INDEX(Таблица1[],MATCH(Таблица4[Дата сделки],Таблица1[Date],1),2)*Таблица4[[#This Row],[Количество_net]]</f>
        <v>-1854.7765000000002</v>
      </c>
    </row>
    <row r="82" spans="4:8" x14ac:dyDescent="0.2">
      <c r="D82" s="22">
        <v>42599</v>
      </c>
      <c r="E82" t="s">
        <v>2779</v>
      </c>
      <c r="F82" s="15">
        <v>190</v>
      </c>
      <c r="G82">
        <f>IF(Таблица4[[#This Row],[Тип сделки]]="Продажа",-1*Таблица4[[#This Row],[Количество]],Таблица4[[#This Row],[Количество]])</f>
        <v>190</v>
      </c>
      <c r="H82">
        <f>INDEX(Таблица1[],MATCH(Таблица4[Дата сделки],Таблица1[Date],1),2)*Таблица4[[#This Row],[Количество_net]]</f>
        <v>1120.0804000000001</v>
      </c>
    </row>
    <row r="83" spans="4:8" x14ac:dyDescent="0.2">
      <c r="D83" s="22">
        <v>42601</v>
      </c>
      <c r="E83" t="s">
        <v>2771</v>
      </c>
      <c r="F83" s="15">
        <v>330</v>
      </c>
      <c r="G83">
        <f>IF(Таблица4[[#This Row],[Тип сделки]]="Продажа",-1*Таблица4[[#This Row],[Количество]],Таблица4[[#This Row],[Количество]])</f>
        <v>-330</v>
      </c>
      <c r="H83">
        <f>INDEX(Таблица1[],MATCH(Таблица4[Дата сделки],Таблица1[Date],1),2)*Таблица4[[#This Row],[Количество_net]]</f>
        <v>-1924.2861</v>
      </c>
    </row>
    <row r="84" spans="4:8" x14ac:dyDescent="0.2">
      <c r="D84" s="22">
        <v>42604</v>
      </c>
      <c r="E84" t="s">
        <v>2779</v>
      </c>
      <c r="F84" s="15">
        <v>110</v>
      </c>
      <c r="G84">
        <f>IF(Таблица4[[#This Row],[Тип сделки]]="Продажа",-1*Таблица4[[#This Row],[Количество]],Таблица4[[#This Row],[Количество]])</f>
        <v>110</v>
      </c>
      <c r="H84">
        <f>INDEX(Таблица1[],MATCH(Таблица4[Дата сделки],Таблица1[Date],1),2)*Таблица4[[#This Row],[Количество_net]]</f>
        <v>645.97499999999991</v>
      </c>
    </row>
    <row r="85" spans="4:8" x14ac:dyDescent="0.2">
      <c r="D85" s="22">
        <v>42607</v>
      </c>
      <c r="E85" t="s">
        <v>2779</v>
      </c>
      <c r="F85" s="15">
        <v>140</v>
      </c>
      <c r="G85">
        <f>IF(Таблица4[[#This Row],[Тип сделки]]="Продажа",-1*Таблица4[[#This Row],[Количество]],Таблица4[[#This Row],[Количество]])</f>
        <v>140</v>
      </c>
      <c r="H85">
        <f>INDEX(Таблица1[],MATCH(Таблица4[Дата сделки],Таблица1[Date],1),2)*Таблица4[[#This Row],[Количество_net]]</f>
        <v>837.45479999999998</v>
      </c>
    </row>
    <row r="86" spans="4:8" x14ac:dyDescent="0.2">
      <c r="D86" s="22">
        <v>42611</v>
      </c>
      <c r="E86" t="s">
        <v>2779</v>
      </c>
      <c r="F86" s="15">
        <v>70</v>
      </c>
      <c r="G86">
        <f>IF(Таблица4[[#This Row],[Тип сделки]]="Продажа",-1*Таблица4[[#This Row],[Количество]],Таблица4[[#This Row],[Количество]])</f>
        <v>70</v>
      </c>
      <c r="H86">
        <f>INDEX(Таблица1[],MATCH(Таблица4[Дата сделки],Таблица1[Date],1),2)*Таблица4[[#This Row],[Количество_net]]</f>
        <v>421.34049999999996</v>
      </c>
    </row>
    <row r="87" spans="4:8" x14ac:dyDescent="0.2">
      <c r="D87" s="22">
        <v>42613</v>
      </c>
      <c r="E87" t="s">
        <v>2779</v>
      </c>
      <c r="F87" s="15">
        <v>350</v>
      </c>
      <c r="G87">
        <f>IF(Таблица4[[#This Row],[Тип сделки]]="Продажа",-1*Таблица4[[#This Row],[Количество]],Таблица4[[#This Row],[Количество]])</f>
        <v>350</v>
      </c>
      <c r="H87">
        <f>INDEX(Таблица1[],MATCH(Таблица4[Дата сделки],Таблица1[Date],1),2)*Таблица4[[#This Row],[Количество_net]]</f>
        <v>2108.0989999999997</v>
      </c>
    </row>
    <row r="88" spans="4:8" x14ac:dyDescent="0.2">
      <c r="D88" s="22">
        <v>42615</v>
      </c>
      <c r="E88" t="s">
        <v>2779</v>
      </c>
      <c r="F88" s="15">
        <v>500</v>
      </c>
      <c r="G88">
        <f>IF(Таблица4[[#This Row],[Тип сделки]]="Продажа",-1*Таблица4[[#This Row],[Количество]],Таблица4[[#This Row],[Количество]])</f>
        <v>500</v>
      </c>
      <c r="H88">
        <f>INDEX(Таблица1[],MATCH(Таблица4[Дата сделки],Таблица1[Date],1),2)*Таблица4[[#This Row],[Количество_net]]</f>
        <v>3054.2349999999997</v>
      </c>
    </row>
    <row r="89" spans="4:8" x14ac:dyDescent="0.2">
      <c r="D89" s="22">
        <v>42621</v>
      </c>
      <c r="E89" t="s">
        <v>2771</v>
      </c>
      <c r="F89" s="15">
        <v>270</v>
      </c>
      <c r="G89">
        <f>IF(Таблица4[[#This Row],[Тип сделки]]="Продажа",-1*Таблица4[[#This Row],[Количество]],Таблица4[[#This Row],[Количество]])</f>
        <v>-270</v>
      </c>
      <c r="H89">
        <f>INDEX(Таблица1[],MATCH(Таблица4[Дата сделки],Таблица1[Date],1),2)*Таблица4[[#This Row],[Количество_net]]</f>
        <v>-1639.5669</v>
      </c>
    </row>
    <row r="90" spans="4:8" x14ac:dyDescent="0.2">
      <c r="D90" s="22">
        <v>42627</v>
      </c>
      <c r="E90" t="s">
        <v>2779</v>
      </c>
      <c r="F90" s="15">
        <v>420</v>
      </c>
      <c r="G90">
        <f>IF(Таблица4[[#This Row],[Тип сделки]]="Продажа",-1*Таблица4[[#This Row],[Количество]],Таблица4[[#This Row],[Количество]])</f>
        <v>420</v>
      </c>
      <c r="H90">
        <f>INDEX(Таблица1[],MATCH(Таблица4[Дата сделки],Таблица1[Date],1),2)*Таблица4[[#This Row],[Количество_net]]</f>
        <v>2445.7314000000001</v>
      </c>
    </row>
    <row r="91" spans="4:8" x14ac:dyDescent="0.2">
      <c r="D91" s="22">
        <v>42628</v>
      </c>
      <c r="E91" t="s">
        <v>2779</v>
      </c>
      <c r="F91" s="15">
        <v>150</v>
      </c>
      <c r="G91">
        <f>IF(Таблица4[[#This Row],[Тип сделки]]="Продажа",-1*Таблица4[[#This Row],[Количество]],Таблица4[[#This Row],[Количество]])</f>
        <v>150</v>
      </c>
      <c r="H91">
        <f>INDEX(Таблица1[],MATCH(Таблица4[Дата сделки],Таблица1[Date],1),2)*Таблица4[[#This Row],[Количество_net]]</f>
        <v>876.67499999999995</v>
      </c>
    </row>
    <row r="92" spans="4:8" x14ac:dyDescent="0.2">
      <c r="D92" s="22">
        <v>42632</v>
      </c>
      <c r="E92" t="s">
        <v>2771</v>
      </c>
      <c r="F92" s="15">
        <v>220</v>
      </c>
      <c r="G92">
        <f>IF(Таблица4[[#This Row],[Тип сделки]]="Продажа",-1*Таблица4[[#This Row],[Количество]],Таблица4[[#This Row],[Количество]])</f>
        <v>-220</v>
      </c>
      <c r="H92">
        <f>INDEX(Таблица1[],MATCH(Таблица4[Дата сделки],Таблица1[Date],1),2)*Таблица4[[#This Row],[Количество_net]]</f>
        <v>-1295.47</v>
      </c>
    </row>
    <row r="93" spans="4:8" x14ac:dyDescent="0.2">
      <c r="D93" s="22">
        <v>42634</v>
      </c>
      <c r="E93" t="s">
        <v>2779</v>
      </c>
      <c r="F93" s="15">
        <v>460</v>
      </c>
      <c r="G93">
        <f>IF(Таблица4[[#This Row],[Тип сделки]]="Продажа",-1*Таблица4[[#This Row],[Количество]],Таблица4[[#This Row],[Количество]])</f>
        <v>460</v>
      </c>
      <c r="H93">
        <f>INDEX(Таблица1[],MATCH(Таблица4[Дата сделки],Таблица1[Date],1),2)*Таблица4[[#This Row],[Количество_net]]</f>
        <v>2782.9126000000001</v>
      </c>
    </row>
    <row r="94" spans="4:8" x14ac:dyDescent="0.2">
      <c r="D94" s="22">
        <v>42636</v>
      </c>
      <c r="E94" t="s">
        <v>2771</v>
      </c>
      <c r="F94" s="15">
        <v>350</v>
      </c>
      <c r="G94">
        <f>IF(Таблица4[[#This Row],[Тип сделки]]="Продажа",-1*Таблица4[[#This Row],[Количество]],Таблица4[[#This Row],[Количество]])</f>
        <v>-350</v>
      </c>
      <c r="H94">
        <f>INDEX(Таблица1[],MATCH(Таблица4[Дата сделки],Таблица1[Date],1),2)*Таблица4[[#This Row],[Количество_net]]</f>
        <v>-2190.6884999999997</v>
      </c>
    </row>
    <row r="95" spans="4:8" x14ac:dyDescent="0.2">
      <c r="D95" s="22">
        <v>42640</v>
      </c>
      <c r="E95" t="s">
        <v>2771</v>
      </c>
      <c r="F95" s="15">
        <v>500</v>
      </c>
      <c r="G95">
        <f>IF(Таблица4[[#This Row],[Тип сделки]]="Продажа",-1*Таблица4[[#This Row],[Количество]],Таблица4[[#This Row],[Количество]])</f>
        <v>-500</v>
      </c>
      <c r="H95">
        <f>INDEX(Таблица1[],MATCH(Таблица4[Дата сделки],Таблица1[Date],1),2)*Таблица4[[#This Row],[Количество_net]]</f>
        <v>-3143.5550000000003</v>
      </c>
    </row>
    <row r="96" spans="4:8" x14ac:dyDescent="0.2">
      <c r="D96" s="22">
        <v>42641</v>
      </c>
      <c r="E96" t="s">
        <v>2771</v>
      </c>
      <c r="F96" s="15">
        <v>450</v>
      </c>
      <c r="G96">
        <f>IF(Таблица4[[#This Row],[Тип сделки]]="Продажа",-1*Таблица4[[#This Row],[Количество]],Таблица4[[#This Row],[Количество]])</f>
        <v>-450</v>
      </c>
      <c r="H96">
        <f>INDEX(Таблица1[],MATCH(Таблица4[Дата сделки],Таблица1[Date],1),2)*Таблица4[[#This Row],[Количество_net]]</f>
        <v>-2842.3980000000001</v>
      </c>
    </row>
    <row r="97" spans="4:8" x14ac:dyDescent="0.2">
      <c r="D97" s="22">
        <v>42641</v>
      </c>
      <c r="E97" t="s">
        <v>2779</v>
      </c>
      <c r="F97" s="15">
        <v>350</v>
      </c>
      <c r="G97">
        <f>IF(Таблица4[[#This Row],[Тип сделки]]="Продажа",-1*Таблица4[[#This Row],[Количество]],Таблица4[[#This Row],[Количество]])</f>
        <v>350</v>
      </c>
      <c r="H97">
        <f>INDEX(Таблица1[],MATCH(Таблица4[Дата сделки],Таблица1[Date],1),2)*Таблица4[[#This Row],[Количество_net]]</f>
        <v>2210.7539999999999</v>
      </c>
    </row>
    <row r="98" spans="4:8" x14ac:dyDescent="0.2">
      <c r="D98" s="22">
        <v>42643</v>
      </c>
      <c r="E98" t="s">
        <v>2779</v>
      </c>
      <c r="F98" s="15">
        <v>430</v>
      </c>
      <c r="G98">
        <f>IF(Таблица4[[#This Row],[Тип сделки]]="Продажа",-1*Таблица4[[#This Row],[Количество]],Таблица4[[#This Row],[Количество]])</f>
        <v>430</v>
      </c>
      <c r="H98">
        <f>INDEX(Таблица1[],MATCH(Таблица4[Дата сделки],Таблица1[Date],1),2)*Таблица4[[#This Row],[Количество_net]]</f>
        <v>2631.7977999999998</v>
      </c>
    </row>
    <row r="99" spans="4:8" x14ac:dyDescent="0.2">
      <c r="D99" s="22">
        <v>42648</v>
      </c>
      <c r="E99" t="s">
        <v>2779</v>
      </c>
      <c r="F99" s="15">
        <v>460</v>
      </c>
      <c r="G99">
        <f>IF(Таблица4[[#This Row],[Тип сделки]]="Продажа",-1*Таблица4[[#This Row],[Количество]],Таблица4[[#This Row],[Количество]])</f>
        <v>460</v>
      </c>
      <c r="H99">
        <f>INDEX(Таблица1[],MATCH(Таблица4[Дата сделки],Таблица1[Date],1),2)*Таблица4[[#This Row],[Количество_net]]</f>
        <v>2589.7402000000002</v>
      </c>
    </row>
    <row r="100" spans="4:8" x14ac:dyDescent="0.2">
      <c r="D100" s="22">
        <v>42648</v>
      </c>
      <c r="E100" t="s">
        <v>2779</v>
      </c>
      <c r="F100" s="15">
        <v>420</v>
      </c>
      <c r="G100">
        <f>IF(Таблица4[[#This Row],[Тип сделки]]="Продажа",-1*Таблица4[[#This Row],[Количество]],Таблица4[[#This Row],[Количество]])</f>
        <v>420</v>
      </c>
      <c r="H100">
        <f>INDEX(Таблица1[],MATCH(Таблица4[Дата сделки],Таблица1[Date],1),2)*Таблица4[[#This Row],[Количество_net]]</f>
        <v>2364.5454</v>
      </c>
    </row>
    <row r="101" spans="4:8" x14ac:dyDescent="0.2">
      <c r="D101" s="22">
        <v>42653</v>
      </c>
      <c r="E101" t="s">
        <v>2779</v>
      </c>
      <c r="F101" s="15">
        <v>30</v>
      </c>
      <c r="G101">
        <f>IF(Таблица4[[#This Row],[Тип сделки]]="Продажа",-1*Таблица4[[#This Row],[Количество]],Таблица4[[#This Row],[Количество]])</f>
        <v>30</v>
      </c>
      <c r="H101">
        <f>INDEX(Таблица1[],MATCH(Таблица4[Дата сделки],Таблица1[Date],1),2)*Таблица4[[#This Row],[Количество_net]]</f>
        <v>169.416</v>
      </c>
    </row>
    <row r="102" spans="4:8" x14ac:dyDescent="0.2">
      <c r="D102" s="22">
        <v>42654</v>
      </c>
      <c r="E102" t="s">
        <v>2779</v>
      </c>
      <c r="F102" s="15">
        <v>20</v>
      </c>
      <c r="G102">
        <f>IF(Таблица4[[#This Row],[Тип сделки]]="Продажа",-1*Таблица4[[#This Row],[Количество]],Таблица4[[#This Row],[Количество]])</f>
        <v>20</v>
      </c>
      <c r="H102">
        <f>INDEX(Таблица1[],MATCH(Таблица4[Дата сделки],Таблица1[Date],1),2)*Таблица4[[#This Row],[Количество_net]]</f>
        <v>112.7306</v>
      </c>
    </row>
    <row r="103" spans="4:8" x14ac:dyDescent="0.2">
      <c r="D103" s="22">
        <v>42656</v>
      </c>
      <c r="E103" t="s">
        <v>2779</v>
      </c>
      <c r="F103" s="15">
        <v>260</v>
      </c>
      <c r="G103">
        <f>IF(Таблица4[[#This Row],[Тип сделки]]="Продажа",-1*Таблица4[[#This Row],[Количество]],Таблица4[[#This Row],[Количество]])</f>
        <v>260</v>
      </c>
      <c r="H103">
        <f>INDEX(Таблица1[],MATCH(Таблица4[Дата сделки],Таблица1[Date],1),2)*Таблица4[[#This Row],[Количество_net]]</f>
        <v>1494.2668000000001</v>
      </c>
    </row>
    <row r="104" spans="4:8" x14ac:dyDescent="0.2">
      <c r="D104" s="22">
        <v>42656</v>
      </c>
      <c r="E104" t="s">
        <v>2779</v>
      </c>
      <c r="F104" s="15">
        <v>70</v>
      </c>
      <c r="G104">
        <f>IF(Таблица4[[#This Row],[Тип сделки]]="Продажа",-1*Таблица4[[#This Row],[Количество]],Таблица4[[#This Row],[Количество]])</f>
        <v>70</v>
      </c>
      <c r="H104">
        <f>INDEX(Таблица1[],MATCH(Таблица4[Дата сделки],Таблица1[Date],1),2)*Таблица4[[#This Row],[Количество_net]]</f>
        <v>402.30259999999998</v>
      </c>
    </row>
    <row r="105" spans="4:8" x14ac:dyDescent="0.2">
      <c r="D105" s="22">
        <v>42667</v>
      </c>
      <c r="E105" t="s">
        <v>2771</v>
      </c>
      <c r="F105" s="15">
        <v>70</v>
      </c>
      <c r="G105">
        <f>IF(Таблица4[[#This Row],[Тип сделки]]="Продажа",-1*Таблица4[[#This Row],[Количество]],Таблица4[[#This Row],[Количество]])</f>
        <v>-70</v>
      </c>
      <c r="H105">
        <f>INDEX(Таблица1[],MATCH(Таблица4[Дата сделки],Таблица1[Date],1),2)*Таблица4[[#This Row],[Количество_net]]</f>
        <v>-401.27640000000002</v>
      </c>
    </row>
    <row r="106" spans="4:8" x14ac:dyDescent="0.2">
      <c r="D106" s="22">
        <v>42675</v>
      </c>
      <c r="E106" t="s">
        <v>2771</v>
      </c>
      <c r="F106" s="15">
        <v>40</v>
      </c>
      <c r="G106">
        <f>IF(Таблица4[[#This Row],[Тип сделки]]="Продажа",-1*Таблица4[[#This Row],[Количество]],Таблица4[[#This Row],[Количество]])</f>
        <v>-40</v>
      </c>
      <c r="H106">
        <f>INDEX(Таблица1[],MATCH(Таблица4[Дата сделки],Таблица1[Date],1),2)*Таблица4[[#This Row],[Количество_net]]</f>
        <v>-232.66040000000001</v>
      </c>
    </row>
    <row r="107" spans="4:8" x14ac:dyDescent="0.2">
      <c r="D107" s="22">
        <v>42681</v>
      </c>
      <c r="E107" t="s">
        <v>2771</v>
      </c>
      <c r="F107" s="15">
        <v>230</v>
      </c>
      <c r="G107">
        <f>IF(Таблица4[[#This Row],[Тип сделки]]="Продажа",-1*Таблица4[[#This Row],[Количество]],Таблица4[[#This Row],[Количество]])</f>
        <v>-230</v>
      </c>
      <c r="H107">
        <f>INDEX(Таблица1[],MATCH(Таблица4[Дата сделки],Таблица1[Date],1),2)*Таблица4[[#This Row],[Количество_net]]</f>
        <v>-1355.2750000000001</v>
      </c>
    </row>
    <row r="108" spans="4:8" x14ac:dyDescent="0.2">
      <c r="D108" s="22">
        <v>42689</v>
      </c>
      <c r="E108" t="s">
        <v>2779</v>
      </c>
      <c r="F108" s="15">
        <v>210</v>
      </c>
      <c r="G108">
        <f>IF(Таблица4[[#This Row],[Тип сделки]]="Продажа",-1*Таблица4[[#This Row],[Количество]],Таблица4[[#This Row],[Количество]])</f>
        <v>210</v>
      </c>
      <c r="H108">
        <f>INDEX(Таблица1[],MATCH(Таблица4[Дата сделки],Таблица1[Date],1),2)*Таблица4[[#This Row],[Количество_net]]</f>
        <v>1148.6769000000002</v>
      </c>
    </row>
    <row r="109" spans="4:8" x14ac:dyDescent="0.2">
      <c r="D109" s="22">
        <v>42689</v>
      </c>
      <c r="E109" t="s">
        <v>2771</v>
      </c>
      <c r="F109" s="15">
        <v>70</v>
      </c>
      <c r="G109">
        <f>IF(Таблица4[[#This Row],[Тип сделки]]="Продажа",-1*Таблица4[[#This Row],[Количество]],Таблица4[[#This Row],[Количество]])</f>
        <v>-70</v>
      </c>
      <c r="H109">
        <f>INDEX(Таблица1[],MATCH(Таблица4[Дата сделки],Таблица1[Date],1),2)*Таблица4[[#This Row],[Количество_net]]</f>
        <v>-382.89230000000003</v>
      </c>
    </row>
    <row r="110" spans="4:8" x14ac:dyDescent="0.2">
      <c r="D110" s="22">
        <v>42691</v>
      </c>
      <c r="E110" t="s">
        <v>2779</v>
      </c>
      <c r="F110" s="15">
        <v>210</v>
      </c>
      <c r="G110">
        <f>IF(Таблица4[[#This Row],[Тип сделки]]="Продажа",-1*Таблица4[[#This Row],[Количество]],Таблица4[[#This Row],[Количество]])</f>
        <v>210</v>
      </c>
      <c r="H110">
        <f>INDEX(Таблица1[],MATCH(Таблица4[Дата сделки],Таблица1[Date],1),2)*Таблица4[[#This Row],[Количество_net]]</f>
        <v>1131.039</v>
      </c>
    </row>
    <row r="111" spans="4:8" x14ac:dyDescent="0.2">
      <c r="D111" s="22">
        <v>42695</v>
      </c>
      <c r="E111" t="s">
        <v>2771</v>
      </c>
      <c r="F111" s="15">
        <v>440</v>
      </c>
      <c r="G111">
        <f>IF(Таблица4[[#This Row],[Тип сделки]]="Продажа",-1*Таблица4[[#This Row],[Количество]],Таблица4[[#This Row],[Количество]])</f>
        <v>-440</v>
      </c>
      <c r="H111">
        <f>INDEX(Таблица1[],MATCH(Таблица4[Дата сделки],Таблица1[Date],1),2)*Таблица4[[#This Row],[Количество_net]]</f>
        <v>-2339.2952</v>
      </c>
    </row>
    <row r="112" spans="4:8" x14ac:dyDescent="0.2">
      <c r="D112" s="22">
        <v>42699</v>
      </c>
      <c r="E112" t="s">
        <v>2779</v>
      </c>
      <c r="F112" s="15">
        <v>420</v>
      </c>
      <c r="G112">
        <f>IF(Таблица4[[#This Row],[Тип сделки]]="Продажа",-1*Таблица4[[#This Row],[Количество]],Таблица4[[#This Row],[Количество]])</f>
        <v>420</v>
      </c>
      <c r="H112">
        <f>INDEX(Таблица1[],MATCH(Таблица4[Дата сделки],Таблица1[Date],1),2)*Таблица4[[#This Row],[Количество_net]]</f>
        <v>2299.0338000000002</v>
      </c>
    </row>
    <row r="113" spans="4:8" x14ac:dyDescent="0.2">
      <c r="D113" s="22">
        <v>42703</v>
      </c>
      <c r="E113" t="s">
        <v>2779</v>
      </c>
      <c r="F113" s="15">
        <v>190</v>
      </c>
      <c r="G113">
        <f>IF(Таблица4[[#This Row],[Тип сделки]]="Продажа",-1*Таблица4[[#This Row],[Количество]],Таблица4[[#This Row],[Количество]])</f>
        <v>190</v>
      </c>
      <c r="H113">
        <f>INDEX(Таблица1[],MATCH(Таблица4[Дата сделки],Таблица1[Date],1),2)*Таблица4[[#This Row],[Количество_net]]</f>
        <v>1065.1153000000002</v>
      </c>
    </row>
    <row r="114" spans="4:8" x14ac:dyDescent="0.2">
      <c r="D114" s="22">
        <v>42710</v>
      </c>
      <c r="E114" t="s">
        <v>2779</v>
      </c>
      <c r="F114" s="15">
        <v>420</v>
      </c>
      <c r="G114">
        <f>IF(Таблица4[[#This Row],[Тип сделки]]="Продажа",-1*Таблица4[[#This Row],[Количество]],Таблица4[[#This Row],[Количество]])</f>
        <v>420</v>
      </c>
      <c r="H114">
        <f>INDEX(Таблица1[],MATCH(Таблица4[Дата сделки],Таблица1[Date],1),2)*Таблица4[[#This Row],[Количество_net]]</f>
        <v>2338.7867999999999</v>
      </c>
    </row>
    <row r="115" spans="4:8" x14ac:dyDescent="0.2">
      <c r="D115" s="22">
        <v>42712</v>
      </c>
      <c r="E115" t="s">
        <v>2779</v>
      </c>
      <c r="F115" s="15">
        <v>430</v>
      </c>
      <c r="G115">
        <f>IF(Таблица4[[#This Row],[Тип сделки]]="Продажа",-1*Таблица4[[#This Row],[Количество]],Таблица4[[#This Row],[Количество]])</f>
        <v>430</v>
      </c>
      <c r="H115">
        <f>INDEX(Таблица1[],MATCH(Таблица4[Дата сделки],Таблица1[Date],1),2)*Таблица4[[#This Row],[Количество_net]]</f>
        <v>2442.0517</v>
      </c>
    </row>
    <row r="116" spans="4:8" x14ac:dyDescent="0.2">
      <c r="D116" s="22">
        <v>42713</v>
      </c>
      <c r="E116" t="s">
        <v>2779</v>
      </c>
      <c r="F116" s="15">
        <v>130</v>
      </c>
      <c r="G116">
        <f>IF(Таблица4[[#This Row],[Тип сделки]]="Продажа",-1*Таблица4[[#This Row],[Количество]],Таблица4[[#This Row],[Количество]])</f>
        <v>130</v>
      </c>
      <c r="H116">
        <f>INDEX(Таблица1[],MATCH(Таблица4[Дата сделки],Таблица1[Date],1),2)*Таблица4[[#This Row],[Количество_net]]</f>
        <v>733.26890000000003</v>
      </c>
    </row>
    <row r="117" spans="4:8" x14ac:dyDescent="0.2">
      <c r="D117" s="22">
        <v>42716</v>
      </c>
      <c r="E117" t="s">
        <v>2771</v>
      </c>
      <c r="F117" s="15">
        <v>220</v>
      </c>
      <c r="G117">
        <f>IF(Таблица4[[#This Row],[Тип сделки]]="Продажа",-1*Таблица4[[#This Row],[Количество]],Таблица4[[#This Row],[Количество]])</f>
        <v>-220</v>
      </c>
      <c r="H117">
        <f>INDEX(Таблица1[],MATCH(Таблица4[Дата сделки],Таблица1[Date],1),2)*Таблица4[[#This Row],[Количество_net]]</f>
        <v>-1243.8491999999999</v>
      </c>
    </row>
    <row r="118" spans="4:8" x14ac:dyDescent="0.2">
      <c r="D118" s="22">
        <v>42718</v>
      </c>
      <c r="E118" t="s">
        <v>2779</v>
      </c>
      <c r="F118" s="15">
        <v>250</v>
      </c>
      <c r="G118">
        <f>IF(Таблица4[[#This Row],[Тип сделки]]="Продажа",-1*Таблица4[[#This Row],[Количество]],Таблица4[[#This Row],[Количество]])</f>
        <v>250</v>
      </c>
      <c r="H118">
        <f>INDEX(Таблица1[],MATCH(Таблица4[Дата сделки],Таблица1[Date],1),2)*Таблица4[[#This Row],[Количество_net]]</f>
        <v>1420.7974999999999</v>
      </c>
    </row>
    <row r="119" spans="4:8" x14ac:dyDescent="0.2">
      <c r="D119" s="22">
        <v>42725</v>
      </c>
      <c r="E119" t="s">
        <v>2779</v>
      </c>
      <c r="F119" s="15">
        <v>450</v>
      </c>
      <c r="G119">
        <f>IF(Таблица4[[#This Row],[Тип сделки]]="Продажа",-1*Таблица4[[#This Row],[Количество]],Таблица4[[#This Row],[Количество]])</f>
        <v>450</v>
      </c>
      <c r="H119">
        <f>INDEX(Таблица1[],MATCH(Таблица4[Дата сделки],Таблица1[Date],1),2)*Таблица4[[#This Row],[Количество_net]]</f>
        <v>2637.8235</v>
      </c>
    </row>
    <row r="120" spans="4:8" x14ac:dyDescent="0.2">
      <c r="D120" s="22">
        <v>42738</v>
      </c>
      <c r="E120" t="s">
        <v>2771</v>
      </c>
      <c r="F120" s="15">
        <v>280</v>
      </c>
      <c r="G120">
        <f>IF(Таблица4[[#This Row],[Тип сделки]]="Продажа",-1*Таблица4[[#This Row],[Количество]],Таблица4[[#This Row],[Количество]])</f>
        <v>-280</v>
      </c>
      <c r="H120">
        <f>INDEX(Таблица1[],MATCH(Таблица4[Дата сделки],Таблица1[Date],1),2)*Таблица4[[#This Row],[Количество_net]]</f>
        <v>-1677.5220000000002</v>
      </c>
    </row>
    <row r="121" spans="4:8" x14ac:dyDescent="0.2">
      <c r="D121" s="22">
        <v>42739</v>
      </c>
      <c r="E121" t="s">
        <v>2771</v>
      </c>
      <c r="F121" s="15">
        <v>370</v>
      </c>
      <c r="G121">
        <f>IF(Таблица4[[#This Row],[Тип сделки]]="Продажа",-1*Таблица4[[#This Row],[Количество]],Таблица4[[#This Row],[Количество]])</f>
        <v>-370</v>
      </c>
      <c r="H121">
        <f>INDEX(Таблица1[],MATCH(Таблица4[Дата сделки],Таблица1[Date],1),2)*Таблица4[[#This Row],[Количество_net]]</f>
        <v>-2237.4418000000001</v>
      </c>
    </row>
    <row r="122" spans="4:8" x14ac:dyDescent="0.2">
      <c r="D122" s="22">
        <v>42745</v>
      </c>
      <c r="E122" t="s">
        <v>2779</v>
      </c>
      <c r="F122" s="15">
        <v>70</v>
      </c>
      <c r="G122">
        <f>IF(Таблица4[[#This Row],[Тип сделки]]="Продажа",-1*Таблица4[[#This Row],[Количество]],Таблица4[[#This Row],[Количество]])</f>
        <v>70</v>
      </c>
      <c r="H122">
        <f>INDEX(Таблица1[],MATCH(Таблица4[Дата сделки],Таблица1[Date],1),2)*Таблица4[[#This Row],[Количество_net]]</f>
        <v>412.94120000000004</v>
      </c>
    </row>
    <row r="123" spans="4:8" x14ac:dyDescent="0.2">
      <c r="D123" s="22">
        <v>42752</v>
      </c>
      <c r="E123" t="s">
        <v>2779</v>
      </c>
      <c r="F123" s="15">
        <v>140</v>
      </c>
      <c r="G123">
        <f>IF(Таблица4[[#This Row],[Тип сделки]]="Продажа",-1*Таблица4[[#This Row],[Количество]],Таблица4[[#This Row],[Количество]])</f>
        <v>140</v>
      </c>
      <c r="H123">
        <f>INDEX(Таблица1[],MATCH(Таблица4[Дата сделки],Таблица1[Date],1),2)*Таблица4[[#This Row],[Количество_net]]</f>
        <v>830.92239999999993</v>
      </c>
    </row>
    <row r="124" spans="4:8" x14ac:dyDescent="0.2">
      <c r="D124" s="22">
        <v>42754</v>
      </c>
      <c r="E124" t="s">
        <v>2771</v>
      </c>
      <c r="F124" s="15">
        <v>450</v>
      </c>
      <c r="G124">
        <f>IF(Таблица4[[#This Row],[Тип сделки]]="Продажа",-1*Таблица4[[#This Row],[Количество]],Таблица4[[#This Row],[Количество]])</f>
        <v>-450</v>
      </c>
      <c r="H124">
        <f>INDEX(Таблица1[],MATCH(Таблица4[Дата сделки],Таблица1[Date],1),2)*Таблица4[[#This Row],[Количество_net]]</f>
        <v>-2642.0264999999999</v>
      </c>
    </row>
    <row r="125" spans="4:8" x14ac:dyDescent="0.2">
      <c r="D125" s="22">
        <v>42755</v>
      </c>
      <c r="E125" t="s">
        <v>2779</v>
      </c>
      <c r="F125" s="15">
        <v>270</v>
      </c>
      <c r="G125">
        <f>IF(Таблица4[[#This Row],[Тип сделки]]="Продажа",-1*Таблица4[[#This Row],[Количество]],Таблица4[[#This Row],[Количество]])</f>
        <v>270</v>
      </c>
      <c r="H125">
        <f>INDEX(Таблица1[],MATCH(Таблица4[Дата сделки],Таблица1[Date],1),2)*Таблица4[[#This Row],[Количество_net]]</f>
        <v>1611.1305</v>
      </c>
    </row>
    <row r="126" spans="4:8" x14ac:dyDescent="0.2">
      <c r="D126" s="22">
        <v>42758</v>
      </c>
      <c r="E126" t="s">
        <v>2779</v>
      </c>
      <c r="F126" s="15">
        <v>460</v>
      </c>
      <c r="G126">
        <f>IF(Таблица4[[#This Row],[Тип сделки]]="Продажа",-1*Таблица4[[#This Row],[Количество]],Таблица4[[#This Row],[Количество]])</f>
        <v>460</v>
      </c>
      <c r="H126">
        <f>INDEX(Таблица1[],MATCH(Таблица4[Дата сделки],Таблица1[Date],1),2)*Таблица4[[#This Row],[Количество_net]]</f>
        <v>2769.4207999999999</v>
      </c>
    </row>
    <row r="127" spans="4:8" x14ac:dyDescent="0.2">
      <c r="D127" s="22">
        <v>42761</v>
      </c>
      <c r="E127" t="s">
        <v>2771</v>
      </c>
      <c r="F127" s="15">
        <v>250</v>
      </c>
      <c r="G127">
        <f>IF(Таблица4[[#This Row],[Тип сделки]]="Продажа",-1*Таблица4[[#This Row],[Количество]],Таблица4[[#This Row],[Количество]])</f>
        <v>-250</v>
      </c>
      <c r="H127">
        <f>INDEX(Таблица1[],MATCH(Таблица4[Дата сделки],Таблица1[Date],1),2)*Таблица4[[#This Row],[Количество_net]]</f>
        <v>-1481.79</v>
      </c>
    </row>
    <row r="128" spans="4:8" x14ac:dyDescent="0.2">
      <c r="D128" s="22">
        <v>42767</v>
      </c>
      <c r="E128" t="s">
        <v>2779</v>
      </c>
      <c r="F128" s="15">
        <v>400</v>
      </c>
      <c r="G128">
        <f>IF(Таблица4[[#This Row],[Тип сделки]]="Продажа",-1*Таблица4[[#This Row],[Количество]],Таблица4[[#This Row],[Количество]])</f>
        <v>400</v>
      </c>
      <c r="H128">
        <f>INDEX(Таблица1[],MATCH(Таблица4[Дата сделки],Таблица1[Date],1),2)*Таблица4[[#This Row],[Количество_net]]</f>
        <v>2305.2719999999999</v>
      </c>
    </row>
    <row r="129" spans="4:8" x14ac:dyDescent="0.2">
      <c r="D129" s="22">
        <v>42782</v>
      </c>
      <c r="E129" t="s">
        <v>2779</v>
      </c>
      <c r="F129" s="15">
        <v>320</v>
      </c>
      <c r="G129">
        <f>IF(Таблица4[[#This Row],[Тип сделки]]="Продажа",-1*Таблица4[[#This Row],[Количество]],Таблица4[[#This Row],[Количество]])</f>
        <v>320</v>
      </c>
      <c r="H129">
        <f>INDEX(Таблица1[],MATCH(Таблица4[Дата сделки],Таблица1[Date],1),2)*Таблица4[[#This Row],[Количество_net]]</f>
        <v>1926.9792000000002</v>
      </c>
    </row>
    <row r="130" spans="4:8" x14ac:dyDescent="0.2">
      <c r="D130" s="22">
        <v>42787</v>
      </c>
      <c r="E130" t="s">
        <v>2771</v>
      </c>
      <c r="F130" s="15">
        <v>130</v>
      </c>
      <c r="G130">
        <f>IF(Таблица4[[#This Row],[Тип сделки]]="Продажа",-1*Таблица4[[#This Row],[Количество]],Таблица4[[#This Row],[Количество]])</f>
        <v>-130</v>
      </c>
      <c r="H130">
        <f>INDEX(Таблица1[],MATCH(Таблица4[Дата сделки],Таблица1[Date],1),2)*Таблица4[[#This Row],[Количество_net]]</f>
        <v>-793.40690000000006</v>
      </c>
    </row>
    <row r="131" spans="4:8" x14ac:dyDescent="0.2">
      <c r="D131" s="22">
        <v>42800</v>
      </c>
      <c r="E131" t="s">
        <v>2771</v>
      </c>
      <c r="F131" s="15">
        <v>10</v>
      </c>
      <c r="G131">
        <f>IF(Таблица4[[#This Row],[Тип сделки]]="Продажа",-1*Таблица4[[#This Row],[Количество]],Таблица4[[#This Row],[Количество]])</f>
        <v>-10</v>
      </c>
      <c r="H131">
        <f>INDEX(Таблица1[],MATCH(Таблица4[Дата сделки],Таблица1[Date],1),2)*Таблица4[[#This Row],[Количество_net]]</f>
        <v>-60.324799999999996</v>
      </c>
    </row>
    <row r="132" spans="4:8" x14ac:dyDescent="0.2">
      <c r="D132" s="22">
        <v>42803</v>
      </c>
      <c r="E132" t="s">
        <v>2771</v>
      </c>
      <c r="F132" s="15">
        <v>270</v>
      </c>
      <c r="G132">
        <f>IF(Таблица4[[#This Row],[Тип сделки]]="Продажа",-1*Таблица4[[#This Row],[Количество]],Таблица4[[#This Row],[Количество]])</f>
        <v>-270</v>
      </c>
      <c r="H132">
        <f>INDEX(Таблица1[],MATCH(Таблица4[Дата сделки],Таблица1[Date],1),2)*Таблица4[[#This Row],[Количество_net]]</f>
        <v>-1575.1368</v>
      </c>
    </row>
    <row r="133" spans="4:8" x14ac:dyDescent="0.2">
      <c r="D133" s="22">
        <v>42814</v>
      </c>
      <c r="E133" t="s">
        <v>2771</v>
      </c>
      <c r="F133" s="15">
        <v>210</v>
      </c>
      <c r="G133">
        <f>IF(Таблица4[[#This Row],[Тип сделки]]="Продажа",-1*Таблица4[[#This Row],[Количество]],Таблица4[[#This Row],[Количество]])</f>
        <v>-210</v>
      </c>
      <c r="H133">
        <f>INDEX(Таблица1[],MATCH(Таблица4[Дата сделки],Таблица1[Date],1),2)*Таблица4[[#This Row],[Количество_net]]</f>
        <v>-1234.3443</v>
      </c>
    </row>
    <row r="134" spans="4:8" x14ac:dyDescent="0.2">
      <c r="D134" s="22">
        <v>42823</v>
      </c>
      <c r="E134" t="s">
        <v>2779</v>
      </c>
      <c r="F134" s="15">
        <v>40</v>
      </c>
      <c r="G134">
        <f>IF(Таблица4[[#This Row],[Тип сделки]]="Продажа",-1*Таблица4[[#This Row],[Количество]],Таблица4[[#This Row],[Количество]])</f>
        <v>40</v>
      </c>
      <c r="H134">
        <f>INDEX(Таблица1[],MATCH(Таблица4[Дата сделки],Таблица1[Date],1),2)*Таблица4[[#This Row],[Количество_net]]</f>
        <v>236.76639999999998</v>
      </c>
    </row>
    <row r="135" spans="4:8" x14ac:dyDescent="0.2">
      <c r="D135" s="22">
        <v>42824</v>
      </c>
      <c r="E135" t="s">
        <v>2771</v>
      </c>
      <c r="F135" s="15">
        <v>430</v>
      </c>
      <c r="G135">
        <f>IF(Таблица4[[#This Row],[Тип сделки]]="Продажа",-1*Таблица4[[#This Row],[Количество]],Таблица4[[#This Row],[Количество]])</f>
        <v>-430</v>
      </c>
      <c r="H135">
        <f>INDEX(Таблица1[],MATCH(Таблица4[Дата сделки],Таблица1[Date],1),2)*Таблица4[[#This Row],[Количество_net]]</f>
        <v>-2540.6506999999997</v>
      </c>
    </row>
    <row r="136" spans="4:8" x14ac:dyDescent="0.2">
      <c r="D136" s="22">
        <v>42828</v>
      </c>
      <c r="E136" t="s">
        <v>2771</v>
      </c>
      <c r="F136" s="15">
        <v>200</v>
      </c>
      <c r="G136">
        <f>IF(Таблица4[[#This Row],[Тип сделки]]="Продажа",-1*Таблица4[[#This Row],[Количество]],Таблица4[[#This Row],[Количество]])</f>
        <v>-200</v>
      </c>
      <c r="H136">
        <f>INDEX(Таблица1[],MATCH(Таблица4[Дата сделки],Таблица1[Date],1),2)*Таблица4[[#This Row],[Количество_net]]</f>
        <v>-1181.6979999999999</v>
      </c>
    </row>
    <row r="137" spans="4:8" x14ac:dyDescent="0.2">
      <c r="D137" s="22">
        <v>42836</v>
      </c>
      <c r="E137" t="s">
        <v>2779</v>
      </c>
      <c r="F137" s="15">
        <v>200</v>
      </c>
      <c r="G137">
        <f>IF(Таблица4[[#This Row],[Тип сделки]]="Продажа",-1*Таблица4[[#This Row],[Количество]],Таблица4[[#This Row],[Количество]])</f>
        <v>200</v>
      </c>
      <c r="H137">
        <f>INDEX(Таблица1[],MATCH(Таблица4[Дата сделки],Таблица1[Date],1),2)*Таблица4[[#This Row],[Количество_net]]</f>
        <v>1194.7639999999999</v>
      </c>
    </row>
    <row r="138" spans="4:8" x14ac:dyDescent="0.2">
      <c r="D138" s="22">
        <v>42838</v>
      </c>
      <c r="E138" t="s">
        <v>2771</v>
      </c>
      <c r="F138" s="15">
        <v>370</v>
      </c>
      <c r="G138">
        <f>IF(Таблица4[[#This Row],[Тип сделки]]="Продажа",-1*Таблица4[[#This Row],[Количество]],Таблица4[[#This Row],[Количество]])</f>
        <v>-370</v>
      </c>
      <c r="H138">
        <f>INDEX(Таблица1[],MATCH(Таблица4[Дата сделки],Таблица1[Date],1),2)*Таблица4[[#This Row],[Количество_net]]</f>
        <v>-2169.8649999999998</v>
      </c>
    </row>
    <row r="139" spans="4:8" x14ac:dyDescent="0.2">
      <c r="D139" s="22">
        <v>42838</v>
      </c>
      <c r="E139" t="s">
        <v>2771</v>
      </c>
      <c r="F139" s="15">
        <v>80</v>
      </c>
      <c r="G139">
        <f>IF(Таблица4[[#This Row],[Тип сделки]]="Продажа",-1*Таблица4[[#This Row],[Количество]],Таблица4[[#This Row],[Количество]])</f>
        <v>-80</v>
      </c>
      <c r="H139">
        <f>INDEX(Таблица1[],MATCH(Таблица4[Дата сделки],Таблица1[Date],1),2)*Таблица4[[#This Row],[Количество_net]]</f>
        <v>-469.15999999999997</v>
      </c>
    </row>
    <row r="140" spans="4:8" x14ac:dyDescent="0.2">
      <c r="D140" s="22">
        <v>42842</v>
      </c>
      <c r="E140" t="s">
        <v>2779</v>
      </c>
      <c r="F140" s="15">
        <v>230</v>
      </c>
      <c r="G140">
        <f>IF(Таблица4[[#This Row],[Тип сделки]]="Продажа",-1*Таблица4[[#This Row],[Количество]],Таблица4[[#This Row],[Количество]])</f>
        <v>230</v>
      </c>
      <c r="H140">
        <f>INDEX(Таблица1[],MATCH(Таблица4[Дата сделки],Таблица1[Date],1),2)*Таблица4[[#This Row],[Количество_net]]</f>
        <v>1367.2327</v>
      </c>
    </row>
    <row r="141" spans="4:8" x14ac:dyDescent="0.2">
      <c r="D141" s="22">
        <v>42849</v>
      </c>
      <c r="E141" t="s">
        <v>2771</v>
      </c>
      <c r="F141" s="15">
        <v>420</v>
      </c>
      <c r="G141">
        <f>IF(Таблица4[[#This Row],[Тип сделки]]="Продажа",-1*Таблица4[[#This Row],[Количество]],Таблица4[[#This Row],[Количество]])</f>
        <v>-420</v>
      </c>
      <c r="H141">
        <f>INDEX(Таблица1[],MATCH(Таблица4[Дата сделки],Таблица1[Date],1),2)*Таблица4[[#This Row],[Количество_net]]</f>
        <v>-2453.0099999999998</v>
      </c>
    </row>
    <row r="142" spans="4:8" x14ac:dyDescent="0.2">
      <c r="D142" s="22">
        <v>42851</v>
      </c>
      <c r="E142" t="s">
        <v>2771</v>
      </c>
      <c r="F142" s="15">
        <v>180</v>
      </c>
      <c r="G142">
        <f>IF(Таблица4[[#This Row],[Тип сделки]]="Продажа",-1*Таблица4[[#This Row],[Количество]],Таблица4[[#This Row],[Количество]])</f>
        <v>-180</v>
      </c>
      <c r="H142">
        <f>INDEX(Таблица1[],MATCH(Таблица4[Дата сделки],Таблица1[Date],1),2)*Таблица4[[#This Row],[Количество_net]]</f>
        <v>-1076.0076000000001</v>
      </c>
    </row>
    <row r="143" spans="4:8" x14ac:dyDescent="0.2">
      <c r="D143" s="22">
        <v>42852</v>
      </c>
      <c r="E143" t="s">
        <v>2771</v>
      </c>
      <c r="F143" s="15">
        <v>80</v>
      </c>
      <c r="G143">
        <f>IF(Таблица4[[#This Row],[Тип сделки]]="Продажа",-1*Таблица4[[#This Row],[Количество]],Таблица4[[#This Row],[Количество]])</f>
        <v>-80</v>
      </c>
      <c r="H143">
        <f>INDEX(Таблица1[],MATCH(Таблица4[Дата сделки],Таблица1[Date],1),2)*Таблица4[[#This Row],[Количество_net]]</f>
        <v>-474.06640000000004</v>
      </c>
    </row>
    <row r="144" spans="4:8" x14ac:dyDescent="0.2">
      <c r="D144" s="22">
        <v>42852</v>
      </c>
      <c r="E144" t="s">
        <v>2771</v>
      </c>
      <c r="F144" s="15">
        <v>460</v>
      </c>
      <c r="G144">
        <f>IF(Таблица4[[#This Row],[Тип сделки]]="Продажа",-1*Таблица4[[#This Row],[Количество]],Таблица4[[#This Row],[Количество]])</f>
        <v>-460</v>
      </c>
      <c r="H144">
        <f>INDEX(Таблица1[],MATCH(Таблица4[Дата сделки],Таблица1[Date],1),2)*Таблица4[[#This Row],[Количество_net]]</f>
        <v>-2725.8818000000001</v>
      </c>
    </row>
    <row r="145" spans="4:8" x14ac:dyDescent="0.2">
      <c r="D145" s="22">
        <v>42860</v>
      </c>
      <c r="E145" t="s">
        <v>2779</v>
      </c>
      <c r="F145" s="15">
        <v>470</v>
      </c>
      <c r="G145">
        <f>IF(Таблица4[[#This Row],[Тип сделки]]="Продажа",-1*Таблица4[[#This Row],[Количество]],Таблица4[[#This Row],[Количество]])</f>
        <v>470</v>
      </c>
      <c r="H145">
        <f>INDEX(Таблица1[],MATCH(Таблица4[Дата сделки],Таблица1[Date],1),2)*Таблица4[[#This Row],[Количество_net]]</f>
        <v>2754.4349999999999</v>
      </c>
    </row>
    <row r="146" spans="4:8" x14ac:dyDescent="0.2">
      <c r="D146" s="22">
        <v>42860</v>
      </c>
      <c r="E146" t="s">
        <v>2779</v>
      </c>
      <c r="F146" s="15">
        <v>230</v>
      </c>
      <c r="G146">
        <f>IF(Таблица4[[#This Row],[Тип сделки]]="Продажа",-1*Таблица4[[#This Row],[Количество]],Таблица4[[#This Row],[Количество]])</f>
        <v>230</v>
      </c>
      <c r="H146">
        <f>INDEX(Таблица1[],MATCH(Таблица4[Дата сделки],Таблица1[Date],1),2)*Таблица4[[#This Row],[Количество_net]]</f>
        <v>1347.915</v>
      </c>
    </row>
    <row r="147" spans="4:8" x14ac:dyDescent="0.2">
      <c r="D147" s="22">
        <v>42871</v>
      </c>
      <c r="E147" t="s">
        <v>2771</v>
      </c>
      <c r="F147" s="15">
        <v>10</v>
      </c>
      <c r="G147">
        <f>IF(Таблица4[[#This Row],[Тип сделки]]="Продажа",-1*Таблица4[[#This Row],[Количество]],Таблица4[[#This Row],[Количество]])</f>
        <v>-10</v>
      </c>
      <c r="H147">
        <f>INDEX(Таблица1[],MATCH(Таблица4[Дата сделки],Таблица1[Date],1),2)*Таблица4[[#This Row],[Количество_net]]</f>
        <v>-56.845299999999995</v>
      </c>
    </row>
    <row r="148" spans="4:8" x14ac:dyDescent="0.2">
      <c r="D148" s="22">
        <v>42878</v>
      </c>
      <c r="E148" t="s">
        <v>2779</v>
      </c>
      <c r="F148" s="15">
        <v>390</v>
      </c>
      <c r="G148">
        <f>IF(Таблица4[[#This Row],[Тип сделки]]="Продажа",-1*Таблица4[[#This Row],[Количество]],Таблица4[[#This Row],[Количество]])</f>
        <v>390</v>
      </c>
      <c r="H148">
        <f>INDEX(Таблица1[],MATCH(Таблица4[Дата сделки],Таблица1[Date],1),2)*Таблица4[[#This Row],[Количество_net]]</f>
        <v>2250.2415000000001</v>
      </c>
    </row>
    <row r="149" spans="4:8" x14ac:dyDescent="0.2">
      <c r="D149" s="22">
        <v>42881</v>
      </c>
      <c r="E149" t="s">
        <v>2771</v>
      </c>
      <c r="F149" s="15">
        <v>360</v>
      </c>
      <c r="G149">
        <f>IF(Таблица4[[#This Row],[Тип сделки]]="Продажа",-1*Таблица4[[#This Row],[Количество]],Таблица4[[#This Row],[Количество]])</f>
        <v>-360</v>
      </c>
      <c r="H149">
        <f>INDEX(Таблица1[],MATCH(Таблица4[Дата сделки],Таблица1[Date],1),2)*Таблица4[[#This Row],[Количество_net]]</f>
        <v>-2072.3472000000002</v>
      </c>
    </row>
    <row r="150" spans="4:8" x14ac:dyDescent="0.2">
      <c r="D150" s="22">
        <v>42892</v>
      </c>
      <c r="E150" t="s">
        <v>2779</v>
      </c>
      <c r="F150" s="15">
        <v>180</v>
      </c>
      <c r="G150">
        <f>IF(Таблица4[[#This Row],[Тип сделки]]="Продажа",-1*Таблица4[[#This Row],[Количество]],Таблица4[[#This Row],[Количество]])</f>
        <v>180</v>
      </c>
      <c r="H150">
        <f>INDEX(Таблица1[],MATCH(Таблица4[Дата сделки],Таблица1[Date],1),2)*Таблица4[[#This Row],[Количество_net]]</f>
        <v>1057.77</v>
      </c>
    </row>
    <row r="151" spans="4:8" x14ac:dyDescent="0.2">
      <c r="D151" s="22">
        <v>42893</v>
      </c>
      <c r="E151" t="s">
        <v>2779</v>
      </c>
      <c r="F151" s="15">
        <v>490</v>
      </c>
      <c r="G151">
        <f>IF(Таблица4[[#This Row],[Тип сделки]]="Продажа",-1*Таблица4[[#This Row],[Количество]],Таблица4[[#This Row],[Количество]])</f>
        <v>490</v>
      </c>
      <c r="H151">
        <f>INDEX(Таблица1[],MATCH(Таблица4[Дата сделки],Таблица1[Date],1),2)*Таблица4[[#This Row],[Количество_net]]</f>
        <v>2888.6284000000001</v>
      </c>
    </row>
    <row r="152" spans="4:8" x14ac:dyDescent="0.2">
      <c r="D152" s="22">
        <v>42905</v>
      </c>
      <c r="E152" t="s">
        <v>2779</v>
      </c>
      <c r="F152" s="15">
        <v>100</v>
      </c>
      <c r="G152">
        <f>IF(Таблица4[[#This Row],[Тип сделки]]="Продажа",-1*Таблица4[[#This Row],[Количество]],Таблица4[[#This Row],[Количество]])</f>
        <v>100</v>
      </c>
      <c r="H152">
        <f>INDEX(Таблица1[],MATCH(Таблица4[Дата сделки],Таблица1[Date],1),2)*Таблица4[[#This Row],[Количество_net]]</f>
        <v>596.18200000000002</v>
      </c>
    </row>
    <row r="153" spans="4:8" x14ac:dyDescent="0.2">
      <c r="D153" s="22">
        <v>42905</v>
      </c>
      <c r="E153" t="s">
        <v>2771</v>
      </c>
      <c r="F153" s="15">
        <v>60</v>
      </c>
      <c r="G153">
        <f>IF(Таблица4[[#This Row],[Тип сделки]]="Продажа",-1*Таблица4[[#This Row],[Количество]],Таблица4[[#This Row],[Количество]])</f>
        <v>-60</v>
      </c>
      <c r="H153">
        <f>INDEX(Таблица1[],MATCH(Таблица4[Дата сделки],Таблица1[Date],1),2)*Таблица4[[#This Row],[Количество_net]]</f>
        <v>-357.70920000000001</v>
      </c>
    </row>
    <row r="154" spans="4:8" x14ac:dyDescent="0.2">
      <c r="D154" s="22">
        <v>42907</v>
      </c>
      <c r="E154" t="s">
        <v>2779</v>
      </c>
      <c r="F154" s="15">
        <v>370</v>
      </c>
      <c r="G154">
        <f>IF(Таблица4[[#This Row],[Тип сделки]]="Продажа",-1*Таблица4[[#This Row],[Количество]],Таблица4[[#This Row],[Количество]])</f>
        <v>370</v>
      </c>
      <c r="H154">
        <f>INDEX(Таблица1[],MATCH(Таблица4[Дата сделки],Таблица1[Date],1),2)*Таблица4[[#This Row],[Количество_net]]</f>
        <v>2169.8649999999998</v>
      </c>
    </row>
    <row r="155" spans="4:8" x14ac:dyDescent="0.2">
      <c r="D155" s="22">
        <v>42912</v>
      </c>
      <c r="E155" t="s">
        <v>2771</v>
      </c>
      <c r="F155" s="15">
        <v>60</v>
      </c>
      <c r="G155">
        <f>IF(Таблица4[[#This Row],[Тип сделки]]="Продажа",-1*Таблица4[[#This Row],[Количество]],Таблица4[[#This Row],[Количество]])</f>
        <v>-60</v>
      </c>
      <c r="H155">
        <f>INDEX(Таблица1[],MATCH(Таблица4[Дата сделки],Таблица1[Date],1),2)*Таблица4[[#This Row],[Количество_net]]</f>
        <v>-350.03040000000004</v>
      </c>
    </row>
    <row r="156" spans="4:8" x14ac:dyDescent="0.2">
      <c r="D156" s="22">
        <v>42922</v>
      </c>
      <c r="E156" t="s">
        <v>2779</v>
      </c>
      <c r="F156" s="15">
        <v>10</v>
      </c>
      <c r="G156">
        <f>IF(Таблица4[[#This Row],[Тип сделки]]="Продажа",-1*Таблица4[[#This Row],[Количество]],Таблица4[[#This Row],[Количество]])</f>
        <v>10</v>
      </c>
      <c r="H156">
        <f>INDEX(Таблица1[],MATCH(Таблица4[Дата сделки],Таблица1[Date],1),2)*Таблица4[[#This Row],[Количество_net]]</f>
        <v>57.005200000000002</v>
      </c>
    </row>
    <row r="157" spans="4:8" x14ac:dyDescent="0.2">
      <c r="D157" s="22">
        <v>42928</v>
      </c>
      <c r="E157" t="s">
        <v>2779</v>
      </c>
      <c r="F157" s="15">
        <v>160</v>
      </c>
      <c r="G157">
        <f>IF(Таблица4[[#This Row],[Тип сделки]]="Продажа",-1*Таблица4[[#This Row],[Количество]],Таблица4[[#This Row],[Количество]])</f>
        <v>160</v>
      </c>
      <c r="H157">
        <f>INDEX(Таблица1[],MATCH(Таблица4[Дата сделки],Таблица1[Date],1),2)*Таблица4[[#This Row],[Количество_net]]</f>
        <v>916.56319999999994</v>
      </c>
    </row>
    <row r="158" spans="4:8" x14ac:dyDescent="0.2">
      <c r="D158" s="22">
        <v>42933</v>
      </c>
      <c r="E158" t="s">
        <v>2771</v>
      </c>
      <c r="F158" s="15">
        <v>260</v>
      </c>
      <c r="G158">
        <f>IF(Таблица4[[#This Row],[Тип сделки]]="Продажа",-1*Таблица4[[#This Row],[Количество]],Таблица4[[#This Row],[Количество]])</f>
        <v>-260</v>
      </c>
      <c r="H158">
        <f>INDEX(Таблица1[],MATCH(Таблица4[Дата сделки],Таблица1[Date],1),2)*Таблица4[[#This Row],[Количество_net]]</f>
        <v>-1512.2926</v>
      </c>
    </row>
    <row r="159" spans="4:8" x14ac:dyDescent="0.2">
      <c r="D159" s="22">
        <v>42933</v>
      </c>
      <c r="E159" t="s">
        <v>2771</v>
      </c>
      <c r="F159" s="15">
        <v>290</v>
      </c>
      <c r="G159">
        <f>IF(Таблица4[[#This Row],[Тип сделки]]="Продажа",-1*Таблица4[[#This Row],[Количество]],Таблица4[[#This Row],[Количество]])</f>
        <v>-290</v>
      </c>
      <c r="H159">
        <f>INDEX(Таблица1[],MATCH(Таблица4[Дата сделки],Таблица1[Date],1),2)*Таблица4[[#This Row],[Количество_net]]</f>
        <v>-1686.7879</v>
      </c>
    </row>
    <row r="160" spans="4:8" x14ac:dyDescent="0.2">
      <c r="D160" s="22">
        <v>42949</v>
      </c>
      <c r="E160" t="s">
        <v>2779</v>
      </c>
      <c r="F160" s="15">
        <v>130</v>
      </c>
      <c r="G160">
        <f>IF(Таблица4[[#This Row],[Тип сделки]]="Продажа",-1*Таблица4[[#This Row],[Количество]],Таблица4[[#This Row],[Количество]])</f>
        <v>130</v>
      </c>
      <c r="H160">
        <f>INDEX(Таблица1[],MATCH(Таблица4[Дата сделки],Таблица1[Date],1),2)*Таблица4[[#This Row],[Количество_net]]</f>
        <v>788.38110000000006</v>
      </c>
    </row>
    <row r="161" spans="4:8" x14ac:dyDescent="0.2">
      <c r="D161" s="22">
        <v>42950</v>
      </c>
      <c r="E161" t="s">
        <v>2771</v>
      </c>
      <c r="F161" s="15">
        <v>280</v>
      </c>
      <c r="G161">
        <f>IF(Таблица4[[#This Row],[Тип сделки]]="Продажа",-1*Таблица4[[#This Row],[Количество]],Таблица4[[#This Row],[Количество]])</f>
        <v>-280</v>
      </c>
      <c r="H161">
        <f>INDEX(Таблица1[],MATCH(Таблица4[Дата сделки],Таблица1[Date],1),2)*Таблица4[[#This Row],[Количество_net]]</f>
        <v>-1699.5439999999999</v>
      </c>
    </row>
    <row r="162" spans="4:8" x14ac:dyDescent="0.2">
      <c r="D162" s="22">
        <v>42951</v>
      </c>
      <c r="E162" t="s">
        <v>2779</v>
      </c>
      <c r="F162" s="15">
        <v>430</v>
      </c>
      <c r="G162">
        <f>IF(Таблица4[[#This Row],[Тип сделки]]="Продажа",-1*Таблица4[[#This Row],[Количество]],Таблица4[[#This Row],[Количество]])</f>
        <v>430</v>
      </c>
      <c r="H162">
        <f>INDEX(Таблица1[],MATCH(Таблица4[Дата сделки],Таблица1[Date],1),2)*Таблица4[[#This Row],[Количество_net]]</f>
        <v>2615.7501999999999</v>
      </c>
    </row>
    <row r="163" spans="4:8" x14ac:dyDescent="0.2">
      <c r="D163" s="22">
        <v>42955</v>
      </c>
      <c r="E163" t="s">
        <v>2779</v>
      </c>
      <c r="F163" s="15">
        <v>370</v>
      </c>
      <c r="G163">
        <f>IF(Таблица4[[#This Row],[Тип сделки]]="Продажа",-1*Таблица4[[#This Row],[Количество]],Таблица4[[#This Row],[Количество]])</f>
        <v>370</v>
      </c>
      <c r="H163">
        <f>INDEX(Таблица1[],MATCH(Таблица4[Дата сделки],Таблица1[Date],1),2)*Таблица4[[#This Row],[Количество_net]]</f>
        <v>2273.9423000000002</v>
      </c>
    </row>
    <row r="164" spans="4:8" x14ac:dyDescent="0.2">
      <c r="D164" s="22">
        <v>42961</v>
      </c>
      <c r="E164" t="s">
        <v>2771</v>
      </c>
      <c r="F164" s="15">
        <v>360</v>
      </c>
      <c r="G164">
        <f>IF(Таблица4[[#This Row],[Тип сделки]]="Продажа",-1*Таблица4[[#This Row],[Количество]],Таблица4[[#This Row],[Количество]])</f>
        <v>-360</v>
      </c>
      <c r="H164">
        <f>INDEX(Таблица1[],MATCH(Таблица4[Дата сделки],Таблица1[Date],1),2)*Таблица4[[#This Row],[Количество_net]]</f>
        <v>-2216.3256000000001</v>
      </c>
    </row>
    <row r="165" spans="4:8" x14ac:dyDescent="0.2">
      <c r="D165" s="22">
        <v>42962</v>
      </c>
      <c r="E165" t="s">
        <v>2779</v>
      </c>
      <c r="F165" s="15">
        <v>150</v>
      </c>
      <c r="G165">
        <f>IF(Таблица4[[#This Row],[Тип сделки]]="Продажа",-1*Таблица4[[#This Row],[Количество]],Таблица4[[#This Row],[Количество]])</f>
        <v>150</v>
      </c>
      <c r="H165">
        <f>INDEX(Таблица1[],MATCH(Таблица4[Дата сделки],Таблица1[Date],1),2)*Таблица4[[#This Row],[Количество_net]]</f>
        <v>919.06950000000006</v>
      </c>
    </row>
    <row r="166" spans="4:8" x14ac:dyDescent="0.2">
      <c r="D166" s="22">
        <v>42962</v>
      </c>
      <c r="E166" t="s">
        <v>2779</v>
      </c>
      <c r="F166" s="15">
        <v>90</v>
      </c>
      <c r="G166">
        <f>IF(Таблица4[[#This Row],[Тип сделки]]="Продажа",-1*Таблица4[[#This Row],[Количество]],Таблица4[[#This Row],[Количество]])</f>
        <v>90</v>
      </c>
      <c r="H166">
        <f>INDEX(Таблица1[],MATCH(Таблица4[Дата сделки],Таблица1[Date],1),2)*Таблица4[[#This Row],[Количество_net]]</f>
        <v>551.44169999999997</v>
      </c>
    </row>
    <row r="167" spans="4:8" x14ac:dyDescent="0.2">
      <c r="D167" s="22">
        <v>42964</v>
      </c>
      <c r="E167" t="s">
        <v>2771</v>
      </c>
      <c r="F167" s="15">
        <v>390</v>
      </c>
      <c r="G167">
        <f>IF(Таблица4[[#This Row],[Тип сделки]]="Продажа",-1*Таблица4[[#This Row],[Количество]],Таблица4[[#This Row],[Количество]])</f>
        <v>-390</v>
      </c>
      <c r="H167">
        <f>INDEX(Таблица1[],MATCH(Таблица4[Дата сделки],Таблица1[Date],1),2)*Таблица4[[#This Row],[Количество_net]]</f>
        <v>-2360.9859000000001</v>
      </c>
    </row>
    <row r="168" spans="4:8" x14ac:dyDescent="0.2">
      <c r="D168" s="22">
        <v>42970</v>
      </c>
      <c r="E168" t="s">
        <v>2771</v>
      </c>
      <c r="F168" s="15">
        <v>170</v>
      </c>
      <c r="G168">
        <f>IF(Таблица4[[#This Row],[Тип сделки]]="Продажа",-1*Таблица4[[#This Row],[Количество]],Таблица4[[#This Row],[Количество]])</f>
        <v>-170</v>
      </c>
      <c r="H168">
        <f>INDEX(Таблица1[],MATCH(Таблица4[Дата сделки],Таблица1[Date],1),2)*Таблица4[[#This Row],[Количество_net]]</f>
        <v>-1040.2520999999999</v>
      </c>
    </row>
    <row r="169" spans="4:8" x14ac:dyDescent="0.2">
      <c r="D169" s="22">
        <v>42976</v>
      </c>
      <c r="E169" t="s">
        <v>2771</v>
      </c>
      <c r="F169" s="15">
        <v>140</v>
      </c>
      <c r="G169">
        <f>IF(Таблица4[[#This Row],[Тип сделки]]="Продажа",-1*Таблица4[[#This Row],[Количество]],Таблица4[[#This Row],[Количество]])</f>
        <v>-140</v>
      </c>
      <c r="H169">
        <f>INDEX(Таблица1[],MATCH(Таблица4[Дата сделки],Таблица1[Date],1),2)*Таблица4[[#This Row],[Количество_net]]</f>
        <v>-839.32099999999991</v>
      </c>
    </row>
    <row r="170" spans="4:8" x14ac:dyDescent="0.2">
      <c r="D170" s="22">
        <v>42977</v>
      </c>
      <c r="E170" t="s">
        <v>2771</v>
      </c>
      <c r="F170" s="15">
        <v>490</v>
      </c>
      <c r="G170">
        <f>IF(Таблица4[[#This Row],[Тип сделки]]="Продажа",-1*Таблица4[[#This Row],[Количество]],Таблица4[[#This Row],[Количество]])</f>
        <v>-490</v>
      </c>
      <c r="H170">
        <f>INDEX(Таблица1[],MATCH(Таблица4[Дата сделки],Таблица1[Date],1),2)*Таблица4[[#This Row],[Количество_net]]</f>
        <v>-2965.0586000000003</v>
      </c>
    </row>
    <row r="171" spans="4:8" x14ac:dyDescent="0.2">
      <c r="D171" s="22">
        <v>42978</v>
      </c>
      <c r="E171" t="s">
        <v>2771</v>
      </c>
      <c r="F171" s="15">
        <v>260</v>
      </c>
      <c r="G171">
        <f>IF(Таблица4[[#This Row],[Тип сделки]]="Продажа",-1*Таблица4[[#This Row],[Количество]],Таблица4[[#This Row],[Количество]])</f>
        <v>-260</v>
      </c>
      <c r="H171">
        <f>INDEX(Таблица1[],MATCH(Таблица4[Дата сделки],Таблица1[Date],1),2)*Таблица4[[#This Row],[Количество_net]]</f>
        <v>-1571.2164</v>
      </c>
    </row>
    <row r="172" spans="4:8" x14ac:dyDescent="0.2">
      <c r="D172" s="22">
        <v>42984</v>
      </c>
      <c r="E172" t="s">
        <v>2779</v>
      </c>
      <c r="F172" s="15">
        <v>60</v>
      </c>
      <c r="G172">
        <f>IF(Таблица4[[#This Row],[Тип сделки]]="Продажа",-1*Таблица4[[#This Row],[Количество]],Таблица4[[#This Row],[Количество]])</f>
        <v>60</v>
      </c>
      <c r="H172">
        <f>INDEX(Таблица1[],MATCH(Таблица4[Дата сделки],Таблица1[Date],1),2)*Таблица4[[#This Row],[Количество_net]]</f>
        <v>362.66880000000003</v>
      </c>
    </row>
    <row r="173" spans="4:8" x14ac:dyDescent="0.2">
      <c r="D173" s="22">
        <v>42986</v>
      </c>
      <c r="E173" t="s">
        <v>2771</v>
      </c>
      <c r="F173" s="15">
        <v>290</v>
      </c>
      <c r="G173">
        <f>IF(Таблица4[[#This Row],[Тип сделки]]="Продажа",-1*Таблица4[[#This Row],[Количество]],Таблица4[[#This Row],[Количество]])</f>
        <v>-290</v>
      </c>
      <c r="H173">
        <f>INDEX(Таблица1[],MATCH(Таблица4[Дата сделки],Таблица1[Date],1),2)*Таблица4[[#This Row],[Количество_net]]</f>
        <v>-1795.8105</v>
      </c>
    </row>
    <row r="174" spans="4:8" x14ac:dyDescent="0.2">
      <c r="D174" s="22">
        <v>42991</v>
      </c>
      <c r="E174" t="s">
        <v>2771</v>
      </c>
      <c r="F174" s="15">
        <v>20</v>
      </c>
      <c r="G174">
        <f>IF(Таблица4[[#This Row],[Тип сделки]]="Продажа",-1*Таблица4[[#This Row],[Количество]],Таблица4[[#This Row],[Количество]])</f>
        <v>-20</v>
      </c>
      <c r="H174">
        <f>INDEX(Таблица1[],MATCH(Таблица4[Дата сделки],Таблица1[Date],1),2)*Таблица4[[#This Row],[Количество_net]]</f>
        <v>-120.94279999999999</v>
      </c>
    </row>
    <row r="175" spans="4:8" x14ac:dyDescent="0.2">
      <c r="D175" s="22">
        <v>42992</v>
      </c>
      <c r="E175" t="s">
        <v>2771</v>
      </c>
      <c r="F175" s="15">
        <v>260</v>
      </c>
      <c r="G175">
        <f>IF(Таблица4[[#This Row],[Тип сделки]]="Продажа",-1*Таблица4[[#This Row],[Количество]],Таблица4[[#This Row],[Количество]])</f>
        <v>-260</v>
      </c>
      <c r="H175">
        <f>INDEX(Таблица1[],MATCH(Таблица4[Дата сделки],Таблица1[Date],1),2)*Таблица4[[#This Row],[Количество_net]]</f>
        <v>-1586.1221999999998</v>
      </c>
    </row>
    <row r="176" spans="4:8" x14ac:dyDescent="0.2">
      <c r="D176" s="22">
        <v>42996</v>
      </c>
      <c r="E176" t="s">
        <v>2771</v>
      </c>
      <c r="F176" s="15">
        <v>330</v>
      </c>
      <c r="G176">
        <f>IF(Таблица4[[#This Row],[Тип сделки]]="Продажа",-1*Таблица4[[#This Row],[Количество]],Таблица4[[#This Row],[Количество]])</f>
        <v>-330</v>
      </c>
      <c r="H176">
        <f>INDEX(Таблица1[],MATCH(Таблица4[Дата сделки],Таблица1[Date],1),2)*Таблица4[[#This Row],[Количество_net]]</f>
        <v>-2010.5150999999998</v>
      </c>
    </row>
    <row r="177" spans="4:8" x14ac:dyDescent="0.2">
      <c r="D177" s="22">
        <v>42999</v>
      </c>
      <c r="E177" t="s">
        <v>2771</v>
      </c>
      <c r="F177" s="15">
        <v>140</v>
      </c>
      <c r="G177">
        <f>IF(Таблица4[[#This Row],[Тип сделки]]="Продажа",-1*Таблица4[[#This Row],[Количество]],Таблица4[[#This Row],[Количество]])</f>
        <v>-140</v>
      </c>
      <c r="H177">
        <f>INDEX(Таблица1[],MATCH(Таблица4[Дата сделки],Таблица1[Date],1),2)*Таблица4[[#This Row],[Количество_net]]</f>
        <v>-837.82719999999995</v>
      </c>
    </row>
    <row r="178" spans="4:8" x14ac:dyDescent="0.2">
      <c r="D178" s="22">
        <v>43006</v>
      </c>
      <c r="E178" t="s">
        <v>2771</v>
      </c>
      <c r="F178" s="15">
        <v>450</v>
      </c>
      <c r="G178">
        <f>IF(Таблица4[[#This Row],[Тип сделки]]="Продажа",-1*Таблица4[[#This Row],[Количество]],Таблица4[[#This Row],[Количество]])</f>
        <v>-450</v>
      </c>
      <c r="H178">
        <f>INDEX(Таблица1[],MATCH(Таблица4[Дата сделки],Таблица1[Date],1),2)*Таблица4[[#This Row],[Количество_net]]</f>
        <v>-2630.0250000000001</v>
      </c>
    </row>
    <row r="179" spans="4:8" x14ac:dyDescent="0.2">
      <c r="D179" s="22">
        <v>43014</v>
      </c>
      <c r="E179" t="s">
        <v>2779</v>
      </c>
      <c r="F179" s="15">
        <v>30</v>
      </c>
      <c r="G179">
        <f>IF(Таблица4[[#This Row],[Тип сделки]]="Продажа",-1*Таблица4[[#This Row],[Количество]],Таблица4[[#This Row],[Количество]])</f>
        <v>30</v>
      </c>
      <c r="H179">
        <f>INDEX(Таблица1[],MATCH(Таблица4[Дата сделки],Таблица1[Date],1),2)*Таблица4[[#This Row],[Количество_net]]</f>
        <v>177.57479999999998</v>
      </c>
    </row>
    <row r="180" spans="4:8" x14ac:dyDescent="0.2">
      <c r="D180" s="22">
        <v>43020</v>
      </c>
      <c r="E180" t="s">
        <v>2771</v>
      </c>
      <c r="F180" s="15">
        <v>420</v>
      </c>
      <c r="G180">
        <f>IF(Таблица4[[#This Row],[Тип сделки]]="Продажа",-1*Таблица4[[#This Row],[Количество]],Таблица4[[#This Row],[Количество]])</f>
        <v>-420</v>
      </c>
      <c r="H180">
        <f>INDEX(Таблица1[],MATCH(Таблица4[Дата сделки],Таблица1[Date],1),2)*Таблица4[[#This Row],[Количество_net]]</f>
        <v>-2533.0787999999998</v>
      </c>
    </row>
    <row r="181" spans="4:8" x14ac:dyDescent="0.2">
      <c r="D181" s="22">
        <v>43038</v>
      </c>
      <c r="E181" t="s">
        <v>2771</v>
      </c>
      <c r="F181" s="15">
        <v>180</v>
      </c>
      <c r="G181">
        <f>IF(Таблица4[[#This Row],[Тип сделки]]="Продажа",-1*Таблица4[[#This Row],[Количество]],Таблица4[[#This Row],[Количество]])</f>
        <v>-180</v>
      </c>
      <c r="H181">
        <f>INDEX(Таблица1[],MATCH(Таблица4[Дата сделки],Таблица1[Date],1),2)*Таблица4[[#This Row],[Количество_net]]</f>
        <v>-1060.6500000000001</v>
      </c>
    </row>
    <row r="182" spans="4:8" x14ac:dyDescent="0.2">
      <c r="D182" s="22">
        <v>43041</v>
      </c>
      <c r="E182" t="s">
        <v>2771</v>
      </c>
      <c r="F182" s="15">
        <v>90</v>
      </c>
      <c r="G182">
        <f>IF(Таблица4[[#This Row],[Тип сделки]]="Продажа",-1*Таблица4[[#This Row],[Количество]],Таблица4[[#This Row],[Количество]])</f>
        <v>-90</v>
      </c>
      <c r="H182">
        <f>INDEX(Таблица1[],MATCH(Таблица4[Дата сделки],Таблица1[Date],1),2)*Таблица4[[#This Row],[Количество_net]]</f>
        <v>-523.1259</v>
      </c>
    </row>
    <row r="183" spans="4:8" x14ac:dyDescent="0.2">
      <c r="D183" s="22">
        <v>43054</v>
      </c>
      <c r="E183" t="s">
        <v>2771</v>
      </c>
      <c r="F183" s="15">
        <v>340</v>
      </c>
      <c r="G183">
        <f>IF(Таблица4[[#This Row],[Тип сделки]]="Продажа",-1*Таблица4[[#This Row],[Количество]],Таблица4[[#This Row],[Количество]])</f>
        <v>-340</v>
      </c>
      <c r="H183">
        <f>INDEX(Таблица1[],MATCH(Таблица4[Дата сделки],Таблица1[Date],1),2)*Таблица4[[#This Row],[Количество_net]]</f>
        <v>-2019.3144</v>
      </c>
    </row>
    <row r="184" spans="4:8" x14ac:dyDescent="0.2">
      <c r="D184" s="22">
        <v>43066</v>
      </c>
      <c r="E184" t="s">
        <v>2779</v>
      </c>
      <c r="F184" s="15">
        <v>90</v>
      </c>
      <c r="G184">
        <f>IF(Таблица4[[#This Row],[Тип сделки]]="Продажа",-1*Таблица4[[#This Row],[Количество]],Таблица4[[#This Row],[Количество]])</f>
        <v>90</v>
      </c>
      <c r="H184">
        <f>INDEX(Таблица1[],MATCH(Таблица4[Дата сделки],Таблица1[Date],1),2)*Таблица4[[#This Row],[Количество_net]]</f>
        <v>532.72439999999995</v>
      </c>
    </row>
    <row r="185" spans="4:8" x14ac:dyDescent="0.2">
      <c r="D185" s="22">
        <v>43084</v>
      </c>
      <c r="E185" t="s">
        <v>2779</v>
      </c>
      <c r="F185" s="15">
        <v>350</v>
      </c>
      <c r="G185">
        <f>IF(Таблица4[[#This Row],[Тип сделки]]="Продажа",-1*Таблица4[[#This Row],[Количество]],Таблица4[[#This Row],[Количество]])</f>
        <v>350</v>
      </c>
      <c r="H185">
        <f>INDEX(Таблица1[],MATCH(Таблица4[Дата сделки],Таблица1[Date],1),2)*Таблица4[[#This Row],[Количество_net]]</f>
        <v>2045.575</v>
      </c>
    </row>
    <row r="186" spans="4:8" x14ac:dyDescent="0.2">
      <c r="D186" s="22">
        <v>43087</v>
      </c>
      <c r="E186" t="s">
        <v>2779</v>
      </c>
      <c r="F186" s="15">
        <v>0</v>
      </c>
      <c r="G186">
        <f>IF(Таблица4[[#This Row],[Тип сделки]]="Продажа",-1*Таблица4[[#This Row],[Количество]],Таблица4[[#This Row],[Количество]])</f>
        <v>0</v>
      </c>
      <c r="H186">
        <f>INDEX(Таблица1[],MATCH(Таблица4[Дата сделки],Таблица1[Date],1),2)*Таблица4[[#This Row],[Количество_net]]</f>
        <v>0</v>
      </c>
    </row>
    <row r="187" spans="4:8" x14ac:dyDescent="0.2">
      <c r="D187" s="22">
        <v>43088</v>
      </c>
      <c r="E187" t="s">
        <v>2771</v>
      </c>
      <c r="F187" s="15">
        <v>160</v>
      </c>
      <c r="G187">
        <f>IF(Таблица4[[#This Row],[Тип сделки]]="Продажа",-1*Таблица4[[#This Row],[Количество]],Таблица4[[#This Row],[Количество]])</f>
        <v>-160</v>
      </c>
      <c r="H187">
        <f>INDEX(Таблица1[],MATCH(Таблица4[Дата сделки],Таблица1[Date],1),2)*Таблица4[[#This Row],[Количество_net]]</f>
        <v>-922.32159999999999</v>
      </c>
    </row>
    <row r="188" spans="4:8" x14ac:dyDescent="0.2">
      <c r="D188" s="22">
        <v>43089</v>
      </c>
      <c r="E188" t="s">
        <v>2771</v>
      </c>
      <c r="F188" s="15">
        <v>500</v>
      </c>
      <c r="G188">
        <f>IF(Таблица4[[#This Row],[Тип сделки]]="Продажа",-1*Таблица4[[#This Row],[Количество]],Таблица4[[#This Row],[Количество]])</f>
        <v>-500</v>
      </c>
      <c r="H188">
        <f>INDEX(Таблица1[],MATCH(Таблица4[Дата сделки],Таблица1[Date],1),2)*Таблица4[[#This Row],[Количество_net]]</f>
        <v>-2883.5899999999997</v>
      </c>
    </row>
    <row r="189" spans="4:8" x14ac:dyDescent="0.2">
      <c r="D189" s="22">
        <v>43089</v>
      </c>
      <c r="E189" t="s">
        <v>2771</v>
      </c>
      <c r="F189" s="15">
        <v>250</v>
      </c>
      <c r="G189">
        <f>IF(Таблица4[[#This Row],[Тип сделки]]="Продажа",-1*Таблица4[[#This Row],[Количество]],Таблица4[[#This Row],[Количество]])</f>
        <v>-250</v>
      </c>
      <c r="H189">
        <f>INDEX(Таблица1[],MATCH(Таблица4[Дата сделки],Таблица1[Date],1),2)*Таблица4[[#This Row],[Количество_net]]</f>
        <v>-1441.7949999999998</v>
      </c>
    </row>
    <row r="190" spans="4:8" x14ac:dyDescent="0.2">
      <c r="D190" s="22">
        <v>43090</v>
      </c>
      <c r="E190" t="s">
        <v>2771</v>
      </c>
      <c r="F190" s="15">
        <v>360</v>
      </c>
      <c r="G190">
        <f>IF(Таблица4[[#This Row],[Тип сделки]]="Продажа",-1*Таблица4[[#This Row],[Количество]],Таблица4[[#This Row],[Количество]])</f>
        <v>-360</v>
      </c>
      <c r="H190">
        <f>INDEX(Таблица1[],MATCH(Таблица4[Дата сделки],Таблица1[Date],1),2)*Таблица4[[#This Row],[Количество_net]]</f>
        <v>-2070.9071999999996</v>
      </c>
    </row>
    <row r="191" spans="4:8" x14ac:dyDescent="0.2">
      <c r="D191" s="22">
        <v>43090</v>
      </c>
      <c r="E191" t="s">
        <v>2771</v>
      </c>
      <c r="F191" s="15">
        <v>310</v>
      </c>
      <c r="G191">
        <f>IF(Таблица4[[#This Row],[Тип сделки]]="Продажа",-1*Таблица4[[#This Row],[Количество]],Таблица4[[#This Row],[Количество]])</f>
        <v>-310</v>
      </c>
      <c r="H191">
        <f>INDEX(Таблица1[],MATCH(Таблица4[Дата сделки],Таблица1[Date],1),2)*Таблица4[[#This Row],[Количество_net]]</f>
        <v>-1783.2811999999999</v>
      </c>
    </row>
    <row r="192" spans="4:8" x14ac:dyDescent="0.2">
      <c r="D192" s="22">
        <v>43102</v>
      </c>
      <c r="E192" t="s">
        <v>2771</v>
      </c>
      <c r="F192" s="15">
        <v>500</v>
      </c>
      <c r="G192">
        <f>IF(Таблица4[[#This Row],[Тип сделки]]="Продажа",-1*Таблица4[[#This Row],[Количество]],Таблица4[[#This Row],[Количество]])</f>
        <v>-500</v>
      </c>
      <c r="H192">
        <f>INDEX(Таблица1[],MATCH(Таблица4[Дата сделки],Таблица1[Date],1),2)*Таблица4[[#This Row],[Количество_net]]</f>
        <v>-2896.2550000000001</v>
      </c>
    </row>
    <row r="193" spans="4:8" x14ac:dyDescent="0.2">
      <c r="D193" s="22">
        <v>43104</v>
      </c>
      <c r="E193" t="s">
        <v>2771</v>
      </c>
      <c r="F193" s="15">
        <v>10</v>
      </c>
      <c r="G193">
        <f>IF(Таблица4[[#This Row],[Тип сделки]]="Продажа",-1*Таблица4[[#This Row],[Количество]],Таблица4[[#This Row],[Количество]])</f>
        <v>-10</v>
      </c>
      <c r="H193">
        <f>INDEX(Таблица1[],MATCH(Таблица4[Дата сделки],Таблица1[Date],1),2)*Таблица4[[#This Row],[Количество_net]]</f>
        <v>-57.0852</v>
      </c>
    </row>
    <row r="194" spans="4:8" x14ac:dyDescent="0.2">
      <c r="D194" s="22">
        <v>43104</v>
      </c>
      <c r="E194" t="s">
        <v>2771</v>
      </c>
      <c r="F194" s="15">
        <v>320</v>
      </c>
      <c r="G194">
        <f>IF(Таблица4[[#This Row],[Тип сделки]]="Продажа",-1*Таблица4[[#This Row],[Количество]],Таблица4[[#This Row],[Количество]])</f>
        <v>-320</v>
      </c>
      <c r="H194">
        <f>INDEX(Таблица1[],MATCH(Таблица4[Дата сделки],Таблица1[Date],1),2)*Таблица4[[#This Row],[Количество_net]]</f>
        <v>-1826.7264</v>
      </c>
    </row>
    <row r="195" spans="4:8" x14ac:dyDescent="0.2">
      <c r="D195" s="22">
        <v>43108</v>
      </c>
      <c r="E195" t="s">
        <v>2779</v>
      </c>
      <c r="F195" s="15">
        <v>290</v>
      </c>
      <c r="G195">
        <f>IF(Таблица4[[#This Row],[Тип сделки]]="Продажа",-1*Таблица4[[#This Row],[Количество]],Таблица4[[#This Row],[Количество]])</f>
        <v>290</v>
      </c>
      <c r="H195">
        <f>INDEX(Таблица1[],MATCH(Таблица4[Дата сделки],Таблица1[Date],1),2)*Таблица4[[#This Row],[Количество_net]]</f>
        <v>1658.1765</v>
      </c>
    </row>
    <row r="196" spans="4:8" x14ac:dyDescent="0.2">
      <c r="D196" s="22">
        <v>43109</v>
      </c>
      <c r="E196" t="s">
        <v>2771</v>
      </c>
      <c r="F196" s="15">
        <v>130</v>
      </c>
      <c r="G196">
        <f>IF(Таблица4[[#This Row],[Тип сделки]]="Продажа",-1*Таблица4[[#This Row],[Количество]],Таблица4[[#This Row],[Количество]])</f>
        <v>-130</v>
      </c>
      <c r="H196">
        <f>INDEX(Таблица1[],MATCH(Таблица4[Дата сделки],Таблица1[Date],1),2)*Таблица4[[#This Row],[Количество_net]]</f>
        <v>-727.55020000000002</v>
      </c>
    </row>
    <row r="197" spans="4:8" x14ac:dyDescent="0.2">
      <c r="D197" s="22">
        <v>43112</v>
      </c>
      <c r="E197" t="s">
        <v>2771</v>
      </c>
      <c r="F197" s="15">
        <v>380</v>
      </c>
      <c r="G197">
        <f>IF(Таблица4[[#This Row],[Тип сделки]]="Продажа",-1*Таблица4[[#This Row],[Количество]],Таблица4[[#This Row],[Количество]])</f>
        <v>-380</v>
      </c>
      <c r="H197">
        <f>INDEX(Таблица1[],MATCH(Таблица4[Дата сделки],Таблица1[Date],1),2)*Таблица4[[#This Row],[Количество_net]]</f>
        <v>-2057.7874000000002</v>
      </c>
    </row>
    <row r="198" spans="4:8" x14ac:dyDescent="0.2">
      <c r="D198" s="22">
        <v>43116</v>
      </c>
      <c r="E198" t="s">
        <v>2779</v>
      </c>
      <c r="F198" s="15">
        <v>120</v>
      </c>
      <c r="G198">
        <f>IF(Таблица4[[#This Row],[Тип сделки]]="Продажа",-1*Таблица4[[#This Row],[Количество]],Таблица4[[#This Row],[Количество]])</f>
        <v>120</v>
      </c>
      <c r="H198">
        <f>INDEX(Таблица1[],MATCH(Таблица4[Дата сделки],Таблица1[Date],1),2)*Таблица4[[#This Row],[Количество_net]]</f>
        <v>651.26760000000002</v>
      </c>
    </row>
    <row r="199" spans="4:8" x14ac:dyDescent="0.2">
      <c r="D199" s="22">
        <v>43116</v>
      </c>
      <c r="E199" t="s">
        <v>2779</v>
      </c>
      <c r="F199" s="15">
        <v>350</v>
      </c>
      <c r="G199">
        <f>IF(Таблица4[[#This Row],[Тип сделки]]="Продажа",-1*Таблица4[[#This Row],[Количество]],Таблица4[[#This Row],[Количество]])</f>
        <v>350</v>
      </c>
      <c r="H199">
        <f>INDEX(Таблица1[],MATCH(Таблица4[Дата сделки],Таблица1[Date],1),2)*Таблица4[[#This Row],[Количество_net]]</f>
        <v>1899.5304999999998</v>
      </c>
    </row>
    <row r="200" spans="4:8" x14ac:dyDescent="0.2">
      <c r="D200" s="22">
        <v>43116</v>
      </c>
      <c r="E200" t="s">
        <v>2779</v>
      </c>
      <c r="F200" s="15">
        <v>460</v>
      </c>
      <c r="G200">
        <f>IF(Таблица4[[#This Row],[Тип сделки]]="Продажа",-1*Таблица4[[#This Row],[Количество]],Таблица4[[#This Row],[Количество]])</f>
        <v>460</v>
      </c>
      <c r="H200">
        <f>INDEX(Таблица1[],MATCH(Таблица4[Дата сделки],Таблица1[Date],1),2)*Таблица4[[#This Row],[Количество_net]]</f>
        <v>2496.5257999999999</v>
      </c>
    </row>
    <row r="201" spans="4:8" x14ac:dyDescent="0.2">
      <c r="D201" s="22">
        <v>43116</v>
      </c>
      <c r="E201" t="s">
        <v>2779</v>
      </c>
      <c r="F201" s="15">
        <v>200</v>
      </c>
      <c r="G201">
        <f>IF(Таблица4[[#This Row],[Тип сделки]]="Продажа",-1*Таблица4[[#This Row],[Количество]],Таблица4[[#This Row],[Количество]])</f>
        <v>200</v>
      </c>
      <c r="H201">
        <f>INDEX(Таблица1[],MATCH(Таблица4[Дата сделки],Таблица1[Date],1),2)*Таблица4[[#This Row],[Количество_net]]</f>
        <v>1085.4459999999999</v>
      </c>
    </row>
    <row r="202" spans="4:8" x14ac:dyDescent="0.2">
      <c r="D202" s="22">
        <v>43117</v>
      </c>
      <c r="E202" t="s">
        <v>2771</v>
      </c>
      <c r="F202" s="15">
        <v>40</v>
      </c>
      <c r="G202">
        <f>IF(Таблица4[[#This Row],[Тип сделки]]="Продажа",-1*Таблица4[[#This Row],[Количество]],Таблица4[[#This Row],[Количество]])</f>
        <v>-40</v>
      </c>
      <c r="H202">
        <f>INDEX(Таблица1[],MATCH(Таблица4[Дата сделки],Таблица1[Date],1),2)*Таблица4[[#This Row],[Количество_net]]</f>
        <v>-218.42240000000001</v>
      </c>
    </row>
    <row r="203" spans="4:8" x14ac:dyDescent="0.2">
      <c r="D203" s="22">
        <v>43131</v>
      </c>
      <c r="E203" t="s">
        <v>2771</v>
      </c>
      <c r="F203" s="15">
        <v>160</v>
      </c>
      <c r="G203">
        <f>IF(Таблица4[[#This Row],[Тип сделки]]="Продажа",-1*Таблица4[[#This Row],[Количество]],Таблица4[[#This Row],[Количество]])</f>
        <v>-160</v>
      </c>
      <c r="H203">
        <f>INDEX(Таблица1[],MATCH(Таблица4[Дата сделки],Таблица1[Date],1),2)*Таблица4[[#This Row],[Количество_net]]</f>
        <v>-892.45920000000001</v>
      </c>
    </row>
    <row r="204" spans="4:8" x14ac:dyDescent="0.2">
      <c r="D204" s="22">
        <v>43139</v>
      </c>
      <c r="E204" t="s">
        <v>2771</v>
      </c>
      <c r="F204" s="15">
        <v>140</v>
      </c>
      <c r="G204">
        <f>IF(Таблица4[[#This Row],[Тип сделки]]="Продажа",-1*Таблица4[[#This Row],[Количество]],Таблица4[[#This Row],[Количество]])</f>
        <v>-140</v>
      </c>
      <c r="H204">
        <f>INDEX(Таблица1[],MATCH(Таблица4[Дата сделки],Таблица1[Date],1),2)*Таблица4[[#This Row],[Количество_net]]</f>
        <v>-713.15160000000003</v>
      </c>
    </row>
    <row r="205" spans="4:8" x14ac:dyDescent="0.2">
      <c r="D205" s="22">
        <v>43140</v>
      </c>
      <c r="E205" t="s">
        <v>2779</v>
      </c>
      <c r="F205" s="15">
        <v>400</v>
      </c>
      <c r="G205">
        <f>IF(Таблица4[[#This Row],[Тип сделки]]="Продажа",-1*Таблица4[[#This Row],[Количество]],Таблица4[[#This Row],[Количество]])</f>
        <v>400</v>
      </c>
      <c r="H205">
        <f>INDEX(Таблица1[],MATCH(Таблица4[Дата сделки],Таблица1[Date],1),2)*Таблица4[[#This Row],[Количество_net]]</f>
        <v>2097.8359999999998</v>
      </c>
    </row>
    <row r="206" spans="4:8" x14ac:dyDescent="0.2">
      <c r="D206" s="22">
        <v>43145</v>
      </c>
      <c r="E206" t="s">
        <v>2779</v>
      </c>
      <c r="F206" s="15">
        <v>180</v>
      </c>
      <c r="G206">
        <f>IF(Таблица4[[#This Row],[Тип сделки]]="Продажа",-1*Таблица4[[#This Row],[Количество]],Таблица4[[#This Row],[Количество]])</f>
        <v>180</v>
      </c>
      <c r="H206">
        <f>INDEX(Таблица1[],MATCH(Таблица4[Дата сделки],Таблица1[Date],1),2)*Таблица4[[#This Row],[Количество_net]]</f>
        <v>928.66860000000008</v>
      </c>
    </row>
    <row r="207" spans="4:8" x14ac:dyDescent="0.2">
      <c r="D207" s="22">
        <v>43147</v>
      </c>
      <c r="E207" t="s">
        <v>2771</v>
      </c>
      <c r="F207" s="15">
        <v>30</v>
      </c>
      <c r="G207">
        <f>IF(Таблица4[[#This Row],[Тип сделки]]="Продажа",-1*Таблица4[[#This Row],[Количество]],Таблица4[[#This Row],[Количество]])</f>
        <v>-30</v>
      </c>
      <c r="H207">
        <f>INDEX(Таблица1[],MATCH(Таблица4[Дата сделки],Таблица1[Date],1),2)*Таблица4[[#This Row],[Количество_net]]</f>
        <v>-158.73749999999998</v>
      </c>
    </row>
    <row r="208" spans="4:8" x14ac:dyDescent="0.2">
      <c r="D208" s="22">
        <v>43157</v>
      </c>
      <c r="E208" t="s">
        <v>2771</v>
      </c>
      <c r="F208" s="15">
        <v>60</v>
      </c>
      <c r="G208">
        <f>IF(Таблица4[[#This Row],[Тип сделки]]="Продажа",-1*Таблица4[[#This Row],[Количество]],Таблица4[[#This Row],[Количество]])</f>
        <v>-60</v>
      </c>
      <c r="H208">
        <f>INDEX(Таблица1[],MATCH(Таблица4[Дата сделки],Таблица1[Date],1),2)*Таблица4[[#This Row],[Количество_net]]</f>
        <v>-312.03539999999998</v>
      </c>
    </row>
    <row r="209" spans="4:8" x14ac:dyDescent="0.2">
      <c r="D209" s="22">
        <v>43164</v>
      </c>
      <c r="E209" t="s">
        <v>2771</v>
      </c>
      <c r="F209" s="15">
        <v>330</v>
      </c>
      <c r="G209">
        <f>IF(Таблица4[[#This Row],[Тип сделки]]="Продажа",-1*Таблица4[[#This Row],[Количество]],Таблица4[[#This Row],[Количество]])</f>
        <v>-330</v>
      </c>
      <c r="H209">
        <f>INDEX(Таблица1[],MATCH(Таблица4[Дата сделки],Таблица1[Date],1),2)*Таблица4[[#This Row],[Количество_net]]</f>
        <v>-1705.1991</v>
      </c>
    </row>
    <row r="210" spans="4:8" x14ac:dyDescent="0.2">
      <c r="D210" s="22">
        <v>43166</v>
      </c>
      <c r="E210" t="s">
        <v>2779</v>
      </c>
      <c r="F210" s="15">
        <v>450</v>
      </c>
      <c r="G210">
        <f>IF(Таблица4[[#This Row],[Тип сделки]]="Продажа",-1*Таблица4[[#This Row],[Количество]],Таблица4[[#This Row],[Количество]])</f>
        <v>450</v>
      </c>
      <c r="H210">
        <f>INDEX(Таблица1[],MATCH(Таблица4[Дата сделки],Таблица1[Date],1),2)*Таблица4[[#This Row],[Количество_net]]</f>
        <v>2328.8715000000002</v>
      </c>
    </row>
    <row r="211" spans="4:8" x14ac:dyDescent="0.2">
      <c r="D211" s="22">
        <v>43167</v>
      </c>
      <c r="E211" t="s">
        <v>2779</v>
      </c>
      <c r="F211" s="15">
        <v>240</v>
      </c>
      <c r="G211">
        <f>IF(Таблица4[[#This Row],[Тип сделки]]="Продажа",-1*Таблица4[[#This Row],[Количество]],Таблица4[[#This Row],[Количество]])</f>
        <v>240</v>
      </c>
      <c r="H211">
        <f>INDEX(Таблица1[],MATCH(Таблица4[Дата сделки],Таблица1[Date],1),2)*Таблица4[[#This Row],[Количество_net]]</f>
        <v>1247.8224</v>
      </c>
    </row>
    <row r="212" spans="4:8" x14ac:dyDescent="0.2">
      <c r="D212" s="22">
        <v>43181</v>
      </c>
      <c r="E212" t="s">
        <v>2771</v>
      </c>
      <c r="F212" s="15">
        <v>390</v>
      </c>
      <c r="G212">
        <f>IF(Таблица4[[#This Row],[Тип сделки]]="Продажа",-1*Таблица4[[#This Row],[Количество]],Таблица4[[#This Row],[Количество]])</f>
        <v>-390</v>
      </c>
      <c r="H212">
        <f>INDEX(Таблица1[],MATCH(Таблица4[Дата сделки],Таблица1[Date],1),2)*Таблица4[[#This Row],[Количество_net]]</f>
        <v>-2033.4327000000001</v>
      </c>
    </row>
    <row r="213" spans="4:8" x14ac:dyDescent="0.2">
      <c r="D213" s="22">
        <v>43182</v>
      </c>
      <c r="E213" t="s">
        <v>2779</v>
      </c>
      <c r="F213" s="15">
        <v>210</v>
      </c>
      <c r="G213">
        <f>IF(Таблица4[[#This Row],[Тип сделки]]="Продажа",-1*Таблица4[[#This Row],[Количество]],Таблица4[[#This Row],[Количество]])</f>
        <v>210</v>
      </c>
      <c r="H213">
        <f>INDEX(Таблица1[],MATCH(Таблица4[Дата сделки],Таблица1[Date],1),2)*Таблица4[[#This Row],[Количество_net]]</f>
        <v>1081.2059999999999</v>
      </c>
    </row>
    <row r="214" spans="4:8" x14ac:dyDescent="0.2">
      <c r="D214" s="22">
        <v>43192</v>
      </c>
      <c r="E214" t="s">
        <v>2771</v>
      </c>
      <c r="F214" s="15">
        <v>150</v>
      </c>
      <c r="G214">
        <f>IF(Таблица4[[#This Row],[Тип сделки]]="Продажа",-1*Таблица4[[#This Row],[Количество]],Таблица4[[#This Row],[Количество]])</f>
        <v>-150</v>
      </c>
      <c r="H214">
        <f>INDEX(Таблица1[],MATCH(Таблица4[Дата сделки],Таблица1[Date],1),2)*Таблица4[[#This Row],[Количество_net]]</f>
        <v>-809.4855</v>
      </c>
    </row>
    <row r="215" spans="4:8" x14ac:dyDescent="0.2">
      <c r="D215" s="22">
        <v>43193</v>
      </c>
      <c r="E215" t="s">
        <v>2771</v>
      </c>
      <c r="F215" s="15">
        <v>30</v>
      </c>
      <c r="G215">
        <f>IF(Таблица4[[#This Row],[Тип сделки]]="Продажа",-1*Таблица4[[#This Row],[Количество]],Таблица4[[#This Row],[Количество]])</f>
        <v>-30</v>
      </c>
      <c r="H215">
        <f>INDEX(Таблица1[],MATCH(Таблица4[Дата сделки],Таблица1[Date],1),2)*Таблица4[[#This Row],[Количество_net]]</f>
        <v>-164.57670000000002</v>
      </c>
    </row>
    <row r="216" spans="4:8" x14ac:dyDescent="0.2">
      <c r="D216" s="22">
        <v>43200</v>
      </c>
      <c r="E216" t="s">
        <v>2771</v>
      </c>
      <c r="F216" s="15">
        <v>220</v>
      </c>
      <c r="G216">
        <f>IF(Таблица4[[#This Row],[Тип сделки]]="Продажа",-1*Таблица4[[#This Row],[Количество]],Таблица4[[#This Row],[Количество]])</f>
        <v>-220</v>
      </c>
      <c r="H216">
        <f>INDEX(Таблица1[],MATCH(Таблица4[Дата сделки],Таблица1[Date],1),2)*Таблица4[[#This Row],[Количество_net]]</f>
        <v>-1208.9484</v>
      </c>
    </row>
    <row r="217" spans="4:8" x14ac:dyDescent="0.2">
      <c r="D217" s="22">
        <v>43203</v>
      </c>
      <c r="E217" t="s">
        <v>2771</v>
      </c>
      <c r="F217" s="15">
        <v>100</v>
      </c>
      <c r="G217">
        <f>IF(Таблица4[[#This Row],[Тип сделки]]="Продажа",-1*Таблица4[[#This Row],[Количество]],Таблица4[[#This Row],[Количество]])</f>
        <v>-100</v>
      </c>
      <c r="H217">
        <f>INDEX(Таблица1[],MATCH(Таблица4[Дата сделки],Таблица1[Date],1),2)*Таблица4[[#This Row],[Количество_net]]</f>
        <v>-544.85599999999999</v>
      </c>
    </row>
    <row r="218" spans="4:8" x14ac:dyDescent="0.2">
      <c r="D218" s="22">
        <v>43203</v>
      </c>
      <c r="E218" t="s">
        <v>2779</v>
      </c>
      <c r="F218" s="15">
        <v>210</v>
      </c>
      <c r="G218">
        <f>IF(Таблица4[[#This Row],[Тип сделки]]="Продажа",-1*Таблица4[[#This Row],[Количество]],Таблица4[[#This Row],[Количество]])</f>
        <v>210</v>
      </c>
      <c r="H218">
        <f>INDEX(Таблица1[],MATCH(Таблица4[Дата сделки],Таблица1[Date],1),2)*Таблица4[[#This Row],[Количество_net]]</f>
        <v>1144.1976</v>
      </c>
    </row>
    <row r="219" spans="4:8" x14ac:dyDescent="0.2">
      <c r="D219" s="22">
        <v>43207</v>
      </c>
      <c r="E219" t="s">
        <v>2779</v>
      </c>
      <c r="F219" s="15">
        <v>300</v>
      </c>
      <c r="G219">
        <f>IF(Таблица4[[#This Row],[Тип сделки]]="Продажа",-1*Таблица4[[#This Row],[Количество]],Таблица4[[#This Row],[Количество]])</f>
        <v>300</v>
      </c>
      <c r="H219">
        <f>INDEX(Таблица1[],MATCH(Таблица4[Дата сделки],Таблица1[Date],1),2)*Таблица4[[#This Row],[Количество_net]]</f>
        <v>1638.9659999999999</v>
      </c>
    </row>
    <row r="220" spans="4:8" x14ac:dyDescent="0.2">
      <c r="D220" s="22">
        <v>43215</v>
      </c>
      <c r="E220" t="s">
        <v>2779</v>
      </c>
      <c r="F220" s="15">
        <v>200</v>
      </c>
      <c r="G220">
        <f>IF(Таблица4[[#This Row],[Тип сделки]]="Продажа",-1*Таблица4[[#This Row],[Количество]],Таблица4[[#This Row],[Количество]])</f>
        <v>200</v>
      </c>
      <c r="H220">
        <f>INDEX(Таблица1[],MATCH(Таблица4[Дата сделки],Таблица1[Date],1),2)*Таблица4[[#This Row],[Количество_net]]</f>
        <v>1049.184</v>
      </c>
    </row>
    <row r="221" spans="4:8" x14ac:dyDescent="0.2">
      <c r="D221" s="22">
        <v>43215</v>
      </c>
      <c r="E221" t="s">
        <v>2771</v>
      </c>
      <c r="F221" s="15">
        <v>30</v>
      </c>
      <c r="G221">
        <f>IF(Таблица4[[#This Row],[Тип сделки]]="Продажа",-1*Таблица4[[#This Row],[Количество]],Таблица4[[#This Row],[Количество]])</f>
        <v>-30</v>
      </c>
      <c r="H221">
        <f>INDEX(Таблица1[],MATCH(Таблица4[Дата сделки],Таблица1[Date],1),2)*Таблица4[[#This Row],[Количество_net]]</f>
        <v>-157.3776</v>
      </c>
    </row>
    <row r="222" spans="4:8" x14ac:dyDescent="0.2">
      <c r="D222" s="22">
        <v>43216</v>
      </c>
      <c r="E222" t="s">
        <v>2779</v>
      </c>
      <c r="F222" s="15">
        <v>440</v>
      </c>
      <c r="G222">
        <f>IF(Таблица4[[#This Row],[Тип сделки]]="Продажа",-1*Таблица4[[#This Row],[Количество]],Таблица4[[#This Row],[Количество]])</f>
        <v>440</v>
      </c>
      <c r="H222">
        <f>INDEX(Таблица1[],MATCH(Таблица4[Дата сделки],Таблица1[Date],1),2)*Таблица4[[#This Row],[Количество_net]]</f>
        <v>2358.6507999999999</v>
      </c>
    </row>
    <row r="223" spans="4:8" x14ac:dyDescent="0.2">
      <c r="D223" s="22">
        <v>43221</v>
      </c>
      <c r="E223" t="s">
        <v>2779</v>
      </c>
      <c r="F223" s="15">
        <v>260</v>
      </c>
      <c r="G223">
        <f>IF(Таблица4[[#This Row],[Тип сделки]]="Продажа",-1*Таблица4[[#This Row],[Количество]],Таблица4[[#This Row],[Количество]])</f>
        <v>260</v>
      </c>
      <c r="H223">
        <f>INDEX(Таблица1[],MATCH(Таблица4[Дата сделки],Таблица1[Date],1),2)*Таблица4[[#This Row],[Количество_net]]</f>
        <v>1423.9056</v>
      </c>
    </row>
    <row r="224" spans="4:8" x14ac:dyDescent="0.2">
      <c r="D224" s="22">
        <v>43221</v>
      </c>
      <c r="E224" t="s">
        <v>2779</v>
      </c>
      <c r="F224" s="15">
        <v>480</v>
      </c>
      <c r="G224">
        <f>IF(Таблица4[[#This Row],[Тип сделки]]="Продажа",-1*Таблица4[[#This Row],[Количество]],Таблица4[[#This Row],[Количество]])</f>
        <v>480</v>
      </c>
      <c r="H224">
        <f>INDEX(Таблица1[],MATCH(Таблица4[Дата сделки],Таблица1[Date],1),2)*Таблица4[[#This Row],[Количество_net]]</f>
        <v>2628.7487999999998</v>
      </c>
    </row>
    <row r="225" spans="4:8" x14ac:dyDescent="0.2">
      <c r="D225" s="22">
        <v>43224</v>
      </c>
      <c r="E225" t="s">
        <v>2779</v>
      </c>
      <c r="F225" s="15">
        <v>0</v>
      </c>
      <c r="G225">
        <f>IF(Таблица4[[#This Row],[Тип сделки]]="Продажа",-1*Таблица4[[#This Row],[Количество]],Таблица4[[#This Row],[Количество]])</f>
        <v>0</v>
      </c>
      <c r="H225">
        <f>INDEX(Таблица1[],MATCH(Таблица4[Дата сделки],Таблица1[Date],1),2)*Таблица4[[#This Row],[Количество_net]]</f>
        <v>0</v>
      </c>
    </row>
    <row r="226" spans="4:8" x14ac:dyDescent="0.2">
      <c r="D226" s="22">
        <v>43237</v>
      </c>
      <c r="E226" t="s">
        <v>2771</v>
      </c>
      <c r="F226" s="15">
        <v>230</v>
      </c>
      <c r="G226">
        <f>IF(Таблица4[[#This Row],[Тип сделки]]="Продажа",-1*Таблица4[[#This Row],[Количество]],Таблица4[[#This Row],[Количество]])</f>
        <v>-230</v>
      </c>
      <c r="H226">
        <f>INDEX(Таблица1[],MATCH(Таблица4[Дата сделки],Таблица1[Date],1),2)*Таблица4[[#This Row],[Количество_net]]</f>
        <v>-1185.4039</v>
      </c>
    </row>
    <row r="227" spans="4:8" x14ac:dyDescent="0.2">
      <c r="D227" s="22">
        <v>43249</v>
      </c>
      <c r="E227" t="s">
        <v>2771</v>
      </c>
      <c r="F227" s="15">
        <v>30</v>
      </c>
      <c r="G227">
        <f>IF(Таблица4[[#This Row],[Тип сделки]]="Продажа",-1*Таблица4[[#This Row],[Количество]],Таблица4[[#This Row],[Количество]])</f>
        <v>-30</v>
      </c>
      <c r="H227">
        <f>INDEX(Таблица1[],MATCH(Таблица4[Дата сделки],Таблица1[Date],1),2)*Таблица4[[#This Row],[Количество_net]]</f>
        <v>-159.13739999999999</v>
      </c>
    </row>
    <row r="228" spans="4:8" x14ac:dyDescent="0.2">
      <c r="D228" s="22">
        <v>43270</v>
      </c>
      <c r="E228" t="s">
        <v>2771</v>
      </c>
      <c r="F228" s="15">
        <v>90</v>
      </c>
      <c r="G228">
        <f>IF(Таблица4[[#This Row],[Тип сделки]]="Продажа",-1*Таблица4[[#This Row],[Количество]],Таблица4[[#This Row],[Количество]])</f>
        <v>-90</v>
      </c>
      <c r="H228">
        <f>INDEX(Таблица1[],MATCH(Таблица4[Дата сделки],Таблица1[Date],1),2)*Таблица4[[#This Row],[Количество_net]]</f>
        <v>-488.93039999999996</v>
      </c>
    </row>
    <row r="229" spans="4:8" x14ac:dyDescent="0.2">
      <c r="D229" s="22">
        <v>43277</v>
      </c>
      <c r="E229" t="s">
        <v>2771</v>
      </c>
      <c r="F229" s="15">
        <v>190</v>
      </c>
      <c r="G229">
        <f>IF(Таблица4[[#This Row],[Тип сделки]]="Продажа",-1*Таблица4[[#This Row],[Количество]],Таблица4[[#This Row],[Количество]])</f>
        <v>-190</v>
      </c>
      <c r="H229">
        <f>INDEX(Таблица1[],MATCH(Таблица4[Дата сделки],Таблица1[Date],1),2)*Таблица4[[#This Row],[Количество_net]]</f>
        <v>-1072.7133999999999</v>
      </c>
    </row>
    <row r="230" spans="4:8" x14ac:dyDescent="0.2">
      <c r="D230" s="22">
        <v>43292</v>
      </c>
      <c r="E230" t="s">
        <v>2771</v>
      </c>
      <c r="F230" s="15">
        <v>470</v>
      </c>
      <c r="G230">
        <f>IF(Таблица4[[#This Row],[Тип сделки]]="Продажа",-1*Таблица4[[#This Row],[Количество]],Таблица4[[#This Row],[Количество]])</f>
        <v>-470</v>
      </c>
      <c r="H230">
        <f>INDEX(Таблица1[],MATCH(Таблица4[Дата сделки],Таблица1[Date],1),2)*Таблица4[[#This Row],[Количество_net]]</f>
        <v>-2684.8843999999999</v>
      </c>
    </row>
    <row r="231" spans="4:8" x14ac:dyDescent="0.2">
      <c r="D231" s="22">
        <v>43312</v>
      </c>
      <c r="E231" t="s">
        <v>2771</v>
      </c>
      <c r="F231" s="15">
        <v>360</v>
      </c>
      <c r="G231">
        <f>IF(Таблица4[[#This Row],[Тип сделки]]="Продажа",-1*Таблица4[[#This Row],[Количество]],Таблица4[[#This Row],[Количество]])</f>
        <v>-360</v>
      </c>
      <c r="H231">
        <f>INDEX(Таблица1[],MATCH(Таблица4[Дата сделки],Таблица1[Date],1),2)*Таблица4[[#This Row],[Количество_net]]</f>
        <v>-2046.9096</v>
      </c>
    </row>
    <row r="232" spans="4:8" x14ac:dyDescent="0.2">
      <c r="D232" s="22">
        <v>43314</v>
      </c>
      <c r="E232" t="s">
        <v>2779</v>
      </c>
      <c r="F232" s="15">
        <v>170</v>
      </c>
      <c r="G232">
        <f>IF(Таблица4[[#This Row],[Тип сделки]]="Продажа",-1*Таблица4[[#This Row],[Количество]],Таблица4[[#This Row],[Количество]])</f>
        <v>170</v>
      </c>
      <c r="H232">
        <f>INDEX(Таблица1[],MATCH(Таблица4[Дата сделки],Таблица1[Date],1),2)*Таблица4[[#This Row],[Количество_net]]</f>
        <v>969.99620000000004</v>
      </c>
    </row>
    <row r="233" spans="4:8" x14ac:dyDescent="0.2">
      <c r="D233" s="22">
        <v>43318</v>
      </c>
      <c r="E233" t="s">
        <v>2779</v>
      </c>
      <c r="F233" s="15">
        <v>360</v>
      </c>
      <c r="G233">
        <f>IF(Таблица4[[#This Row],[Тип сделки]]="Продажа",-1*Таблица4[[#This Row],[Количество]],Таблица4[[#This Row],[Количество]])</f>
        <v>360</v>
      </c>
      <c r="H233">
        <f>INDEX(Таблица1[],MATCH(Таблица4[Дата сделки],Таблица1[Date],1),2)*Таблица4[[#This Row],[Количество_net]]</f>
        <v>2080.0259999999998</v>
      </c>
    </row>
    <row r="234" spans="4:8" x14ac:dyDescent="0.2">
      <c r="D234" s="22">
        <v>43322</v>
      </c>
      <c r="E234" t="s">
        <v>2779</v>
      </c>
      <c r="F234" s="15">
        <v>290</v>
      </c>
      <c r="G234">
        <f>IF(Таблица4[[#This Row],[Тип сделки]]="Продажа",-1*Таблица4[[#This Row],[Количество]],Таблица4[[#This Row],[Количество]])</f>
        <v>290</v>
      </c>
      <c r="H234">
        <f>INDEX(Таблица1[],MATCH(Таблица4[Дата сделки],Таблица1[Date],1),2)*Таблица4[[#This Row],[Количество_net]]</f>
        <v>1658.1765</v>
      </c>
    </row>
    <row r="235" spans="4:8" x14ac:dyDescent="0.2">
      <c r="D235" s="22">
        <v>43326</v>
      </c>
      <c r="E235" t="s">
        <v>2779</v>
      </c>
      <c r="F235" s="15">
        <v>250</v>
      </c>
      <c r="G235">
        <f>IF(Таблица4[[#This Row],[Тип сделки]]="Продажа",-1*Таблица4[[#This Row],[Количество]],Таблица4[[#This Row],[Количество]])</f>
        <v>250</v>
      </c>
      <c r="H235">
        <f>INDEX(Таблица1[],MATCH(Таблица4[Дата сделки],Таблица1[Date],1),2)*Таблица4[[#This Row],[Количество_net]]</f>
        <v>1443.1274999999998</v>
      </c>
    </row>
    <row r="236" spans="4:8" x14ac:dyDescent="0.2">
      <c r="D236" s="22">
        <v>43327</v>
      </c>
      <c r="E236" t="s">
        <v>2779</v>
      </c>
      <c r="F236" s="15">
        <v>360</v>
      </c>
      <c r="G236">
        <f>IF(Таблица4[[#This Row],[Тип сделки]]="Продажа",-1*Таблица4[[#This Row],[Количество]],Таблица4[[#This Row],[Количество]])</f>
        <v>360</v>
      </c>
      <c r="H236">
        <f>INDEX(Таблица1[],MATCH(Таблица4[Дата сделки],Таблица1[Date],1),2)*Таблица4[[#This Row],[Количество_net]]</f>
        <v>2098.7424000000001</v>
      </c>
    </row>
    <row r="237" spans="4:8" x14ac:dyDescent="0.2">
      <c r="D237" s="22">
        <v>43329</v>
      </c>
      <c r="E237" t="s">
        <v>2779</v>
      </c>
      <c r="F237" s="15">
        <v>20</v>
      </c>
      <c r="G237">
        <f>IF(Таблица4[[#This Row],[Тип сделки]]="Продажа",-1*Таблица4[[#This Row],[Количество]],Таблица4[[#This Row],[Количество]])</f>
        <v>20</v>
      </c>
      <c r="H237">
        <f>INDEX(Таблица1[],MATCH(Таблица4[Дата сделки],Таблица1[Date],1),2)*Таблица4[[#This Row],[Количество_net]]</f>
        <v>117.07679999999999</v>
      </c>
    </row>
    <row r="238" spans="4:8" x14ac:dyDescent="0.2">
      <c r="D238" s="22">
        <v>43332</v>
      </c>
      <c r="E238" t="s">
        <v>2771</v>
      </c>
      <c r="F238" s="15">
        <v>490</v>
      </c>
      <c r="G238">
        <f>IF(Таблица4[[#This Row],[Тип сделки]]="Продажа",-1*Таблица4[[#This Row],[Количество]],Таблица4[[#This Row],[Количество]])</f>
        <v>-490</v>
      </c>
      <c r="H238">
        <f>INDEX(Таблица1[],MATCH(Таблица4[Дата сделки],Таблица1[Date],1),2)*Таблица4[[#This Row],[Количество_net]]</f>
        <v>-2872.9533000000001</v>
      </c>
    </row>
    <row r="239" spans="4:8" x14ac:dyDescent="0.2">
      <c r="D239" s="22">
        <v>43349</v>
      </c>
      <c r="E239" t="s">
        <v>2779</v>
      </c>
      <c r="F239" s="15">
        <v>70</v>
      </c>
      <c r="G239">
        <f>IF(Таблица4[[#This Row],[Тип сделки]]="Продажа",-1*Таблица4[[#This Row],[Количество]],Таблица4[[#This Row],[Количество]])</f>
        <v>70</v>
      </c>
      <c r="H239">
        <f>INDEX(Таблица1[],MATCH(Таблица4[Дата сделки],Таблица1[Date],1),2)*Таблица4[[#This Row],[Количество_net]]</f>
        <v>409.30189999999999</v>
      </c>
    </row>
    <row r="240" spans="4:8" x14ac:dyDescent="0.2">
      <c r="D240" s="22">
        <v>43355</v>
      </c>
      <c r="E240" t="s">
        <v>2779</v>
      </c>
      <c r="F240" s="15">
        <v>200</v>
      </c>
      <c r="G240">
        <f>IF(Таблица4[[#This Row],[Тип сделки]]="Продажа",-1*Таблица4[[#This Row],[Количество]],Таблица4[[#This Row],[Количество]])</f>
        <v>200</v>
      </c>
      <c r="H240">
        <f>INDEX(Таблица1[],MATCH(Таблица4[Дата сделки],Таблица1[Date],1),2)*Таблица4[[#This Row],[Количество_net]]</f>
        <v>1181.6979999999999</v>
      </c>
    </row>
    <row r="241" spans="4:8" x14ac:dyDescent="0.2">
      <c r="D241" s="22">
        <v>43357</v>
      </c>
      <c r="E241" t="s">
        <v>2771</v>
      </c>
      <c r="F241" s="15">
        <v>320</v>
      </c>
      <c r="G241">
        <f>IF(Таблица4[[#This Row],[Тип сделки]]="Продажа",-1*Таблица4[[#This Row],[Количество]],Таблица4[[#This Row],[Количество]])</f>
        <v>-320</v>
      </c>
      <c r="H241">
        <f>INDEX(Таблица1[],MATCH(Таблица4[Дата сделки],Таблица1[Date],1),2)*Таблица4[[#This Row],[Количество_net]]</f>
        <v>-1882.6112000000001</v>
      </c>
    </row>
    <row r="242" spans="4:8" x14ac:dyDescent="0.2">
      <c r="D242" s="22">
        <v>43360</v>
      </c>
      <c r="E242" t="s">
        <v>2779</v>
      </c>
      <c r="F242" s="15">
        <v>200</v>
      </c>
      <c r="G242">
        <f>IF(Таблица4[[#This Row],[Тип сделки]]="Продажа",-1*Таблица4[[#This Row],[Количество]],Таблица4[[#This Row],[Количество]])</f>
        <v>200</v>
      </c>
      <c r="H242">
        <f>INDEX(Таблица1[],MATCH(Таблица4[Дата сделки],Таблица1[Date],1),2)*Таблица4[[#This Row],[Количество_net]]</f>
        <v>1185.6980000000001</v>
      </c>
    </row>
    <row r="243" spans="4:8" x14ac:dyDescent="0.2">
      <c r="D243" s="22">
        <v>43361</v>
      </c>
      <c r="E243" t="s">
        <v>2779</v>
      </c>
      <c r="F243" s="15">
        <v>370</v>
      </c>
      <c r="G243">
        <f>IF(Таблица4[[#This Row],[Тип сделки]]="Продажа",-1*Таблица4[[#This Row],[Количество]],Таблица4[[#This Row],[Количество]])</f>
        <v>370</v>
      </c>
      <c r="H243">
        <f>INDEX(Таблица1[],MATCH(Таблица4[Дата сделки],Таблица1[Date],1),2)*Таблица4[[#This Row],[Количество_net]]</f>
        <v>2187.6212999999998</v>
      </c>
    </row>
    <row r="244" spans="4:8" x14ac:dyDescent="0.2">
      <c r="D244" s="22">
        <v>43368</v>
      </c>
      <c r="E244" t="s">
        <v>2771</v>
      </c>
      <c r="F244" s="15">
        <v>410</v>
      </c>
      <c r="G244">
        <f>IF(Таблица4[[#This Row],[Тип сделки]]="Продажа",-1*Таблица4[[#This Row],[Количество]],Таблица4[[#This Row],[Количество]])</f>
        <v>-410</v>
      </c>
      <c r="H244">
        <f>INDEX(Таблица1[],MATCH(Таблица4[Дата сделки],Таблица1[Date],1),2)*Таблица4[[#This Row],[Количество_net]]</f>
        <v>-2390.7797</v>
      </c>
    </row>
    <row r="245" spans="4:8" x14ac:dyDescent="0.2">
      <c r="D245" s="22">
        <v>43391</v>
      </c>
      <c r="E245" t="s">
        <v>2771</v>
      </c>
      <c r="F245" s="15">
        <v>190</v>
      </c>
      <c r="G245">
        <f>IF(Таблица4[[#This Row],[Тип сделки]]="Продажа",-1*Таблица4[[#This Row],[Количество]],Таблица4[[#This Row],[Количество]])</f>
        <v>-190</v>
      </c>
      <c r="H245">
        <f>INDEX(Таблица1[],MATCH(Таблица4[Дата сделки],Таблица1[Date],1),2)*Таблица4[[#This Row],[Количество_net]]</f>
        <v>-1083.8588</v>
      </c>
    </row>
    <row r="246" spans="4:8" x14ac:dyDescent="0.2">
      <c r="D246" s="22">
        <v>43392</v>
      </c>
      <c r="E246" t="s">
        <v>2771</v>
      </c>
      <c r="F246" s="15">
        <v>60</v>
      </c>
      <c r="G246">
        <f>IF(Таблица4[[#This Row],[Тип сделки]]="Продажа",-1*Таблица4[[#This Row],[Количество]],Таблица4[[#This Row],[Количество]])</f>
        <v>-60</v>
      </c>
      <c r="H246">
        <f>INDEX(Таблица1[],MATCH(Таблица4[Дата сделки],Таблица1[Date],1),2)*Таблица4[[#This Row],[Количество_net]]</f>
        <v>-345.79079999999999</v>
      </c>
    </row>
    <row r="247" spans="4:8" x14ac:dyDescent="0.2">
      <c r="D247" s="22">
        <v>43404</v>
      </c>
      <c r="E247" t="s">
        <v>2779</v>
      </c>
      <c r="F247" s="15">
        <v>390</v>
      </c>
      <c r="G247">
        <f>IF(Таблица4[[#This Row],[Тип сделки]]="Продажа",-1*Таблица4[[#This Row],[Количество]],Таблица4[[#This Row],[Количество]])</f>
        <v>390</v>
      </c>
      <c r="H247">
        <f>INDEX(Таблица1[],MATCH(Таблица4[Дата сделки],Таблица1[Date],1),2)*Таблица4[[#This Row],[Количество_net]]</f>
        <v>2237.7615000000001</v>
      </c>
    </row>
    <row r="248" spans="4:8" x14ac:dyDescent="0.2">
      <c r="D248" s="22">
        <v>43410</v>
      </c>
      <c r="E248" t="s">
        <v>2771</v>
      </c>
      <c r="F248" s="15">
        <v>400</v>
      </c>
      <c r="G248">
        <f>IF(Таблица4[[#This Row],[Тип сделки]]="Продажа",-1*Таблица4[[#This Row],[Количество]],Таблица4[[#This Row],[Количество]])</f>
        <v>-400</v>
      </c>
      <c r="H248">
        <f>INDEX(Таблица1[],MATCH(Таблица4[Дата сделки],Таблица1[Date],1),2)*Таблица4[[#This Row],[Количество_net]]</f>
        <v>-2388.46</v>
      </c>
    </row>
    <row r="249" spans="4:8" x14ac:dyDescent="0.2">
      <c r="D249" s="22">
        <v>43410</v>
      </c>
      <c r="E249" t="s">
        <v>2771</v>
      </c>
      <c r="F249" s="15">
        <v>230</v>
      </c>
      <c r="G249">
        <f>IF(Таблица4[[#This Row],[Тип сделки]]="Продажа",-1*Таблица4[[#This Row],[Количество]],Таблица4[[#This Row],[Количество]])</f>
        <v>-230</v>
      </c>
      <c r="H249">
        <f>INDEX(Таблица1[],MATCH(Таблица4[Дата сделки],Таблица1[Date],1),2)*Таблица4[[#This Row],[Количество_net]]</f>
        <v>-1373.3644999999999</v>
      </c>
    </row>
    <row r="250" spans="4:8" x14ac:dyDescent="0.2">
      <c r="D250" s="22">
        <v>43411</v>
      </c>
      <c r="E250" t="s">
        <v>2779</v>
      </c>
      <c r="F250" s="15">
        <v>120</v>
      </c>
      <c r="G250">
        <f>IF(Таблица4[[#This Row],[Тип сделки]]="Продажа",-1*Таблица4[[#This Row],[Количество]],Таблица4[[#This Row],[Количество]])</f>
        <v>120</v>
      </c>
      <c r="H250">
        <f>INDEX(Таблица1[],MATCH(Таблица4[Дата сделки],Таблица1[Date],1),2)*Таблица4[[#This Row],[Количество_net]]</f>
        <v>725.81640000000004</v>
      </c>
    </row>
    <row r="251" spans="4:8" x14ac:dyDescent="0.2">
      <c r="D251" s="22">
        <v>43413</v>
      </c>
      <c r="E251" t="s">
        <v>2771</v>
      </c>
      <c r="F251" s="15">
        <v>70</v>
      </c>
      <c r="G251">
        <f>IF(Таблица4[[#This Row],[Тип сделки]]="Продажа",-1*Таблица4[[#This Row],[Количество]],Таблица4[[#This Row],[Количество]])</f>
        <v>-70</v>
      </c>
      <c r="H251">
        <f>INDEX(Таблица1[],MATCH(Таблица4[Дата сделки],Таблица1[Date],1),2)*Таблица4[[#This Row],[Количество_net]]</f>
        <v>-425.91289999999998</v>
      </c>
    </row>
    <row r="252" spans="4:8" x14ac:dyDescent="0.2">
      <c r="D252" s="22">
        <v>43417</v>
      </c>
      <c r="E252" t="s">
        <v>2771</v>
      </c>
      <c r="F252" s="15">
        <v>100</v>
      </c>
      <c r="G252">
        <f>IF(Таблица4[[#This Row],[Тип сделки]]="Продажа",-1*Таблица4[[#This Row],[Количество]],Таблица4[[#This Row],[Количество]])</f>
        <v>-100</v>
      </c>
      <c r="H252">
        <f>INDEX(Таблица1[],MATCH(Таблица4[Дата сделки],Таблица1[Date],1),2)*Таблица4[[#This Row],[Количество_net]]</f>
        <v>-613.779</v>
      </c>
    </row>
    <row r="253" spans="4:8" x14ac:dyDescent="0.2">
      <c r="D253" s="22">
        <v>43424</v>
      </c>
      <c r="E253" t="s">
        <v>2779</v>
      </c>
      <c r="F253" s="15">
        <v>120</v>
      </c>
      <c r="G253">
        <f>IF(Таблица4[[#This Row],[Тип сделки]]="Продажа",-1*Таблица4[[#This Row],[Количество]],Таблица4[[#This Row],[Количество]])</f>
        <v>120</v>
      </c>
      <c r="H253">
        <f>INDEX(Таблица1[],MATCH(Таблица4[Дата сделки],Таблица1[Date],1),2)*Таблица4[[#This Row],[Количество_net]]</f>
        <v>734.13599999999997</v>
      </c>
    </row>
    <row r="254" spans="4:8" x14ac:dyDescent="0.2">
      <c r="D254" s="22">
        <v>43433</v>
      </c>
      <c r="E254" t="s">
        <v>2771</v>
      </c>
      <c r="F254" s="15">
        <v>120</v>
      </c>
      <c r="G254">
        <f>IF(Таблица4[[#This Row],[Тип сделки]]="Продажа",-1*Таблица4[[#This Row],[Количество]],Таблица4[[#This Row],[Количество]])</f>
        <v>-120</v>
      </c>
      <c r="H254">
        <f>INDEX(Таблица1[],MATCH(Таблица4[Дата сделки],Таблица1[Date],1),2)*Таблица4[[#This Row],[Количество_net]]</f>
        <v>-738.29519999999991</v>
      </c>
    </row>
    <row r="255" spans="4:8" x14ac:dyDescent="0.2">
      <c r="D255" s="22">
        <v>43433</v>
      </c>
      <c r="E255" t="s">
        <v>2779</v>
      </c>
      <c r="F255" s="15">
        <v>440</v>
      </c>
      <c r="G255">
        <f>IF(Таблица4[[#This Row],[Тип сделки]]="Продажа",-1*Таблица4[[#This Row],[Количество]],Таблица4[[#This Row],[Количество]])</f>
        <v>440</v>
      </c>
      <c r="H255">
        <f>INDEX(Таблица1[],MATCH(Таблица4[Дата сделки],Таблица1[Date],1),2)*Таблица4[[#This Row],[Количество_net]]</f>
        <v>2707.0823999999998</v>
      </c>
    </row>
    <row r="256" spans="4:8" x14ac:dyDescent="0.2">
      <c r="D256" s="22">
        <v>43434</v>
      </c>
      <c r="E256" t="s">
        <v>2779</v>
      </c>
      <c r="F256" s="15">
        <v>310</v>
      </c>
      <c r="G256">
        <f>IF(Таблица4[[#This Row],[Тип сделки]]="Продажа",-1*Таблица4[[#This Row],[Количество]],Таблица4[[#This Row],[Количество]])</f>
        <v>310</v>
      </c>
      <c r="H256">
        <f>INDEX(Таблица1[],MATCH(Таблица4[Дата сделки],Таблица1[Date],1),2)*Таблица4[[#This Row],[Количество_net]]</f>
        <v>1946.1117999999999</v>
      </c>
    </row>
    <row r="257" spans="4:8" x14ac:dyDescent="0.2">
      <c r="D257" s="22">
        <v>43434</v>
      </c>
      <c r="E257" t="s">
        <v>2779</v>
      </c>
      <c r="F257" s="15">
        <v>130</v>
      </c>
      <c r="G257">
        <f>IF(Таблица4[[#This Row],[Тип сделки]]="Продажа",-1*Таблица4[[#This Row],[Количество]],Таблица4[[#This Row],[Количество]])</f>
        <v>130</v>
      </c>
      <c r="H257">
        <f>INDEX(Таблица1[],MATCH(Таблица4[Дата сделки],Таблица1[Date],1),2)*Таблица4[[#This Row],[Количество_net]]</f>
        <v>816.1114</v>
      </c>
    </row>
    <row r="258" spans="4:8" x14ac:dyDescent="0.2">
      <c r="D258" s="22">
        <v>43444</v>
      </c>
      <c r="E258" t="s">
        <v>2771</v>
      </c>
      <c r="F258" s="15">
        <v>380</v>
      </c>
      <c r="G258">
        <f>IF(Таблица4[[#This Row],[Тип сделки]]="Продажа",-1*Таблица4[[#This Row],[Количество]],Таблица4[[#This Row],[Количество]])</f>
        <v>-380</v>
      </c>
      <c r="H258">
        <f>INDEX(Таблица1[],MATCH(Таблица4[Дата сделки],Таблица1[Date],1),2)*Таблица4[[#This Row],[Количество_net]]</f>
        <v>-2381.5018</v>
      </c>
    </row>
    <row r="259" spans="4:8" x14ac:dyDescent="0.2">
      <c r="D259" s="22">
        <v>43446</v>
      </c>
      <c r="E259" t="s">
        <v>2779</v>
      </c>
      <c r="F259" s="15">
        <v>370</v>
      </c>
      <c r="G259">
        <f>IF(Таблица4[[#This Row],[Тип сделки]]="Продажа",-1*Таблица4[[#This Row],[Количество]],Таблица4[[#This Row],[Количество]])</f>
        <v>370</v>
      </c>
      <c r="H259">
        <f>INDEX(Таблица1[],MATCH(Таблица4[Дата сделки],Таблица1[Date],1),2)*Таблица4[[#This Row],[Количество_net]]</f>
        <v>2280.8501999999999</v>
      </c>
    </row>
    <row r="260" spans="4:8" x14ac:dyDescent="0.2">
      <c r="D260" s="22">
        <v>43453</v>
      </c>
      <c r="E260" t="s">
        <v>2771</v>
      </c>
      <c r="F260" s="15">
        <v>100</v>
      </c>
      <c r="G260">
        <f>IF(Таблица4[[#This Row],[Тип сделки]]="Продажа",-1*Таблица4[[#This Row],[Количество]],Таблица4[[#This Row],[Количество]])</f>
        <v>-100</v>
      </c>
      <c r="H260">
        <f>INDEX(Таблица1[],MATCH(Таблица4[Дата сделки],Таблица1[Date],1),2)*Таблица4[[#This Row],[Количество_net]]</f>
        <v>-605.64700000000005</v>
      </c>
    </row>
    <row r="261" spans="4:8" x14ac:dyDescent="0.2">
      <c r="D261" s="22">
        <v>43455</v>
      </c>
      <c r="E261" t="s">
        <v>2771</v>
      </c>
      <c r="F261" s="15">
        <v>140</v>
      </c>
      <c r="G261">
        <f>IF(Таблица4[[#This Row],[Тип сделки]]="Продажа",-1*Таблица4[[#This Row],[Количество]],Таблица4[[#This Row],[Количество]])</f>
        <v>-140</v>
      </c>
      <c r="H261">
        <f>INDEX(Таблица1[],MATCH(Таблица4[Дата сделки],Таблица1[Date],1),2)*Таблица4[[#This Row],[Количество_net]]</f>
        <v>-828.30859999999996</v>
      </c>
    </row>
    <row r="262" spans="4:8" x14ac:dyDescent="0.2">
      <c r="D262" s="22">
        <v>43465</v>
      </c>
      <c r="E262" t="s">
        <v>2771</v>
      </c>
      <c r="F262" s="15">
        <v>320</v>
      </c>
      <c r="G262">
        <f>IF(Таблица4[[#This Row],[Тип сделки]]="Продажа",-1*Таблица4[[#This Row],[Количество]],Таблица4[[#This Row],[Количество]])</f>
        <v>-320</v>
      </c>
      <c r="H262">
        <f>INDEX(Таблица1[],MATCH(Таблица4[Дата сделки],Таблица1[Date],1),2)*Таблица4[[#This Row],[Количество_net]]</f>
        <v>-1871.9488000000001</v>
      </c>
    </row>
    <row r="263" spans="4:8" x14ac:dyDescent="0.2">
      <c r="D263" s="22">
        <v>43481</v>
      </c>
      <c r="E263" t="s">
        <v>2771</v>
      </c>
      <c r="F263" s="15">
        <v>70</v>
      </c>
      <c r="G263">
        <f>IF(Таблица4[[#This Row],[Тип сделки]]="Продажа",-1*Таблица4[[#This Row],[Количество]],Таблица4[[#This Row],[Количество]])</f>
        <v>-70</v>
      </c>
      <c r="H263">
        <f>INDEX(Таблица1[],MATCH(Таблица4[Дата сделки],Таблица1[Date],1),2)*Таблица4[[#This Row],[Количество_net]]</f>
        <v>-431.51220000000001</v>
      </c>
    </row>
    <row r="264" spans="4:8" x14ac:dyDescent="0.2">
      <c r="D264" s="22">
        <v>43495</v>
      </c>
      <c r="E264" t="s">
        <v>2779</v>
      </c>
      <c r="F264" s="15">
        <v>420</v>
      </c>
      <c r="G264">
        <f>IF(Таблица4[[#This Row],[Тип сделки]]="Продажа",-1*Таблица4[[#This Row],[Количество]],Таблица4[[#This Row],[Количество]])</f>
        <v>420</v>
      </c>
      <c r="H264">
        <f>INDEX(Таблица1[],MATCH(Таблица4[Дата сделки],Таблица1[Date],1),2)*Таблица4[[#This Row],[Количество_net]]</f>
        <v>2763.2093999999997</v>
      </c>
    </row>
    <row r="265" spans="4:8" x14ac:dyDescent="0.2">
      <c r="D265" s="22">
        <v>43495</v>
      </c>
      <c r="E265" t="s">
        <v>2779</v>
      </c>
      <c r="F265" s="15">
        <v>180</v>
      </c>
      <c r="G265">
        <f>IF(Таблица4[[#This Row],[Тип сделки]]="Продажа",-1*Таблица4[[#This Row],[Количество]],Таблица4[[#This Row],[Количество]])</f>
        <v>180</v>
      </c>
      <c r="H265">
        <f>INDEX(Таблица1[],MATCH(Таблица4[Дата сделки],Таблица1[Date],1),2)*Таблица4[[#This Row],[Количество_net]]</f>
        <v>1184.2326</v>
      </c>
    </row>
    <row r="266" spans="4:8" x14ac:dyDescent="0.2">
      <c r="D266" s="22">
        <v>43496</v>
      </c>
      <c r="E266" t="s">
        <v>2771</v>
      </c>
      <c r="F266" s="15">
        <v>150</v>
      </c>
      <c r="G266">
        <f>IF(Таблица4[[#This Row],[Тип сделки]]="Продажа",-1*Таблица4[[#This Row],[Количество]],Таблица4[[#This Row],[Количество]])</f>
        <v>-150</v>
      </c>
      <c r="H266">
        <f>INDEX(Таблица1[],MATCH(Таблица4[Дата сделки],Таблица1[Date],1),2)*Таблица4[[#This Row],[Количество_net]]</f>
        <v>-990.2595</v>
      </c>
    </row>
    <row r="267" spans="4:8" x14ac:dyDescent="0.2">
      <c r="D267" s="22">
        <v>43497</v>
      </c>
      <c r="E267" t="s">
        <v>2779</v>
      </c>
      <c r="F267" s="15">
        <v>310</v>
      </c>
      <c r="G267">
        <f>IF(Таблица4[[#This Row],[Тип сделки]]="Продажа",-1*Таблица4[[#This Row],[Количество]],Таблица4[[#This Row],[Количество]])</f>
        <v>310</v>
      </c>
      <c r="H267">
        <f>INDEX(Таблица1[],MATCH(Таблица4[Дата сделки],Таблица1[Date],1),2)*Таблица4[[#This Row],[Количество_net]]</f>
        <v>2027.9394</v>
      </c>
    </row>
    <row r="268" spans="4:8" x14ac:dyDescent="0.2">
      <c r="D268" s="22">
        <v>43501</v>
      </c>
      <c r="E268" t="s">
        <v>2779</v>
      </c>
      <c r="F268" s="15">
        <v>10</v>
      </c>
      <c r="G268">
        <f>IF(Таблица4[[#This Row],[Тип сделки]]="Продажа",-1*Таблица4[[#This Row],[Количество]],Таблица4[[#This Row],[Количество]])</f>
        <v>10</v>
      </c>
      <c r="H268">
        <f>INDEX(Таблица1[],MATCH(Таблица4[Дата сделки],Таблица1[Date],1),2)*Таблица4[[#This Row],[Количество_net]]</f>
        <v>65.790700000000001</v>
      </c>
    </row>
    <row r="269" spans="4:8" x14ac:dyDescent="0.2">
      <c r="D269" s="22">
        <v>43502</v>
      </c>
      <c r="E269" t="s">
        <v>2779</v>
      </c>
      <c r="F269" s="15">
        <v>350</v>
      </c>
      <c r="G269">
        <f>IF(Таблица4[[#This Row],[Тип сделки]]="Продажа",-1*Таблица4[[#This Row],[Количество]],Таблица4[[#This Row],[Количество]])</f>
        <v>350</v>
      </c>
      <c r="H269">
        <f>INDEX(Таблица1[],MATCH(Таблица4[Дата сделки],Таблица1[Date],1),2)*Таблица4[[#This Row],[Количество_net]]</f>
        <v>2295.6745000000001</v>
      </c>
    </row>
    <row r="270" spans="4:8" x14ac:dyDescent="0.2">
      <c r="D270" s="22">
        <v>43509</v>
      </c>
      <c r="E270" t="s">
        <v>2771</v>
      </c>
      <c r="F270" s="15">
        <v>60</v>
      </c>
      <c r="G270">
        <f>IF(Таблица4[[#This Row],[Тип сделки]]="Продажа",-1*Таблица4[[#This Row],[Количество]],Таблица4[[#This Row],[Количество]])</f>
        <v>-60</v>
      </c>
      <c r="H270">
        <f>INDEX(Таблица1[],MATCH(Таблица4[Дата сделки],Таблица1[Date],1),2)*Таблица4[[#This Row],[Количество_net]]</f>
        <v>-394.74419999999998</v>
      </c>
    </row>
    <row r="271" spans="4:8" x14ac:dyDescent="0.2">
      <c r="D271" s="22">
        <v>43510</v>
      </c>
      <c r="E271" t="s">
        <v>2779</v>
      </c>
      <c r="F271" s="15">
        <v>450</v>
      </c>
      <c r="G271">
        <f>IF(Таблица4[[#This Row],[Тип сделки]]="Продажа",-1*Таблица4[[#This Row],[Количество]],Таблица4[[#This Row],[Количество]])</f>
        <v>450</v>
      </c>
      <c r="H271">
        <f>INDEX(Таблица1[],MATCH(Таблица4[Дата сделки],Таблица1[Date],1),2)*Таблица4[[#This Row],[Количество_net]]</f>
        <v>2964.78</v>
      </c>
    </row>
    <row r="272" spans="4:8" x14ac:dyDescent="0.2">
      <c r="D272" s="22">
        <v>43515</v>
      </c>
      <c r="E272" t="s">
        <v>2779</v>
      </c>
      <c r="F272" s="15">
        <v>450</v>
      </c>
      <c r="G272">
        <f>IF(Таблица4[[#This Row],[Тип сделки]]="Продажа",-1*Таблица4[[#This Row],[Количество]],Таблица4[[#This Row],[Количество]])</f>
        <v>450</v>
      </c>
      <c r="H272">
        <f>INDEX(Таблица1[],MATCH(Таблица4[Дата сделки],Таблица1[Date],1),2)*Таблица4[[#This Row],[Количество_net]]</f>
        <v>2991.1769999999997</v>
      </c>
    </row>
    <row r="273" spans="4:8" x14ac:dyDescent="0.2">
      <c r="D273" s="22">
        <v>43523</v>
      </c>
      <c r="E273" t="s">
        <v>2779</v>
      </c>
      <c r="F273" s="15">
        <v>10</v>
      </c>
      <c r="G273">
        <f>IF(Таблица4[[#This Row],[Тип сделки]]="Продажа",-1*Таблица4[[#This Row],[Количество]],Таблица4[[#This Row],[Количество]])</f>
        <v>10</v>
      </c>
      <c r="H273">
        <f>INDEX(Таблица1[],MATCH(Таблица4[Дата сделки],Таблица1[Date],1),2)*Таблица4[[#This Row],[Количество_net]]</f>
        <v>65.217399999999998</v>
      </c>
    </row>
    <row r="274" spans="4:8" x14ac:dyDescent="0.2">
      <c r="D274" s="22">
        <v>43523</v>
      </c>
      <c r="E274" t="s">
        <v>2779</v>
      </c>
      <c r="F274" s="15">
        <v>360</v>
      </c>
      <c r="G274">
        <f>IF(Таблица4[[#This Row],[Тип сделки]]="Продажа",-1*Таблица4[[#This Row],[Количество]],Таблица4[[#This Row],[Количество]])</f>
        <v>360</v>
      </c>
      <c r="H274">
        <f>INDEX(Таблица1[],MATCH(Таблица4[Дата сделки],Таблица1[Date],1),2)*Таблица4[[#This Row],[Количество_net]]</f>
        <v>2347.8263999999999</v>
      </c>
    </row>
    <row r="275" spans="4:8" x14ac:dyDescent="0.2">
      <c r="D275" s="22">
        <v>43524</v>
      </c>
      <c r="E275" t="s">
        <v>2779</v>
      </c>
      <c r="F275" s="15">
        <v>140</v>
      </c>
      <c r="G275">
        <f>IF(Таблица4[[#This Row],[Тип сделки]]="Продажа",-1*Таблица4[[#This Row],[Количество]],Таблица4[[#This Row],[Количество]])</f>
        <v>140</v>
      </c>
      <c r="H275">
        <f>INDEX(Таблица1[],MATCH(Таблица4[Дата сделки],Таблица1[Date],1),2)*Таблица4[[#This Row],[Количество_net]]</f>
        <v>913.22979999999995</v>
      </c>
    </row>
    <row r="276" spans="4:8" x14ac:dyDescent="0.2">
      <c r="D276" s="22">
        <v>43525</v>
      </c>
      <c r="E276" t="s">
        <v>2779</v>
      </c>
      <c r="F276" s="15">
        <v>280</v>
      </c>
      <c r="G276">
        <f>IF(Таблица4[[#This Row],[Тип сделки]]="Продажа",-1*Таблица4[[#This Row],[Количество]],Таблица4[[#This Row],[Количество]])</f>
        <v>280</v>
      </c>
      <c r="H276">
        <f>INDEX(Таблица1[],MATCH(Таблица4[Дата сделки],Таблица1[Date],1),2)*Таблица4[[#This Row],[Количество_net]]</f>
        <v>1831.3119999999999</v>
      </c>
    </row>
    <row r="277" spans="4:8" x14ac:dyDescent="0.2">
      <c r="D277" s="22">
        <v>43525</v>
      </c>
      <c r="E277" t="s">
        <v>2779</v>
      </c>
      <c r="F277" s="15">
        <v>230</v>
      </c>
      <c r="G277">
        <f>IF(Таблица4[[#This Row],[Тип сделки]]="Продажа",-1*Таблица4[[#This Row],[Количество]],Таблица4[[#This Row],[Количество]])</f>
        <v>230</v>
      </c>
      <c r="H277">
        <f>INDEX(Таблица1[],MATCH(Таблица4[Дата сделки],Таблица1[Date],1),2)*Таблица4[[#This Row],[Количество_net]]</f>
        <v>1504.2919999999999</v>
      </c>
    </row>
    <row r="278" spans="4:8" x14ac:dyDescent="0.2">
      <c r="D278" s="22">
        <v>43531</v>
      </c>
      <c r="E278" t="s">
        <v>2771</v>
      </c>
      <c r="F278" s="15">
        <v>380</v>
      </c>
      <c r="G278">
        <f>IF(Таблица4[[#This Row],[Тип сделки]]="Продажа",-1*Таблица4[[#This Row],[Количество]],Таблица4[[#This Row],[Количество]])</f>
        <v>-380</v>
      </c>
      <c r="H278">
        <f>INDEX(Таблица1[],MATCH(Таблица4[Дата сделки],Таблица1[Date],1),2)*Таблица4[[#This Row],[Количество_net]]</f>
        <v>-2498.5266000000001</v>
      </c>
    </row>
    <row r="279" spans="4:8" x14ac:dyDescent="0.2">
      <c r="D279" s="22">
        <v>43535</v>
      </c>
      <c r="E279" t="s">
        <v>2779</v>
      </c>
      <c r="F279" s="15">
        <v>0</v>
      </c>
      <c r="G279">
        <f>IF(Таблица4[[#This Row],[Тип сделки]]="Продажа",-1*Таблица4[[#This Row],[Количество]],Таблица4[[#This Row],[Количество]])</f>
        <v>0</v>
      </c>
      <c r="H279">
        <f>INDEX(Таблица1[],MATCH(Таблица4[Дата сделки],Таблица1[Date],1),2)*Таблица4[[#This Row],[Количество_net]]</f>
        <v>0</v>
      </c>
    </row>
    <row r="280" spans="4:8" x14ac:dyDescent="0.2">
      <c r="D280" s="22">
        <v>43536</v>
      </c>
      <c r="E280" t="s">
        <v>2779</v>
      </c>
      <c r="F280" s="15">
        <v>100</v>
      </c>
      <c r="G280">
        <f>IF(Таблица4[[#This Row],[Тип сделки]]="Продажа",-1*Таблица4[[#This Row],[Количество]],Таблица4[[#This Row],[Количество]])</f>
        <v>100</v>
      </c>
      <c r="H280">
        <f>INDEX(Таблица1[],MATCH(Таблица4[Дата сделки],Таблица1[Date],1),2)*Таблица4[[#This Row],[Количество_net]]</f>
        <v>670.43799999999999</v>
      </c>
    </row>
    <row r="281" spans="4:8" x14ac:dyDescent="0.2">
      <c r="D281" s="22">
        <v>43539</v>
      </c>
      <c r="E281" t="s">
        <v>2779</v>
      </c>
      <c r="F281" s="15">
        <v>340</v>
      </c>
      <c r="G281">
        <f>IF(Таблица4[[#This Row],[Тип сделки]]="Продажа",-1*Таблица4[[#This Row],[Количество]],Таблица4[[#This Row],[Количество]])</f>
        <v>340</v>
      </c>
      <c r="H281">
        <f>INDEX(Таблица1[],MATCH(Таблица4[Дата сделки],Таблица1[Date],1),2)*Таблица4[[#This Row],[Количество_net]]</f>
        <v>2301.7013999999999</v>
      </c>
    </row>
    <row r="282" spans="4:8" x14ac:dyDescent="0.2">
      <c r="D282" s="22">
        <v>43542</v>
      </c>
      <c r="E282" t="s">
        <v>2779</v>
      </c>
      <c r="F282" s="15">
        <v>370</v>
      </c>
      <c r="G282">
        <f>IF(Таблица4[[#This Row],[Тип сделки]]="Продажа",-1*Таблица4[[#This Row],[Количество]],Таблица4[[#This Row],[Количество]])</f>
        <v>370</v>
      </c>
      <c r="H282">
        <f>INDEX(Таблица1[],MATCH(Таблица4[Дата сделки],Таблица1[Date],1),2)*Таблица4[[#This Row],[Количество_net]]</f>
        <v>2455.9564</v>
      </c>
    </row>
    <row r="283" spans="4:8" x14ac:dyDescent="0.2">
      <c r="D283" s="22">
        <v>43543</v>
      </c>
      <c r="E283" t="s">
        <v>2771</v>
      </c>
      <c r="F283" s="15">
        <v>50</v>
      </c>
      <c r="G283">
        <f>IF(Таблица4[[#This Row],[Тип сделки]]="Продажа",-1*Таблица4[[#This Row],[Количество]],Таблица4[[#This Row],[Количество]])</f>
        <v>-50</v>
      </c>
      <c r="H283">
        <f>INDEX(Таблица1[],MATCH(Таблица4[Дата сделки],Таблица1[Date],1),2)*Таблица4[[#This Row],[Количество_net]]</f>
        <v>-331.28649999999999</v>
      </c>
    </row>
    <row r="284" spans="4:8" x14ac:dyDescent="0.2">
      <c r="D284" s="22">
        <v>43549</v>
      </c>
      <c r="E284" t="s">
        <v>2771</v>
      </c>
      <c r="F284" s="15">
        <v>240</v>
      </c>
      <c r="G284">
        <f>IF(Таблица4[[#This Row],[Тип сделки]]="Продажа",-1*Таблица4[[#This Row],[Количество]],Таблица4[[#This Row],[Количество]])</f>
        <v>-240</v>
      </c>
      <c r="H284">
        <f>INDEX(Таблица1[],MATCH(Таблица4[Дата сделки],Таблица1[Date],1),2)*Таблица4[[#This Row],[Количество_net]]</f>
        <v>-1600.7328</v>
      </c>
    </row>
    <row r="285" spans="4:8" x14ac:dyDescent="0.2">
      <c r="D285" s="22">
        <v>43551</v>
      </c>
      <c r="E285" t="s">
        <v>2771</v>
      </c>
      <c r="F285" s="15">
        <v>460</v>
      </c>
      <c r="G285">
        <f>IF(Таблица4[[#This Row],[Тип сделки]]="Продажа",-1*Таблица4[[#This Row],[Количество]],Таблица4[[#This Row],[Количество]])</f>
        <v>-460</v>
      </c>
      <c r="H285">
        <f>INDEX(Таблица1[],MATCH(Таблица4[Дата сделки],Таблица1[Date],1),2)*Таблица4[[#This Row],[Количество_net]]</f>
        <v>-3091.3747999999996</v>
      </c>
    </row>
    <row r="286" spans="4:8" x14ac:dyDescent="0.2">
      <c r="D286" s="22">
        <v>43560</v>
      </c>
      <c r="E286" t="s">
        <v>2779</v>
      </c>
      <c r="F286" s="15">
        <v>430</v>
      </c>
      <c r="G286">
        <f>IF(Таблица4[[#This Row],[Тип сделки]]="Продажа",-1*Таблица4[[#This Row],[Количество]],Таблица4[[#This Row],[Количество]])</f>
        <v>430</v>
      </c>
      <c r="H286">
        <f>INDEX(Таблица1[],MATCH(Таблица4[Дата сделки],Таблица1[Date],1),2)*Таблица4[[#This Row],[Количество_net]]</f>
        <v>2910.3991000000001</v>
      </c>
    </row>
    <row r="287" spans="4:8" x14ac:dyDescent="0.2">
      <c r="D287" s="22">
        <v>43563</v>
      </c>
      <c r="E287" t="s">
        <v>2771</v>
      </c>
      <c r="F287" s="15">
        <v>470</v>
      </c>
      <c r="G287">
        <f>IF(Таблица4[[#This Row],[Тип сделки]]="Продажа",-1*Таблица4[[#This Row],[Количество]],Таблица4[[#This Row],[Количество]])</f>
        <v>-470</v>
      </c>
      <c r="H287">
        <f>INDEX(Таблица1[],MATCH(Таблица4[Дата сделки],Таблица1[Date],1),2)*Таблица4[[#This Row],[Количество_net]]</f>
        <v>-3173.6138999999998</v>
      </c>
    </row>
    <row r="288" spans="4:8" x14ac:dyDescent="0.2">
      <c r="D288" s="22">
        <v>43564</v>
      </c>
      <c r="E288" t="s">
        <v>2771</v>
      </c>
      <c r="F288" s="15">
        <v>50</v>
      </c>
      <c r="G288">
        <f>IF(Таблица4[[#This Row],[Тип сделки]]="Продажа",-1*Таблица4[[#This Row],[Количество]],Таблица4[[#This Row],[Количество]])</f>
        <v>-50</v>
      </c>
      <c r="H288">
        <f>INDEX(Таблица1[],MATCH(Таблица4[Дата сделки],Таблица1[Date],1),2)*Таблица4[[#This Row],[Количество_net]]</f>
        <v>-336.41899999999998</v>
      </c>
    </row>
    <row r="289" spans="4:8" x14ac:dyDescent="0.2">
      <c r="D289" s="22">
        <v>43566</v>
      </c>
      <c r="E289" t="s">
        <v>2779</v>
      </c>
      <c r="F289" s="15">
        <v>270</v>
      </c>
      <c r="G289">
        <f>IF(Таблица4[[#This Row],[Тип сделки]]="Продажа",-1*Таблица4[[#This Row],[Количество]],Таблица4[[#This Row],[Количество]])</f>
        <v>270</v>
      </c>
      <c r="H289">
        <f>INDEX(Таблица1[],MATCH(Таблица4[Дата сделки],Таблица1[Date],1),2)*Таблица4[[#This Row],[Количество_net]]</f>
        <v>1825.2999</v>
      </c>
    </row>
    <row r="290" spans="4:8" x14ac:dyDescent="0.2">
      <c r="D290" s="22">
        <v>43577</v>
      </c>
      <c r="E290" t="s">
        <v>2779</v>
      </c>
      <c r="F290" s="15">
        <v>20</v>
      </c>
      <c r="G290">
        <f>IF(Таблица4[[#This Row],[Тип сделки]]="Продажа",-1*Таблица4[[#This Row],[Количество]],Таблица4[[#This Row],[Количество]])</f>
        <v>20</v>
      </c>
      <c r="H290">
        <f>INDEX(Таблица1[],MATCH(Таблица4[Дата сделки],Таблица1[Date],1),2)*Таблица4[[#This Row],[Количество_net]]</f>
        <v>127.58179999999999</v>
      </c>
    </row>
    <row r="291" spans="4:8" x14ac:dyDescent="0.2">
      <c r="D291" s="22">
        <v>43585</v>
      </c>
      <c r="E291" t="s">
        <v>2771</v>
      </c>
      <c r="F291" s="15">
        <v>260</v>
      </c>
      <c r="G291">
        <f>IF(Таблица4[[#This Row],[Тип сделки]]="Продажа",-1*Таблица4[[#This Row],[Количество]],Таблица4[[#This Row],[Количество]])</f>
        <v>-260</v>
      </c>
      <c r="H291">
        <f>INDEX(Таблица1[],MATCH(Таблица4[Дата сделки],Таблица1[Date],1),2)*Таблица4[[#This Row],[Количество_net]]</f>
        <v>-1710.904</v>
      </c>
    </row>
    <row r="292" spans="4:8" x14ac:dyDescent="0.2">
      <c r="D292" s="22">
        <v>43586</v>
      </c>
      <c r="E292" t="s">
        <v>2771</v>
      </c>
      <c r="F292" s="15">
        <v>60</v>
      </c>
      <c r="G292">
        <f>IF(Таблица4[[#This Row],[Тип сделки]]="Продажа",-1*Таблица4[[#This Row],[Количество]],Таблица4[[#This Row],[Количество]])</f>
        <v>-60</v>
      </c>
      <c r="H292">
        <f>INDEX(Таблица1[],MATCH(Таблица4[Дата сделки],Таблица1[Date],1),2)*Таблица4[[#This Row],[Количество_net]]</f>
        <v>-394.66379999999998</v>
      </c>
    </row>
    <row r="293" spans="4:8" x14ac:dyDescent="0.2">
      <c r="D293" s="22">
        <v>43587</v>
      </c>
      <c r="E293" t="s">
        <v>2771</v>
      </c>
      <c r="F293" s="15">
        <v>450</v>
      </c>
      <c r="G293">
        <f>IF(Таблица4[[#This Row],[Тип сделки]]="Продажа",-1*Таблица4[[#This Row],[Количество]],Таблица4[[#This Row],[Количество]])</f>
        <v>-450</v>
      </c>
      <c r="H293">
        <f>INDEX(Таблица1[],MATCH(Таблица4[Дата сделки],Таблица1[Date],1),2)*Таблица4[[#This Row],[Количество_net]]</f>
        <v>-2943.18</v>
      </c>
    </row>
    <row r="294" spans="4:8" x14ac:dyDescent="0.2">
      <c r="D294" s="22">
        <v>43587</v>
      </c>
      <c r="E294" t="s">
        <v>2771</v>
      </c>
      <c r="F294" s="15">
        <v>140</v>
      </c>
      <c r="G294">
        <f>IF(Таблица4[[#This Row],[Тип сделки]]="Продажа",-1*Таблица4[[#This Row],[Количество]],Таблица4[[#This Row],[Количество]])</f>
        <v>-140</v>
      </c>
      <c r="H294">
        <f>INDEX(Таблица1[],MATCH(Таблица4[Дата сделки],Таблица1[Date],1),2)*Таблица4[[#This Row],[Количество_net]]</f>
        <v>-915.65599999999995</v>
      </c>
    </row>
    <row r="295" spans="4:8" x14ac:dyDescent="0.2">
      <c r="D295" s="22">
        <v>43592</v>
      </c>
      <c r="E295" t="s">
        <v>2771</v>
      </c>
      <c r="F295" s="15">
        <v>420</v>
      </c>
      <c r="G295">
        <f>IF(Таблица4[[#This Row],[Тип сделки]]="Продажа",-1*Таблица4[[#This Row],[Количество]],Таблица4[[#This Row],[Количество]])</f>
        <v>-420</v>
      </c>
      <c r="H295">
        <f>INDEX(Таблица1[],MATCH(Таблица4[Дата сделки],Таблица1[Date],1),2)*Таблица4[[#This Row],[Количество_net]]</f>
        <v>-2748.0893999999998</v>
      </c>
    </row>
    <row r="296" spans="4:8" x14ac:dyDescent="0.2">
      <c r="D296" s="22">
        <v>43593</v>
      </c>
      <c r="E296" t="s">
        <v>2771</v>
      </c>
      <c r="F296" s="15">
        <v>360</v>
      </c>
      <c r="G296">
        <f>IF(Таблица4[[#This Row],[Тип сделки]]="Продажа",-1*Таблица4[[#This Row],[Количество]],Таблица4[[#This Row],[Количество]])</f>
        <v>-360</v>
      </c>
      <c r="H296">
        <f>INDEX(Таблица1[],MATCH(Таблица4[Дата сделки],Таблица1[Date],1),2)*Таблица4[[#This Row],[Количество_net]]</f>
        <v>-2356.9452000000001</v>
      </c>
    </row>
    <row r="297" spans="4:8" x14ac:dyDescent="0.2">
      <c r="D297" s="22">
        <v>43595</v>
      </c>
      <c r="E297" t="s">
        <v>2779</v>
      </c>
      <c r="F297" s="15">
        <v>40</v>
      </c>
      <c r="G297">
        <f>IF(Таблица4[[#This Row],[Тип сделки]]="Продажа",-1*Таблица4[[#This Row],[Количество]],Таблица4[[#This Row],[Количество]])</f>
        <v>40</v>
      </c>
      <c r="H297">
        <f>INDEX(Таблица1[],MATCH(Таблица4[Дата сделки],Таблица1[Date],1),2)*Таблица4[[#This Row],[Количество_net]]</f>
        <v>266.04239999999999</v>
      </c>
    </row>
    <row r="298" spans="4:8" x14ac:dyDescent="0.2">
      <c r="D298" s="22">
        <v>43607</v>
      </c>
      <c r="E298" t="s">
        <v>2779</v>
      </c>
      <c r="F298" s="15">
        <v>70</v>
      </c>
      <c r="G298">
        <f>IF(Таблица4[[#This Row],[Тип сделки]]="Продажа",-1*Таблица4[[#This Row],[Количество]],Таблица4[[#This Row],[Количество]])</f>
        <v>70</v>
      </c>
      <c r="H298">
        <f>INDEX(Таблица1[],MATCH(Таблица4[Дата сделки],Таблица1[Date],1),2)*Таблица4[[#This Row],[Количество_net]]</f>
        <v>471.0797</v>
      </c>
    </row>
    <row r="299" spans="4:8" x14ac:dyDescent="0.2">
      <c r="D299" s="22">
        <v>43608</v>
      </c>
      <c r="E299" t="s">
        <v>2771</v>
      </c>
      <c r="F299" s="15">
        <v>400</v>
      </c>
      <c r="G299">
        <f>IF(Таблица4[[#This Row],[Тип сделки]]="Продажа",-1*Таблица4[[#This Row],[Количество]],Таблица4[[#This Row],[Количество]])</f>
        <v>-400</v>
      </c>
      <c r="H299">
        <f>INDEX(Таблица1[],MATCH(Таблица4[Дата сделки],Таблица1[Date],1),2)*Таблица4[[#This Row],[Количество_net]]</f>
        <v>-2719.08</v>
      </c>
    </row>
    <row r="300" spans="4:8" x14ac:dyDescent="0.2">
      <c r="D300" s="22">
        <v>43613</v>
      </c>
      <c r="E300" t="s">
        <v>2771</v>
      </c>
      <c r="F300" s="15">
        <v>400</v>
      </c>
      <c r="G300">
        <f>IF(Таблица4[[#This Row],[Тип сделки]]="Продажа",-1*Таблица4[[#This Row],[Количество]],Таблица4[[#This Row],[Количество]])</f>
        <v>-400</v>
      </c>
      <c r="H300">
        <f>INDEX(Таблица1[],MATCH(Таблица4[Дата сделки],Таблица1[Date],1),2)*Таблица4[[#This Row],[Количество_net]]</f>
        <v>-2681.2200000000003</v>
      </c>
    </row>
    <row r="301" spans="4:8" x14ac:dyDescent="0.2">
      <c r="D301" s="22">
        <v>43613</v>
      </c>
      <c r="E301" t="s">
        <v>2771</v>
      </c>
      <c r="F301" s="15">
        <v>130</v>
      </c>
      <c r="G301">
        <f>IF(Таблица4[[#This Row],[Тип сделки]]="Продажа",-1*Таблица4[[#This Row],[Количество]],Таблица4[[#This Row],[Количество]])</f>
        <v>-130</v>
      </c>
      <c r="H301">
        <f>INDEX(Таблица1[],MATCH(Таблица4[Дата сделки],Таблица1[Date],1),2)*Таблица4[[#This Row],[Количество_net]]</f>
        <v>-871.39650000000006</v>
      </c>
    </row>
    <row r="302" spans="4:8" x14ac:dyDescent="0.2">
      <c r="D302" s="22">
        <v>43622</v>
      </c>
      <c r="E302" t="s">
        <v>2779</v>
      </c>
      <c r="F302" s="15">
        <v>200</v>
      </c>
      <c r="G302">
        <f>IF(Таблица4[[#This Row],[Тип сделки]]="Продажа",-1*Таблица4[[#This Row],[Количество]],Таблица4[[#This Row],[Количество]])</f>
        <v>200</v>
      </c>
      <c r="H302">
        <f>INDEX(Таблица1[],MATCH(Таблица4[Дата сделки],Таблица1[Date],1),2)*Таблица4[[#This Row],[Количество_net]]</f>
        <v>1376.0719999999999</v>
      </c>
    </row>
    <row r="303" spans="4:8" x14ac:dyDescent="0.2">
      <c r="D303" s="22">
        <v>43634</v>
      </c>
      <c r="E303" t="s">
        <v>2771</v>
      </c>
      <c r="F303" s="15">
        <v>470</v>
      </c>
      <c r="G303">
        <f>IF(Таблица4[[#This Row],[Тип сделки]]="Продажа",-1*Таблица4[[#This Row],[Количество]],Таблица4[[#This Row],[Количество]])</f>
        <v>-470</v>
      </c>
      <c r="H303">
        <f>INDEX(Таблица1[],MATCH(Таблица4[Дата сделки],Таблица1[Date],1),2)*Таблица4[[#This Row],[Количество_net]]</f>
        <v>-3198.6790000000001</v>
      </c>
    </row>
    <row r="304" spans="4:8" x14ac:dyDescent="0.2">
      <c r="D304" s="22">
        <v>43634</v>
      </c>
      <c r="E304" t="s">
        <v>2779</v>
      </c>
      <c r="F304" s="15">
        <v>160</v>
      </c>
      <c r="G304">
        <f>IF(Таблица4[[#This Row],[Тип сделки]]="Продажа",-1*Таблица4[[#This Row],[Количество]],Таблица4[[#This Row],[Количество]])</f>
        <v>160</v>
      </c>
      <c r="H304">
        <f>INDEX(Таблица1[],MATCH(Таблица4[Дата сделки],Таблица1[Date],1),2)*Таблица4[[#This Row],[Количество_net]]</f>
        <v>1088.912</v>
      </c>
    </row>
    <row r="305" spans="4:8" x14ac:dyDescent="0.2">
      <c r="D305" s="22">
        <v>43642</v>
      </c>
      <c r="E305" t="s">
        <v>2779</v>
      </c>
      <c r="F305" s="15">
        <v>0</v>
      </c>
      <c r="G305">
        <f>IF(Таблица4[[#This Row],[Тип сделки]]="Продажа",-1*Таблица4[[#This Row],[Количество]],Таблица4[[#This Row],[Количество]])</f>
        <v>0</v>
      </c>
      <c r="H305">
        <f>INDEX(Таблица1[],MATCH(Таблица4[Дата сделки],Таблица1[Date],1),2)*Таблица4[[#This Row],[Количество_net]]</f>
        <v>0</v>
      </c>
    </row>
    <row r="306" spans="4:8" x14ac:dyDescent="0.2">
      <c r="D306" s="22">
        <v>43642</v>
      </c>
      <c r="E306" t="s">
        <v>2771</v>
      </c>
      <c r="F306" s="15">
        <v>30</v>
      </c>
      <c r="G306">
        <f>IF(Таблица4[[#This Row],[Тип сделки]]="Продажа",-1*Таблица4[[#This Row],[Количество]],Таблица4[[#This Row],[Количество]])</f>
        <v>-30</v>
      </c>
      <c r="H306">
        <f>INDEX(Таблица1[],MATCH(Таблица4[Дата сделки],Таблица1[Date],1),2)*Таблица4[[#This Row],[Количество_net]]</f>
        <v>-198.25199999999998</v>
      </c>
    </row>
    <row r="307" spans="4:8" x14ac:dyDescent="0.2">
      <c r="D307" s="22">
        <v>43644</v>
      </c>
      <c r="E307" t="s">
        <v>2779</v>
      </c>
      <c r="F307" s="15">
        <v>0</v>
      </c>
      <c r="G307">
        <f>IF(Таблица4[[#This Row],[Тип сделки]]="Продажа",-1*Таблица4[[#This Row],[Количество]],Таблица4[[#This Row],[Количество]])</f>
        <v>0</v>
      </c>
      <c r="H307">
        <f>INDEX(Таблица1[],MATCH(Таблица4[Дата сделки],Таблица1[Date],1),2)*Таблица4[[#This Row],[Количество_net]]</f>
        <v>0</v>
      </c>
    </row>
    <row r="308" spans="4:8" x14ac:dyDescent="0.2">
      <c r="D308" s="22">
        <v>43655</v>
      </c>
      <c r="E308" t="s">
        <v>2771</v>
      </c>
      <c r="F308" s="15">
        <v>360</v>
      </c>
      <c r="G308">
        <f>IF(Таблица4[[#This Row],[Тип сделки]]="Продажа",-1*Таблица4[[#This Row],[Количество]],Таблица4[[#This Row],[Количество]])</f>
        <v>-360</v>
      </c>
      <c r="H308">
        <f>INDEX(Таблица1[],MATCH(Таблица4[Дата сделки],Таблица1[Date],1),2)*Таблица4[[#This Row],[Количество_net]]</f>
        <v>-2493.2447999999999</v>
      </c>
    </row>
    <row r="309" spans="4:8" x14ac:dyDescent="0.2">
      <c r="D309" s="22">
        <v>43663</v>
      </c>
      <c r="E309" t="s">
        <v>2779</v>
      </c>
      <c r="F309" s="15">
        <v>100</v>
      </c>
      <c r="G309">
        <f>IF(Таблица4[[#This Row],[Тип сделки]]="Продажа",-1*Таблица4[[#This Row],[Количество]],Таблица4[[#This Row],[Количество]])</f>
        <v>100</v>
      </c>
      <c r="H309">
        <f>INDEX(Таблица1[],MATCH(Таблица4[Дата сделки],Таблица1[Date],1),2)*Таблица4[[#This Row],[Количество_net]]</f>
        <v>679.90300000000002</v>
      </c>
    </row>
    <row r="310" spans="4:8" x14ac:dyDescent="0.2">
      <c r="D310" s="22">
        <v>43663</v>
      </c>
      <c r="E310" t="s">
        <v>2779</v>
      </c>
      <c r="F310" s="15">
        <v>150</v>
      </c>
      <c r="G310">
        <f>IF(Таблица4[[#This Row],[Тип сделки]]="Продажа",-1*Таблица4[[#This Row],[Количество]],Таблица4[[#This Row],[Количество]])</f>
        <v>150</v>
      </c>
      <c r="H310">
        <f>INDEX(Таблица1[],MATCH(Таблица4[Дата сделки],Таблица1[Date],1),2)*Таблица4[[#This Row],[Количество_net]]</f>
        <v>1019.8545</v>
      </c>
    </row>
    <row r="311" spans="4:8" x14ac:dyDescent="0.2">
      <c r="D311" s="22">
        <v>43669</v>
      </c>
      <c r="E311" t="s">
        <v>2779</v>
      </c>
      <c r="F311" s="15">
        <v>330</v>
      </c>
      <c r="G311">
        <f>IF(Таблица4[[#This Row],[Тип сделки]]="Продажа",-1*Таблица4[[#This Row],[Количество]],Таблица4[[#This Row],[Количество]])</f>
        <v>330</v>
      </c>
      <c r="H311">
        <f>INDEX(Таблица1[],MATCH(Таблица4[Дата сделки],Таблица1[Date],1),2)*Таблица4[[#This Row],[Количество_net]]</f>
        <v>2188.2498000000001</v>
      </c>
    </row>
    <row r="312" spans="4:8" x14ac:dyDescent="0.2">
      <c r="D312" s="22">
        <v>43672</v>
      </c>
      <c r="E312" t="s">
        <v>2771</v>
      </c>
      <c r="F312" s="15">
        <v>150</v>
      </c>
      <c r="G312">
        <f>IF(Таблица4[[#This Row],[Тип сделки]]="Продажа",-1*Таблица4[[#This Row],[Количество]],Таблица4[[#This Row],[Количество]])</f>
        <v>-150</v>
      </c>
      <c r="H312">
        <f>INDEX(Таблица1[],MATCH(Таблица4[Дата сделки],Таблица1[Date],1),2)*Таблица4[[#This Row],[Количество_net]]</f>
        <v>-996.65849999999989</v>
      </c>
    </row>
    <row r="313" spans="4:8" x14ac:dyDescent="0.2">
      <c r="D313" s="22">
        <v>43672</v>
      </c>
      <c r="E313" t="s">
        <v>2771</v>
      </c>
      <c r="F313" s="15">
        <v>450</v>
      </c>
      <c r="G313">
        <f>IF(Таблица4[[#This Row],[Тип сделки]]="Продажа",-1*Таблица4[[#This Row],[Количество]],Таблица4[[#This Row],[Количество]])</f>
        <v>-450</v>
      </c>
      <c r="H313">
        <f>INDEX(Таблица1[],MATCH(Таблица4[Дата сделки],Таблица1[Date],1),2)*Таблица4[[#This Row],[Количество_net]]</f>
        <v>-2989.9755</v>
      </c>
    </row>
    <row r="314" spans="4:8" x14ac:dyDescent="0.2">
      <c r="D314" s="22">
        <v>43675</v>
      </c>
      <c r="E314" t="s">
        <v>2779</v>
      </c>
      <c r="F314" s="15">
        <v>330</v>
      </c>
      <c r="G314">
        <f>IF(Таблица4[[#This Row],[Тип сделки]]="Продажа",-1*Таблица4[[#This Row],[Количество]],Таблица4[[#This Row],[Количество]])</f>
        <v>330</v>
      </c>
      <c r="H314">
        <f>INDEX(Таблица1[],MATCH(Таблица4[Дата сделки],Таблица1[Date],1),2)*Таблица4[[#This Row],[Количество_net]]</f>
        <v>2210.6864999999998</v>
      </c>
    </row>
    <row r="315" spans="4:8" x14ac:dyDescent="0.2">
      <c r="D315" s="22">
        <v>43679</v>
      </c>
      <c r="E315" t="s">
        <v>2771</v>
      </c>
      <c r="F315" s="15">
        <v>350</v>
      </c>
      <c r="G315">
        <f>IF(Таблица4[[#This Row],[Тип сделки]]="Продажа",-1*Таблица4[[#This Row],[Количество]],Таблица4[[#This Row],[Количество]])</f>
        <v>-350</v>
      </c>
      <c r="H315">
        <f>INDEX(Таблица1[],MATCH(Таблица4[Дата сделки],Таблица1[Date],1),2)*Таблица4[[#This Row],[Количество_net]]</f>
        <v>-2343.7330000000002</v>
      </c>
    </row>
    <row r="316" spans="4:8" x14ac:dyDescent="0.2">
      <c r="D316" s="22">
        <v>43682</v>
      </c>
      <c r="E316" t="s">
        <v>2771</v>
      </c>
      <c r="F316" s="15">
        <v>250</v>
      </c>
      <c r="G316">
        <f>IF(Таблица4[[#This Row],[Тип сделки]]="Продажа",-1*Таблица4[[#This Row],[Количество]],Таблица4[[#This Row],[Количество]])</f>
        <v>-250</v>
      </c>
      <c r="H316">
        <f>INDEX(Таблица1[],MATCH(Таблица4[Дата сделки],Таблица1[Date],1),2)*Таблица4[[#This Row],[Количество_net]]</f>
        <v>-1626.1025</v>
      </c>
    </row>
    <row r="317" spans="4:8" x14ac:dyDescent="0.2">
      <c r="D317" s="22">
        <v>43684</v>
      </c>
      <c r="E317" t="s">
        <v>2771</v>
      </c>
      <c r="F317" s="15">
        <v>370</v>
      </c>
      <c r="G317">
        <f>IF(Таблица4[[#This Row],[Тип сделки]]="Продажа",-1*Таблица4[[#This Row],[Количество]],Таблица4[[#This Row],[Количество]])</f>
        <v>-370</v>
      </c>
      <c r="H317">
        <f>INDEX(Таблица1[],MATCH(Таблица4[Дата сделки],Таблица1[Date],1),2)*Таблица4[[#This Row],[Количество_net]]</f>
        <v>-2475.6884999999997</v>
      </c>
    </row>
    <row r="318" spans="4:8" x14ac:dyDescent="0.2">
      <c r="D318" s="22">
        <v>43684</v>
      </c>
      <c r="E318" t="s">
        <v>2779</v>
      </c>
      <c r="F318" s="15">
        <v>80</v>
      </c>
      <c r="G318">
        <f>IF(Таблица4[[#This Row],[Тип сделки]]="Продажа",-1*Таблица4[[#This Row],[Количество]],Таблица4[[#This Row],[Количество]])</f>
        <v>80</v>
      </c>
      <c r="H318">
        <f>INDEX(Таблица1[],MATCH(Таблица4[Дата сделки],Таблица1[Date],1),2)*Таблица4[[#This Row],[Количество_net]]</f>
        <v>535.28399999999999</v>
      </c>
    </row>
    <row r="319" spans="4:8" x14ac:dyDescent="0.2">
      <c r="D319" s="22">
        <v>43685</v>
      </c>
      <c r="E319" t="s">
        <v>2771</v>
      </c>
      <c r="F319" s="15">
        <v>70</v>
      </c>
      <c r="G319">
        <f>IF(Таблица4[[#This Row],[Тип сделки]]="Продажа",-1*Таблица4[[#This Row],[Количество]],Таблица4[[#This Row],[Количество]])</f>
        <v>-70</v>
      </c>
      <c r="H319">
        <f>INDEX(Таблица1[],MATCH(Таблица4[Дата сделки],Таблица1[Date],1),2)*Таблица4[[#This Row],[Количество_net]]</f>
        <v>-472.8528</v>
      </c>
    </row>
    <row r="320" spans="4:8" x14ac:dyDescent="0.2">
      <c r="D320" s="22">
        <v>43696</v>
      </c>
      <c r="E320" t="s">
        <v>2771</v>
      </c>
      <c r="F320" s="15">
        <v>250</v>
      </c>
      <c r="G320">
        <f>IF(Таблица4[[#This Row],[Тип сделки]]="Продажа",-1*Таблица4[[#This Row],[Количество]],Таблица4[[#This Row],[Количество]])</f>
        <v>-250</v>
      </c>
      <c r="H320">
        <f>INDEX(Таблица1[],MATCH(Таблица4[Дата сделки],Таблица1[Date],1),2)*Таблица4[[#This Row],[Количество_net]]</f>
        <v>-1699.425</v>
      </c>
    </row>
    <row r="321" spans="4:8" x14ac:dyDescent="0.2">
      <c r="D321" s="22">
        <v>43696</v>
      </c>
      <c r="E321" t="s">
        <v>2779</v>
      </c>
      <c r="F321" s="15">
        <v>120</v>
      </c>
      <c r="G321">
        <f>IF(Таблица4[[#This Row],[Тип сделки]]="Продажа",-1*Таблица4[[#This Row],[Количество]],Таблица4[[#This Row],[Количество]])</f>
        <v>120</v>
      </c>
      <c r="H321">
        <f>INDEX(Таблица1[],MATCH(Таблица4[Дата сделки],Таблица1[Date],1),2)*Таблица4[[#This Row],[Количество_net]]</f>
        <v>815.72399999999993</v>
      </c>
    </row>
    <row r="322" spans="4:8" x14ac:dyDescent="0.2">
      <c r="D322" s="22">
        <v>43698</v>
      </c>
      <c r="E322" t="s">
        <v>2771</v>
      </c>
      <c r="F322" s="15">
        <v>320</v>
      </c>
      <c r="G322">
        <f>IF(Таблица4[[#This Row],[Тип сделки]]="Продажа",-1*Таблица4[[#This Row],[Количество]],Таблица4[[#This Row],[Количество]])</f>
        <v>-320</v>
      </c>
      <c r="H322">
        <f>INDEX(Таблица1[],MATCH(Таблица4[Дата сделки],Таблица1[Date],1),2)*Таблица4[[#This Row],[Количество_net]]</f>
        <v>-2158.6271999999999</v>
      </c>
    </row>
    <row r="323" spans="4:8" x14ac:dyDescent="0.2">
      <c r="D323" s="22">
        <v>43703</v>
      </c>
      <c r="E323" t="s">
        <v>2771</v>
      </c>
      <c r="F323" s="15">
        <v>450</v>
      </c>
      <c r="G323">
        <f>IF(Таблица4[[#This Row],[Тип сделки]]="Продажа",-1*Таблица4[[#This Row],[Количество]],Таблица4[[#This Row],[Количество]])</f>
        <v>-450</v>
      </c>
      <c r="H323">
        <f>INDEX(Таблица1[],MATCH(Таблица4[Дата сделки],Таблица1[Date],1),2)*Таблица4[[#This Row],[Количество_net]]</f>
        <v>-3038.5664999999999</v>
      </c>
    </row>
    <row r="324" spans="4:8" x14ac:dyDescent="0.2">
      <c r="D324" s="22">
        <v>43705</v>
      </c>
      <c r="E324" t="s">
        <v>2779</v>
      </c>
      <c r="F324" s="15">
        <v>40</v>
      </c>
      <c r="G324">
        <f>IF(Таблица4[[#This Row],[Тип сделки]]="Продажа",-1*Таблица4[[#This Row],[Количество]],Таблица4[[#This Row],[Количество]])</f>
        <v>40</v>
      </c>
      <c r="H324">
        <f>INDEX(Таблица1[],MATCH(Таблица4[Дата сделки],Таблица1[Date],1),2)*Таблица4[[#This Row],[Количество_net]]</f>
        <v>269.72159999999997</v>
      </c>
    </row>
    <row r="325" spans="4:8" x14ac:dyDescent="0.2">
      <c r="D325" s="22">
        <v>43707</v>
      </c>
      <c r="E325" t="s">
        <v>2779</v>
      </c>
      <c r="F325" s="15">
        <v>90</v>
      </c>
      <c r="G325">
        <f>IF(Таблица4[[#This Row],[Тип сделки]]="Продажа",-1*Таблица4[[#This Row],[Количество]],Таблица4[[#This Row],[Количество]])</f>
        <v>90</v>
      </c>
      <c r="H325">
        <f>INDEX(Таблица1[],MATCH(Таблица4[Дата сделки],Таблица1[Date],1),2)*Таблица4[[#This Row],[Количество_net]]</f>
        <v>611.91269999999997</v>
      </c>
    </row>
    <row r="326" spans="4:8" x14ac:dyDescent="0.2">
      <c r="D326" s="22">
        <v>43714</v>
      </c>
      <c r="E326" t="s">
        <v>2771</v>
      </c>
      <c r="F326" s="15">
        <v>290</v>
      </c>
      <c r="G326">
        <f>IF(Таблица4[[#This Row],[Тип сделки]]="Продажа",-1*Таблица4[[#This Row],[Количество]],Таблица4[[#This Row],[Количество]])</f>
        <v>-290</v>
      </c>
      <c r="H326">
        <f>INDEX(Таблица1[],MATCH(Таблица4[Дата сделки],Таблица1[Date],1),2)*Таблица4[[#This Row],[Количество_net]]</f>
        <v>-2002.6501000000001</v>
      </c>
    </row>
    <row r="327" spans="4:8" x14ac:dyDescent="0.2">
      <c r="D327" s="22">
        <v>43718</v>
      </c>
      <c r="E327" t="s">
        <v>2779</v>
      </c>
      <c r="F327" s="15">
        <v>310</v>
      </c>
      <c r="G327">
        <f>IF(Таблица4[[#This Row],[Тип сделки]]="Продажа",-1*Таблица4[[#This Row],[Количество]],Таблица4[[#This Row],[Количество]])</f>
        <v>310</v>
      </c>
      <c r="H327">
        <f>INDEX(Таблица1[],MATCH(Таблица4[Дата сделки],Таблица1[Date],1),2)*Таблица4[[#This Row],[Количество_net]]</f>
        <v>2098.6100999999999</v>
      </c>
    </row>
    <row r="328" spans="4:8" x14ac:dyDescent="0.2">
      <c r="D328" s="22">
        <v>43718</v>
      </c>
      <c r="E328" t="s">
        <v>2771</v>
      </c>
      <c r="F328" s="15">
        <v>500</v>
      </c>
      <c r="G328">
        <f>IF(Таблица4[[#This Row],[Тип сделки]]="Продажа",-1*Таблица4[[#This Row],[Количество]],Таблица4[[#This Row],[Количество]])</f>
        <v>-500</v>
      </c>
      <c r="H328">
        <f>INDEX(Таблица1[],MATCH(Таблица4[Дата сделки],Таблица1[Date],1),2)*Таблица4[[#This Row],[Количество_net]]</f>
        <v>-3384.855</v>
      </c>
    </row>
    <row r="329" spans="4:8" x14ac:dyDescent="0.2">
      <c r="D329" s="22">
        <v>43725</v>
      </c>
      <c r="E329" t="s">
        <v>2771</v>
      </c>
      <c r="F329" s="15">
        <v>280</v>
      </c>
      <c r="G329">
        <f>IF(Таблица4[[#This Row],[Тип сделки]]="Продажа",-1*Таблица4[[#This Row],[Количество]],Таблица4[[#This Row],[Количество]])</f>
        <v>-280</v>
      </c>
      <c r="H329">
        <f>INDEX(Таблица1[],MATCH(Таблица4[Дата сделки],Таблица1[Date],1),2)*Таблица4[[#This Row],[Количество_net]]</f>
        <v>-1947.7779999999998</v>
      </c>
    </row>
    <row r="330" spans="4:8" x14ac:dyDescent="0.2">
      <c r="D330" s="22">
        <v>43725</v>
      </c>
      <c r="E330" t="s">
        <v>2779</v>
      </c>
      <c r="F330" s="15">
        <v>110</v>
      </c>
      <c r="G330">
        <f>IF(Таблица4[[#This Row],[Тип сделки]]="Продажа",-1*Таблица4[[#This Row],[Количество]],Таблица4[[#This Row],[Количество]])</f>
        <v>110</v>
      </c>
      <c r="H330">
        <f>INDEX(Таблица1[],MATCH(Таблица4[Дата сделки],Таблица1[Date],1),2)*Таблица4[[#This Row],[Количество_net]]</f>
        <v>765.19849999999997</v>
      </c>
    </row>
    <row r="331" spans="4:8" x14ac:dyDescent="0.2">
      <c r="D331" s="22">
        <v>43735</v>
      </c>
      <c r="E331" t="s">
        <v>2779</v>
      </c>
      <c r="F331" s="15">
        <v>230</v>
      </c>
      <c r="G331">
        <f>IF(Таблица4[[#This Row],[Тип сделки]]="Продажа",-1*Таблица4[[#This Row],[Количество]],Таблица4[[#This Row],[Количество]])</f>
        <v>230</v>
      </c>
      <c r="H331">
        <f>INDEX(Таблица1[],MATCH(Таблица4[Дата сделки],Таблица1[Date],1),2)*Таблица4[[#This Row],[Количество_net]]</f>
        <v>1588.9205000000002</v>
      </c>
    </row>
    <row r="332" spans="4:8" x14ac:dyDescent="0.2">
      <c r="D332" s="22">
        <v>43745</v>
      </c>
      <c r="E332" t="s">
        <v>2779</v>
      </c>
      <c r="F332" s="15">
        <v>310</v>
      </c>
      <c r="G332">
        <f>IF(Таблица4[[#This Row],[Тип сделки]]="Продажа",-1*Таблица4[[#This Row],[Количество]],Таблица4[[#This Row],[Количество]])</f>
        <v>310</v>
      </c>
      <c r="H332">
        <f>INDEX(Таблица1[],MATCH(Таблица4[Дата сделки],Таблица1[Date],1),2)*Таблица4[[#This Row],[Количество_net]]</f>
        <v>2206.0592000000001</v>
      </c>
    </row>
    <row r="333" spans="4:8" x14ac:dyDescent="0.2">
      <c r="D333" s="22">
        <v>43753</v>
      </c>
      <c r="E333" t="s">
        <v>2771</v>
      </c>
      <c r="F333" s="15">
        <v>300</v>
      </c>
      <c r="G333">
        <f>IF(Таблица4[[#This Row],[Тип сделки]]="Продажа",-1*Таблица4[[#This Row],[Количество]],Таблица4[[#This Row],[Количество]])</f>
        <v>-300</v>
      </c>
      <c r="H333">
        <f>INDEX(Таблица1[],MATCH(Таблица4[Дата сделки],Таблица1[Date],1),2)*Таблица4[[#This Row],[Количество_net]]</f>
        <v>-2143.6950000000002</v>
      </c>
    </row>
    <row r="334" spans="4:8" x14ac:dyDescent="0.2">
      <c r="D334" s="22">
        <v>43754</v>
      </c>
      <c r="E334" t="s">
        <v>2771</v>
      </c>
      <c r="F334" s="15">
        <v>500</v>
      </c>
      <c r="G334">
        <f>IF(Таблица4[[#This Row],[Тип сделки]]="Продажа",-1*Таблица4[[#This Row],[Количество]],Таблица4[[#This Row],[Количество]])</f>
        <v>-500</v>
      </c>
      <c r="H334">
        <f>INDEX(Таблица1[],MATCH(Таблица4[Дата сделки],Таблица1[Date],1),2)*Таблица4[[#This Row],[Количество_net]]</f>
        <v>-3594.8250000000003</v>
      </c>
    </row>
    <row r="335" spans="4:8" x14ac:dyDescent="0.2">
      <c r="D335" s="22">
        <v>43756</v>
      </c>
      <c r="E335" t="s">
        <v>2779</v>
      </c>
      <c r="F335" s="15">
        <v>420</v>
      </c>
      <c r="G335">
        <f>IF(Таблица4[[#This Row],[Тип сделки]]="Продажа",-1*Таблица4[[#This Row],[Количество]],Таблица4[[#This Row],[Количество]])</f>
        <v>420</v>
      </c>
      <c r="H335">
        <f>INDEX(Таблица1[],MATCH(Таблица4[Дата сделки],Таблица1[Date],1),2)*Таблица4[[#This Row],[Количество_net]]</f>
        <v>3050.4474</v>
      </c>
    </row>
    <row r="336" spans="4:8" x14ac:dyDescent="0.2">
      <c r="D336" s="22">
        <v>43759</v>
      </c>
      <c r="E336" t="s">
        <v>2771</v>
      </c>
      <c r="F336" s="15">
        <v>280</v>
      </c>
      <c r="G336">
        <f>IF(Таблица4[[#This Row],[Тип сделки]]="Продажа",-1*Таблица4[[#This Row],[Количество]],Таблица4[[#This Row],[Количество]])</f>
        <v>-280</v>
      </c>
      <c r="H336">
        <f>INDEX(Таблица1[],MATCH(Таблица4[Дата сделки],Таблица1[Date],1),2)*Таблица4[[#This Row],[Количество_net]]</f>
        <v>-2045.5763999999999</v>
      </c>
    </row>
    <row r="337" spans="4:8" x14ac:dyDescent="0.2">
      <c r="D337" s="22">
        <v>43761</v>
      </c>
      <c r="E337" t="s">
        <v>2779</v>
      </c>
      <c r="F337" s="15">
        <v>30</v>
      </c>
      <c r="G337">
        <f>IF(Таблица4[[#This Row],[Тип сделки]]="Продажа",-1*Таблица4[[#This Row],[Количество]],Таблица4[[#This Row],[Количество]])</f>
        <v>30</v>
      </c>
      <c r="H337">
        <f>INDEX(Таблица1[],MATCH(Таблица4[Дата сделки],Таблица1[Date],1),2)*Таблица4[[#This Row],[Количество_net]]</f>
        <v>218.76900000000001</v>
      </c>
    </row>
    <row r="338" spans="4:8" x14ac:dyDescent="0.2">
      <c r="D338" s="22">
        <v>43770</v>
      </c>
      <c r="E338" t="s">
        <v>2771</v>
      </c>
      <c r="F338" s="15">
        <v>230</v>
      </c>
      <c r="G338">
        <f>IF(Таблица4[[#This Row],[Тип сделки]]="Продажа",-1*Таблица4[[#This Row],[Количество]],Таблица4[[#This Row],[Количество]])</f>
        <v>-230</v>
      </c>
      <c r="H338">
        <f>INDEX(Таблица1[],MATCH(Таблица4[Дата сделки],Таблица1[Date],1),2)*Таблица4[[#This Row],[Количество_net]]</f>
        <v>-1693.4784999999999</v>
      </c>
    </row>
    <row r="339" spans="4:8" x14ac:dyDescent="0.2">
      <c r="D339" s="22">
        <v>43784</v>
      </c>
      <c r="E339" t="s">
        <v>2779</v>
      </c>
      <c r="F339" s="15">
        <v>430</v>
      </c>
      <c r="G339">
        <f>IF(Таблица4[[#This Row],[Тип сделки]]="Продажа",-1*Таблица4[[#This Row],[Количество]],Таблица4[[#This Row],[Количество]])</f>
        <v>430</v>
      </c>
      <c r="H339">
        <f>INDEX(Таблица1[],MATCH(Таблица4[Дата сделки],Таблица1[Date],1),2)*Таблица4[[#This Row],[Количество_net]]</f>
        <v>3108.1732999999999</v>
      </c>
    </row>
    <row r="340" spans="4:8" x14ac:dyDescent="0.2">
      <c r="D340" s="22">
        <v>43788</v>
      </c>
      <c r="E340" t="s">
        <v>2779</v>
      </c>
      <c r="F340" s="15">
        <v>220</v>
      </c>
      <c r="G340">
        <f>IF(Таблица4[[#This Row],[Тип сделки]]="Продажа",-1*Таблица4[[#This Row],[Количество]],Таблица4[[#This Row],[Количество]])</f>
        <v>220</v>
      </c>
      <c r="H340">
        <f>INDEX(Таблица1[],MATCH(Таблица4[Дата сделки],Таблица1[Date],1),2)*Таблица4[[#This Row],[Количество_net]]</f>
        <v>1604.0111999999999</v>
      </c>
    </row>
    <row r="341" spans="4:8" x14ac:dyDescent="0.2">
      <c r="D341" s="22">
        <v>43789</v>
      </c>
      <c r="E341" t="s">
        <v>2771</v>
      </c>
      <c r="F341" s="15">
        <v>290</v>
      </c>
      <c r="G341">
        <f>IF(Таблица4[[#This Row],[Тип сделки]]="Продажа",-1*Таблица4[[#This Row],[Количество]],Таблица4[[#This Row],[Количество]])</f>
        <v>-290</v>
      </c>
      <c r="H341">
        <f>INDEX(Таблица1[],MATCH(Таблица4[Дата сделки],Таблица1[Date],1),2)*Таблица4[[#This Row],[Количество_net]]</f>
        <v>-2110.5127000000002</v>
      </c>
    </row>
    <row r="342" spans="4:8" x14ac:dyDescent="0.2">
      <c r="D342" s="22">
        <v>43790</v>
      </c>
      <c r="E342" t="s">
        <v>2779</v>
      </c>
      <c r="F342" s="15">
        <v>230</v>
      </c>
      <c r="G342">
        <f>IF(Таблица4[[#This Row],[Тип сделки]]="Продажа",-1*Таблица4[[#This Row],[Количество]],Таблица4[[#This Row],[Количество]])</f>
        <v>230</v>
      </c>
      <c r="H342">
        <f>INDEX(Таблица1[],MATCH(Таблица4[Дата сделки],Таблица1[Date],1),2)*Таблица4[[#This Row],[Количество_net]]</f>
        <v>1640.4336000000001</v>
      </c>
    </row>
    <row r="343" spans="4:8" x14ac:dyDescent="0.2">
      <c r="D343" s="22">
        <v>43810</v>
      </c>
      <c r="E343" t="s">
        <v>2771</v>
      </c>
      <c r="F343" s="15">
        <v>310</v>
      </c>
      <c r="G343">
        <f>IF(Таблица4[[#This Row],[Тип сделки]]="Продажа",-1*Таблица4[[#This Row],[Количество]],Таблица4[[#This Row],[Количество]])</f>
        <v>-310</v>
      </c>
      <c r="H343">
        <f>INDEX(Таблица1[],MATCH(Таблица4[Дата сделки],Таблица1[Date],1),2)*Таблица4[[#This Row],[Количество_net]]</f>
        <v>-2129.6039000000001</v>
      </c>
    </row>
    <row r="344" spans="4:8" x14ac:dyDescent="0.2">
      <c r="D344" s="22">
        <v>43817</v>
      </c>
      <c r="E344" t="s">
        <v>2771</v>
      </c>
      <c r="F344" s="15">
        <v>50</v>
      </c>
      <c r="G344">
        <f>IF(Таблица4[[#This Row],[Тип сделки]]="Продажа",-1*Таблица4[[#This Row],[Количество]],Таблица4[[#This Row],[Количество]])</f>
        <v>-50</v>
      </c>
      <c r="H344">
        <f>INDEX(Таблица1[],MATCH(Таблица4[Дата сделки],Таблица1[Date],1),2)*Таблица4[[#This Row],[Количество_net]]</f>
        <v>-336.28550000000001</v>
      </c>
    </row>
    <row r="345" spans="4:8" x14ac:dyDescent="0.2">
      <c r="D345" s="22">
        <v>43823</v>
      </c>
      <c r="E345" t="s">
        <v>2771</v>
      </c>
      <c r="F345" s="15">
        <v>270</v>
      </c>
      <c r="G345">
        <f>IF(Таблица4[[#This Row],[Тип сделки]]="Продажа",-1*Таблица4[[#This Row],[Количество]],Таблица4[[#This Row],[Количество]])</f>
        <v>-270</v>
      </c>
      <c r="H345">
        <f>INDEX(Таблица1[],MATCH(Таблица4[Дата сделки],Таблица1[Date],1),2)*Таблица4[[#This Row],[Количество_net]]</f>
        <v>-1827.1007999999999</v>
      </c>
    </row>
    <row r="346" spans="4:8" x14ac:dyDescent="0.2">
      <c r="D346" s="22">
        <v>43823</v>
      </c>
      <c r="E346" t="s">
        <v>2771</v>
      </c>
      <c r="F346" s="15">
        <v>220</v>
      </c>
      <c r="G346">
        <f>IF(Таблица4[[#This Row],[Тип сделки]]="Продажа",-1*Таблица4[[#This Row],[Количество]],Таблица4[[#This Row],[Количество]])</f>
        <v>-220</v>
      </c>
      <c r="H346">
        <f>INDEX(Таблица1[],MATCH(Таблица4[Дата сделки],Таблица1[Date],1),2)*Таблица4[[#This Row],[Количество_net]]</f>
        <v>-1488.7487999999998</v>
      </c>
    </row>
    <row r="347" spans="4:8" x14ac:dyDescent="0.2">
      <c r="D347" s="22">
        <v>43825</v>
      </c>
      <c r="E347" t="s">
        <v>2779</v>
      </c>
      <c r="F347" s="15">
        <v>490</v>
      </c>
      <c r="G347">
        <f>IF(Таблица4[[#This Row],[Тип сделки]]="Продажа",-1*Таблица4[[#This Row],[Количество]],Таблица4[[#This Row],[Количество]])</f>
        <v>490</v>
      </c>
      <c r="H347">
        <f>INDEX(Таблица1[],MATCH(Таблица4[Дата сделки],Таблица1[Date],1),2)*Таблица4[[#This Row],[Количество_net]]</f>
        <v>3320.4213</v>
      </c>
    </row>
    <row r="348" spans="4:8" x14ac:dyDescent="0.2">
      <c r="D348" s="22">
        <v>43826</v>
      </c>
      <c r="E348" t="s">
        <v>2779</v>
      </c>
      <c r="F348" s="15">
        <v>480</v>
      </c>
      <c r="G348">
        <f>IF(Таблица4[[#This Row],[Тип сделки]]="Продажа",-1*Таблица4[[#This Row],[Количество]],Таблица4[[#This Row],[Количество]])</f>
        <v>480</v>
      </c>
      <c r="H348">
        <f>INDEX(Таблица1[],MATCH(Таблица4[Дата сделки],Таблица1[Date],1),2)*Таблица4[[#This Row],[Количество_net]]</f>
        <v>3279.5328000000004</v>
      </c>
    </row>
    <row r="349" spans="4:8" x14ac:dyDescent="0.2">
      <c r="D349" s="22">
        <v>43832</v>
      </c>
      <c r="E349" t="s">
        <v>2779</v>
      </c>
      <c r="F349" s="15">
        <v>400</v>
      </c>
      <c r="G349">
        <f>IF(Таблица4[[#This Row],[Тип сделки]]="Продажа",-1*Таблица4[[#This Row],[Количество]],Таблица4[[#This Row],[Количество]])</f>
        <v>400</v>
      </c>
      <c r="H349">
        <f>INDEX(Таблица1[],MATCH(Таблица4[Дата сделки],Таблица1[Date],1),2)*Таблица4[[#This Row],[Количество_net]]</f>
        <v>2697.2159999999999</v>
      </c>
    </row>
    <row r="350" spans="4:8" x14ac:dyDescent="0.2">
      <c r="D350" s="22">
        <v>43836</v>
      </c>
      <c r="E350" t="s">
        <v>2771</v>
      </c>
      <c r="F350" s="15">
        <v>210</v>
      </c>
      <c r="G350">
        <f>IF(Таблица4[[#This Row],[Тип сделки]]="Продажа",-1*Таблица4[[#This Row],[Количество]],Таблица4[[#This Row],[Количество]])</f>
        <v>-210</v>
      </c>
      <c r="H350">
        <f>INDEX(Таблица1[],MATCH(Таблица4[Дата сделки],Таблица1[Date],1),2)*Таблица4[[#This Row],[Количество_net]]</f>
        <v>-1447.3935000000001</v>
      </c>
    </row>
    <row r="351" spans="4:8" x14ac:dyDescent="0.2">
      <c r="D351" s="22">
        <v>43836</v>
      </c>
      <c r="E351" t="s">
        <v>2771</v>
      </c>
      <c r="F351" s="15">
        <v>160</v>
      </c>
      <c r="G351">
        <f>IF(Таблица4[[#This Row],[Тип сделки]]="Продажа",-1*Таблица4[[#This Row],[Количество]],Таблица4[[#This Row],[Количество]])</f>
        <v>-160</v>
      </c>
      <c r="H351">
        <f>INDEX(Таблица1[],MATCH(Таблица4[Дата сделки],Таблица1[Date],1),2)*Таблица4[[#This Row],[Количество_net]]</f>
        <v>-1102.7760000000001</v>
      </c>
    </row>
    <row r="352" spans="4:8" x14ac:dyDescent="0.2">
      <c r="D352" s="22">
        <v>43843</v>
      </c>
      <c r="E352" t="s">
        <v>2771</v>
      </c>
      <c r="F352" s="15">
        <v>230</v>
      </c>
      <c r="G352">
        <f>IF(Таблица4[[#This Row],[Тип сделки]]="Продажа",-1*Таблица4[[#This Row],[Количество]],Таблица4[[#This Row],[Количество]])</f>
        <v>-230</v>
      </c>
      <c r="H352">
        <f>INDEX(Таблица1[],MATCH(Таблица4[Дата сделки],Таблица1[Date],1),2)*Таблица4[[#This Row],[Количество_net]]</f>
        <v>-1591.3745999999999</v>
      </c>
    </row>
    <row r="353" spans="4:8" x14ac:dyDescent="0.2">
      <c r="D353" s="22">
        <v>43844</v>
      </c>
      <c r="E353" t="s">
        <v>2779</v>
      </c>
      <c r="F353" s="15">
        <v>350</v>
      </c>
      <c r="G353">
        <f>IF(Таблица4[[#This Row],[Тип сделки]]="Продажа",-1*Таблица4[[#This Row],[Количество]],Таблица4[[#This Row],[Количество]])</f>
        <v>350</v>
      </c>
      <c r="H353">
        <f>INDEX(Таблица1[],MATCH(Таблица4[Дата сделки],Таблица1[Date],1),2)*Таблица4[[#This Row],[Количество_net]]</f>
        <v>2395.9915000000001</v>
      </c>
    </row>
    <row r="354" spans="4:8" x14ac:dyDescent="0.2">
      <c r="D354" s="22">
        <v>43846</v>
      </c>
      <c r="E354" t="s">
        <v>2771</v>
      </c>
      <c r="F354" s="15">
        <v>40</v>
      </c>
      <c r="G354">
        <f>IF(Таблица4[[#This Row],[Тип сделки]]="Продажа",-1*Таблица4[[#This Row],[Количество]],Таблица4[[#This Row],[Количество]])</f>
        <v>-40</v>
      </c>
      <c r="H354">
        <f>INDEX(Таблица1[],MATCH(Таблица4[Дата сделки],Таблица1[Date],1),2)*Таблица4[[#This Row],[Количество_net]]</f>
        <v>-280.65359999999998</v>
      </c>
    </row>
    <row r="355" spans="4:8" x14ac:dyDescent="0.2">
      <c r="D355" s="22">
        <v>43859</v>
      </c>
      <c r="E355" t="s">
        <v>2771</v>
      </c>
      <c r="F355" s="15">
        <v>390</v>
      </c>
      <c r="G355">
        <f>IF(Таблица4[[#This Row],[Тип сделки]]="Продажа",-1*Таблица4[[#This Row],[Количество]],Таблица4[[#This Row],[Количество]])</f>
        <v>-390</v>
      </c>
      <c r="H355">
        <f>INDEX(Таблица1[],MATCH(Таблица4[Дата сделки],Таблица1[Date],1),2)*Таблица4[[#This Row],[Количество_net]]</f>
        <v>-2758.2087000000001</v>
      </c>
    </row>
    <row r="356" spans="4:8" x14ac:dyDescent="0.2">
      <c r="D356" s="22">
        <v>43860</v>
      </c>
      <c r="E356" t="s">
        <v>2779</v>
      </c>
      <c r="F356" s="15">
        <v>130</v>
      </c>
      <c r="G356">
        <f>IF(Таблица4[[#This Row],[Тип сделки]]="Продажа",-1*Таблица4[[#This Row],[Количество]],Таблица4[[#This Row],[Количество]])</f>
        <v>130</v>
      </c>
      <c r="H356">
        <f>INDEX(Таблица1[],MATCH(Таблица4[Дата сделки],Таблица1[Date],1),2)*Таблица4[[#This Row],[Количество_net]]</f>
        <v>921.48289999999997</v>
      </c>
    </row>
    <row r="357" spans="4:8" x14ac:dyDescent="0.2">
      <c r="D357" s="22">
        <v>43873</v>
      </c>
      <c r="E357" t="s">
        <v>2779</v>
      </c>
      <c r="F357" s="15">
        <v>200</v>
      </c>
      <c r="G357">
        <f>IF(Таблица4[[#This Row],[Тип сделки]]="Продажа",-1*Таблица4[[#This Row],[Количество]],Таблица4[[#This Row],[Количество]])</f>
        <v>200</v>
      </c>
      <c r="H357">
        <f>INDEX(Таблица1[],MATCH(Таблица4[Дата сделки],Таблица1[Date],1),2)*Таблица4[[#This Row],[Количество_net]]</f>
        <v>1442.1960000000001</v>
      </c>
    </row>
    <row r="358" spans="4:8" x14ac:dyDescent="0.2">
      <c r="D358" s="22">
        <v>43881</v>
      </c>
      <c r="E358" t="s">
        <v>2771</v>
      </c>
      <c r="F358" s="15">
        <v>360</v>
      </c>
      <c r="G358">
        <f>IF(Таблица4[[#This Row],[Тип сделки]]="Продажа",-1*Таблица4[[#This Row],[Количество]],Таблица4[[#This Row],[Количество]])</f>
        <v>-360</v>
      </c>
      <c r="H358">
        <f>INDEX(Таблица1[],MATCH(Таблица4[Дата сделки],Таблица1[Date],1),2)*Таблица4[[#This Row],[Количество_net]]</f>
        <v>-2647.3032000000003</v>
      </c>
    </row>
    <row r="359" spans="4:8" x14ac:dyDescent="0.2">
      <c r="D359" s="22">
        <v>43882</v>
      </c>
      <c r="E359" t="s">
        <v>2779</v>
      </c>
      <c r="F359" s="15">
        <v>210</v>
      </c>
      <c r="G359">
        <f>IF(Таблица4[[#This Row],[Тип сделки]]="Продажа",-1*Таблица4[[#This Row],[Количество]],Таблица4[[#This Row],[Количество]])</f>
        <v>210</v>
      </c>
      <c r="H359">
        <f>INDEX(Таблица1[],MATCH(Таблица4[Дата сделки],Таблица1[Date],1),2)*Таблица4[[#This Row],[Количество_net]]</f>
        <v>1553.5001999999999</v>
      </c>
    </row>
    <row r="360" spans="4:8" x14ac:dyDescent="0.2">
      <c r="D360" s="22">
        <v>43885</v>
      </c>
      <c r="E360" t="s">
        <v>2779</v>
      </c>
      <c r="F360" s="15">
        <v>430</v>
      </c>
      <c r="G360">
        <f>IF(Таблица4[[#This Row],[Тип сделки]]="Продажа",-1*Таблица4[[#This Row],[Количество]],Таблица4[[#This Row],[Количество]])</f>
        <v>430</v>
      </c>
      <c r="H360">
        <f>INDEX(Таблица1[],MATCH(Таблица4[Дата сделки],Таблица1[Date],1),2)*Таблица4[[#This Row],[Количество_net]]</f>
        <v>3141.9928</v>
      </c>
    </row>
    <row r="361" spans="4:8" x14ac:dyDescent="0.2">
      <c r="D361" s="22">
        <v>43888</v>
      </c>
      <c r="E361" t="s">
        <v>2771</v>
      </c>
      <c r="F361" s="15">
        <v>260</v>
      </c>
      <c r="G361">
        <f>IF(Таблица4[[#This Row],[Тип сделки]]="Продажа",-1*Таблица4[[#This Row],[Количество]],Таблица4[[#This Row],[Количество]])</f>
        <v>-260</v>
      </c>
      <c r="H361">
        <f>INDEX(Таблица1[],MATCH(Таблица4[Дата сделки],Таблица1[Date],1),2)*Таблица4[[#This Row],[Количество_net]]</f>
        <v>-1716.7956000000001</v>
      </c>
    </row>
    <row r="362" spans="4:8" x14ac:dyDescent="0.2">
      <c r="D362" s="22">
        <v>43894</v>
      </c>
      <c r="E362" t="s">
        <v>2771</v>
      </c>
      <c r="F362" s="15">
        <v>350</v>
      </c>
      <c r="G362">
        <f>IF(Таблица4[[#This Row],[Тип сделки]]="Продажа",-1*Таблица4[[#This Row],[Количество]],Таблица4[[#This Row],[Количество]])</f>
        <v>-350</v>
      </c>
      <c r="H362">
        <f>INDEX(Таблица1[],MATCH(Таблица4[Дата сделки],Таблица1[Date],1),2)*Таблица4[[#This Row],[Количество_net]]</f>
        <v>-2393.1950000000002</v>
      </c>
    </row>
    <row r="363" spans="4:8" x14ac:dyDescent="0.2">
      <c r="D363" s="22">
        <v>43901</v>
      </c>
      <c r="E363" t="s">
        <v>2771</v>
      </c>
      <c r="F363" s="15">
        <v>150</v>
      </c>
      <c r="G363">
        <f>IF(Таблица4[[#This Row],[Тип сделки]]="Продажа",-1*Таблица4[[#This Row],[Количество]],Таблица4[[#This Row],[Количество]])</f>
        <v>-150</v>
      </c>
      <c r="H363">
        <f>INDEX(Таблица1[],MATCH(Таблица4[Дата сделки],Таблица1[Date],1),2)*Таблица4[[#This Row],[Количество_net]]</f>
        <v>-920.06999999999994</v>
      </c>
    </row>
    <row r="364" spans="4:8" x14ac:dyDescent="0.2">
      <c r="D364" s="22">
        <v>43907</v>
      </c>
      <c r="E364" t="s">
        <v>2771</v>
      </c>
      <c r="F364" s="15">
        <v>290</v>
      </c>
      <c r="G364">
        <f>IF(Таблица4[[#This Row],[Тип сделки]]="Продажа",-1*Таблица4[[#This Row],[Количество]],Таблица4[[#This Row],[Количество]])</f>
        <v>-290</v>
      </c>
      <c r="H364">
        <f>INDEX(Таблица1[],MATCH(Таблица4[Дата сделки],Таблица1[Date],1),2)*Таблица4[[#This Row],[Количество_net]]</f>
        <v>-1443.9940999999999</v>
      </c>
    </row>
    <row r="365" spans="4:8" x14ac:dyDescent="0.2">
      <c r="D365" s="22">
        <v>43910</v>
      </c>
      <c r="E365" t="s">
        <v>2771</v>
      </c>
      <c r="F365" s="15">
        <v>20</v>
      </c>
      <c r="G365">
        <f>IF(Таблица4[[#This Row],[Тип сделки]]="Продажа",-1*Таблица4[[#This Row],[Количество]],Таблица4[[#This Row],[Количество]])</f>
        <v>-20</v>
      </c>
      <c r="H365">
        <f>INDEX(Таблица1[],MATCH(Таблица4[Дата сделки],Таблица1[Date],1),2)*Таблица4[[#This Row],[Количество_net]]</f>
        <v>-75.482600000000005</v>
      </c>
    </row>
    <row r="366" spans="4:8" x14ac:dyDescent="0.2">
      <c r="D366" s="22">
        <v>43910</v>
      </c>
      <c r="E366" t="s">
        <v>2771</v>
      </c>
      <c r="F366" s="15">
        <v>330</v>
      </c>
      <c r="G366">
        <f>IF(Таблица4[[#This Row],[Тип сделки]]="Продажа",-1*Таблица4[[#This Row],[Количество]],Таблица4[[#This Row],[Количество]])</f>
        <v>-330</v>
      </c>
      <c r="H366">
        <f>INDEX(Таблица1[],MATCH(Таблица4[Дата сделки],Таблица1[Date],1),2)*Таблица4[[#This Row],[Количество_net]]</f>
        <v>-1245.4629</v>
      </c>
    </row>
    <row r="367" spans="4:8" x14ac:dyDescent="0.2">
      <c r="D367" s="22">
        <v>43913</v>
      </c>
      <c r="E367" t="s">
        <v>2779</v>
      </c>
      <c r="F367" s="15">
        <v>0</v>
      </c>
      <c r="G367">
        <f>IF(Таблица4[[#This Row],[Тип сделки]]="Продажа",-1*Таблица4[[#This Row],[Количество]],Таблица4[[#This Row],[Количество]])</f>
        <v>0</v>
      </c>
      <c r="H367">
        <f>INDEX(Таблица1[],MATCH(Таблица4[Дата сделки],Таблица1[Date],1),2)*Таблица4[[#This Row],[Количество_net]]</f>
        <v>0</v>
      </c>
    </row>
    <row r="368" spans="4:8" x14ac:dyDescent="0.2">
      <c r="D368" s="22">
        <v>43916</v>
      </c>
      <c r="E368" t="s">
        <v>2771</v>
      </c>
      <c r="F368" s="15">
        <v>330</v>
      </c>
      <c r="G368">
        <f>IF(Таблица4[[#This Row],[Тип сделки]]="Продажа",-1*Таблица4[[#This Row],[Количество]],Таблица4[[#This Row],[Количество]])</f>
        <v>-330</v>
      </c>
      <c r="H368">
        <f>INDEX(Таблица1[],MATCH(Таблица4[Дата сделки],Таблица1[Date],1),2)*Таблица4[[#This Row],[Количество_net]]</f>
        <v>-1452.2343000000001</v>
      </c>
    </row>
    <row r="369" spans="4:8" x14ac:dyDescent="0.2">
      <c r="D369" s="22">
        <v>43916</v>
      </c>
      <c r="E369" t="s">
        <v>2779</v>
      </c>
      <c r="F369" s="15">
        <v>100</v>
      </c>
      <c r="G369">
        <f>IF(Таблица4[[#This Row],[Тип сделки]]="Продажа",-1*Таблица4[[#This Row],[Количество]],Таблица4[[#This Row],[Количество]])</f>
        <v>100</v>
      </c>
      <c r="H369">
        <f>INDEX(Таблица1[],MATCH(Таблица4[Дата сделки],Таблица1[Date],1),2)*Таблица4[[#This Row],[Количество_net]]</f>
        <v>440.07100000000003</v>
      </c>
    </row>
    <row r="370" spans="4:8" x14ac:dyDescent="0.2">
      <c r="D370" s="22">
        <v>43921</v>
      </c>
      <c r="E370" t="s">
        <v>2771</v>
      </c>
      <c r="F370" s="15">
        <v>490</v>
      </c>
      <c r="G370">
        <f>IF(Таблица4[[#This Row],[Тип сделки]]="Продажа",-1*Таблица4[[#This Row],[Количество]],Таблица4[[#This Row],[Количество]])</f>
        <v>-490</v>
      </c>
      <c r="H370">
        <f>INDEX(Таблица1[],MATCH(Таблица4[Дата сделки],Таблица1[Date],1),2)*Таблица4[[#This Row],[Количество_net]]</f>
        <v>-2296.14</v>
      </c>
    </row>
    <row r="371" spans="4:8" x14ac:dyDescent="0.2">
      <c r="D371" s="22">
        <v>43929</v>
      </c>
      <c r="E371" t="s">
        <v>2771</v>
      </c>
      <c r="F371" s="15">
        <v>430</v>
      </c>
      <c r="G371">
        <f>IF(Таблица4[[#This Row],[Тип сделки]]="Продажа",-1*Таблица4[[#This Row],[Количество]],Таблица4[[#This Row],[Количество]])</f>
        <v>-430</v>
      </c>
      <c r="H371">
        <f>INDEX(Таблица1[],MATCH(Таблица4[Дата сделки],Таблица1[Date],1),2)*Таблица4[[#This Row],[Количество_net]]</f>
        <v>-2094.6633000000002</v>
      </c>
    </row>
    <row r="372" spans="4:8" x14ac:dyDescent="0.2">
      <c r="D372" s="22">
        <v>43934</v>
      </c>
      <c r="E372" t="s">
        <v>2779</v>
      </c>
      <c r="F372" s="15">
        <v>20</v>
      </c>
      <c r="G372">
        <f>IF(Таблица4[[#This Row],[Тип сделки]]="Продажа",-1*Таблица4[[#This Row],[Количество]],Таблица4[[#This Row],[Количество]])</f>
        <v>20</v>
      </c>
      <c r="H372">
        <f>INDEX(Таблица1[],MATCH(Таблица4[Дата сделки],Таблица1[Date],1),2)*Таблица4[[#This Row],[Количество_net]]</f>
        <v>102.2522</v>
      </c>
    </row>
    <row r="373" spans="4:8" x14ac:dyDescent="0.2">
      <c r="D373" s="22">
        <v>43934</v>
      </c>
      <c r="E373" t="s">
        <v>2771</v>
      </c>
      <c r="F373" s="15">
        <v>160</v>
      </c>
      <c r="G373">
        <f>IF(Таблица4[[#This Row],[Тип сделки]]="Продажа",-1*Таблица4[[#This Row],[Количество]],Таблица4[[#This Row],[Количество]])</f>
        <v>-160</v>
      </c>
      <c r="H373">
        <f>INDEX(Таблица1[],MATCH(Таблица4[Дата сделки],Таблица1[Date],1),2)*Таблица4[[#This Row],[Количество_net]]</f>
        <v>-818.01760000000002</v>
      </c>
    </row>
    <row r="374" spans="4:8" x14ac:dyDescent="0.2">
      <c r="D374" s="22">
        <v>43934</v>
      </c>
      <c r="E374" t="s">
        <v>2779</v>
      </c>
      <c r="F374" s="15">
        <v>410</v>
      </c>
      <c r="G374">
        <f>IF(Таблица4[[#This Row],[Тип сделки]]="Продажа",-1*Таблица4[[#This Row],[Количество]],Таблица4[[#This Row],[Количество]])</f>
        <v>410</v>
      </c>
      <c r="H374">
        <f>INDEX(Таблица1[],MATCH(Таблица4[Дата сделки],Таблица1[Date],1),2)*Таблица4[[#This Row],[Количество_net]]</f>
        <v>2096.1700999999998</v>
      </c>
    </row>
    <row r="375" spans="4:8" x14ac:dyDescent="0.2">
      <c r="D375" s="22">
        <v>43937</v>
      </c>
      <c r="E375" t="s">
        <v>2779</v>
      </c>
      <c r="F375" s="15">
        <v>70</v>
      </c>
      <c r="G375">
        <f>IF(Таблица4[[#This Row],[Тип сделки]]="Продажа",-1*Таблица4[[#This Row],[Количество]],Таблица4[[#This Row],[Количество]])</f>
        <v>70</v>
      </c>
      <c r="H375">
        <f>INDEX(Таблица1[],MATCH(Таблица4[Дата сделки],Таблица1[Date],1),2)*Таблица4[[#This Row],[Количество_net]]</f>
        <v>337.35240000000005</v>
      </c>
    </row>
    <row r="376" spans="4:8" x14ac:dyDescent="0.2">
      <c r="D376" s="22">
        <v>43938</v>
      </c>
      <c r="E376" t="s">
        <v>2779</v>
      </c>
      <c r="F376" s="15">
        <v>230</v>
      </c>
      <c r="G376">
        <f>IF(Таблица4[[#This Row],[Тип сделки]]="Продажа",-1*Таблица4[[#This Row],[Количество]],Таблица4[[#This Row],[Количество]])</f>
        <v>230</v>
      </c>
      <c r="H376">
        <f>INDEX(Таблица1[],MATCH(Таблица4[Дата сделки],Таблица1[Date],1),2)*Таблица4[[#This Row],[Количество_net]]</f>
        <v>1200.4298000000001</v>
      </c>
    </row>
    <row r="377" spans="4:8" x14ac:dyDescent="0.2">
      <c r="D377" s="22">
        <v>43941</v>
      </c>
      <c r="E377" t="s">
        <v>2771</v>
      </c>
      <c r="F377" s="15">
        <v>500</v>
      </c>
      <c r="G377">
        <f>IF(Таблица4[[#This Row],[Тип сделки]]="Продажа",-1*Таблица4[[#This Row],[Количество]],Таблица4[[#This Row],[Количество]])</f>
        <v>-500</v>
      </c>
      <c r="H377">
        <f>INDEX(Таблица1[],MATCH(Таблица4[Дата сделки],Таблица1[Date],1),2)*Таблица4[[#This Row],[Количество_net]]</f>
        <v>-2447.65</v>
      </c>
    </row>
    <row r="378" spans="4:8" x14ac:dyDescent="0.2">
      <c r="D378" s="22">
        <v>43941</v>
      </c>
      <c r="E378" t="s">
        <v>2779</v>
      </c>
      <c r="F378" s="15">
        <v>9400</v>
      </c>
      <c r="G378">
        <f>IF(Таблица4[[#This Row],[Тип сделки]]="Продажа",-1*Таблица4[[#This Row],[Количество]],Таблица4[[#This Row],[Количество]])</f>
        <v>9400</v>
      </c>
      <c r="H378">
        <f>INDEX(Таблица1[],MATCH(Таблица4[Дата сделки],Таблица1[Date],1),2)*Таблица4[[#This Row],[Количество_net]]</f>
        <v>46015.82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7</vt:i4>
      </vt:variant>
      <vt:variant>
        <vt:lpstr>Именованные диапазоны</vt:lpstr>
      </vt:variant>
      <vt:variant>
        <vt:i4>1</vt:i4>
      </vt:variant>
    </vt:vector>
  </HeadingPairs>
  <TitlesOfParts>
    <vt:vector size="8" baseType="lpstr">
      <vt:lpstr>Задание</vt:lpstr>
      <vt:lpstr>Акции</vt:lpstr>
      <vt:lpstr>КХЛ</vt:lpstr>
      <vt:lpstr>Текст</vt:lpstr>
      <vt:lpstr>Продажи</vt:lpstr>
      <vt:lpstr>Массив</vt:lpstr>
      <vt:lpstr>Сделки</vt:lpstr>
      <vt:lpstr>Сделки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14.unicorn.14@gmail.com</cp:lastModifiedBy>
  <dcterms:created xsi:type="dcterms:W3CDTF">2021-01-11T19:21:56Z</dcterms:created>
  <dcterms:modified xsi:type="dcterms:W3CDTF">2021-01-18T16:50:12Z</dcterms:modified>
</cp:coreProperties>
</file>