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OMPUTER\Downloads\"/>
    </mc:Choice>
  </mc:AlternateContent>
  <bookViews>
    <workbookView xWindow="0" yWindow="0" windowWidth="10215" windowHeight="7680" activeTab="1"/>
  </bookViews>
  <sheets>
    <sheet name="Sheet2" sheetId="2" r:id="rId1"/>
    <sheet name="Dashboard" sheetId="3" r:id="rId2"/>
    <sheet name="Sheet1" sheetId="1" r:id="rId3"/>
  </sheets>
  <definedNames>
    <definedName name="ExternalData_1" localSheetId="2">Sheet1!$B$4:$G$60</definedName>
    <definedName name="Slicer_deaths">#N/A</definedName>
    <definedName name="Slicer_positive">#N/A</definedName>
    <definedName name="Slicer_state">#N/A</definedName>
    <definedName name="Slicer_Total_Cases">#N/A</definedName>
    <definedName name="state_names">#REF!</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K11" i="1"/>
  <c r="H11" i="1"/>
  <c r="K10" i="1"/>
  <c r="H10" i="1"/>
  <c r="K9" i="1"/>
  <c r="H9" i="1"/>
  <c r="H8" i="1"/>
  <c r="K7" i="1"/>
  <c r="H7" i="1"/>
  <c r="H6" i="1"/>
  <c r="K5" i="1"/>
  <c r="H5" i="1"/>
  <c r="K4" i="1"/>
  <c r="K6" i="1" l="1"/>
</calcChain>
</file>

<file path=xl/sharedStrings.xml><?xml version="1.0" encoding="utf-8"?>
<sst xmlns="http://schemas.openxmlformats.org/spreadsheetml/2006/main" count="157" uniqueCount="89">
  <si>
    <t>COVID-19 US by State - current</t>
  </si>
  <si>
    <t>state</t>
  </si>
  <si>
    <t>positive</t>
  </si>
  <si>
    <t>deaths</t>
  </si>
  <si>
    <t>modified</t>
  </si>
  <si>
    <t>total</t>
  </si>
  <si>
    <t>pos %</t>
  </si>
  <si>
    <t>Total</t>
  </si>
  <si>
    <t>NY</t>
  </si>
  <si>
    <t>Positive</t>
  </si>
  <si>
    <t>NJ</t>
  </si>
  <si>
    <t>Pos %</t>
  </si>
  <si>
    <t>MI</t>
  </si>
  <si>
    <t>Deaths</t>
  </si>
  <si>
    <t>CA</t>
  </si>
  <si>
    <t>LA</t>
  </si>
  <si>
    <t>Latest</t>
  </si>
  <si>
    <t>MA</t>
  </si>
  <si>
    <t>Oldest</t>
  </si>
  <si>
    <t>FL</t>
  </si>
  <si>
    <t>Rows</t>
  </si>
  <si>
    <t>IL</t>
  </si>
  <si>
    <t>PA</t>
  </si>
  <si>
    <t>WA</t>
  </si>
  <si>
    <t>GA</t>
  </si>
  <si>
    <t>TX</t>
  </si>
  <si>
    <t>CT</t>
  </si>
  <si>
    <t>CO</t>
  </si>
  <si>
    <t>IN</t>
  </si>
  <si>
    <t>OH</t>
  </si>
  <si>
    <t>TN</t>
  </si>
  <si>
    <t>MD</t>
  </si>
  <si>
    <t>NC</t>
  </si>
  <si>
    <t>MO</t>
  </si>
  <si>
    <t>WI</t>
  </si>
  <si>
    <t>VA</t>
  </si>
  <si>
    <t>AZ</t>
  </si>
  <si>
    <t>SC</t>
  </si>
  <si>
    <t>NV</t>
  </si>
  <si>
    <t>AL</t>
  </si>
  <si>
    <t>MS</t>
  </si>
  <si>
    <t>UT</t>
  </si>
  <si>
    <t>OK</t>
  </si>
  <si>
    <t>MN</t>
  </si>
  <si>
    <t>OR</t>
  </si>
  <si>
    <t>KY</t>
  </si>
  <si>
    <t>ID</t>
  </si>
  <si>
    <t>RI</t>
  </si>
  <si>
    <t>DC</t>
  </si>
  <si>
    <t>AR</t>
  </si>
  <si>
    <t>IA</t>
  </si>
  <si>
    <t>KS</t>
  </si>
  <si>
    <t>NH</t>
  </si>
  <si>
    <t>DE</t>
  </si>
  <si>
    <t>ME</t>
  </si>
  <si>
    <t>NM</t>
  </si>
  <si>
    <t>VT</t>
  </si>
  <si>
    <t>PR</t>
  </si>
  <si>
    <t>HI</t>
  </si>
  <si>
    <t>NE</t>
  </si>
  <si>
    <t>MT</t>
  </si>
  <si>
    <t>WV</t>
  </si>
  <si>
    <t>SD</t>
  </si>
  <si>
    <t>ND</t>
  </si>
  <si>
    <t>WY</t>
  </si>
  <si>
    <t>AK</t>
  </si>
  <si>
    <t>GU</t>
  </si>
  <si>
    <t>VI</t>
  </si>
  <si>
    <t>MP</t>
  </si>
  <si>
    <t>AS</t>
  </si>
  <si>
    <t>Total Cases</t>
  </si>
  <si>
    <t>Row Labels</t>
  </si>
  <si>
    <t>Active Cases</t>
  </si>
  <si>
    <t>Total Covid Cases</t>
  </si>
  <si>
    <t>Sum of deaths</t>
  </si>
  <si>
    <t>CORONA VIRUS COVID-19 DASHBOARD OF US COUNTRY</t>
  </si>
  <si>
    <t>Sum of Active cases</t>
  </si>
  <si>
    <t>Active/ positive cases</t>
  </si>
  <si>
    <t>2,30,732</t>
  </si>
  <si>
    <t>Death Cases</t>
  </si>
  <si>
    <t>Highest State Of Covid Cases</t>
  </si>
  <si>
    <t>NY  ---  94,754</t>
  </si>
  <si>
    <t>Lowest State Of Covid Cases</t>
  </si>
  <si>
    <t>VI  ----  33</t>
  </si>
  <si>
    <t>Highest State of</t>
  </si>
  <si>
    <t>Covid Positive Cases</t>
  </si>
  <si>
    <t>NY --- 92,381</t>
  </si>
  <si>
    <t>Lowest State of Covid Death Cases  VI   --- 0</t>
  </si>
  <si>
    <t>US State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</si>
</sst>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hh:mm"/>
  </numFmts>
  <fonts count="10" x14ac:knownFonts="1">
    <font>
      <sz val="11"/>
      <color theme="1"/>
      <name val="Calibri"/>
      <scheme val="minor"/>
    </font>
    <font>
      <sz val="11"/>
      <color theme="1"/>
      <name val="Calibri"/>
      <family val="2"/>
      <scheme val="minor"/>
    </font>
    <font>
      <b/>
      <sz val="11"/>
      <color theme="1"/>
      <name val="Calibri"/>
    </font>
    <font>
      <sz val="11"/>
      <color theme="1"/>
      <name val="Calibri"/>
      <scheme val="minor"/>
    </font>
    <font>
      <sz val="11"/>
      <color theme="1"/>
      <name val="Calibri"/>
    </font>
    <font>
      <sz val="11"/>
      <color theme="10"/>
      <name val="Calibri"/>
    </font>
    <font>
      <sz val="11"/>
      <color theme="3"/>
      <name val="Calibri"/>
      <family val="2"/>
      <scheme val="minor"/>
    </font>
    <font>
      <sz val="11"/>
      <color theme="6" tint="0.79998168889431442"/>
      <name val="Calibri"/>
      <family val="2"/>
      <scheme val="minor"/>
    </font>
    <font>
      <b/>
      <sz val="20"/>
      <color theme="6" tint="0.79998168889431442"/>
      <name val="Bahnschrift"/>
      <family val="2"/>
    </font>
    <font>
      <b/>
      <sz val="14"/>
      <color theme="3"/>
      <name val="Agency FB"/>
      <family val="2"/>
    </font>
  </fonts>
  <fills count="12">
    <fill>
      <patternFill patternType="none"/>
    </fill>
    <fill>
      <patternFill patternType="gray125"/>
    </fill>
    <fill>
      <patternFill patternType="solid">
        <fgColor rgb="FFE2EFD9"/>
        <bgColor rgb="FFE2EFD9"/>
      </patternFill>
    </fill>
    <fill>
      <patternFill patternType="solid">
        <fgColor theme="3" tint="0.34998626667073579"/>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8" tint="0.39997558519241921"/>
        <bgColor indexed="64"/>
      </patternFill>
    </fill>
    <fill>
      <patternFill patternType="solid">
        <fgColor rgb="FF92D050"/>
        <bgColor indexed="64"/>
      </patternFill>
    </fill>
    <fill>
      <patternFill patternType="solid">
        <fgColor rgb="FF00B050"/>
        <bgColor indexed="64"/>
      </patternFill>
    </fill>
    <fill>
      <patternFill patternType="solid">
        <fgColor theme="0"/>
        <bgColor indexed="64"/>
      </patternFill>
    </fill>
  </fills>
  <borders count="13">
    <border>
      <left/>
      <right/>
      <top/>
      <bottom/>
      <diagonal/>
    </border>
    <border>
      <left style="thin">
        <color rgb="FFBFBFBF"/>
      </left>
      <right style="thin">
        <color rgb="FFBFBFBF"/>
      </right>
      <top style="thin">
        <color rgb="FFBFBFBF"/>
      </top>
      <bottom style="thin">
        <color rgb="FFBFBFBF"/>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top style="thin">
        <color indexed="65"/>
      </top>
      <bottom style="thin">
        <color rgb="FFABABAB"/>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
      <left/>
      <right style="thin">
        <color rgb="FFABABAB"/>
      </right>
      <top style="thin">
        <color rgb="FFABABAB"/>
      </top>
      <bottom/>
      <diagonal/>
    </border>
    <border>
      <left/>
      <right style="thin">
        <color rgb="FFABABAB"/>
      </right>
      <top style="thin">
        <color indexed="65"/>
      </top>
      <bottom/>
      <diagonal/>
    </border>
    <border>
      <left/>
      <right style="thin">
        <color rgb="FFABABAB"/>
      </right>
      <top style="thin">
        <color rgb="FFABABAB"/>
      </top>
      <bottom style="thin">
        <color rgb="FFABABAB"/>
      </bottom>
      <diagonal/>
    </border>
    <border>
      <left/>
      <right style="thin">
        <color rgb="FFABABAB"/>
      </right>
      <top style="thin">
        <color indexed="65"/>
      </top>
      <bottom style="thin">
        <color rgb="FFABABAB"/>
      </bottom>
      <diagonal/>
    </border>
    <border>
      <left style="thin">
        <color rgb="FFABABAB"/>
      </left>
      <right style="thin">
        <color rgb="FFABABAB"/>
      </right>
      <top style="thin">
        <color indexed="65"/>
      </top>
      <bottom style="thin">
        <color rgb="FFABABAB"/>
      </bottom>
      <diagonal/>
    </border>
  </borders>
  <cellStyleXfs count="1">
    <xf numFmtId="0" fontId="0" fillId="0" borderId="0"/>
  </cellStyleXfs>
  <cellXfs count="52">
    <xf numFmtId="0" fontId="0" fillId="0" borderId="0" xfId="0" applyFont="1" applyAlignment="1"/>
    <xf numFmtId="0" fontId="2" fillId="0" borderId="0" xfId="0" applyFont="1"/>
    <xf numFmtId="0" fontId="3" fillId="0" borderId="0" xfId="0" applyFont="1"/>
    <xf numFmtId="0" fontId="4" fillId="2" borderId="1" xfId="0" applyFont="1" applyFill="1" applyBorder="1"/>
    <xf numFmtId="3" fontId="4" fillId="0" borderId="1" xfId="0" applyNumberFormat="1" applyFont="1" applyBorder="1"/>
    <xf numFmtId="0" fontId="4" fillId="0" borderId="0" xfId="0" applyFont="1"/>
    <xf numFmtId="164" fontId="4" fillId="0" borderId="0" xfId="0" applyNumberFormat="1" applyFont="1"/>
    <xf numFmtId="9" fontId="4" fillId="0" borderId="0" xfId="0" applyNumberFormat="1" applyFont="1"/>
    <xf numFmtId="9" fontId="4" fillId="0" borderId="1" xfId="0" applyNumberFormat="1" applyFont="1" applyBorder="1"/>
    <xf numFmtId="164" fontId="4" fillId="0" borderId="1" xfId="0" applyNumberFormat="1" applyFont="1" applyBorder="1"/>
    <xf numFmtId="0" fontId="4" fillId="0" borderId="1" xfId="0" applyFont="1" applyBorder="1"/>
    <xf numFmtId="0" fontId="5" fillId="0" borderId="0" xfId="0" applyFont="1" applyAlignment="1">
      <alignment horizontal="left"/>
    </xf>
    <xf numFmtId="0" fontId="0" fillId="0" borderId="0" xfId="0" applyFont="1"/>
    <xf numFmtId="0" fontId="0" fillId="0" borderId="2" xfId="0" applyFont="1" applyBorder="1" applyAlignment="1"/>
    <xf numFmtId="0" fontId="0" fillId="0" borderId="2" xfId="0" pivotButton="1" applyFont="1" applyBorder="1" applyAlignment="1"/>
    <xf numFmtId="0" fontId="0" fillId="0" borderId="5" xfId="0" applyFont="1" applyBorder="1" applyAlignment="1"/>
    <xf numFmtId="0" fontId="0" fillId="0" borderId="2" xfId="0" applyFont="1" applyBorder="1" applyAlignment="1">
      <alignment horizontal="left"/>
    </xf>
    <xf numFmtId="0" fontId="0" fillId="0" borderId="5" xfId="0" applyNumberFormat="1" applyFont="1" applyBorder="1" applyAlignment="1"/>
    <xf numFmtId="0" fontId="0" fillId="0" borderId="3" xfId="0" applyFont="1" applyBorder="1" applyAlignment="1">
      <alignment horizontal="left"/>
    </xf>
    <xf numFmtId="0" fontId="0" fillId="0" borderId="6" xfId="0" applyNumberFormat="1" applyFont="1" applyBorder="1" applyAlignment="1"/>
    <xf numFmtId="0" fontId="0" fillId="0" borderId="8" xfId="0" applyFont="1" applyBorder="1" applyAlignment="1"/>
    <xf numFmtId="0" fontId="0" fillId="0" borderId="2" xfId="0" applyNumberFormat="1" applyFont="1" applyBorder="1" applyAlignment="1"/>
    <xf numFmtId="0" fontId="0" fillId="0" borderId="8" xfId="0" applyNumberFormat="1" applyFont="1" applyBorder="1" applyAlignment="1"/>
    <xf numFmtId="0" fontId="0" fillId="0" borderId="3" xfId="0" applyNumberFormat="1" applyFont="1" applyBorder="1" applyAlignment="1"/>
    <xf numFmtId="0" fontId="0" fillId="0" borderId="9" xfId="0" applyNumberFormat="1" applyFont="1" applyBorder="1" applyAlignment="1"/>
    <xf numFmtId="0" fontId="0" fillId="0" borderId="7" xfId="0" applyNumberFormat="1" applyFont="1" applyBorder="1" applyAlignment="1"/>
    <xf numFmtId="0" fontId="0" fillId="0" borderId="10" xfId="0" applyNumberFormat="1" applyFont="1" applyBorder="1" applyAlignment="1"/>
    <xf numFmtId="0" fontId="0" fillId="0" borderId="4" xfId="0" applyFont="1" applyBorder="1" applyAlignment="1">
      <alignment horizontal="left"/>
    </xf>
    <xf numFmtId="0" fontId="0" fillId="0" borderId="4" xfId="0" applyNumberFormat="1" applyFont="1" applyBorder="1" applyAlignment="1"/>
    <xf numFmtId="0" fontId="0" fillId="0" borderId="11" xfId="0" applyNumberFormat="1" applyFont="1" applyBorder="1" applyAlignment="1"/>
    <xf numFmtId="0" fontId="0" fillId="0" borderId="12" xfId="0" applyNumberFormat="1" applyFont="1" applyBorder="1" applyAlignment="1"/>
    <xf numFmtId="164" fontId="0" fillId="0" borderId="0" xfId="0" applyNumberFormat="1" applyFont="1" applyAlignment="1"/>
    <xf numFmtId="164" fontId="3" fillId="0" borderId="0" xfId="0" applyNumberFormat="1" applyFont="1"/>
    <xf numFmtId="164" fontId="0" fillId="0" borderId="2" xfId="0" applyNumberFormat="1" applyFont="1" applyBorder="1" applyAlignment="1">
      <alignment horizontal="left"/>
    </xf>
    <xf numFmtId="164" fontId="0" fillId="0" borderId="3" xfId="0" applyNumberFormat="1" applyFont="1" applyBorder="1" applyAlignment="1">
      <alignment horizontal="left"/>
    </xf>
    <xf numFmtId="164" fontId="0" fillId="0" borderId="7" xfId="0" applyNumberFormat="1" applyFont="1" applyBorder="1" applyAlignment="1">
      <alignment horizontal="left"/>
    </xf>
    <xf numFmtId="0" fontId="0" fillId="6" borderId="0" xfId="0" applyFont="1" applyFill="1" applyAlignment="1"/>
    <xf numFmtId="0" fontId="9" fillId="11" borderId="0" xfId="0" applyFont="1" applyFill="1" applyAlignment="1"/>
    <xf numFmtId="0" fontId="1" fillId="10" borderId="0" xfId="0" applyFont="1" applyFill="1" applyAlignment="1">
      <alignment horizontal="left"/>
    </xf>
    <xf numFmtId="0" fontId="0" fillId="10" borderId="0" xfId="0" applyFont="1" applyFill="1" applyAlignment="1">
      <alignment horizontal="left"/>
    </xf>
    <xf numFmtId="0" fontId="6" fillId="3" borderId="0" xfId="0" applyFont="1" applyFill="1" applyAlignment="1">
      <alignment horizontal="center"/>
    </xf>
    <xf numFmtId="0" fontId="0" fillId="3" borderId="0" xfId="0" applyFont="1" applyFill="1" applyAlignment="1">
      <alignment horizontal="center"/>
    </xf>
    <xf numFmtId="0" fontId="8" fillId="4" borderId="0" xfId="0" applyFont="1" applyFill="1" applyAlignment="1">
      <alignment horizontal="center"/>
    </xf>
    <xf numFmtId="0" fontId="7" fillId="4" borderId="0" xfId="0" applyFont="1" applyFill="1" applyAlignment="1">
      <alignment horizontal="center"/>
    </xf>
    <xf numFmtId="0" fontId="1" fillId="5" borderId="0" xfId="0" applyFont="1" applyFill="1" applyAlignment="1">
      <alignment horizontal="center"/>
    </xf>
    <xf numFmtId="0" fontId="0" fillId="5" borderId="0" xfId="0" applyFont="1" applyFill="1" applyAlignment="1">
      <alignment horizontal="center"/>
    </xf>
    <xf numFmtId="0" fontId="6" fillId="7" borderId="0" xfId="0" applyFont="1" applyFill="1" applyAlignment="1">
      <alignment horizontal="center"/>
    </xf>
    <xf numFmtId="0" fontId="6" fillId="8" borderId="0" xfId="0" applyFont="1" applyFill="1" applyAlignment="1">
      <alignment horizontal="center"/>
    </xf>
    <xf numFmtId="0" fontId="1" fillId="9" borderId="0" xfId="0" applyFont="1" applyFill="1" applyAlignment="1">
      <alignment horizontal="center"/>
    </xf>
    <xf numFmtId="0" fontId="0" fillId="9" borderId="0" xfId="0" applyFont="1" applyFill="1" applyAlignment="1">
      <alignment horizontal="center"/>
    </xf>
    <xf numFmtId="0" fontId="1" fillId="10" borderId="0" xfId="0" applyFont="1" applyFill="1" applyAlignment="1">
      <alignment horizontal="left" vertical="top"/>
    </xf>
    <xf numFmtId="0" fontId="0" fillId="10" borderId="0" xfId="0" applyFont="1" applyFill="1" applyAlignment="1">
      <alignment horizontal="left" vertical="top"/>
    </xf>
  </cellXfs>
  <cellStyles count="1">
    <cellStyle name="Normal" xfId="0" builtinId="0"/>
  </cellStyles>
  <dxfs count="4">
    <dxf>
      <numFmt numFmtId="164" formatCode="m/d\ hh:mm"/>
    </dxf>
    <dxf>
      <font>
        <b val="0"/>
        <i val="0"/>
        <strike val="0"/>
        <condense val="0"/>
        <extend val="0"/>
        <outline val="0"/>
        <shadow val="0"/>
        <u val="none"/>
        <vertAlign val="baseline"/>
        <sz val="11"/>
        <color theme="1"/>
        <name val="Calibri"/>
        <scheme val="minor"/>
      </font>
      <numFmt numFmtId="0" formatCode="General"/>
    </dxf>
    <dxf>
      <fill>
        <patternFill patternType="solid">
          <fgColor rgb="FFF2F2F2"/>
          <bgColor rgb="FFF2F2F2"/>
        </patternFill>
      </fill>
    </dxf>
    <dxf>
      <fill>
        <patternFill patternType="solid">
          <fgColor rgb="FFD9E2F3"/>
          <bgColor rgb="FFD9E2F3"/>
        </patternFill>
      </fill>
    </dxf>
  </dxfs>
  <tableStyles count="1">
    <tableStyle name="Sheet1-style" pivot="0" count="2">
      <tableStyleElement type="headerRow" dxfId="3"/>
      <tableStyleElement type="first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Q4 solution.xlsx]Sheet2!PivotTable2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7030A0"/>
                </a:solidFill>
                <a:latin typeface="Bahnschrift SemiBold Condensed" panose="020B0502040204020203" pitchFamily="34" charset="0"/>
              </a:rPr>
              <a:t>Top 5 US state Of</a:t>
            </a:r>
            <a:r>
              <a:rPr lang="en-US" b="1" baseline="0">
                <a:solidFill>
                  <a:srgbClr val="7030A0"/>
                </a:solidFill>
                <a:latin typeface="Bahnschrift SemiBold Condensed" panose="020B0502040204020203" pitchFamily="34" charset="0"/>
              </a:rPr>
              <a:t> Total Cases And Active Case</a:t>
            </a:r>
            <a:endParaRPr lang="en-US" b="1">
              <a:solidFill>
                <a:srgbClr val="7030A0"/>
              </a:solidFill>
              <a:latin typeface="Bahnschrift SemiBold Condensed"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c:f>
              <c:strCache>
                <c:ptCount val="1"/>
                <c:pt idx="0">
                  <c:v>Active Cases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Sheet2!$A$3:$A$7</c:f>
              <c:strCache>
                <c:ptCount val="5"/>
                <c:pt idx="0">
                  <c:v>CA</c:v>
                </c:pt>
                <c:pt idx="1">
                  <c:v>LA</c:v>
                </c:pt>
                <c:pt idx="2">
                  <c:v>MI</c:v>
                </c:pt>
                <c:pt idx="3">
                  <c:v>NJ</c:v>
                </c:pt>
                <c:pt idx="4">
                  <c:v>NY</c:v>
                </c:pt>
              </c:strCache>
            </c:strRef>
          </c:cat>
          <c:val>
            <c:numRef>
              <c:f>Sheet2!$B$3:$B$7</c:f>
              <c:numCache>
                <c:formatCode>General</c:formatCode>
                <c:ptCount val="5"/>
                <c:pt idx="0">
                  <c:v>9191</c:v>
                </c:pt>
                <c:pt idx="1">
                  <c:v>9150</c:v>
                </c:pt>
                <c:pt idx="2">
                  <c:v>10791</c:v>
                </c:pt>
                <c:pt idx="3">
                  <c:v>25590</c:v>
                </c:pt>
                <c:pt idx="4">
                  <c:v>92381</c:v>
                </c:pt>
              </c:numCache>
            </c:numRef>
          </c:val>
        </c:ser>
        <c:ser>
          <c:idx val="1"/>
          <c:order val="1"/>
          <c:tx>
            <c:strRef>
              <c:f>Sheet2!$C$2</c:f>
              <c:strCache>
                <c:ptCount val="1"/>
                <c:pt idx="0">
                  <c:v>Total Covid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Sheet2!$A$3:$A$7</c:f>
              <c:strCache>
                <c:ptCount val="5"/>
                <c:pt idx="0">
                  <c:v>CA</c:v>
                </c:pt>
                <c:pt idx="1">
                  <c:v>LA</c:v>
                </c:pt>
                <c:pt idx="2">
                  <c:v>MI</c:v>
                </c:pt>
                <c:pt idx="3">
                  <c:v>NJ</c:v>
                </c:pt>
                <c:pt idx="4">
                  <c:v>NY</c:v>
                </c:pt>
              </c:strCache>
            </c:strRef>
          </c:cat>
          <c:val>
            <c:numRef>
              <c:f>Sheet2!$C$3:$C$7</c:f>
              <c:numCache>
                <c:formatCode>General</c:formatCode>
                <c:ptCount val="5"/>
                <c:pt idx="0">
                  <c:v>9394</c:v>
                </c:pt>
                <c:pt idx="1">
                  <c:v>9460</c:v>
                </c:pt>
                <c:pt idx="2">
                  <c:v>11208</c:v>
                </c:pt>
                <c:pt idx="3">
                  <c:v>26127</c:v>
                </c:pt>
                <c:pt idx="4">
                  <c:v>94754</c:v>
                </c:pt>
              </c:numCache>
            </c:numRef>
          </c:val>
        </c:ser>
        <c:dLbls>
          <c:dLblPos val="outEnd"/>
          <c:showLegendKey val="0"/>
          <c:showVal val="1"/>
          <c:showCatName val="0"/>
          <c:showSerName val="0"/>
          <c:showPercent val="0"/>
          <c:showBubbleSize val="0"/>
        </c:dLbls>
        <c:gapWidth val="182"/>
        <c:axId val="246539472"/>
        <c:axId val="288671960"/>
      </c:barChart>
      <c:catAx>
        <c:axId val="246539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671960"/>
        <c:crosses val="autoZero"/>
        <c:auto val="1"/>
        <c:lblAlgn val="ctr"/>
        <c:lblOffset val="100"/>
        <c:noMultiLvlLbl val="0"/>
      </c:catAx>
      <c:valAx>
        <c:axId val="288671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53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Q4 solution.xlsx]Sheet2!PivotTable4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7030A0"/>
                </a:solidFill>
                <a:latin typeface="Bahnschrift Light SemiCondensed" panose="020B0502040204020203" pitchFamily="34" charset="0"/>
              </a:rPr>
              <a:t>Top</a:t>
            </a:r>
            <a:r>
              <a:rPr lang="en-US" b="1" baseline="0">
                <a:solidFill>
                  <a:srgbClr val="7030A0"/>
                </a:solidFill>
                <a:latin typeface="Bahnschrift Light SemiCondensed" panose="020B0502040204020203" pitchFamily="34" charset="0"/>
              </a:rPr>
              <a:t> 5 US State Count Of Death</a:t>
            </a:r>
            <a:endParaRPr lang="en-US" b="1">
              <a:solidFill>
                <a:srgbClr val="7030A0"/>
              </a:solidFill>
              <a:latin typeface="Bahnschrift Light SemiCondensed"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Sheet2!$B$18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Sheet2!$A$19:$A$23</c:f>
              <c:strCache>
                <c:ptCount val="5"/>
                <c:pt idx="0">
                  <c:v>LA</c:v>
                </c:pt>
                <c:pt idx="1">
                  <c:v>MI</c:v>
                </c:pt>
                <c:pt idx="2">
                  <c:v>NJ</c:v>
                </c:pt>
                <c:pt idx="3">
                  <c:v>NY</c:v>
                </c:pt>
                <c:pt idx="4">
                  <c:v>WA</c:v>
                </c:pt>
              </c:strCache>
            </c:strRef>
          </c:cat>
          <c:val>
            <c:numRef>
              <c:f>Sheet2!$B$19:$B$23</c:f>
              <c:numCache>
                <c:formatCode>General</c:formatCode>
                <c:ptCount val="5"/>
                <c:pt idx="0">
                  <c:v>310</c:v>
                </c:pt>
                <c:pt idx="1">
                  <c:v>417</c:v>
                </c:pt>
                <c:pt idx="2">
                  <c:v>537</c:v>
                </c:pt>
                <c:pt idx="3">
                  <c:v>2373</c:v>
                </c:pt>
                <c:pt idx="4">
                  <c:v>247</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Q4 solution.xlsx]Sheet2!PivotTable7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7030A0"/>
                </a:solidFill>
                <a:latin typeface="Bahnschrift Condensed" panose="020B0502040204020203" pitchFamily="34" charset="0"/>
              </a:rPr>
              <a:t>US States</a:t>
            </a:r>
            <a:r>
              <a:rPr lang="en-US" b="1" baseline="0">
                <a:solidFill>
                  <a:srgbClr val="7030A0"/>
                </a:solidFill>
                <a:latin typeface="Bahnschrift Condensed" panose="020B0502040204020203" pitchFamily="34" charset="0"/>
              </a:rPr>
              <a:t> Active Cases</a:t>
            </a:r>
            <a:endParaRPr lang="en-US" b="1">
              <a:solidFill>
                <a:srgbClr val="7030A0"/>
              </a:solidFill>
              <a:latin typeface="Bahnschrift Condensed"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Sheet2!$B$34</c:f>
              <c:strCache>
                <c:ptCount val="1"/>
                <c:pt idx="0">
                  <c:v>Total</c:v>
                </c:pt>
              </c:strCache>
            </c:strRef>
          </c:tx>
          <c:spPr>
            <a:ln w="28575" cap="rnd">
              <a:solidFill>
                <a:schemeClr val="accent1"/>
              </a:solidFill>
              <a:round/>
            </a:ln>
            <a:effectLst/>
          </c:spPr>
          <c:marker>
            <c:symbol val="none"/>
          </c:marker>
          <c:cat>
            <c:strRef>
              <c:f>Sheet2!$A$35:$A$90</c:f>
              <c:strCache>
                <c:ptCount val="56"/>
                <c:pt idx="0">
                  <c:v>AK</c:v>
                </c:pt>
                <c:pt idx="1">
                  <c:v>AL</c:v>
                </c:pt>
                <c:pt idx="2">
                  <c:v>AR</c:v>
                </c:pt>
                <c:pt idx="3">
                  <c:v>AS</c:v>
                </c:pt>
                <c:pt idx="4">
                  <c:v>AZ</c:v>
                </c:pt>
                <c:pt idx="5">
                  <c:v>CA</c:v>
                </c:pt>
                <c:pt idx="6">
                  <c:v>CO</c:v>
                </c:pt>
                <c:pt idx="7">
                  <c:v>CT</c:v>
                </c:pt>
                <c:pt idx="8">
                  <c:v>DC</c:v>
                </c:pt>
                <c:pt idx="9">
                  <c:v>DE</c:v>
                </c:pt>
                <c:pt idx="10">
                  <c:v>FL</c:v>
                </c:pt>
                <c:pt idx="11">
                  <c:v>GA</c:v>
                </c:pt>
                <c:pt idx="12">
                  <c:v>GU</c:v>
                </c:pt>
                <c:pt idx="13">
                  <c:v>HI</c:v>
                </c:pt>
                <c:pt idx="14">
                  <c:v>IA</c:v>
                </c:pt>
                <c:pt idx="15">
                  <c:v>ID</c:v>
                </c:pt>
                <c:pt idx="16">
                  <c:v>IL</c:v>
                </c:pt>
                <c:pt idx="17">
                  <c:v>IN</c:v>
                </c:pt>
                <c:pt idx="18">
                  <c:v>KS</c:v>
                </c:pt>
                <c:pt idx="19">
                  <c:v>KY</c:v>
                </c:pt>
                <c:pt idx="20">
                  <c:v>LA</c:v>
                </c:pt>
                <c:pt idx="21">
                  <c:v>MA</c:v>
                </c:pt>
                <c:pt idx="22">
                  <c:v>MD</c:v>
                </c:pt>
                <c:pt idx="23">
                  <c:v>ME</c:v>
                </c:pt>
                <c:pt idx="24">
                  <c:v>MI</c:v>
                </c:pt>
                <c:pt idx="25">
                  <c:v>MN</c:v>
                </c:pt>
                <c:pt idx="26">
                  <c:v>MO</c:v>
                </c:pt>
                <c:pt idx="27">
                  <c:v>MP</c:v>
                </c:pt>
                <c:pt idx="28">
                  <c:v>MS</c:v>
                </c:pt>
                <c:pt idx="29">
                  <c:v>MT</c:v>
                </c:pt>
                <c:pt idx="30">
                  <c:v>NC</c:v>
                </c:pt>
                <c:pt idx="31">
                  <c:v>ND</c:v>
                </c:pt>
                <c:pt idx="32">
                  <c:v>NE</c:v>
                </c:pt>
                <c:pt idx="33">
                  <c:v>NH</c:v>
                </c:pt>
                <c:pt idx="34">
                  <c:v>NJ</c:v>
                </c:pt>
                <c:pt idx="35">
                  <c:v>NM</c:v>
                </c:pt>
                <c:pt idx="36">
                  <c:v>NV</c:v>
                </c:pt>
                <c:pt idx="37">
                  <c:v>NY</c:v>
                </c:pt>
                <c:pt idx="38">
                  <c:v>OH</c:v>
                </c:pt>
                <c:pt idx="39">
                  <c:v>OK</c:v>
                </c:pt>
                <c:pt idx="40">
                  <c:v>OR</c:v>
                </c:pt>
                <c:pt idx="41">
                  <c:v>PA</c:v>
                </c:pt>
                <c:pt idx="42">
                  <c:v>PR</c:v>
                </c:pt>
                <c:pt idx="43">
                  <c:v>RI</c:v>
                </c:pt>
                <c:pt idx="44">
                  <c:v>SC</c:v>
                </c:pt>
                <c:pt idx="45">
                  <c:v>SD</c:v>
                </c:pt>
                <c:pt idx="46">
                  <c:v>TN</c:v>
                </c:pt>
                <c:pt idx="47">
                  <c:v>TX</c:v>
                </c:pt>
                <c:pt idx="48">
                  <c:v>UT</c:v>
                </c:pt>
                <c:pt idx="49">
                  <c:v>VA</c:v>
                </c:pt>
                <c:pt idx="50">
                  <c:v>VI</c:v>
                </c:pt>
                <c:pt idx="51">
                  <c:v>VT</c:v>
                </c:pt>
                <c:pt idx="52">
                  <c:v>WA</c:v>
                </c:pt>
                <c:pt idx="53">
                  <c:v>WI</c:v>
                </c:pt>
                <c:pt idx="54">
                  <c:v>WV</c:v>
                </c:pt>
                <c:pt idx="55">
                  <c:v>WY</c:v>
                </c:pt>
              </c:strCache>
            </c:strRef>
          </c:cat>
          <c:val>
            <c:numRef>
              <c:f>Sheet2!$B$35:$B$90</c:f>
              <c:numCache>
                <c:formatCode>General</c:formatCode>
                <c:ptCount val="56"/>
                <c:pt idx="0">
                  <c:v>143</c:v>
                </c:pt>
                <c:pt idx="1">
                  <c:v>1233</c:v>
                </c:pt>
                <c:pt idx="2">
                  <c:v>643</c:v>
                </c:pt>
                <c:pt idx="3">
                  <c:v>0</c:v>
                </c:pt>
                <c:pt idx="4">
                  <c:v>1598</c:v>
                </c:pt>
                <c:pt idx="5">
                  <c:v>9191</c:v>
                </c:pt>
                <c:pt idx="6">
                  <c:v>3342</c:v>
                </c:pt>
                <c:pt idx="7">
                  <c:v>3824</c:v>
                </c:pt>
                <c:pt idx="8">
                  <c:v>653</c:v>
                </c:pt>
                <c:pt idx="9">
                  <c:v>393</c:v>
                </c:pt>
                <c:pt idx="10">
                  <c:v>8010</c:v>
                </c:pt>
                <c:pt idx="11">
                  <c:v>5348</c:v>
                </c:pt>
                <c:pt idx="12">
                  <c:v>82</c:v>
                </c:pt>
                <c:pt idx="13">
                  <c:v>258</c:v>
                </c:pt>
                <c:pt idx="14">
                  <c:v>614</c:v>
                </c:pt>
                <c:pt idx="15">
                  <c:v>669</c:v>
                </c:pt>
                <c:pt idx="16">
                  <c:v>7695</c:v>
                </c:pt>
                <c:pt idx="17">
                  <c:v>3039</c:v>
                </c:pt>
                <c:pt idx="18">
                  <c:v>552</c:v>
                </c:pt>
                <c:pt idx="19">
                  <c:v>680</c:v>
                </c:pt>
                <c:pt idx="20">
                  <c:v>9150</c:v>
                </c:pt>
                <c:pt idx="21">
                  <c:v>8966</c:v>
                </c:pt>
                <c:pt idx="22">
                  <c:v>2331</c:v>
                </c:pt>
                <c:pt idx="23">
                  <c:v>376</c:v>
                </c:pt>
                <c:pt idx="24">
                  <c:v>10791</c:v>
                </c:pt>
                <c:pt idx="25">
                  <c:v>742</c:v>
                </c:pt>
                <c:pt idx="26">
                  <c:v>1834</c:v>
                </c:pt>
                <c:pt idx="27">
                  <c:v>8</c:v>
                </c:pt>
                <c:pt idx="28">
                  <c:v>1177</c:v>
                </c:pt>
                <c:pt idx="29">
                  <c:v>227</c:v>
                </c:pt>
                <c:pt idx="30">
                  <c:v>1857</c:v>
                </c:pt>
                <c:pt idx="31">
                  <c:v>159</c:v>
                </c:pt>
                <c:pt idx="32">
                  <c:v>246</c:v>
                </c:pt>
                <c:pt idx="33">
                  <c:v>415</c:v>
                </c:pt>
                <c:pt idx="34">
                  <c:v>25590</c:v>
                </c:pt>
                <c:pt idx="35">
                  <c:v>363</c:v>
                </c:pt>
                <c:pt idx="36">
                  <c:v>1458</c:v>
                </c:pt>
                <c:pt idx="37">
                  <c:v>92381</c:v>
                </c:pt>
                <c:pt idx="38">
                  <c:v>2902</c:v>
                </c:pt>
                <c:pt idx="39">
                  <c:v>879</c:v>
                </c:pt>
                <c:pt idx="40">
                  <c:v>736</c:v>
                </c:pt>
                <c:pt idx="41">
                  <c:v>7016</c:v>
                </c:pt>
                <c:pt idx="42">
                  <c:v>316</c:v>
                </c:pt>
                <c:pt idx="43">
                  <c:v>657</c:v>
                </c:pt>
                <c:pt idx="44">
                  <c:v>1554</c:v>
                </c:pt>
                <c:pt idx="45">
                  <c:v>165</c:v>
                </c:pt>
                <c:pt idx="46">
                  <c:v>2845</c:v>
                </c:pt>
                <c:pt idx="47">
                  <c:v>4669</c:v>
                </c:pt>
                <c:pt idx="48">
                  <c:v>1074</c:v>
                </c:pt>
                <c:pt idx="49">
                  <c:v>1706</c:v>
                </c:pt>
                <c:pt idx="50">
                  <c:v>33</c:v>
                </c:pt>
                <c:pt idx="51">
                  <c:v>338</c:v>
                </c:pt>
                <c:pt idx="52">
                  <c:v>5984</c:v>
                </c:pt>
                <c:pt idx="53">
                  <c:v>1730</c:v>
                </c:pt>
                <c:pt idx="54">
                  <c:v>217</c:v>
                </c:pt>
                <c:pt idx="55">
                  <c:v>150</c:v>
                </c:pt>
              </c:numCache>
            </c:numRef>
          </c:val>
          <c:smooth val="0"/>
        </c:ser>
        <c:dLbls>
          <c:showLegendKey val="0"/>
          <c:showVal val="0"/>
          <c:showCatName val="0"/>
          <c:showSerName val="0"/>
          <c:showPercent val="0"/>
          <c:showBubbleSize val="0"/>
        </c:dLbls>
        <c:smooth val="0"/>
        <c:axId val="288491336"/>
        <c:axId val="288491720"/>
      </c:lineChart>
      <c:catAx>
        <c:axId val="288491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491720"/>
        <c:crosses val="autoZero"/>
        <c:auto val="1"/>
        <c:lblAlgn val="ctr"/>
        <c:lblOffset val="100"/>
        <c:noMultiLvlLbl val="0"/>
      </c:catAx>
      <c:valAx>
        <c:axId val="288491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491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Q4 solution.xlsx]Sheet2!PivotTable2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7030A0"/>
                </a:solidFill>
                <a:latin typeface="Bahnschrift SemiBold Condensed" panose="020B0502040204020203" pitchFamily="34" charset="0"/>
              </a:rPr>
              <a:t>Top 5 US state Of</a:t>
            </a:r>
            <a:r>
              <a:rPr lang="en-US" b="1" baseline="0">
                <a:solidFill>
                  <a:srgbClr val="7030A0"/>
                </a:solidFill>
                <a:latin typeface="Bahnschrift SemiBold Condensed" panose="020B0502040204020203" pitchFamily="34" charset="0"/>
              </a:rPr>
              <a:t> Total Cases And Active Case</a:t>
            </a:r>
            <a:endParaRPr lang="en-US" b="1">
              <a:solidFill>
                <a:srgbClr val="7030A0"/>
              </a:solidFill>
              <a:latin typeface="Bahnschrift SemiBold Condensed" panose="020B0502040204020203"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Sheet2!$B$2</c:f>
              <c:strCache>
                <c:ptCount val="1"/>
                <c:pt idx="0">
                  <c:v>Active Cases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Sheet2!$A$3:$A$7</c:f>
              <c:strCache>
                <c:ptCount val="5"/>
                <c:pt idx="0">
                  <c:v>CA</c:v>
                </c:pt>
                <c:pt idx="1">
                  <c:v>LA</c:v>
                </c:pt>
                <c:pt idx="2">
                  <c:v>MI</c:v>
                </c:pt>
                <c:pt idx="3">
                  <c:v>NJ</c:v>
                </c:pt>
                <c:pt idx="4">
                  <c:v>NY</c:v>
                </c:pt>
              </c:strCache>
            </c:strRef>
          </c:cat>
          <c:val>
            <c:numRef>
              <c:f>Sheet2!$B$3:$B$7</c:f>
              <c:numCache>
                <c:formatCode>General</c:formatCode>
                <c:ptCount val="5"/>
                <c:pt idx="0">
                  <c:v>9191</c:v>
                </c:pt>
                <c:pt idx="1">
                  <c:v>9150</c:v>
                </c:pt>
                <c:pt idx="2">
                  <c:v>10791</c:v>
                </c:pt>
                <c:pt idx="3">
                  <c:v>25590</c:v>
                </c:pt>
                <c:pt idx="4">
                  <c:v>92381</c:v>
                </c:pt>
              </c:numCache>
            </c:numRef>
          </c:val>
        </c:ser>
        <c:ser>
          <c:idx val="1"/>
          <c:order val="1"/>
          <c:tx>
            <c:strRef>
              <c:f>Sheet2!$C$2</c:f>
              <c:strCache>
                <c:ptCount val="1"/>
                <c:pt idx="0">
                  <c:v>Total Covid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Sheet2!$A$3:$A$7</c:f>
              <c:strCache>
                <c:ptCount val="5"/>
                <c:pt idx="0">
                  <c:v>CA</c:v>
                </c:pt>
                <c:pt idx="1">
                  <c:v>LA</c:v>
                </c:pt>
                <c:pt idx="2">
                  <c:v>MI</c:v>
                </c:pt>
                <c:pt idx="3">
                  <c:v>NJ</c:v>
                </c:pt>
                <c:pt idx="4">
                  <c:v>NY</c:v>
                </c:pt>
              </c:strCache>
            </c:strRef>
          </c:cat>
          <c:val>
            <c:numRef>
              <c:f>Sheet2!$C$3:$C$7</c:f>
              <c:numCache>
                <c:formatCode>General</c:formatCode>
                <c:ptCount val="5"/>
                <c:pt idx="0">
                  <c:v>9394</c:v>
                </c:pt>
                <c:pt idx="1">
                  <c:v>9460</c:v>
                </c:pt>
                <c:pt idx="2">
                  <c:v>11208</c:v>
                </c:pt>
                <c:pt idx="3">
                  <c:v>26127</c:v>
                </c:pt>
                <c:pt idx="4">
                  <c:v>94754</c:v>
                </c:pt>
              </c:numCache>
            </c:numRef>
          </c:val>
        </c:ser>
        <c:dLbls>
          <c:dLblPos val="outEnd"/>
          <c:showLegendKey val="0"/>
          <c:showVal val="1"/>
          <c:showCatName val="0"/>
          <c:showSerName val="0"/>
          <c:showPercent val="0"/>
          <c:showBubbleSize val="0"/>
        </c:dLbls>
        <c:gapWidth val="182"/>
        <c:axId val="288775192"/>
        <c:axId val="288783776"/>
      </c:barChart>
      <c:catAx>
        <c:axId val="288775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83776"/>
        <c:crosses val="autoZero"/>
        <c:auto val="1"/>
        <c:lblAlgn val="ctr"/>
        <c:lblOffset val="100"/>
        <c:noMultiLvlLbl val="0"/>
      </c:catAx>
      <c:valAx>
        <c:axId val="288783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75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Q4 solution.xlsx]Sheet2!PivotTable4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7030A0"/>
                </a:solidFill>
                <a:latin typeface="Bahnschrift Light SemiCondensed" panose="020B0502040204020203" pitchFamily="34" charset="0"/>
              </a:rPr>
              <a:t>Top</a:t>
            </a:r>
            <a:r>
              <a:rPr lang="en-US" b="1" baseline="0">
                <a:solidFill>
                  <a:srgbClr val="7030A0"/>
                </a:solidFill>
                <a:latin typeface="Bahnschrift Light SemiCondensed" panose="020B0502040204020203" pitchFamily="34" charset="0"/>
              </a:rPr>
              <a:t> 5 US State Count Of Death</a:t>
            </a:r>
            <a:endParaRPr lang="en-US" b="1">
              <a:solidFill>
                <a:srgbClr val="7030A0"/>
              </a:solidFill>
              <a:latin typeface="Bahnschrift Light SemiCondensed" panose="020B0502040204020203"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Sheet2!$B$18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Sheet2!$A$19:$A$23</c:f>
              <c:strCache>
                <c:ptCount val="5"/>
                <c:pt idx="0">
                  <c:v>LA</c:v>
                </c:pt>
                <c:pt idx="1">
                  <c:v>MI</c:v>
                </c:pt>
                <c:pt idx="2">
                  <c:v>NJ</c:v>
                </c:pt>
                <c:pt idx="3">
                  <c:v>NY</c:v>
                </c:pt>
                <c:pt idx="4">
                  <c:v>WA</c:v>
                </c:pt>
              </c:strCache>
            </c:strRef>
          </c:cat>
          <c:val>
            <c:numRef>
              <c:f>Sheet2!$B$19:$B$23</c:f>
              <c:numCache>
                <c:formatCode>General</c:formatCode>
                <c:ptCount val="5"/>
                <c:pt idx="0">
                  <c:v>310</c:v>
                </c:pt>
                <c:pt idx="1">
                  <c:v>417</c:v>
                </c:pt>
                <c:pt idx="2">
                  <c:v>537</c:v>
                </c:pt>
                <c:pt idx="3">
                  <c:v>2373</c:v>
                </c:pt>
                <c:pt idx="4">
                  <c:v>247</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[Hackathon Q4 solution.xlsx]Sheet2!PivotTable7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7030A0"/>
                </a:solidFill>
                <a:latin typeface="Bahnschrift Condensed" panose="020B0502040204020203" pitchFamily="34" charset="0"/>
              </a:rPr>
              <a:t>US States</a:t>
            </a:r>
            <a:r>
              <a:rPr lang="en-US" b="1" baseline="0">
                <a:solidFill>
                  <a:srgbClr val="7030A0"/>
                </a:solidFill>
                <a:latin typeface="Bahnschrift Condensed" panose="020B0502040204020203" pitchFamily="34" charset="0"/>
              </a:rPr>
              <a:t> Active Cases</a:t>
            </a:r>
            <a:endParaRPr lang="en-US" b="1">
              <a:solidFill>
                <a:srgbClr val="7030A0"/>
              </a:solidFill>
              <a:latin typeface="Bahnschrift Condensed" panose="020B0502040204020203"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Sheet2!$B$34</c:f>
              <c:strCache>
                <c:ptCount val="1"/>
                <c:pt idx="0">
                  <c:v>Total</c:v>
                </c:pt>
              </c:strCache>
            </c:strRef>
          </c:tx>
          <c:spPr>
            <a:ln w="28575" cap="rnd">
              <a:solidFill>
                <a:schemeClr val="accent1"/>
              </a:solidFill>
              <a:round/>
            </a:ln>
            <a:effectLst/>
          </c:spPr>
          <c:marker>
            <c:symbol val="none"/>
          </c:marker>
          <c:cat>
            <c:strRef>
              <c:f>Sheet2!$A$35:$A$90</c:f>
              <c:strCache>
                <c:ptCount val="56"/>
                <c:pt idx="0">
                  <c:v>AK</c:v>
                </c:pt>
                <c:pt idx="1">
                  <c:v>AL</c:v>
                </c:pt>
                <c:pt idx="2">
                  <c:v>AR</c:v>
                </c:pt>
                <c:pt idx="3">
                  <c:v>AS</c:v>
                </c:pt>
                <c:pt idx="4">
                  <c:v>AZ</c:v>
                </c:pt>
                <c:pt idx="5">
                  <c:v>CA</c:v>
                </c:pt>
                <c:pt idx="6">
                  <c:v>CO</c:v>
                </c:pt>
                <c:pt idx="7">
                  <c:v>CT</c:v>
                </c:pt>
                <c:pt idx="8">
                  <c:v>DC</c:v>
                </c:pt>
                <c:pt idx="9">
                  <c:v>DE</c:v>
                </c:pt>
                <c:pt idx="10">
                  <c:v>FL</c:v>
                </c:pt>
                <c:pt idx="11">
                  <c:v>GA</c:v>
                </c:pt>
                <c:pt idx="12">
                  <c:v>GU</c:v>
                </c:pt>
                <c:pt idx="13">
                  <c:v>HI</c:v>
                </c:pt>
                <c:pt idx="14">
                  <c:v>IA</c:v>
                </c:pt>
                <c:pt idx="15">
                  <c:v>ID</c:v>
                </c:pt>
                <c:pt idx="16">
                  <c:v>IL</c:v>
                </c:pt>
                <c:pt idx="17">
                  <c:v>IN</c:v>
                </c:pt>
                <c:pt idx="18">
                  <c:v>KS</c:v>
                </c:pt>
                <c:pt idx="19">
                  <c:v>KY</c:v>
                </c:pt>
                <c:pt idx="20">
                  <c:v>LA</c:v>
                </c:pt>
                <c:pt idx="21">
                  <c:v>MA</c:v>
                </c:pt>
                <c:pt idx="22">
                  <c:v>MD</c:v>
                </c:pt>
                <c:pt idx="23">
                  <c:v>ME</c:v>
                </c:pt>
                <c:pt idx="24">
                  <c:v>MI</c:v>
                </c:pt>
                <c:pt idx="25">
                  <c:v>MN</c:v>
                </c:pt>
                <c:pt idx="26">
                  <c:v>MO</c:v>
                </c:pt>
                <c:pt idx="27">
                  <c:v>MP</c:v>
                </c:pt>
                <c:pt idx="28">
                  <c:v>MS</c:v>
                </c:pt>
                <c:pt idx="29">
                  <c:v>MT</c:v>
                </c:pt>
                <c:pt idx="30">
                  <c:v>NC</c:v>
                </c:pt>
                <c:pt idx="31">
                  <c:v>ND</c:v>
                </c:pt>
                <c:pt idx="32">
                  <c:v>NE</c:v>
                </c:pt>
                <c:pt idx="33">
                  <c:v>NH</c:v>
                </c:pt>
                <c:pt idx="34">
                  <c:v>NJ</c:v>
                </c:pt>
                <c:pt idx="35">
                  <c:v>NM</c:v>
                </c:pt>
                <c:pt idx="36">
                  <c:v>NV</c:v>
                </c:pt>
                <c:pt idx="37">
                  <c:v>NY</c:v>
                </c:pt>
                <c:pt idx="38">
                  <c:v>OH</c:v>
                </c:pt>
                <c:pt idx="39">
                  <c:v>OK</c:v>
                </c:pt>
                <c:pt idx="40">
                  <c:v>OR</c:v>
                </c:pt>
                <c:pt idx="41">
                  <c:v>PA</c:v>
                </c:pt>
                <c:pt idx="42">
                  <c:v>PR</c:v>
                </c:pt>
                <c:pt idx="43">
                  <c:v>RI</c:v>
                </c:pt>
                <c:pt idx="44">
                  <c:v>SC</c:v>
                </c:pt>
                <c:pt idx="45">
                  <c:v>SD</c:v>
                </c:pt>
                <c:pt idx="46">
                  <c:v>TN</c:v>
                </c:pt>
                <c:pt idx="47">
                  <c:v>TX</c:v>
                </c:pt>
                <c:pt idx="48">
                  <c:v>UT</c:v>
                </c:pt>
                <c:pt idx="49">
                  <c:v>VA</c:v>
                </c:pt>
                <c:pt idx="50">
                  <c:v>VI</c:v>
                </c:pt>
                <c:pt idx="51">
                  <c:v>VT</c:v>
                </c:pt>
                <c:pt idx="52">
                  <c:v>WA</c:v>
                </c:pt>
                <c:pt idx="53">
                  <c:v>WI</c:v>
                </c:pt>
                <c:pt idx="54">
                  <c:v>WV</c:v>
                </c:pt>
                <c:pt idx="55">
                  <c:v>WY</c:v>
                </c:pt>
              </c:strCache>
            </c:strRef>
          </c:cat>
          <c:val>
            <c:numRef>
              <c:f>Sheet2!$B$35:$B$90</c:f>
              <c:numCache>
                <c:formatCode>General</c:formatCode>
                <c:ptCount val="56"/>
                <c:pt idx="0">
                  <c:v>143</c:v>
                </c:pt>
                <c:pt idx="1">
                  <c:v>1233</c:v>
                </c:pt>
                <c:pt idx="2">
                  <c:v>643</c:v>
                </c:pt>
                <c:pt idx="3">
                  <c:v>0</c:v>
                </c:pt>
                <c:pt idx="4">
                  <c:v>1598</c:v>
                </c:pt>
                <c:pt idx="5">
                  <c:v>9191</c:v>
                </c:pt>
                <c:pt idx="6">
                  <c:v>3342</c:v>
                </c:pt>
                <c:pt idx="7">
                  <c:v>3824</c:v>
                </c:pt>
                <c:pt idx="8">
                  <c:v>653</c:v>
                </c:pt>
                <c:pt idx="9">
                  <c:v>393</c:v>
                </c:pt>
                <c:pt idx="10">
                  <c:v>8010</c:v>
                </c:pt>
                <c:pt idx="11">
                  <c:v>5348</c:v>
                </c:pt>
                <c:pt idx="12">
                  <c:v>82</c:v>
                </c:pt>
                <c:pt idx="13">
                  <c:v>258</c:v>
                </c:pt>
                <c:pt idx="14">
                  <c:v>614</c:v>
                </c:pt>
                <c:pt idx="15">
                  <c:v>669</c:v>
                </c:pt>
                <c:pt idx="16">
                  <c:v>7695</c:v>
                </c:pt>
                <c:pt idx="17">
                  <c:v>3039</c:v>
                </c:pt>
                <c:pt idx="18">
                  <c:v>552</c:v>
                </c:pt>
                <c:pt idx="19">
                  <c:v>680</c:v>
                </c:pt>
                <c:pt idx="20">
                  <c:v>9150</c:v>
                </c:pt>
                <c:pt idx="21">
                  <c:v>8966</c:v>
                </c:pt>
                <c:pt idx="22">
                  <c:v>2331</c:v>
                </c:pt>
                <c:pt idx="23">
                  <c:v>376</c:v>
                </c:pt>
                <c:pt idx="24">
                  <c:v>10791</c:v>
                </c:pt>
                <c:pt idx="25">
                  <c:v>742</c:v>
                </c:pt>
                <c:pt idx="26">
                  <c:v>1834</c:v>
                </c:pt>
                <c:pt idx="27">
                  <c:v>8</c:v>
                </c:pt>
                <c:pt idx="28">
                  <c:v>1177</c:v>
                </c:pt>
                <c:pt idx="29">
                  <c:v>227</c:v>
                </c:pt>
                <c:pt idx="30">
                  <c:v>1857</c:v>
                </c:pt>
                <c:pt idx="31">
                  <c:v>159</c:v>
                </c:pt>
                <c:pt idx="32">
                  <c:v>246</c:v>
                </c:pt>
                <c:pt idx="33">
                  <c:v>415</c:v>
                </c:pt>
                <c:pt idx="34">
                  <c:v>25590</c:v>
                </c:pt>
                <c:pt idx="35">
                  <c:v>363</c:v>
                </c:pt>
                <c:pt idx="36">
                  <c:v>1458</c:v>
                </c:pt>
                <c:pt idx="37">
                  <c:v>92381</c:v>
                </c:pt>
                <c:pt idx="38">
                  <c:v>2902</c:v>
                </c:pt>
                <c:pt idx="39">
                  <c:v>879</c:v>
                </c:pt>
                <c:pt idx="40">
                  <c:v>736</c:v>
                </c:pt>
                <c:pt idx="41">
                  <c:v>7016</c:v>
                </c:pt>
                <c:pt idx="42">
                  <c:v>316</c:v>
                </c:pt>
                <c:pt idx="43">
                  <c:v>657</c:v>
                </c:pt>
                <c:pt idx="44">
                  <c:v>1554</c:v>
                </c:pt>
                <c:pt idx="45">
                  <c:v>165</c:v>
                </c:pt>
                <c:pt idx="46">
                  <c:v>2845</c:v>
                </c:pt>
                <c:pt idx="47">
                  <c:v>4669</c:v>
                </c:pt>
                <c:pt idx="48">
                  <c:v>1074</c:v>
                </c:pt>
                <c:pt idx="49">
                  <c:v>1706</c:v>
                </c:pt>
                <c:pt idx="50">
                  <c:v>33</c:v>
                </c:pt>
                <c:pt idx="51">
                  <c:v>338</c:v>
                </c:pt>
                <c:pt idx="52">
                  <c:v>5984</c:v>
                </c:pt>
                <c:pt idx="53">
                  <c:v>1730</c:v>
                </c:pt>
                <c:pt idx="54">
                  <c:v>217</c:v>
                </c:pt>
                <c:pt idx="55">
                  <c:v>150</c:v>
                </c:pt>
              </c:numCache>
            </c:numRef>
          </c:val>
          <c:smooth val="0"/>
        </c:ser>
        <c:dLbls>
          <c:showLegendKey val="0"/>
          <c:showVal val="0"/>
          <c:showCatName val="0"/>
          <c:showSerName val="0"/>
          <c:showPercent val="0"/>
          <c:showBubbleSize val="0"/>
        </c:dLbls>
        <c:smooth val="0"/>
        <c:axId val="287308944"/>
        <c:axId val="288931944"/>
      </c:lineChart>
      <c:catAx>
        <c:axId val="28730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931944"/>
        <c:crosses val="autoZero"/>
        <c:auto val="1"/>
        <c:lblAlgn val="ctr"/>
        <c:lblOffset val="100"/>
        <c:noMultiLvlLbl val="0"/>
      </c:catAx>
      <c:valAx>
        <c:axId val="288931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308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266700</xdr:colOff>
      <xdr:row>1</xdr:row>
      <xdr:rowOff>4762</xdr:rowOff>
    </xdr:from>
    <xdr:to>
      <xdr:col>11</xdr:col>
      <xdr:colOff>485775</xdr:colOff>
      <xdr:row>15</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17</xdr:row>
      <xdr:rowOff>4761</xdr:rowOff>
    </xdr:from>
    <xdr:to>
      <xdr:col>9</xdr:col>
      <xdr:colOff>142875</xdr:colOff>
      <xdr:row>28</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895350</xdr:colOff>
      <xdr:row>33</xdr:row>
      <xdr:rowOff>4762</xdr:rowOff>
    </xdr:from>
    <xdr:to>
      <xdr:col>10</xdr:col>
      <xdr:colOff>19050</xdr:colOff>
      <xdr:row>47</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0</xdr:rowOff>
    </xdr:from>
    <xdr:to>
      <xdr:col>7</xdr:col>
      <xdr:colOff>219075</xdr:colOff>
      <xdr:row>23</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247650</xdr:colOff>
      <xdr:row>8</xdr:row>
      <xdr:rowOff>180975</xdr:rowOff>
    </xdr:from>
    <xdr:to>
      <xdr:col>13</xdr:col>
      <xdr:colOff>276225</xdr:colOff>
      <xdr:row>23</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276225</xdr:colOff>
      <xdr:row>9</xdr:row>
      <xdr:rowOff>9525</xdr:rowOff>
    </xdr:from>
    <xdr:to>
      <xdr:col>20</xdr:col>
      <xdr:colOff>314325</xdr:colOff>
      <xdr:row>23</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9525</xdr:rowOff>
    </xdr:from>
    <xdr:to>
      <xdr:col>3</xdr:col>
      <xdr:colOff>0</xdr:colOff>
      <xdr:row>6</xdr:row>
      <xdr:rowOff>133350</xdr:rowOff>
    </xdr:to>
    <mc:AlternateContent xmlns:mc="http://schemas.openxmlformats.org/markup-compatibility/2006" xmlns:a14="http://schemas.microsoft.com/office/drawing/2010/main">
      <mc:Choice Requires="a14">
        <xdr:graphicFrame macro="">
          <xdr:nvGraphicFramePr>
            <xdr:cNvPr id="5"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39052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2</xdr:row>
      <xdr:rowOff>1</xdr:rowOff>
    </xdr:from>
    <xdr:to>
      <xdr:col>6</xdr:col>
      <xdr:colOff>0</xdr:colOff>
      <xdr:row>6</xdr:row>
      <xdr:rowOff>114301</xdr:rowOff>
    </xdr:to>
    <mc:AlternateContent xmlns:mc="http://schemas.openxmlformats.org/markup-compatibility/2006" xmlns:a14="http://schemas.microsoft.com/office/drawing/2010/main">
      <mc:Choice Requires="a14">
        <xdr:graphicFrame macro="">
          <xdr:nvGraphicFramePr>
            <xdr:cNvPr id="6" name="positive"/>
            <xdr:cNvGraphicFramePr/>
          </xdr:nvGraphicFramePr>
          <xdr:xfrm>
            <a:off x="0" y="0"/>
            <a:ext cx="0" cy="0"/>
          </xdr:xfrm>
          <a:graphic>
            <a:graphicData uri="http://schemas.microsoft.com/office/drawing/2010/slicer">
              <sle:slicer xmlns:sle="http://schemas.microsoft.com/office/drawing/2010/slicer" name="positive"/>
            </a:graphicData>
          </a:graphic>
        </xdr:graphicFrame>
      </mc:Choice>
      <mc:Fallback xmlns="">
        <xdr:sp macro="" textlink="">
          <xdr:nvSpPr>
            <xdr:cNvPr id="0" name=""/>
            <xdr:cNvSpPr>
              <a:spLocks noTextEdit="1"/>
            </xdr:cNvSpPr>
          </xdr:nvSpPr>
          <xdr:spPr>
            <a:xfrm>
              <a:off x="1828800" y="381001"/>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2</xdr:row>
      <xdr:rowOff>9525</xdr:rowOff>
    </xdr:from>
    <xdr:to>
      <xdr:col>9</xdr:col>
      <xdr:colOff>0</xdr:colOff>
      <xdr:row>6</xdr:row>
      <xdr:rowOff>114300</xdr:rowOff>
    </xdr:to>
    <mc:AlternateContent xmlns:mc="http://schemas.openxmlformats.org/markup-compatibility/2006" xmlns:a14="http://schemas.microsoft.com/office/drawing/2010/main">
      <mc:Choice Requires="a14">
        <xdr:graphicFrame macro="">
          <xdr:nvGraphicFramePr>
            <xdr:cNvPr id="7" name="deaths"/>
            <xdr:cNvGraphicFramePr/>
          </xdr:nvGraphicFramePr>
          <xdr:xfrm>
            <a:off x="0" y="0"/>
            <a:ext cx="0" cy="0"/>
          </xdr:xfrm>
          <a:graphic>
            <a:graphicData uri="http://schemas.microsoft.com/office/drawing/2010/slicer">
              <sle:slicer xmlns:sle="http://schemas.microsoft.com/office/drawing/2010/slicer" name="deaths"/>
            </a:graphicData>
          </a:graphic>
        </xdr:graphicFrame>
      </mc:Choice>
      <mc:Fallback xmlns="">
        <xdr:sp macro="" textlink="">
          <xdr:nvSpPr>
            <xdr:cNvPr id="0" name=""/>
            <xdr:cNvSpPr>
              <a:spLocks noTextEdit="1"/>
            </xdr:cNvSpPr>
          </xdr:nvSpPr>
          <xdr:spPr>
            <a:xfrm>
              <a:off x="3657600" y="390525"/>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19050</xdr:colOff>
      <xdr:row>2</xdr:row>
      <xdr:rowOff>0</xdr:rowOff>
    </xdr:from>
    <xdr:to>
      <xdr:col>12</xdr:col>
      <xdr:colOff>19050</xdr:colOff>
      <xdr:row>6</xdr:row>
      <xdr:rowOff>104775</xdr:rowOff>
    </xdr:to>
    <mc:AlternateContent xmlns:mc="http://schemas.openxmlformats.org/markup-compatibility/2006" xmlns:a14="http://schemas.microsoft.com/office/drawing/2010/main">
      <mc:Choice Requires="a14">
        <xdr:graphicFrame macro="">
          <xdr:nvGraphicFramePr>
            <xdr:cNvPr id="8" name="Total Cases"/>
            <xdr:cNvGraphicFramePr/>
          </xdr:nvGraphicFramePr>
          <xdr:xfrm>
            <a:off x="0" y="0"/>
            <a:ext cx="0" cy="0"/>
          </xdr:xfrm>
          <a:graphic>
            <a:graphicData uri="http://schemas.microsoft.com/office/drawing/2010/slicer">
              <sle:slicer xmlns:sle="http://schemas.microsoft.com/office/drawing/2010/slicer" name="Total Cases"/>
            </a:graphicData>
          </a:graphic>
        </xdr:graphicFrame>
      </mc:Choice>
      <mc:Fallback xmlns="">
        <xdr:sp macro="" textlink="">
          <xdr:nvSpPr>
            <xdr:cNvPr id="0" name=""/>
            <xdr:cNvSpPr>
              <a:spLocks noTextEdit="1"/>
            </xdr:cNvSpPr>
          </xdr:nvSpPr>
          <xdr:spPr>
            <a:xfrm>
              <a:off x="5505450" y="381000"/>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211.967147106479" createdVersion="5" refreshedVersion="5" minRefreshableVersion="3" recordCount="56">
  <cacheSource type="worksheet">
    <worksheetSource name="Table_1"/>
  </cacheSource>
  <cacheFields count="7">
    <cacheField name="state" numFmtId="0">
      <sharedItems count="56">
        <s v="NY"/>
        <s v="NJ"/>
        <s v="MI"/>
        <s v="CA"/>
        <s v="LA"/>
        <s v="MA"/>
        <s v="FL"/>
        <s v="IL"/>
        <s v="PA"/>
        <s v="WA"/>
        <s v="GA"/>
        <s v="TX"/>
        <s v="CT"/>
        <s v="CO"/>
        <s v="IN"/>
        <s v="OH"/>
        <s v="TN"/>
        <s v="MD"/>
        <s v="NC"/>
        <s v="MO"/>
        <s v="WI"/>
        <s v="VA"/>
        <s v="AZ"/>
        <s v="SC"/>
        <s v="NV"/>
        <s v="AL"/>
        <s v="MS"/>
        <s v="UT"/>
        <s v="OK"/>
        <s v="MN"/>
        <s v="OR"/>
        <s v="KY"/>
        <s v="ID"/>
        <s v="RI"/>
        <s v="DC"/>
        <s v="AR"/>
        <s v="IA"/>
        <s v="KS"/>
        <s v="NH"/>
        <s v="DE"/>
        <s v="ME"/>
        <s v="NM"/>
        <s v="VT"/>
        <s v="PR"/>
        <s v="HI"/>
        <s v="NE"/>
        <s v="MT"/>
        <s v="WV"/>
        <s v="SD"/>
        <s v="ND"/>
        <s v="WY"/>
        <s v="AK"/>
        <s v="GU"/>
        <s v="VI"/>
        <s v="MP"/>
        <s v="AS"/>
      </sharedItems>
    </cacheField>
    <cacheField name="positive" numFmtId="0">
      <sharedItems containsSemiMixedTypes="0" containsString="0" containsNumber="1" containsInteger="1" minValue="0" maxValue="92381" count="56">
        <n v="92381"/>
        <n v="25590"/>
        <n v="10791"/>
        <n v="9191"/>
        <n v="9150"/>
        <n v="8966"/>
        <n v="8010"/>
        <n v="7695"/>
        <n v="7016"/>
        <n v="5984"/>
        <n v="5348"/>
        <n v="4669"/>
        <n v="3824"/>
        <n v="3342"/>
        <n v="3039"/>
        <n v="2902"/>
        <n v="2845"/>
        <n v="2331"/>
        <n v="1857"/>
        <n v="1834"/>
        <n v="1730"/>
        <n v="1706"/>
        <n v="1598"/>
        <n v="1554"/>
        <n v="1458"/>
        <n v="1233"/>
        <n v="1177"/>
        <n v="1074"/>
        <n v="879"/>
        <n v="742"/>
        <n v="736"/>
        <n v="680"/>
        <n v="669"/>
        <n v="657"/>
        <n v="653"/>
        <n v="643"/>
        <n v="614"/>
        <n v="552"/>
        <n v="415"/>
        <n v="393"/>
        <n v="376"/>
        <n v="363"/>
        <n v="338"/>
        <n v="316"/>
        <n v="258"/>
        <n v="246"/>
        <n v="227"/>
        <n v="217"/>
        <n v="165"/>
        <n v="159"/>
        <n v="150"/>
        <n v="143"/>
        <n v="82"/>
        <n v="33"/>
        <n v="8"/>
        <n v="0"/>
      </sharedItems>
    </cacheField>
    <cacheField name="deaths" numFmtId="0">
      <sharedItems containsString="0" containsBlank="1" containsNumber="1" containsInteger="1" minValue="0" maxValue="2373" count="41">
        <n v="2373"/>
        <n v="537"/>
        <n v="417"/>
        <n v="203"/>
        <n v="310"/>
        <n v="154"/>
        <n v="128"/>
        <n v="157"/>
        <n v="90"/>
        <n v="247"/>
        <n v="163"/>
        <n v="70"/>
        <n v="112"/>
        <n v="80"/>
        <n v="78"/>
        <n v="81"/>
        <n v="32"/>
        <n v="36"/>
        <n v="16"/>
        <n v="19"/>
        <n v="31"/>
        <n v="41"/>
        <n v="38"/>
        <n v="26"/>
        <n v="7"/>
        <n v="34"/>
        <n v="18"/>
        <n v="20"/>
        <n v="9"/>
        <n v="12"/>
        <n v="11"/>
        <n v="13"/>
        <n v="4"/>
        <n v="6"/>
        <n v="17"/>
        <n v="1"/>
        <n v="5"/>
        <n v="2"/>
        <n v="3"/>
        <n v="0"/>
        <m/>
      </sharedItems>
    </cacheField>
    <cacheField name="Total Cases" numFmtId="0">
      <sharedItems containsSemiMixedTypes="0" containsString="0" containsNumber="1" containsInteger="1" minValue="0" maxValue="94754" count="56">
        <n v="94754"/>
        <n v="26127"/>
        <n v="11208"/>
        <n v="9394"/>
        <n v="9460"/>
        <n v="9120"/>
        <n v="8138"/>
        <n v="7852"/>
        <n v="7106"/>
        <n v="6231"/>
        <n v="5511"/>
        <n v="4739"/>
        <n v="3936"/>
        <n v="3422"/>
        <n v="3117"/>
        <n v="2983"/>
        <n v="2877"/>
        <n v="2367"/>
        <n v="1873"/>
        <n v="1853"/>
        <n v="1761"/>
        <n v="1747"/>
        <n v="1630"/>
        <n v="1585"/>
        <n v="1496"/>
        <n v="1265"/>
        <n v="1203"/>
        <n v="1081"/>
        <n v="913"/>
        <n v="760"/>
        <n v="755"/>
        <n v="700"/>
        <n v="678"/>
        <n v="669"/>
        <n v="665"/>
        <n v="655"/>
        <n v="625"/>
        <n v="565"/>
        <n v="419"/>
        <n v="405"/>
        <n v="383"/>
        <n v="369"/>
        <n v="355"/>
        <n v="328"/>
        <n v="259"/>
        <n v="251"/>
        <n v="232"/>
        <n v="219"/>
        <n v="167"/>
        <n v="162"/>
        <n v="150"/>
        <n v="146"/>
        <n v="85"/>
        <n v="33"/>
        <n v="9"/>
        <n v="0"/>
      </sharedItems>
    </cacheField>
    <cacheField name="modified" numFmtId="164">
      <sharedItems containsSemiMixedTypes="0" containsNonDate="0" containsDate="1" containsString="0" minDate="2020-03-30T21:00:00" maxDate="2020-04-02T14:45:00"/>
    </cacheField>
    <cacheField name="total" numFmtId="0">
      <sharedItems containsSemiMixedTypes="0" containsString="0" containsNumber="1" containsInteger="1" minValue="20" maxValue="238965"/>
    </cacheField>
    <cacheField name="pos %" numFmtId="9">
      <sharedItems containsSemiMixedTypes="0" containsString="0" containsNumber="1" minValue="0" maxValue="0.4757097513666019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6">
  <r>
    <x v="0"/>
    <x v="0"/>
    <x v="0"/>
    <x v="0"/>
    <d v="2020-04-02T09:45:00"/>
    <n v="238965"/>
    <n v="0.38658799405770722"/>
  </r>
  <r>
    <x v="1"/>
    <x v="1"/>
    <x v="1"/>
    <x v="1"/>
    <d v="2020-04-02T11:00:00"/>
    <n v="59110"/>
    <n v="0.43292167145998983"/>
  </r>
  <r>
    <x v="2"/>
    <x v="2"/>
    <x v="2"/>
    <x v="2"/>
    <d v="2020-04-02T09:00:00"/>
    <n v="22684"/>
    <n v="0.47570975136660199"/>
  </r>
  <r>
    <x v="3"/>
    <x v="3"/>
    <x v="3"/>
    <x v="3"/>
    <d v="2020-04-01T22:00:00"/>
    <n v="33000"/>
    <n v="0.27851515151515149"/>
  </r>
  <r>
    <x v="4"/>
    <x v="4"/>
    <x v="4"/>
    <x v="4"/>
    <d v="2020-04-02T11:00:00"/>
    <n v="51086"/>
    <n v="0.17910973652272638"/>
  </r>
  <r>
    <x v="5"/>
    <x v="5"/>
    <x v="5"/>
    <x v="5"/>
    <d v="2020-04-02T14:00:00"/>
    <n v="56608"/>
    <n v="0.15838750706613905"/>
  </r>
  <r>
    <x v="6"/>
    <x v="6"/>
    <x v="6"/>
    <x v="6"/>
    <d v="2020-04-02T09:01:00"/>
    <n v="77296"/>
    <n v="0.10362761333057338"/>
  </r>
  <r>
    <x v="7"/>
    <x v="7"/>
    <x v="7"/>
    <x v="7"/>
    <d v="2020-04-01T22:00:00"/>
    <n v="43656"/>
    <n v="0.17626443100604727"/>
  </r>
  <r>
    <x v="8"/>
    <x v="8"/>
    <x v="8"/>
    <x v="8"/>
    <d v="2020-04-02T10:00:00"/>
    <n v="54714"/>
    <n v="0.1282304346236795"/>
  </r>
  <r>
    <x v="9"/>
    <x v="9"/>
    <x v="9"/>
    <x v="9"/>
    <d v="2020-04-01T18:00:00"/>
    <n v="74798"/>
    <n v="8.0002139094628194E-2"/>
  </r>
  <r>
    <x v="10"/>
    <x v="10"/>
    <x v="10"/>
    <x v="10"/>
    <d v="2020-04-02T09:28:00"/>
    <n v="22957"/>
    <n v="0.2329572679357059"/>
  </r>
  <r>
    <x v="11"/>
    <x v="11"/>
    <x v="11"/>
    <x v="11"/>
    <d v="2020-04-01T19:00:00"/>
    <n v="50679"/>
    <n v="9.2128889678170442E-2"/>
  </r>
  <r>
    <x v="12"/>
    <x v="12"/>
    <x v="12"/>
    <x v="12"/>
    <d v="2020-04-02T13:30:00"/>
    <n v="18300"/>
    <n v="0.20896174863387978"/>
  </r>
  <r>
    <x v="13"/>
    <x v="13"/>
    <x v="13"/>
    <x v="13"/>
    <d v="2020-04-01T16:00:00"/>
    <n v="18645"/>
    <n v="0.17924376508447304"/>
  </r>
  <r>
    <x v="14"/>
    <x v="14"/>
    <x v="14"/>
    <x v="14"/>
    <d v="2020-04-01T21:59:00"/>
    <n v="16285"/>
    <n v="0.18661344795824378"/>
  </r>
  <r>
    <x v="15"/>
    <x v="15"/>
    <x v="15"/>
    <x v="15"/>
    <d v="2020-04-02T12:00:00"/>
    <n v="34918"/>
    <n v="8.3108998224411479E-2"/>
  </r>
  <r>
    <x v="16"/>
    <x v="16"/>
    <x v="16"/>
    <x v="16"/>
    <d v="2020-04-02T13:00:00"/>
    <n v="34611"/>
    <n v="8.2199300800323602E-2"/>
  </r>
  <r>
    <x v="17"/>
    <x v="17"/>
    <x v="17"/>
    <x v="17"/>
    <d v="2020-04-02T08:00:00"/>
    <n v="21221"/>
    <n v="0.10984402243061119"/>
  </r>
  <r>
    <x v="18"/>
    <x v="18"/>
    <x v="18"/>
    <x v="18"/>
    <d v="2020-04-02T12:00:00"/>
    <n v="28679"/>
    <n v="6.4751211687994706E-2"/>
  </r>
  <r>
    <x v="19"/>
    <x v="19"/>
    <x v="19"/>
    <x v="19"/>
    <d v="2020-04-02T13:00:00"/>
    <n v="19683"/>
    <n v="9.3176853121983441E-2"/>
  </r>
  <r>
    <x v="20"/>
    <x v="20"/>
    <x v="20"/>
    <x v="20"/>
    <d v="2020-04-02T14:00:00"/>
    <n v="22047"/>
    <n v="7.8468725903751077E-2"/>
  </r>
  <r>
    <x v="21"/>
    <x v="21"/>
    <x v="21"/>
    <x v="21"/>
    <d v="2020-04-02T07:00:00"/>
    <n v="17589"/>
    <n v="9.6992438455853092E-2"/>
  </r>
  <r>
    <x v="22"/>
    <x v="22"/>
    <x v="16"/>
    <x v="22"/>
    <d v="2020-04-01T22:00:00"/>
    <n v="22709"/>
    <n v="7.0368576335373634E-2"/>
  </r>
  <r>
    <x v="23"/>
    <x v="23"/>
    <x v="20"/>
    <x v="23"/>
    <d v="2020-04-02T14:04:00"/>
    <n v="6995"/>
    <n v="0.22215868477483916"/>
  </r>
  <r>
    <x v="24"/>
    <x v="24"/>
    <x v="22"/>
    <x v="24"/>
    <d v="2020-04-02T07:30:00"/>
    <n v="14046"/>
    <n v="0.10380179410508329"/>
  </r>
  <r>
    <x v="25"/>
    <x v="25"/>
    <x v="16"/>
    <x v="25"/>
    <d v="2020-04-01T22:00:00"/>
    <n v="8736"/>
    <n v="0.14114010989010989"/>
  </r>
  <r>
    <x v="26"/>
    <x v="26"/>
    <x v="23"/>
    <x v="26"/>
    <d v="2020-04-01T17:00:00"/>
    <n v="5930"/>
    <n v="0.19848229342327151"/>
  </r>
  <r>
    <x v="27"/>
    <x v="27"/>
    <x v="24"/>
    <x v="27"/>
    <d v="2020-04-02T13:00:00"/>
    <n v="21065"/>
    <n v="5.0985046285307381E-2"/>
  </r>
  <r>
    <x v="28"/>
    <x v="28"/>
    <x v="25"/>
    <x v="28"/>
    <d v="2020-04-01T06:00:00"/>
    <n v="2144"/>
    <n v="0.4099813432835821"/>
  </r>
  <r>
    <x v="29"/>
    <x v="29"/>
    <x v="26"/>
    <x v="29"/>
    <d v="2020-04-02T10:00:00"/>
    <n v="22394"/>
    <n v="3.313387514512816E-2"/>
  </r>
  <r>
    <x v="30"/>
    <x v="30"/>
    <x v="19"/>
    <x v="30"/>
    <d v="2020-04-01T09:00:00"/>
    <n v="14868"/>
    <n v="4.9502286790422387E-2"/>
  </r>
  <r>
    <x v="31"/>
    <x v="31"/>
    <x v="27"/>
    <x v="31"/>
    <d v="2020-04-01T15:00:00"/>
    <n v="7900"/>
    <n v="8.6075949367088608E-2"/>
  </r>
  <r>
    <x v="32"/>
    <x v="32"/>
    <x v="28"/>
    <x v="32"/>
    <d v="2020-04-01T17:00:00"/>
    <n v="7282"/>
    <n v="9.1870365284262567E-2"/>
  </r>
  <r>
    <x v="33"/>
    <x v="33"/>
    <x v="29"/>
    <x v="33"/>
    <d v="2020-04-02T13:58:00"/>
    <n v="5069"/>
    <n v="0.12961136318800554"/>
  </r>
  <r>
    <x v="34"/>
    <x v="34"/>
    <x v="29"/>
    <x v="34"/>
    <d v="2020-04-02T07:00:00"/>
    <n v="5070"/>
    <n v="0.12879684418145956"/>
  </r>
  <r>
    <x v="35"/>
    <x v="35"/>
    <x v="29"/>
    <x v="35"/>
    <d v="2020-04-02T12:45:00"/>
    <n v="8523"/>
    <n v="7.5442919159920213E-2"/>
  </r>
  <r>
    <x v="36"/>
    <x v="36"/>
    <x v="30"/>
    <x v="36"/>
    <d v="2020-04-01T22:00:00"/>
    <n v="8668"/>
    <n v="7.0835256114443926E-2"/>
  </r>
  <r>
    <x v="37"/>
    <x v="37"/>
    <x v="31"/>
    <x v="37"/>
    <d v="2020-04-02T10:00:00"/>
    <n v="6611"/>
    <n v="8.3497201633640897E-2"/>
  </r>
  <r>
    <x v="38"/>
    <x v="38"/>
    <x v="32"/>
    <x v="38"/>
    <d v="2020-04-01T07:00:00"/>
    <n v="6493"/>
    <n v="6.391498536885877E-2"/>
  </r>
  <r>
    <x v="39"/>
    <x v="39"/>
    <x v="29"/>
    <x v="39"/>
    <d v="2020-04-02T14:45:00"/>
    <n v="4959"/>
    <n v="7.9249848759830613E-2"/>
  </r>
  <r>
    <x v="40"/>
    <x v="40"/>
    <x v="24"/>
    <x v="40"/>
    <d v="2020-04-02T08:00:00"/>
    <n v="6464"/>
    <n v="5.8168316831683171E-2"/>
  </r>
  <r>
    <x v="41"/>
    <x v="41"/>
    <x v="33"/>
    <x v="41"/>
    <d v="2020-03-31T22:00:00"/>
    <n v="14011"/>
    <n v="2.5908214973949038E-2"/>
  </r>
  <r>
    <x v="42"/>
    <x v="42"/>
    <x v="34"/>
    <x v="42"/>
    <d v="2020-04-02T11:00:00"/>
    <n v="5049"/>
    <n v="6.6943949296890473E-2"/>
  </r>
  <r>
    <x v="43"/>
    <x v="43"/>
    <x v="29"/>
    <x v="43"/>
    <d v="2020-04-02T05:00:00"/>
    <n v="1920"/>
    <n v="0.16458333333333333"/>
  </r>
  <r>
    <x v="44"/>
    <x v="44"/>
    <x v="35"/>
    <x v="44"/>
    <d v="2020-04-01T16:00:00"/>
    <n v="10464"/>
    <n v="2.4655963302752295E-2"/>
  </r>
  <r>
    <x v="45"/>
    <x v="45"/>
    <x v="36"/>
    <x v="45"/>
    <d v="2020-04-02T12:00:00"/>
    <n v="4224"/>
    <n v="5.823863636363636E-2"/>
  </r>
  <r>
    <x v="46"/>
    <x v="46"/>
    <x v="36"/>
    <x v="46"/>
    <d v="2020-04-02T08:00:00"/>
    <n v="5320"/>
    <n v="4.2669172932330829E-2"/>
  </r>
  <r>
    <x v="47"/>
    <x v="47"/>
    <x v="37"/>
    <x v="47"/>
    <d v="2020-04-01T22:17:00"/>
    <n v="5493"/>
    <n v="3.9504824321864189E-2"/>
  </r>
  <r>
    <x v="48"/>
    <x v="48"/>
    <x v="37"/>
    <x v="48"/>
    <d v="2020-04-01T16:00:00"/>
    <n v="4382"/>
    <n v="3.7654039251483341E-2"/>
  </r>
  <r>
    <x v="49"/>
    <x v="49"/>
    <x v="38"/>
    <x v="49"/>
    <d v="2020-04-02T10:56:00"/>
    <n v="4980"/>
    <n v="3.1927710843373494E-2"/>
  </r>
  <r>
    <x v="50"/>
    <x v="50"/>
    <x v="39"/>
    <x v="50"/>
    <d v="2020-04-02T08:30:00"/>
    <n v="2589"/>
    <n v="5.7937427578215531E-2"/>
  </r>
  <r>
    <x v="51"/>
    <x v="51"/>
    <x v="38"/>
    <x v="51"/>
    <d v="2020-04-01T19:00:00"/>
    <n v="5022"/>
    <n v="2.8474711270410194E-2"/>
  </r>
  <r>
    <x v="52"/>
    <x v="52"/>
    <x v="38"/>
    <x v="52"/>
    <d v="2020-04-02T06:30:00"/>
    <n v="524"/>
    <n v="0.15648854961832062"/>
  </r>
  <r>
    <x v="53"/>
    <x v="53"/>
    <x v="40"/>
    <x v="53"/>
    <d v="2020-04-02T07:30:00"/>
    <n v="182"/>
    <n v="0.18131868131868131"/>
  </r>
  <r>
    <x v="54"/>
    <x v="54"/>
    <x v="35"/>
    <x v="54"/>
    <d v="2020-04-02T01:00:00"/>
    <n v="21"/>
    <n v="0.38095238095238093"/>
  </r>
  <r>
    <x v="55"/>
    <x v="55"/>
    <x v="39"/>
    <x v="55"/>
    <d v="2020-03-30T21:00:00"/>
    <n v="2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0">
  <location ref="A34:B90" firstHeaderRow="1" firstDataRow="1" firstDataCol="1"/>
  <pivotFields count="7">
    <pivotField axis="axisRow"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dataField="1" showAll="0">
      <items count="57">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numFmtId="164" showAll="0"/>
    <pivotField showAll="0"/>
    <pivotField numFmtId="9" showAll="0"/>
  </pivotFields>
  <rowFields count="1">
    <field x="0"/>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rowItems>
  <colItems count="1">
    <i/>
  </colItems>
  <dataFields count="1">
    <dataField name="Sum of Active cases" fld="1"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
  <location ref="A18:B23" firstHeaderRow="1" firstDataRow="1" firstDataCol="1"/>
  <pivotFields count="7">
    <pivotField axis="axisRow" showAll="0" measureFilter="1">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showAll="0">
      <items count="57">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numFmtId="164" showAll="0"/>
    <pivotField showAll="0"/>
    <pivotField numFmtId="9" showAll="0"/>
  </pivotFields>
  <rowFields count="1">
    <field x="0"/>
  </rowFields>
  <rowItems count="5">
    <i>
      <x v="20"/>
    </i>
    <i>
      <x v="24"/>
    </i>
    <i>
      <x v="34"/>
    </i>
    <i>
      <x v="37"/>
    </i>
    <i>
      <x v="52"/>
    </i>
  </rowItems>
  <colItems count="1">
    <i/>
  </colItems>
  <dataFields count="1">
    <dataField name="Sum of deaths" fld="2"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20"/>
          </reference>
        </references>
      </pivotArea>
    </chartFormat>
    <chartFormat chart="2" format="9">
      <pivotArea type="data" outline="0" fieldPosition="0">
        <references count="2">
          <reference field="4294967294" count="1" selected="0">
            <x v="0"/>
          </reference>
          <reference field="0" count="1" selected="0">
            <x v="24"/>
          </reference>
        </references>
      </pivotArea>
    </chartFormat>
    <chartFormat chart="2" format="10">
      <pivotArea type="data" outline="0" fieldPosition="0">
        <references count="2">
          <reference field="4294967294" count="1" selected="0">
            <x v="0"/>
          </reference>
          <reference field="0" count="1" selected="0">
            <x v="34"/>
          </reference>
        </references>
      </pivotArea>
    </chartFormat>
    <chartFormat chart="2" format="11">
      <pivotArea type="data" outline="0" fieldPosition="0">
        <references count="2">
          <reference field="4294967294" count="1" selected="0">
            <x v="0"/>
          </reference>
          <reference field="0" count="1" selected="0">
            <x v="37"/>
          </reference>
        </references>
      </pivotArea>
    </chartFormat>
    <chartFormat chart="2" format="12">
      <pivotArea type="data" outline="0" fieldPosition="0">
        <references count="2">
          <reference field="4294967294" count="1" selected="0">
            <x v="0"/>
          </reference>
          <reference field="0" count="1" selected="0">
            <x v="52"/>
          </reference>
        </references>
      </pivotArea>
    </chartFormat>
  </chartFormats>
  <pivotTableStyleInfo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2:C7" firstHeaderRow="0" firstDataRow="1" firstDataCol="1"/>
  <pivotFields count="7">
    <pivotField axis="axisRow" showAll="0" measureFilter="1">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dataField="1" showAll="0">
      <items count="57">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42">
        <item x="39"/>
        <item x="35"/>
        <item x="37"/>
        <item x="38"/>
        <item x="32"/>
        <item x="36"/>
        <item x="33"/>
        <item x="24"/>
        <item x="28"/>
        <item x="30"/>
        <item x="29"/>
        <item x="31"/>
        <item x="18"/>
        <item x="34"/>
        <item x="26"/>
        <item x="19"/>
        <item x="27"/>
        <item x="23"/>
        <item x="20"/>
        <item x="16"/>
        <item x="25"/>
        <item x="17"/>
        <item x="22"/>
        <item x="21"/>
        <item x="11"/>
        <item x="14"/>
        <item x="13"/>
        <item x="15"/>
        <item x="8"/>
        <item x="12"/>
        <item x="6"/>
        <item x="5"/>
        <item x="7"/>
        <item x="10"/>
        <item x="3"/>
        <item x="9"/>
        <item x="4"/>
        <item x="2"/>
        <item x="1"/>
        <item x="0"/>
        <item x="40"/>
        <item t="default"/>
      </items>
    </pivotField>
    <pivotField dataField="1" showAll="0">
      <items count="57">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4"/>
        <item x="2"/>
        <item x="1"/>
        <item x="0"/>
        <item t="default"/>
      </items>
    </pivotField>
    <pivotField numFmtId="164" showAll="0"/>
    <pivotField showAll="0"/>
    <pivotField numFmtId="9" showAll="0"/>
  </pivotFields>
  <rowFields count="1">
    <field x="0"/>
  </rowFields>
  <rowItems count="5">
    <i>
      <x v="5"/>
    </i>
    <i>
      <x v="20"/>
    </i>
    <i>
      <x v="24"/>
    </i>
    <i>
      <x v="34"/>
    </i>
    <i>
      <x v="37"/>
    </i>
  </rowItems>
  <colFields count="1">
    <field x="-2"/>
  </colFields>
  <colItems count="2">
    <i>
      <x/>
    </i>
    <i i="1">
      <x v="1"/>
    </i>
  </colItems>
  <dataFields count="2">
    <dataField name="Active Cases" fld="1" baseField="0" baseItem="5"/>
    <dataField name="Total Covid Cases" fld="3" baseField="0" baseItem="5"/>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2" name="PivotTable2"/>
    <pivotTable tabId="2" name="PivotTable7"/>
  </pivotTables>
  <data>
    <tabular pivotCacheId="1">
      <items count="56">
        <i x="51" s="1"/>
        <i x="25" s="1"/>
        <i x="35" s="1"/>
        <i x="55" s="1"/>
        <i x="22" s="1"/>
        <i x="3" s="1"/>
        <i x="13" s="1"/>
        <i x="12" s="1"/>
        <i x="34" s="1"/>
        <i x="39" s="1"/>
        <i x="6" s="1"/>
        <i x="10" s="1"/>
        <i x="52" s="1"/>
        <i x="44" s="1"/>
        <i x="36" s="1"/>
        <i x="32" s="1"/>
        <i x="7" s="1"/>
        <i x="14" s="1"/>
        <i x="37" s="1"/>
        <i x="31" s="1"/>
        <i x="4" s="1"/>
        <i x="5" s="1"/>
        <i x="17" s="1"/>
        <i x="40" s="1"/>
        <i x="2" s="1"/>
        <i x="29" s="1"/>
        <i x="19" s="1"/>
        <i x="54" s="1"/>
        <i x="26" s="1"/>
        <i x="46" s="1"/>
        <i x="18" s="1"/>
        <i x="49" s="1"/>
        <i x="45" s="1"/>
        <i x="38" s="1"/>
        <i x="1" s="1"/>
        <i x="41" s="1"/>
        <i x="24" s="1"/>
        <i x="0" s="1"/>
        <i x="15" s="1"/>
        <i x="28" s="1"/>
        <i x="30" s="1"/>
        <i x="8" s="1"/>
        <i x="43" s="1"/>
        <i x="33" s="1"/>
        <i x="23" s="1"/>
        <i x="48" s="1"/>
        <i x="16" s="1"/>
        <i x="11" s="1"/>
        <i x="27" s="1"/>
        <i x="21" s="1"/>
        <i x="53" s="1"/>
        <i x="42" s="1"/>
        <i x="9" s="1"/>
        <i x="20" s="1"/>
        <i x="47" s="1"/>
        <i x="5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ositive" sourceName="positive">
  <pivotTables>
    <pivotTable tabId="2" name="PivotTable2"/>
    <pivotTable tabId="2" name="PivotTable4"/>
    <pivotTable tabId="2" name="PivotTable7"/>
  </pivotTables>
  <data>
    <tabular pivotCacheId="1">
      <items count="56">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aths" sourceName="deaths">
  <pivotTables>
    <pivotTable tabId="2" name="PivotTable2"/>
  </pivotTables>
  <data>
    <tabular pivotCacheId="1">
      <items count="41">
        <i x="39" s="1"/>
        <i x="35" s="1"/>
        <i x="37" s="1"/>
        <i x="38" s="1"/>
        <i x="32" s="1"/>
        <i x="36" s="1"/>
        <i x="33" s="1"/>
        <i x="24" s="1"/>
        <i x="28" s="1"/>
        <i x="30" s="1"/>
        <i x="29" s="1"/>
        <i x="31" s="1"/>
        <i x="18" s="1"/>
        <i x="34" s="1"/>
        <i x="26" s="1"/>
        <i x="19" s="1"/>
        <i x="27" s="1"/>
        <i x="23" s="1"/>
        <i x="20" s="1"/>
        <i x="16" s="1"/>
        <i x="25" s="1"/>
        <i x="17" s="1"/>
        <i x="22" s="1"/>
        <i x="21" s="1"/>
        <i x="11" s="1"/>
        <i x="14" s="1"/>
        <i x="13" s="1"/>
        <i x="15" s="1"/>
        <i x="8" s="1"/>
        <i x="12" s="1"/>
        <i x="6" s="1"/>
        <i x="5" s="1"/>
        <i x="7" s="1"/>
        <i x="10" s="1"/>
        <i x="3" s="1"/>
        <i x="9" s="1"/>
        <i x="4" s="1"/>
        <i x="2" s="1"/>
        <i x="1" s="1"/>
        <i x="0" s="1"/>
        <i x="4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otal_Cases" sourceName="Total Cases">
  <pivotTables>
    <pivotTable tabId="2" name="PivotTable2"/>
  </pivotTables>
  <data>
    <tabular pivotCacheId="1">
      <items count="56">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3" s="1"/>
        <i x="4"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startItem="9" style="SlicerStyleLight2" rowHeight="241300"/>
  <slicer name="positive" cache="Slicer_positive" caption="positive" startItem="20" style="SlicerStyleLight2" rowHeight="241300"/>
  <slicer name="deaths" cache="Slicer_deaths" caption="deaths" style="SlicerStyleLight2" rowHeight="241300"/>
  <slicer name="Total Cases" cache="Slicer_Total_Cases" caption="Total Cases" startItem="9" style="SlicerStyleLight2" rowHeight="241300"/>
</slicers>
</file>

<file path=xl/tables/table1.xml><?xml version="1.0" encoding="utf-8"?>
<table xmlns="http://schemas.openxmlformats.org/spreadsheetml/2006/main" id="1" name="Table_1" displayName="Table_1" ref="B4:H60">
  <tableColumns count="7">
    <tableColumn id="1" name="state"/>
    <tableColumn id="2" name="positive"/>
    <tableColumn id="3" name="deaths"/>
    <tableColumn id="7" name="Total Cases" dataDxfId="1">
      <calculatedColumnFormula>Table_1[[#This Row],[positive]]+Table_1[[#This Row],[deaths]]</calculatedColumnFormula>
    </tableColumn>
    <tableColumn id="4" name="modified" dataDxfId="0"/>
    <tableColumn id="5" name="total"/>
    <tableColumn id="6" name="pos %"/>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27"/>
  <sheetViews>
    <sheetView topLeftCell="A23" workbookViewId="0">
      <selection activeCell="B34" sqref="B34"/>
    </sheetView>
  </sheetViews>
  <sheetFormatPr defaultRowHeight="15" x14ac:dyDescent="0.25"/>
  <cols>
    <col min="1" max="1" width="13.140625" customWidth="1"/>
    <col min="2" max="2" width="12" customWidth="1"/>
    <col min="3" max="3" width="16.42578125" customWidth="1"/>
  </cols>
  <sheetData>
    <row r="2" spans="1:3" x14ac:dyDescent="0.25">
      <c r="A2" s="14" t="s">
        <v>71</v>
      </c>
      <c r="B2" s="13" t="s">
        <v>72</v>
      </c>
      <c r="C2" s="20" t="s">
        <v>73</v>
      </c>
    </row>
    <row r="3" spans="1:3" x14ac:dyDescent="0.25">
      <c r="A3" s="16" t="s">
        <v>14</v>
      </c>
      <c r="B3" s="21">
        <v>9191</v>
      </c>
      <c r="C3" s="22">
        <v>9394</v>
      </c>
    </row>
    <row r="4" spans="1:3" x14ac:dyDescent="0.25">
      <c r="A4" s="18" t="s">
        <v>15</v>
      </c>
      <c r="B4" s="23">
        <v>9150</v>
      </c>
      <c r="C4" s="24">
        <v>9460</v>
      </c>
    </row>
    <row r="5" spans="1:3" x14ac:dyDescent="0.25">
      <c r="A5" s="18" t="s">
        <v>12</v>
      </c>
      <c r="B5" s="23">
        <v>10791</v>
      </c>
      <c r="C5" s="24">
        <v>11208</v>
      </c>
    </row>
    <row r="6" spans="1:3" x14ac:dyDescent="0.25">
      <c r="A6" s="18" t="s">
        <v>10</v>
      </c>
      <c r="B6" s="23">
        <v>25590</v>
      </c>
      <c r="C6" s="24">
        <v>26127</v>
      </c>
    </row>
    <row r="7" spans="1:3" x14ac:dyDescent="0.25">
      <c r="A7" s="27" t="s">
        <v>8</v>
      </c>
      <c r="B7" s="28">
        <v>92381</v>
      </c>
      <c r="C7" s="29">
        <v>94754</v>
      </c>
    </row>
    <row r="18" spans="1:2" x14ac:dyDescent="0.25">
      <c r="A18" s="14" t="s">
        <v>71</v>
      </c>
      <c r="B18" s="15" t="s">
        <v>74</v>
      </c>
    </row>
    <row r="19" spans="1:2" x14ac:dyDescent="0.25">
      <c r="A19" s="16" t="s">
        <v>15</v>
      </c>
      <c r="B19" s="17">
        <v>310</v>
      </c>
    </row>
    <row r="20" spans="1:2" x14ac:dyDescent="0.25">
      <c r="A20" s="18" t="s">
        <v>12</v>
      </c>
      <c r="B20" s="19">
        <v>417</v>
      </c>
    </row>
    <row r="21" spans="1:2" x14ac:dyDescent="0.25">
      <c r="A21" s="18" t="s">
        <v>10</v>
      </c>
      <c r="B21" s="19">
        <v>537</v>
      </c>
    </row>
    <row r="22" spans="1:2" x14ac:dyDescent="0.25">
      <c r="A22" s="18" t="s">
        <v>8</v>
      </c>
      <c r="B22" s="19">
        <v>2373</v>
      </c>
    </row>
    <row r="23" spans="1:2" x14ac:dyDescent="0.25">
      <c r="A23" s="27" t="s">
        <v>23</v>
      </c>
      <c r="B23" s="30">
        <v>247</v>
      </c>
    </row>
    <row r="34" spans="1:2" x14ac:dyDescent="0.25">
      <c r="A34" s="14" t="s">
        <v>71</v>
      </c>
      <c r="B34" s="15" t="s">
        <v>76</v>
      </c>
    </row>
    <row r="35" spans="1:2" x14ac:dyDescent="0.25">
      <c r="A35" s="16" t="s">
        <v>65</v>
      </c>
      <c r="B35" s="17">
        <v>143</v>
      </c>
    </row>
    <row r="36" spans="1:2" x14ac:dyDescent="0.25">
      <c r="A36" s="18" t="s">
        <v>39</v>
      </c>
      <c r="B36" s="19">
        <v>1233</v>
      </c>
    </row>
    <row r="37" spans="1:2" x14ac:dyDescent="0.25">
      <c r="A37" s="18" t="s">
        <v>49</v>
      </c>
      <c r="B37" s="19">
        <v>643</v>
      </c>
    </row>
    <row r="38" spans="1:2" x14ac:dyDescent="0.25">
      <c r="A38" s="18" t="s">
        <v>69</v>
      </c>
      <c r="B38" s="19">
        <v>0</v>
      </c>
    </row>
    <row r="39" spans="1:2" x14ac:dyDescent="0.25">
      <c r="A39" s="18" t="s">
        <v>36</v>
      </c>
      <c r="B39" s="19">
        <v>1598</v>
      </c>
    </row>
    <row r="40" spans="1:2" x14ac:dyDescent="0.25">
      <c r="A40" s="18" t="s">
        <v>14</v>
      </c>
      <c r="B40" s="19">
        <v>9191</v>
      </c>
    </row>
    <row r="41" spans="1:2" x14ac:dyDescent="0.25">
      <c r="A41" s="18" t="s">
        <v>27</v>
      </c>
      <c r="B41" s="19">
        <v>3342</v>
      </c>
    </row>
    <row r="42" spans="1:2" x14ac:dyDescent="0.25">
      <c r="A42" s="18" t="s">
        <v>26</v>
      </c>
      <c r="B42" s="19">
        <v>3824</v>
      </c>
    </row>
    <row r="43" spans="1:2" x14ac:dyDescent="0.25">
      <c r="A43" s="18" t="s">
        <v>48</v>
      </c>
      <c r="B43" s="19">
        <v>653</v>
      </c>
    </row>
    <row r="44" spans="1:2" x14ac:dyDescent="0.25">
      <c r="A44" s="18" t="s">
        <v>53</v>
      </c>
      <c r="B44" s="19">
        <v>393</v>
      </c>
    </row>
    <row r="45" spans="1:2" x14ac:dyDescent="0.25">
      <c r="A45" s="18" t="s">
        <v>19</v>
      </c>
      <c r="B45" s="19">
        <v>8010</v>
      </c>
    </row>
    <row r="46" spans="1:2" x14ac:dyDescent="0.25">
      <c r="A46" s="18" t="s">
        <v>24</v>
      </c>
      <c r="B46" s="19">
        <v>5348</v>
      </c>
    </row>
    <row r="47" spans="1:2" x14ac:dyDescent="0.25">
      <c r="A47" s="18" t="s">
        <v>66</v>
      </c>
      <c r="B47" s="19">
        <v>82</v>
      </c>
    </row>
    <row r="48" spans="1:2" x14ac:dyDescent="0.25">
      <c r="A48" s="18" t="s">
        <v>58</v>
      </c>
      <c r="B48" s="19">
        <v>258</v>
      </c>
    </row>
    <row r="49" spans="1:2" x14ac:dyDescent="0.25">
      <c r="A49" s="18" t="s">
        <v>50</v>
      </c>
      <c r="B49" s="19">
        <v>614</v>
      </c>
    </row>
    <row r="50" spans="1:2" x14ac:dyDescent="0.25">
      <c r="A50" s="18" t="s">
        <v>46</v>
      </c>
      <c r="B50" s="19">
        <v>669</v>
      </c>
    </row>
    <row r="51" spans="1:2" x14ac:dyDescent="0.25">
      <c r="A51" s="18" t="s">
        <v>21</v>
      </c>
      <c r="B51" s="19">
        <v>7695</v>
      </c>
    </row>
    <row r="52" spans="1:2" x14ac:dyDescent="0.25">
      <c r="A52" s="18" t="s">
        <v>28</v>
      </c>
      <c r="B52" s="19">
        <v>3039</v>
      </c>
    </row>
    <row r="53" spans="1:2" x14ac:dyDescent="0.25">
      <c r="A53" s="18" t="s">
        <v>51</v>
      </c>
      <c r="B53" s="19">
        <v>552</v>
      </c>
    </row>
    <row r="54" spans="1:2" x14ac:dyDescent="0.25">
      <c r="A54" s="18" t="s">
        <v>45</v>
      </c>
      <c r="B54" s="19">
        <v>680</v>
      </c>
    </row>
    <row r="55" spans="1:2" x14ac:dyDescent="0.25">
      <c r="A55" s="18" t="s">
        <v>15</v>
      </c>
      <c r="B55" s="19">
        <v>9150</v>
      </c>
    </row>
    <row r="56" spans="1:2" x14ac:dyDescent="0.25">
      <c r="A56" s="18" t="s">
        <v>17</v>
      </c>
      <c r="B56" s="19">
        <v>8966</v>
      </c>
    </row>
    <row r="57" spans="1:2" x14ac:dyDescent="0.25">
      <c r="A57" s="18" t="s">
        <v>31</v>
      </c>
      <c r="B57" s="19">
        <v>2331</v>
      </c>
    </row>
    <row r="58" spans="1:2" x14ac:dyDescent="0.25">
      <c r="A58" s="18" t="s">
        <v>54</v>
      </c>
      <c r="B58" s="19">
        <v>376</v>
      </c>
    </row>
    <row r="59" spans="1:2" x14ac:dyDescent="0.25">
      <c r="A59" s="18" t="s">
        <v>12</v>
      </c>
      <c r="B59" s="19">
        <v>10791</v>
      </c>
    </row>
    <row r="60" spans="1:2" x14ac:dyDescent="0.25">
      <c r="A60" s="18" t="s">
        <v>43</v>
      </c>
      <c r="B60" s="19">
        <v>742</v>
      </c>
    </row>
    <row r="61" spans="1:2" x14ac:dyDescent="0.25">
      <c r="A61" s="18" t="s">
        <v>33</v>
      </c>
      <c r="B61" s="19">
        <v>1834</v>
      </c>
    </row>
    <row r="62" spans="1:2" x14ac:dyDescent="0.25">
      <c r="A62" s="18" t="s">
        <v>68</v>
      </c>
      <c r="B62" s="19">
        <v>8</v>
      </c>
    </row>
    <row r="63" spans="1:2" x14ac:dyDescent="0.25">
      <c r="A63" s="18" t="s">
        <v>40</v>
      </c>
      <c r="B63" s="19">
        <v>1177</v>
      </c>
    </row>
    <row r="64" spans="1:2" x14ac:dyDescent="0.25">
      <c r="A64" s="18" t="s">
        <v>60</v>
      </c>
      <c r="B64" s="19">
        <v>227</v>
      </c>
    </row>
    <row r="65" spans="1:2" x14ac:dyDescent="0.25">
      <c r="A65" s="18" t="s">
        <v>32</v>
      </c>
      <c r="B65" s="19">
        <v>1857</v>
      </c>
    </row>
    <row r="66" spans="1:2" x14ac:dyDescent="0.25">
      <c r="A66" s="18" t="s">
        <v>63</v>
      </c>
      <c r="B66" s="19">
        <v>159</v>
      </c>
    </row>
    <row r="67" spans="1:2" x14ac:dyDescent="0.25">
      <c r="A67" s="18" t="s">
        <v>59</v>
      </c>
      <c r="B67" s="19">
        <v>246</v>
      </c>
    </row>
    <row r="68" spans="1:2" x14ac:dyDescent="0.25">
      <c r="A68" s="18" t="s">
        <v>52</v>
      </c>
      <c r="B68" s="19">
        <v>415</v>
      </c>
    </row>
    <row r="69" spans="1:2" x14ac:dyDescent="0.25">
      <c r="A69" s="18" t="s">
        <v>10</v>
      </c>
      <c r="B69" s="19">
        <v>25590</v>
      </c>
    </row>
    <row r="70" spans="1:2" x14ac:dyDescent="0.25">
      <c r="A70" s="18" t="s">
        <v>55</v>
      </c>
      <c r="B70" s="19">
        <v>363</v>
      </c>
    </row>
    <row r="71" spans="1:2" x14ac:dyDescent="0.25">
      <c r="A71" s="18" t="s">
        <v>38</v>
      </c>
      <c r="B71" s="19">
        <v>1458</v>
      </c>
    </row>
    <row r="72" spans="1:2" x14ac:dyDescent="0.25">
      <c r="A72" s="18" t="s">
        <v>8</v>
      </c>
      <c r="B72" s="19">
        <v>92381</v>
      </c>
    </row>
    <row r="73" spans="1:2" x14ac:dyDescent="0.25">
      <c r="A73" s="18" t="s">
        <v>29</v>
      </c>
      <c r="B73" s="19">
        <v>2902</v>
      </c>
    </row>
    <row r="74" spans="1:2" x14ac:dyDescent="0.25">
      <c r="A74" s="18" t="s">
        <v>42</v>
      </c>
      <c r="B74" s="19">
        <v>879</v>
      </c>
    </row>
    <row r="75" spans="1:2" x14ac:dyDescent="0.25">
      <c r="A75" s="18" t="s">
        <v>44</v>
      </c>
      <c r="B75" s="19">
        <v>736</v>
      </c>
    </row>
    <row r="76" spans="1:2" x14ac:dyDescent="0.25">
      <c r="A76" s="18" t="s">
        <v>22</v>
      </c>
      <c r="B76" s="19">
        <v>7016</v>
      </c>
    </row>
    <row r="77" spans="1:2" x14ac:dyDescent="0.25">
      <c r="A77" s="18" t="s">
        <v>57</v>
      </c>
      <c r="B77" s="19">
        <v>316</v>
      </c>
    </row>
    <row r="78" spans="1:2" x14ac:dyDescent="0.25">
      <c r="A78" s="18" t="s">
        <v>47</v>
      </c>
      <c r="B78" s="19">
        <v>657</v>
      </c>
    </row>
    <row r="79" spans="1:2" x14ac:dyDescent="0.25">
      <c r="A79" s="18" t="s">
        <v>37</v>
      </c>
      <c r="B79" s="19">
        <v>1554</v>
      </c>
    </row>
    <row r="80" spans="1:2" x14ac:dyDescent="0.25">
      <c r="A80" s="18" t="s">
        <v>62</v>
      </c>
      <c r="B80" s="19">
        <v>165</v>
      </c>
    </row>
    <row r="81" spans="1:3" x14ac:dyDescent="0.25">
      <c r="A81" s="18" t="s">
        <v>30</v>
      </c>
      <c r="B81" s="19">
        <v>2845</v>
      </c>
    </row>
    <row r="82" spans="1:3" x14ac:dyDescent="0.25">
      <c r="A82" s="18" t="s">
        <v>25</v>
      </c>
      <c r="B82" s="19">
        <v>4669</v>
      </c>
    </row>
    <row r="83" spans="1:3" x14ac:dyDescent="0.25">
      <c r="A83" s="18" t="s">
        <v>41</v>
      </c>
      <c r="B83" s="19">
        <v>1074</v>
      </c>
    </row>
    <row r="84" spans="1:3" x14ac:dyDescent="0.25">
      <c r="A84" s="18" t="s">
        <v>35</v>
      </c>
      <c r="B84" s="19">
        <v>1706</v>
      </c>
    </row>
    <row r="85" spans="1:3" x14ac:dyDescent="0.25">
      <c r="A85" s="18" t="s">
        <v>67</v>
      </c>
      <c r="B85" s="19">
        <v>33</v>
      </c>
    </row>
    <row r="86" spans="1:3" x14ac:dyDescent="0.25">
      <c r="A86" s="18" t="s">
        <v>56</v>
      </c>
      <c r="B86" s="19">
        <v>338</v>
      </c>
    </row>
    <row r="87" spans="1:3" x14ac:dyDescent="0.25">
      <c r="A87" s="18" t="s">
        <v>23</v>
      </c>
      <c r="B87" s="19">
        <v>5984</v>
      </c>
    </row>
    <row r="88" spans="1:3" x14ac:dyDescent="0.25">
      <c r="A88" s="18" t="s">
        <v>34</v>
      </c>
      <c r="B88" s="19">
        <v>1730</v>
      </c>
    </row>
    <row r="89" spans="1:3" x14ac:dyDescent="0.25">
      <c r="A89" s="18" t="s">
        <v>61</v>
      </c>
      <c r="B89" s="19">
        <v>217</v>
      </c>
    </row>
    <row r="90" spans="1:3" x14ac:dyDescent="0.25">
      <c r="A90" s="27" t="s">
        <v>64</v>
      </c>
      <c r="B90" s="30">
        <v>150</v>
      </c>
    </row>
    <row r="93" spans="1:3" x14ac:dyDescent="0.25">
      <c r="A93" s="13"/>
      <c r="B93" s="13"/>
      <c r="C93" s="20"/>
    </row>
    <row r="94" spans="1:3" x14ac:dyDescent="0.25">
      <c r="A94" s="33"/>
      <c r="B94" s="21"/>
      <c r="C94" s="22"/>
    </row>
    <row r="95" spans="1:3" x14ac:dyDescent="0.25">
      <c r="A95" s="34"/>
      <c r="B95" s="23"/>
      <c r="C95" s="24"/>
    </row>
    <row r="96" spans="1:3" x14ac:dyDescent="0.25">
      <c r="A96" s="34"/>
      <c r="B96" s="23"/>
      <c r="C96" s="24"/>
    </row>
    <row r="97" spans="1:3" x14ac:dyDescent="0.25">
      <c r="A97" s="34"/>
      <c r="B97" s="23"/>
      <c r="C97" s="24"/>
    </row>
    <row r="98" spans="1:3" x14ac:dyDescent="0.25">
      <c r="A98" s="34"/>
      <c r="B98" s="23"/>
      <c r="C98" s="24"/>
    </row>
    <row r="99" spans="1:3" x14ac:dyDescent="0.25">
      <c r="A99" s="34"/>
      <c r="B99" s="23"/>
      <c r="C99" s="24"/>
    </row>
    <row r="100" spans="1:3" x14ac:dyDescent="0.25">
      <c r="A100" s="34"/>
      <c r="B100" s="23"/>
      <c r="C100" s="24"/>
    </row>
    <row r="101" spans="1:3" x14ac:dyDescent="0.25">
      <c r="A101" s="34"/>
      <c r="B101" s="23"/>
      <c r="C101" s="24"/>
    </row>
    <row r="102" spans="1:3" x14ac:dyDescent="0.25">
      <c r="A102" s="34"/>
      <c r="B102" s="23"/>
      <c r="C102" s="24"/>
    </row>
    <row r="103" spans="1:3" x14ac:dyDescent="0.25">
      <c r="A103" s="34"/>
      <c r="B103" s="23"/>
      <c r="C103" s="24"/>
    </row>
    <row r="104" spans="1:3" x14ac:dyDescent="0.25">
      <c r="A104" s="34"/>
      <c r="B104" s="23"/>
      <c r="C104" s="24"/>
    </row>
    <row r="105" spans="1:3" x14ac:dyDescent="0.25">
      <c r="A105" s="34"/>
      <c r="B105" s="23"/>
      <c r="C105" s="24"/>
    </row>
    <row r="106" spans="1:3" x14ac:dyDescent="0.25">
      <c r="A106" s="34"/>
      <c r="B106" s="23"/>
      <c r="C106" s="24"/>
    </row>
    <row r="107" spans="1:3" x14ac:dyDescent="0.25">
      <c r="A107" s="34"/>
      <c r="B107" s="23"/>
      <c r="C107" s="24"/>
    </row>
    <row r="108" spans="1:3" x14ac:dyDescent="0.25">
      <c r="A108" s="34"/>
      <c r="B108" s="23"/>
      <c r="C108" s="24"/>
    </row>
    <row r="109" spans="1:3" x14ac:dyDescent="0.25">
      <c r="A109" s="34"/>
      <c r="B109" s="23"/>
      <c r="C109" s="24"/>
    </row>
    <row r="110" spans="1:3" x14ac:dyDescent="0.25">
      <c r="A110" s="34"/>
      <c r="B110" s="23"/>
      <c r="C110" s="24"/>
    </row>
    <row r="111" spans="1:3" x14ac:dyDescent="0.25">
      <c r="A111" s="34"/>
      <c r="B111" s="23"/>
      <c r="C111" s="24"/>
    </row>
    <row r="112" spans="1:3" x14ac:dyDescent="0.25">
      <c r="A112" s="34"/>
      <c r="B112" s="23"/>
      <c r="C112" s="24"/>
    </row>
    <row r="113" spans="1:3" x14ac:dyDescent="0.25">
      <c r="A113" s="34"/>
      <c r="B113" s="23"/>
      <c r="C113" s="24"/>
    </row>
    <row r="114" spans="1:3" x14ac:dyDescent="0.25">
      <c r="A114" s="34"/>
      <c r="B114" s="23"/>
      <c r="C114" s="24"/>
    </row>
    <row r="115" spans="1:3" x14ac:dyDescent="0.25">
      <c r="A115" s="34"/>
      <c r="B115" s="23"/>
      <c r="C115" s="24"/>
    </row>
    <row r="116" spans="1:3" x14ac:dyDescent="0.25">
      <c r="A116" s="34"/>
      <c r="B116" s="23"/>
      <c r="C116" s="24"/>
    </row>
    <row r="117" spans="1:3" x14ac:dyDescent="0.25">
      <c r="A117" s="34"/>
      <c r="B117" s="23"/>
      <c r="C117" s="24"/>
    </row>
    <row r="118" spans="1:3" x14ac:dyDescent="0.25">
      <c r="A118" s="34"/>
      <c r="B118" s="23"/>
      <c r="C118" s="24"/>
    </row>
    <row r="119" spans="1:3" x14ac:dyDescent="0.25">
      <c r="A119" s="34"/>
      <c r="B119" s="23"/>
      <c r="C119" s="24"/>
    </row>
    <row r="120" spans="1:3" x14ac:dyDescent="0.25">
      <c r="A120" s="34"/>
      <c r="B120" s="23"/>
      <c r="C120" s="24"/>
    </row>
    <row r="121" spans="1:3" x14ac:dyDescent="0.25">
      <c r="A121" s="34"/>
      <c r="B121" s="23"/>
      <c r="C121" s="24"/>
    </row>
    <row r="122" spans="1:3" x14ac:dyDescent="0.25">
      <c r="A122" s="34"/>
      <c r="B122" s="23"/>
      <c r="C122" s="24"/>
    </row>
    <row r="123" spans="1:3" x14ac:dyDescent="0.25">
      <c r="A123" s="34"/>
      <c r="B123" s="23"/>
      <c r="C123" s="24"/>
    </row>
    <row r="124" spans="1:3" x14ac:dyDescent="0.25">
      <c r="A124" s="34"/>
      <c r="B124" s="23"/>
      <c r="C124" s="24"/>
    </row>
    <row r="125" spans="1:3" x14ac:dyDescent="0.25">
      <c r="A125" s="34"/>
      <c r="B125" s="23"/>
      <c r="C125" s="24"/>
    </row>
    <row r="126" spans="1:3" x14ac:dyDescent="0.25">
      <c r="A126" s="34"/>
      <c r="B126" s="23"/>
      <c r="C126" s="24"/>
    </row>
    <row r="127" spans="1:3" x14ac:dyDescent="0.25">
      <c r="A127" s="35"/>
      <c r="B127" s="25"/>
      <c r="C127" s="26"/>
    </row>
  </sheetData>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U7"/>
  <sheetViews>
    <sheetView showGridLines="0" tabSelected="1" workbookViewId="0">
      <selection activeCell="A8" sqref="A8"/>
    </sheetView>
  </sheetViews>
  <sheetFormatPr defaultRowHeight="15" x14ac:dyDescent="0.25"/>
  <sheetData>
    <row r="1" spans="1:21" x14ac:dyDescent="0.25">
      <c r="A1" s="42" t="s">
        <v>75</v>
      </c>
      <c r="B1" s="43"/>
      <c r="C1" s="43"/>
      <c r="D1" s="43"/>
      <c r="E1" s="43"/>
      <c r="F1" s="43"/>
      <c r="G1" s="43"/>
      <c r="H1" s="43"/>
      <c r="I1" s="43"/>
      <c r="J1" s="43"/>
      <c r="K1" s="43"/>
      <c r="L1" s="43"/>
      <c r="M1" s="43"/>
      <c r="N1" s="43"/>
      <c r="O1" s="43"/>
      <c r="P1" s="43"/>
      <c r="Q1" s="43"/>
      <c r="R1" s="43"/>
      <c r="S1" s="43"/>
      <c r="T1" s="43"/>
      <c r="U1" s="43"/>
    </row>
    <row r="2" spans="1:21" x14ac:dyDescent="0.25">
      <c r="A2" s="43"/>
      <c r="B2" s="43"/>
      <c r="C2" s="43"/>
      <c r="D2" s="43"/>
      <c r="E2" s="43"/>
      <c r="F2" s="43"/>
      <c r="G2" s="43"/>
      <c r="H2" s="43"/>
      <c r="I2" s="43"/>
      <c r="J2" s="43"/>
      <c r="K2" s="43"/>
      <c r="L2" s="43"/>
      <c r="M2" s="43"/>
      <c r="N2" s="43"/>
      <c r="O2" s="43"/>
      <c r="P2" s="43"/>
      <c r="Q2" s="43"/>
      <c r="R2" s="43"/>
      <c r="S2" s="43"/>
      <c r="T2" s="43"/>
      <c r="U2" s="43"/>
    </row>
    <row r="3" spans="1:21" x14ac:dyDescent="0.25">
      <c r="A3" s="36"/>
      <c r="B3" s="36"/>
      <c r="C3" s="36"/>
      <c r="D3" s="36"/>
      <c r="E3" s="36"/>
      <c r="F3" s="36"/>
      <c r="G3" s="36"/>
      <c r="H3" s="36"/>
      <c r="I3" s="36"/>
      <c r="J3" s="36"/>
      <c r="K3" s="36"/>
      <c r="L3" s="36"/>
      <c r="M3" s="44" t="s">
        <v>77</v>
      </c>
      <c r="N3" s="45"/>
      <c r="O3" s="45"/>
      <c r="P3" s="47" t="s">
        <v>80</v>
      </c>
      <c r="Q3" s="47"/>
      <c r="R3" s="47"/>
      <c r="S3" s="47"/>
      <c r="T3" s="50" t="s">
        <v>84</v>
      </c>
      <c r="U3" s="51"/>
    </row>
    <row r="4" spans="1:21" x14ac:dyDescent="0.25">
      <c r="A4" s="36"/>
      <c r="B4" s="36"/>
      <c r="C4" s="36"/>
      <c r="D4" s="36"/>
      <c r="E4" s="36"/>
      <c r="F4" s="36"/>
      <c r="G4" s="36"/>
      <c r="H4" s="36"/>
      <c r="I4" s="36"/>
      <c r="J4" s="36"/>
      <c r="K4" s="36"/>
      <c r="L4" s="36"/>
      <c r="M4" s="44" t="s">
        <v>78</v>
      </c>
      <c r="N4" s="45"/>
      <c r="O4" s="45"/>
      <c r="P4" s="47" t="s">
        <v>81</v>
      </c>
      <c r="Q4" s="47"/>
      <c r="R4" s="47"/>
      <c r="S4" s="47"/>
      <c r="T4" s="38" t="s">
        <v>85</v>
      </c>
      <c r="U4" s="39"/>
    </row>
    <row r="5" spans="1:21" x14ac:dyDescent="0.25">
      <c r="A5" s="36"/>
      <c r="B5" s="36"/>
      <c r="C5" s="36"/>
      <c r="D5" s="36"/>
      <c r="E5" s="36"/>
      <c r="F5" s="36"/>
      <c r="G5" s="36"/>
      <c r="H5" s="36"/>
      <c r="I5" s="36"/>
      <c r="J5" s="36"/>
      <c r="K5" s="36"/>
      <c r="L5" s="36"/>
      <c r="M5" s="46" t="s">
        <v>79</v>
      </c>
      <c r="N5" s="46"/>
      <c r="O5" s="46"/>
      <c r="P5" s="48" t="s">
        <v>82</v>
      </c>
      <c r="Q5" s="49"/>
      <c r="R5" s="49"/>
      <c r="S5" s="49"/>
      <c r="T5" s="38" t="s">
        <v>86</v>
      </c>
      <c r="U5" s="39"/>
    </row>
    <row r="6" spans="1:21" ht="19.5" x14ac:dyDescent="0.3">
      <c r="A6" s="36"/>
      <c r="B6" s="36"/>
      <c r="C6" s="36"/>
      <c r="D6" s="36"/>
      <c r="E6" s="36"/>
      <c r="F6" s="36"/>
      <c r="G6" s="36"/>
      <c r="H6" s="36"/>
      <c r="I6" s="36"/>
      <c r="J6" s="36"/>
      <c r="K6" s="36"/>
      <c r="L6" s="36"/>
      <c r="M6" s="46">
        <v>5601</v>
      </c>
      <c r="N6" s="46"/>
      <c r="O6" s="46"/>
      <c r="P6" s="48" t="s">
        <v>83</v>
      </c>
      <c r="Q6" s="49"/>
      <c r="R6" s="49"/>
      <c r="S6" s="49"/>
      <c r="T6" s="37">
        <v>40</v>
      </c>
      <c r="U6" s="37"/>
    </row>
    <row r="7" spans="1:21" ht="19.5" x14ac:dyDescent="0.3">
      <c r="A7" s="36"/>
      <c r="B7" s="36"/>
      <c r="C7" s="36"/>
      <c r="D7" s="36"/>
      <c r="E7" s="36"/>
      <c r="F7" s="36"/>
      <c r="G7" s="36"/>
      <c r="H7" s="36"/>
      <c r="I7" s="36"/>
      <c r="J7" s="36"/>
      <c r="K7" s="36"/>
      <c r="L7" s="36"/>
      <c r="M7" s="40" t="s">
        <v>87</v>
      </c>
      <c r="N7" s="41"/>
      <c r="O7" s="41"/>
      <c r="P7" s="41"/>
      <c r="Q7" s="41"/>
      <c r="R7" s="41"/>
      <c r="S7" s="41"/>
      <c r="T7" s="37" t="s">
        <v>88</v>
      </c>
      <c r="U7" s="37"/>
    </row>
  </sheetData>
  <mergeCells count="13">
    <mergeCell ref="T4:U4"/>
    <mergeCell ref="T5:U5"/>
    <mergeCell ref="M7:S7"/>
    <mergeCell ref="A1:U2"/>
    <mergeCell ref="M3:O3"/>
    <mergeCell ref="M4:O4"/>
    <mergeCell ref="M5:O5"/>
    <mergeCell ref="M6:O6"/>
    <mergeCell ref="P3:S3"/>
    <mergeCell ref="P4:S4"/>
    <mergeCell ref="P5:S5"/>
    <mergeCell ref="P6:S6"/>
    <mergeCell ref="T3: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000"/>
  <sheetViews>
    <sheetView workbookViewId="0">
      <selection activeCell="G9" sqref="G9"/>
    </sheetView>
  </sheetViews>
  <sheetFormatPr defaultColWidth="14.42578125" defaultRowHeight="15" customHeight="1" x14ac:dyDescent="0.25"/>
  <cols>
    <col min="1" max="1" width="5.7109375" customWidth="1"/>
    <col min="2" max="2" width="7.7109375" customWidth="1"/>
    <col min="3" max="3" width="10.42578125" customWidth="1"/>
    <col min="4" max="4" width="9.28515625" customWidth="1"/>
    <col min="5" max="5" width="11.5703125" customWidth="1"/>
    <col min="6" max="6" width="12.85546875" style="31" customWidth="1"/>
    <col min="7" max="7" width="8.42578125" customWidth="1"/>
    <col min="8" max="8" width="5.7109375" customWidth="1"/>
    <col min="9" max="9" width="8.140625" customWidth="1"/>
    <col min="10" max="10" width="10.140625" customWidth="1"/>
    <col min="11" max="11" width="12.28515625" customWidth="1"/>
    <col min="12" max="26" width="8.7109375" customWidth="1"/>
  </cols>
  <sheetData>
    <row r="2" spans="2:11" x14ac:dyDescent="0.25">
      <c r="B2" s="1" t="s">
        <v>0</v>
      </c>
    </row>
    <row r="4" spans="2:11" x14ac:dyDescent="0.25">
      <c r="B4" s="2" t="s">
        <v>1</v>
      </c>
      <c r="C4" s="2" t="s">
        <v>2</v>
      </c>
      <c r="D4" s="2" t="s">
        <v>3</v>
      </c>
      <c r="E4" s="12" t="s">
        <v>70</v>
      </c>
      <c r="F4" s="32" t="s">
        <v>4</v>
      </c>
      <c r="G4" s="2" t="s">
        <v>5</v>
      </c>
      <c r="H4" s="2" t="s">
        <v>6</v>
      </c>
      <c r="J4" s="3" t="s">
        <v>7</v>
      </c>
      <c r="K4" s="4">
        <f>SUM(Sheet1!$G$5:$G$60)</f>
        <v>1267658</v>
      </c>
    </row>
    <row r="5" spans="2:11" x14ac:dyDescent="0.25">
      <c r="B5" s="5" t="s">
        <v>8</v>
      </c>
      <c r="C5" s="2">
        <v>92381</v>
      </c>
      <c r="D5" s="2">
        <v>2373</v>
      </c>
      <c r="E5" s="2">
        <f>Table_1[[#This Row],[positive]]+Table_1[[#This Row],[deaths]]</f>
        <v>94754</v>
      </c>
      <c r="F5" s="6">
        <v>43923.40625</v>
      </c>
      <c r="G5" s="5">
        <v>238965</v>
      </c>
      <c r="H5" s="7">
        <f>Sheet1!$C5/Sheet1!$G5</f>
        <v>0.38658799405770722</v>
      </c>
      <c r="J5" s="3" t="s">
        <v>9</v>
      </c>
      <c r="K5" s="4">
        <f>SUM(Sheet1!$C$5:$C$60)</f>
        <v>239009</v>
      </c>
    </row>
    <row r="6" spans="2:11" x14ac:dyDescent="0.25">
      <c r="B6" s="5" t="s">
        <v>10</v>
      </c>
      <c r="C6" s="2">
        <v>25590</v>
      </c>
      <c r="D6" s="2">
        <v>537</v>
      </c>
      <c r="E6" s="2">
        <f>Table_1[[#This Row],[positive]]+Table_1[[#This Row],[deaths]]</f>
        <v>26127</v>
      </c>
      <c r="F6" s="6">
        <v>43923.458333333336</v>
      </c>
      <c r="G6" s="5">
        <v>59110</v>
      </c>
      <c r="H6" s="7">
        <f>Sheet1!$C6/Sheet1!$G6</f>
        <v>0.43292167145998983</v>
      </c>
      <c r="J6" s="3" t="s">
        <v>11</v>
      </c>
      <c r="K6" s="8">
        <f>K5/K4</f>
        <v>0.18854375549241198</v>
      </c>
    </row>
    <row r="7" spans="2:11" x14ac:dyDescent="0.25">
      <c r="B7" s="5" t="s">
        <v>12</v>
      </c>
      <c r="C7" s="2">
        <v>10791</v>
      </c>
      <c r="D7" s="2">
        <v>417</v>
      </c>
      <c r="E7" s="2">
        <f>Table_1[[#This Row],[positive]]+Table_1[[#This Row],[deaths]]</f>
        <v>11208</v>
      </c>
      <c r="F7" s="6">
        <v>43923.375</v>
      </c>
      <c r="G7" s="5">
        <v>22684</v>
      </c>
      <c r="H7" s="7">
        <f>Sheet1!$C7/Sheet1!$G7</f>
        <v>0.47570975136660199</v>
      </c>
      <c r="J7" s="3" t="s">
        <v>13</v>
      </c>
      <c r="K7" s="4">
        <f>SUM(Sheet1!$D$5:$D$60)</f>
        <v>5784</v>
      </c>
    </row>
    <row r="8" spans="2:11" x14ac:dyDescent="0.25">
      <c r="B8" s="5" t="s">
        <v>14</v>
      </c>
      <c r="C8" s="2">
        <v>9191</v>
      </c>
      <c r="D8" s="2">
        <v>203</v>
      </c>
      <c r="E8" s="2">
        <f>Table_1[[#This Row],[positive]]+Table_1[[#This Row],[deaths]]</f>
        <v>9394</v>
      </c>
      <c r="F8" s="6">
        <v>43922.916666666664</v>
      </c>
      <c r="G8" s="5">
        <v>33000</v>
      </c>
      <c r="H8" s="7">
        <f>Sheet1!$C8/Sheet1!$G8</f>
        <v>0.27851515151515149</v>
      </c>
    </row>
    <row r="9" spans="2:11" x14ac:dyDescent="0.25">
      <c r="B9" s="5" t="s">
        <v>15</v>
      </c>
      <c r="C9" s="2">
        <v>9150</v>
      </c>
      <c r="D9" s="2">
        <v>310</v>
      </c>
      <c r="E9" s="2">
        <f>Table_1[[#This Row],[positive]]+Table_1[[#This Row],[deaths]]</f>
        <v>9460</v>
      </c>
      <c r="F9" s="6">
        <v>43923.458333333336</v>
      </c>
      <c r="G9" s="5">
        <v>51086</v>
      </c>
      <c r="H9" s="7">
        <f>Sheet1!$C9/Sheet1!$G9</f>
        <v>0.17910973652272638</v>
      </c>
      <c r="J9" s="3" t="s">
        <v>16</v>
      </c>
      <c r="K9" s="9">
        <f>MAX(Sheet1!$F$5:$F$60)</f>
        <v>43923.614583333336</v>
      </c>
    </row>
    <row r="10" spans="2:11" x14ac:dyDescent="0.25">
      <c r="B10" s="5" t="s">
        <v>17</v>
      </c>
      <c r="C10" s="2">
        <v>8966</v>
      </c>
      <c r="D10" s="2">
        <v>154</v>
      </c>
      <c r="E10" s="2">
        <f>Table_1[[#This Row],[positive]]+Table_1[[#This Row],[deaths]]</f>
        <v>9120</v>
      </c>
      <c r="F10" s="6">
        <v>43923.583333333336</v>
      </c>
      <c r="G10" s="5">
        <v>56608</v>
      </c>
      <c r="H10" s="7">
        <f>Sheet1!$C10/Sheet1!$G10</f>
        <v>0.15838750706613905</v>
      </c>
      <c r="J10" s="3" t="s">
        <v>18</v>
      </c>
      <c r="K10" s="9">
        <f>MIN(Sheet1!$F$5:$F$60)</f>
        <v>43920.875</v>
      </c>
    </row>
    <row r="11" spans="2:11" x14ac:dyDescent="0.25">
      <c r="B11" s="5" t="s">
        <v>19</v>
      </c>
      <c r="C11" s="2">
        <v>8010</v>
      </c>
      <c r="D11" s="2">
        <v>128</v>
      </c>
      <c r="E11" s="2">
        <f>Table_1[[#This Row],[positive]]+Table_1[[#This Row],[deaths]]</f>
        <v>8138</v>
      </c>
      <c r="F11" s="6">
        <v>43923.375694444447</v>
      </c>
      <c r="G11" s="5">
        <v>77296</v>
      </c>
      <c r="H11" s="7">
        <f>Sheet1!$C11/Sheet1!$G11</f>
        <v>0.10362761333057338</v>
      </c>
      <c r="J11" s="3" t="s">
        <v>20</v>
      </c>
      <c r="K11" s="10">
        <f>ROWS(Sheet1!$B$5:$H$60)</f>
        <v>56</v>
      </c>
    </row>
    <row r="12" spans="2:11" x14ac:dyDescent="0.25">
      <c r="B12" s="5" t="s">
        <v>21</v>
      </c>
      <c r="C12" s="2">
        <v>7695</v>
      </c>
      <c r="D12" s="2">
        <v>157</v>
      </c>
      <c r="E12" s="2">
        <f>Table_1[[#This Row],[positive]]+Table_1[[#This Row],[deaths]]</f>
        <v>7852</v>
      </c>
      <c r="F12" s="6">
        <v>43922.916666666664</v>
      </c>
      <c r="G12" s="5">
        <v>43656</v>
      </c>
      <c r="H12" s="7">
        <f>Sheet1!$C12/Sheet1!$G12</f>
        <v>0.17626443100604727</v>
      </c>
    </row>
    <row r="13" spans="2:11" x14ac:dyDescent="0.25">
      <c r="B13" s="5" t="s">
        <v>22</v>
      </c>
      <c r="C13" s="2">
        <v>7016</v>
      </c>
      <c r="D13" s="2">
        <v>90</v>
      </c>
      <c r="E13" s="2">
        <f>Table_1[[#This Row],[positive]]+Table_1[[#This Row],[deaths]]</f>
        <v>7106</v>
      </c>
      <c r="F13" s="6">
        <v>43923.416666666664</v>
      </c>
      <c r="G13" s="5">
        <v>54714</v>
      </c>
      <c r="H13" s="7">
        <f>Sheet1!$C13/Sheet1!$G13</f>
        <v>0.1282304346236795</v>
      </c>
      <c r="J13" s="11"/>
    </row>
    <row r="14" spans="2:11" x14ac:dyDescent="0.25">
      <c r="B14" s="5" t="s">
        <v>23</v>
      </c>
      <c r="C14" s="2">
        <v>5984</v>
      </c>
      <c r="D14" s="2">
        <v>247</v>
      </c>
      <c r="E14" s="2">
        <f>Table_1[[#This Row],[positive]]+Table_1[[#This Row],[deaths]]</f>
        <v>6231</v>
      </c>
      <c r="F14" s="6">
        <v>43922.75</v>
      </c>
      <c r="G14" s="5">
        <v>74798</v>
      </c>
      <c r="H14" s="7">
        <f>Sheet1!$C14/Sheet1!$G14</f>
        <v>8.0002139094628194E-2</v>
      </c>
    </row>
    <row r="15" spans="2:11" x14ac:dyDescent="0.25">
      <c r="B15" s="5" t="s">
        <v>24</v>
      </c>
      <c r="C15" s="2">
        <v>5348</v>
      </c>
      <c r="D15" s="2">
        <v>163</v>
      </c>
      <c r="E15" s="2">
        <f>Table_1[[#This Row],[positive]]+Table_1[[#This Row],[deaths]]</f>
        <v>5511</v>
      </c>
      <c r="F15" s="6">
        <v>43923.394444444442</v>
      </c>
      <c r="G15" s="5">
        <v>22957</v>
      </c>
      <c r="H15" s="7">
        <f>Sheet1!$C15/Sheet1!$G15</f>
        <v>0.2329572679357059</v>
      </c>
    </row>
    <row r="16" spans="2:11" x14ac:dyDescent="0.25">
      <c r="B16" s="5" t="s">
        <v>25</v>
      </c>
      <c r="C16" s="2">
        <v>4669</v>
      </c>
      <c r="D16" s="2">
        <v>70</v>
      </c>
      <c r="E16" s="2">
        <f>Table_1[[#This Row],[positive]]+Table_1[[#This Row],[deaths]]</f>
        <v>4739</v>
      </c>
      <c r="F16" s="6">
        <v>43922.791666666664</v>
      </c>
      <c r="G16" s="5">
        <v>50679</v>
      </c>
      <c r="H16" s="7">
        <f>Sheet1!$C16/Sheet1!$G16</f>
        <v>9.2128889678170442E-2</v>
      </c>
    </row>
    <row r="17" spans="2:8" x14ac:dyDescent="0.25">
      <c r="B17" s="5" t="s">
        <v>26</v>
      </c>
      <c r="C17" s="2">
        <v>3824</v>
      </c>
      <c r="D17" s="2">
        <v>112</v>
      </c>
      <c r="E17" s="2">
        <f>Table_1[[#This Row],[positive]]+Table_1[[#This Row],[deaths]]</f>
        <v>3936</v>
      </c>
      <c r="F17" s="6">
        <v>43923.5625</v>
      </c>
      <c r="G17" s="5">
        <v>18300</v>
      </c>
      <c r="H17" s="7">
        <f>Sheet1!$C17/Sheet1!$G17</f>
        <v>0.20896174863387978</v>
      </c>
    </row>
    <row r="18" spans="2:8" x14ac:dyDescent="0.25">
      <c r="B18" s="5" t="s">
        <v>27</v>
      </c>
      <c r="C18" s="2">
        <v>3342</v>
      </c>
      <c r="D18" s="2">
        <v>80</v>
      </c>
      <c r="E18" s="2">
        <f>Table_1[[#This Row],[positive]]+Table_1[[#This Row],[deaths]]</f>
        <v>3422</v>
      </c>
      <c r="F18" s="6">
        <v>43922.666666666664</v>
      </c>
      <c r="G18" s="5">
        <v>18645</v>
      </c>
      <c r="H18" s="7">
        <f>Sheet1!$C18/Sheet1!$G18</f>
        <v>0.17924376508447304</v>
      </c>
    </row>
    <row r="19" spans="2:8" x14ac:dyDescent="0.25">
      <c r="B19" s="5" t="s">
        <v>28</v>
      </c>
      <c r="C19" s="2">
        <v>3039</v>
      </c>
      <c r="D19" s="2">
        <v>78</v>
      </c>
      <c r="E19" s="2">
        <f>Table_1[[#This Row],[positive]]+Table_1[[#This Row],[deaths]]</f>
        <v>3117</v>
      </c>
      <c r="F19" s="6">
        <v>43922.915972222225</v>
      </c>
      <c r="G19" s="5">
        <v>16285</v>
      </c>
      <c r="H19" s="7">
        <f>Sheet1!$C19/Sheet1!$G19</f>
        <v>0.18661344795824378</v>
      </c>
    </row>
    <row r="20" spans="2:8" x14ac:dyDescent="0.25">
      <c r="B20" s="5" t="s">
        <v>29</v>
      </c>
      <c r="C20" s="2">
        <v>2902</v>
      </c>
      <c r="D20" s="2">
        <v>81</v>
      </c>
      <c r="E20" s="2">
        <f>Table_1[[#This Row],[positive]]+Table_1[[#This Row],[deaths]]</f>
        <v>2983</v>
      </c>
      <c r="F20" s="6">
        <v>43923.5</v>
      </c>
      <c r="G20" s="5">
        <v>34918</v>
      </c>
      <c r="H20" s="7">
        <f>Sheet1!$C20/Sheet1!$G20</f>
        <v>8.3108998224411479E-2</v>
      </c>
    </row>
    <row r="21" spans="2:8" ht="15.75" customHeight="1" x14ac:dyDescent="0.25">
      <c r="B21" s="5" t="s">
        <v>30</v>
      </c>
      <c r="C21" s="2">
        <v>2845</v>
      </c>
      <c r="D21" s="2">
        <v>32</v>
      </c>
      <c r="E21" s="2">
        <f>Table_1[[#This Row],[positive]]+Table_1[[#This Row],[deaths]]</f>
        <v>2877</v>
      </c>
      <c r="F21" s="6">
        <v>43923.541666666664</v>
      </c>
      <c r="G21" s="5">
        <v>34611</v>
      </c>
      <c r="H21" s="7">
        <f>Sheet1!$C21/Sheet1!$G21</f>
        <v>8.2199300800323602E-2</v>
      </c>
    </row>
    <row r="22" spans="2:8" ht="15.75" customHeight="1" x14ac:dyDescent="0.25">
      <c r="B22" s="5" t="s">
        <v>31</v>
      </c>
      <c r="C22" s="2">
        <v>2331</v>
      </c>
      <c r="D22" s="2">
        <v>36</v>
      </c>
      <c r="E22" s="2">
        <f>Table_1[[#This Row],[positive]]+Table_1[[#This Row],[deaths]]</f>
        <v>2367</v>
      </c>
      <c r="F22" s="6">
        <v>43923.333333333336</v>
      </c>
      <c r="G22" s="5">
        <v>21221</v>
      </c>
      <c r="H22" s="7">
        <f>Sheet1!$C22/Sheet1!$G22</f>
        <v>0.10984402243061119</v>
      </c>
    </row>
    <row r="23" spans="2:8" ht="15.75" customHeight="1" x14ac:dyDescent="0.25">
      <c r="B23" s="5" t="s">
        <v>32</v>
      </c>
      <c r="C23" s="2">
        <v>1857</v>
      </c>
      <c r="D23" s="2">
        <v>16</v>
      </c>
      <c r="E23" s="2">
        <f>Table_1[[#This Row],[positive]]+Table_1[[#This Row],[deaths]]</f>
        <v>1873</v>
      </c>
      <c r="F23" s="6">
        <v>43923.5</v>
      </c>
      <c r="G23" s="5">
        <v>28679</v>
      </c>
      <c r="H23" s="7">
        <f>Sheet1!$C23/Sheet1!$G23</f>
        <v>6.4751211687994706E-2</v>
      </c>
    </row>
    <row r="24" spans="2:8" ht="15.75" customHeight="1" x14ac:dyDescent="0.25">
      <c r="B24" s="5" t="s">
        <v>33</v>
      </c>
      <c r="C24" s="2">
        <v>1834</v>
      </c>
      <c r="D24" s="2">
        <v>19</v>
      </c>
      <c r="E24" s="2">
        <f>Table_1[[#This Row],[positive]]+Table_1[[#This Row],[deaths]]</f>
        <v>1853</v>
      </c>
      <c r="F24" s="6">
        <v>43923.541666666664</v>
      </c>
      <c r="G24" s="5">
        <v>19683</v>
      </c>
      <c r="H24" s="7">
        <f>Sheet1!$C24/Sheet1!$G24</f>
        <v>9.3176853121983441E-2</v>
      </c>
    </row>
    <row r="25" spans="2:8" ht="15.75" customHeight="1" x14ac:dyDescent="0.25">
      <c r="B25" s="5" t="s">
        <v>34</v>
      </c>
      <c r="C25" s="2">
        <v>1730</v>
      </c>
      <c r="D25" s="2">
        <v>31</v>
      </c>
      <c r="E25" s="2">
        <f>Table_1[[#This Row],[positive]]+Table_1[[#This Row],[deaths]]</f>
        <v>1761</v>
      </c>
      <c r="F25" s="6">
        <v>43923.583333333336</v>
      </c>
      <c r="G25" s="5">
        <v>22047</v>
      </c>
      <c r="H25" s="7">
        <f>Sheet1!$C25/Sheet1!$G25</f>
        <v>7.8468725903751077E-2</v>
      </c>
    </row>
    <row r="26" spans="2:8" ht="15.75" customHeight="1" x14ac:dyDescent="0.25">
      <c r="B26" s="5" t="s">
        <v>35</v>
      </c>
      <c r="C26" s="2">
        <v>1706</v>
      </c>
      <c r="D26" s="2">
        <v>41</v>
      </c>
      <c r="E26" s="2">
        <f>Table_1[[#This Row],[positive]]+Table_1[[#This Row],[deaths]]</f>
        <v>1747</v>
      </c>
      <c r="F26" s="6">
        <v>43923.291666666664</v>
      </c>
      <c r="G26" s="5">
        <v>17589</v>
      </c>
      <c r="H26" s="7">
        <f>Sheet1!$C26/Sheet1!$G26</f>
        <v>9.6992438455853092E-2</v>
      </c>
    </row>
    <row r="27" spans="2:8" ht="15.75" customHeight="1" x14ac:dyDescent="0.25">
      <c r="B27" s="5" t="s">
        <v>36</v>
      </c>
      <c r="C27" s="2">
        <v>1598</v>
      </c>
      <c r="D27" s="2">
        <v>32</v>
      </c>
      <c r="E27" s="2">
        <f>Table_1[[#This Row],[positive]]+Table_1[[#This Row],[deaths]]</f>
        <v>1630</v>
      </c>
      <c r="F27" s="6">
        <v>43922.916666666664</v>
      </c>
      <c r="G27" s="5">
        <v>22709</v>
      </c>
      <c r="H27" s="7">
        <f>Sheet1!$C27/Sheet1!$G27</f>
        <v>7.0368576335373634E-2</v>
      </c>
    </row>
    <row r="28" spans="2:8" ht="15.75" customHeight="1" x14ac:dyDescent="0.25">
      <c r="B28" s="5" t="s">
        <v>37</v>
      </c>
      <c r="C28" s="2">
        <v>1554</v>
      </c>
      <c r="D28" s="2">
        <v>31</v>
      </c>
      <c r="E28" s="2">
        <f>Table_1[[#This Row],[positive]]+Table_1[[#This Row],[deaths]]</f>
        <v>1585</v>
      </c>
      <c r="F28" s="6">
        <v>43923.586111111108</v>
      </c>
      <c r="G28" s="5">
        <v>6995</v>
      </c>
      <c r="H28" s="7">
        <f>Sheet1!$C28/Sheet1!$G28</f>
        <v>0.22215868477483916</v>
      </c>
    </row>
    <row r="29" spans="2:8" ht="15.75" customHeight="1" x14ac:dyDescent="0.25">
      <c r="B29" s="5" t="s">
        <v>38</v>
      </c>
      <c r="C29" s="2">
        <v>1458</v>
      </c>
      <c r="D29" s="2">
        <v>38</v>
      </c>
      <c r="E29" s="2">
        <f>Table_1[[#This Row],[positive]]+Table_1[[#This Row],[deaths]]</f>
        <v>1496</v>
      </c>
      <c r="F29" s="6">
        <v>43923.3125</v>
      </c>
      <c r="G29" s="5">
        <v>14046</v>
      </c>
      <c r="H29" s="7">
        <f>Sheet1!$C29/Sheet1!$G29</f>
        <v>0.10380179410508329</v>
      </c>
    </row>
    <row r="30" spans="2:8" ht="15.75" customHeight="1" x14ac:dyDescent="0.25">
      <c r="B30" s="5" t="s">
        <v>39</v>
      </c>
      <c r="C30" s="2">
        <v>1233</v>
      </c>
      <c r="D30" s="2">
        <v>32</v>
      </c>
      <c r="E30" s="2">
        <f>Table_1[[#This Row],[positive]]+Table_1[[#This Row],[deaths]]</f>
        <v>1265</v>
      </c>
      <c r="F30" s="6">
        <v>43922.916666666664</v>
      </c>
      <c r="G30" s="5">
        <v>8736</v>
      </c>
      <c r="H30" s="7">
        <f>Sheet1!$C30/Sheet1!$G30</f>
        <v>0.14114010989010989</v>
      </c>
    </row>
    <row r="31" spans="2:8" ht="15.75" customHeight="1" x14ac:dyDescent="0.25">
      <c r="B31" s="5" t="s">
        <v>40</v>
      </c>
      <c r="C31" s="2">
        <v>1177</v>
      </c>
      <c r="D31" s="2">
        <v>26</v>
      </c>
      <c r="E31" s="2">
        <f>Table_1[[#This Row],[positive]]+Table_1[[#This Row],[deaths]]</f>
        <v>1203</v>
      </c>
      <c r="F31" s="6">
        <v>43922.708333333336</v>
      </c>
      <c r="G31" s="5">
        <v>5930</v>
      </c>
      <c r="H31" s="7">
        <f>Sheet1!$C31/Sheet1!$G31</f>
        <v>0.19848229342327151</v>
      </c>
    </row>
    <row r="32" spans="2:8" ht="15.75" customHeight="1" x14ac:dyDescent="0.25">
      <c r="B32" s="5" t="s">
        <v>41</v>
      </c>
      <c r="C32" s="2">
        <v>1074</v>
      </c>
      <c r="D32" s="2">
        <v>7</v>
      </c>
      <c r="E32" s="2">
        <f>Table_1[[#This Row],[positive]]+Table_1[[#This Row],[deaths]]</f>
        <v>1081</v>
      </c>
      <c r="F32" s="6">
        <v>43923.541666666664</v>
      </c>
      <c r="G32" s="5">
        <v>21065</v>
      </c>
      <c r="H32" s="7">
        <f>Sheet1!$C32/Sheet1!$G32</f>
        <v>5.0985046285307381E-2</v>
      </c>
    </row>
    <row r="33" spans="2:8" ht="15.75" customHeight="1" x14ac:dyDescent="0.25">
      <c r="B33" s="5" t="s">
        <v>42</v>
      </c>
      <c r="C33" s="2">
        <v>879</v>
      </c>
      <c r="D33" s="2">
        <v>34</v>
      </c>
      <c r="E33" s="2">
        <f>Table_1[[#This Row],[positive]]+Table_1[[#This Row],[deaths]]</f>
        <v>913</v>
      </c>
      <c r="F33" s="6">
        <v>43922.25</v>
      </c>
      <c r="G33" s="5">
        <v>2144</v>
      </c>
      <c r="H33" s="7">
        <f>Sheet1!$C33/Sheet1!$G33</f>
        <v>0.4099813432835821</v>
      </c>
    </row>
    <row r="34" spans="2:8" ht="15.75" customHeight="1" x14ac:dyDescent="0.25">
      <c r="B34" s="5" t="s">
        <v>43</v>
      </c>
      <c r="C34" s="2">
        <v>742</v>
      </c>
      <c r="D34" s="2">
        <v>18</v>
      </c>
      <c r="E34" s="2">
        <f>Table_1[[#This Row],[positive]]+Table_1[[#This Row],[deaths]]</f>
        <v>760</v>
      </c>
      <c r="F34" s="6">
        <v>43923.416666666664</v>
      </c>
      <c r="G34" s="5">
        <v>22394</v>
      </c>
      <c r="H34" s="7">
        <f>Sheet1!$C34/Sheet1!$G34</f>
        <v>3.313387514512816E-2</v>
      </c>
    </row>
    <row r="35" spans="2:8" ht="15.75" customHeight="1" x14ac:dyDescent="0.25">
      <c r="B35" s="5" t="s">
        <v>44</v>
      </c>
      <c r="C35" s="2">
        <v>736</v>
      </c>
      <c r="D35" s="2">
        <v>19</v>
      </c>
      <c r="E35" s="2">
        <f>Table_1[[#This Row],[positive]]+Table_1[[#This Row],[deaths]]</f>
        <v>755</v>
      </c>
      <c r="F35" s="6">
        <v>43922.375</v>
      </c>
      <c r="G35" s="5">
        <v>14868</v>
      </c>
      <c r="H35" s="7">
        <f>Sheet1!$C35/Sheet1!$G35</f>
        <v>4.9502286790422387E-2</v>
      </c>
    </row>
    <row r="36" spans="2:8" ht="15.75" customHeight="1" x14ac:dyDescent="0.25">
      <c r="B36" s="5" t="s">
        <v>45</v>
      </c>
      <c r="C36" s="2">
        <v>680</v>
      </c>
      <c r="D36" s="2">
        <v>20</v>
      </c>
      <c r="E36" s="2">
        <f>Table_1[[#This Row],[positive]]+Table_1[[#This Row],[deaths]]</f>
        <v>700</v>
      </c>
      <c r="F36" s="6">
        <v>43922.625</v>
      </c>
      <c r="G36" s="5">
        <v>7900</v>
      </c>
      <c r="H36" s="7">
        <f>Sheet1!$C36/Sheet1!$G36</f>
        <v>8.6075949367088608E-2</v>
      </c>
    </row>
    <row r="37" spans="2:8" ht="15.75" customHeight="1" x14ac:dyDescent="0.25">
      <c r="B37" s="5" t="s">
        <v>46</v>
      </c>
      <c r="C37" s="2">
        <v>669</v>
      </c>
      <c r="D37" s="2">
        <v>9</v>
      </c>
      <c r="E37" s="2">
        <f>Table_1[[#This Row],[positive]]+Table_1[[#This Row],[deaths]]</f>
        <v>678</v>
      </c>
      <c r="F37" s="6">
        <v>43922.708333333336</v>
      </c>
      <c r="G37" s="5">
        <v>7282</v>
      </c>
      <c r="H37" s="7">
        <f>Sheet1!$C37/Sheet1!$G37</f>
        <v>9.1870365284262567E-2</v>
      </c>
    </row>
    <row r="38" spans="2:8" ht="15.75" customHeight="1" x14ac:dyDescent="0.25">
      <c r="B38" s="5" t="s">
        <v>47</v>
      </c>
      <c r="C38" s="2">
        <v>657</v>
      </c>
      <c r="D38" s="2">
        <v>12</v>
      </c>
      <c r="E38" s="2">
        <f>Table_1[[#This Row],[positive]]+Table_1[[#This Row],[deaths]]</f>
        <v>669</v>
      </c>
      <c r="F38" s="6">
        <v>43923.581944444442</v>
      </c>
      <c r="G38" s="5">
        <v>5069</v>
      </c>
      <c r="H38" s="7">
        <f>Sheet1!$C38/Sheet1!$G38</f>
        <v>0.12961136318800554</v>
      </c>
    </row>
    <row r="39" spans="2:8" ht="15.75" customHeight="1" x14ac:dyDescent="0.25">
      <c r="B39" s="5" t="s">
        <v>48</v>
      </c>
      <c r="C39" s="2">
        <v>653</v>
      </c>
      <c r="D39" s="2">
        <v>12</v>
      </c>
      <c r="E39" s="2">
        <f>Table_1[[#This Row],[positive]]+Table_1[[#This Row],[deaths]]</f>
        <v>665</v>
      </c>
      <c r="F39" s="6">
        <v>43923.291666666664</v>
      </c>
      <c r="G39" s="5">
        <v>5070</v>
      </c>
      <c r="H39" s="7">
        <f>Sheet1!$C39/Sheet1!$G39</f>
        <v>0.12879684418145956</v>
      </c>
    </row>
    <row r="40" spans="2:8" ht="15.75" customHeight="1" x14ac:dyDescent="0.25">
      <c r="B40" s="5" t="s">
        <v>49</v>
      </c>
      <c r="C40" s="2">
        <v>643</v>
      </c>
      <c r="D40" s="2">
        <v>12</v>
      </c>
      <c r="E40" s="2">
        <f>Table_1[[#This Row],[positive]]+Table_1[[#This Row],[deaths]]</f>
        <v>655</v>
      </c>
      <c r="F40" s="6">
        <v>43923.53125</v>
      </c>
      <c r="G40" s="5">
        <v>8523</v>
      </c>
      <c r="H40" s="7">
        <f>Sheet1!$C40/Sheet1!$G40</f>
        <v>7.5442919159920213E-2</v>
      </c>
    </row>
    <row r="41" spans="2:8" ht="15.75" customHeight="1" x14ac:dyDescent="0.25">
      <c r="B41" s="5" t="s">
        <v>50</v>
      </c>
      <c r="C41" s="2">
        <v>614</v>
      </c>
      <c r="D41" s="2">
        <v>11</v>
      </c>
      <c r="E41" s="2">
        <f>Table_1[[#This Row],[positive]]+Table_1[[#This Row],[deaths]]</f>
        <v>625</v>
      </c>
      <c r="F41" s="6">
        <v>43922.916666666664</v>
      </c>
      <c r="G41" s="5">
        <v>8668</v>
      </c>
      <c r="H41" s="7">
        <f>Sheet1!$C41/Sheet1!$G41</f>
        <v>7.0835256114443926E-2</v>
      </c>
    </row>
    <row r="42" spans="2:8" ht="15.75" customHeight="1" x14ac:dyDescent="0.25">
      <c r="B42" s="5" t="s">
        <v>51</v>
      </c>
      <c r="C42" s="2">
        <v>552</v>
      </c>
      <c r="D42" s="2">
        <v>13</v>
      </c>
      <c r="E42" s="2">
        <f>Table_1[[#This Row],[positive]]+Table_1[[#This Row],[deaths]]</f>
        <v>565</v>
      </c>
      <c r="F42" s="6">
        <v>43923.416666666664</v>
      </c>
      <c r="G42" s="5">
        <v>6611</v>
      </c>
      <c r="H42" s="7">
        <f>Sheet1!$C42/Sheet1!$G42</f>
        <v>8.3497201633640897E-2</v>
      </c>
    </row>
    <row r="43" spans="2:8" ht="15.75" customHeight="1" x14ac:dyDescent="0.25">
      <c r="B43" s="5" t="s">
        <v>52</v>
      </c>
      <c r="C43" s="2">
        <v>415</v>
      </c>
      <c r="D43" s="2">
        <v>4</v>
      </c>
      <c r="E43" s="2">
        <f>Table_1[[#This Row],[positive]]+Table_1[[#This Row],[deaths]]</f>
        <v>419</v>
      </c>
      <c r="F43" s="6">
        <v>43922.291666666664</v>
      </c>
      <c r="G43" s="5">
        <v>6493</v>
      </c>
      <c r="H43" s="7">
        <f>Sheet1!$C43/Sheet1!$G43</f>
        <v>6.391498536885877E-2</v>
      </c>
    </row>
    <row r="44" spans="2:8" ht="15.75" customHeight="1" x14ac:dyDescent="0.25">
      <c r="B44" s="5" t="s">
        <v>53</v>
      </c>
      <c r="C44" s="2">
        <v>393</v>
      </c>
      <c r="D44" s="2">
        <v>12</v>
      </c>
      <c r="E44" s="2">
        <f>Table_1[[#This Row],[positive]]+Table_1[[#This Row],[deaths]]</f>
        <v>405</v>
      </c>
      <c r="F44" s="6">
        <v>43923.614583333336</v>
      </c>
      <c r="G44" s="5">
        <v>4959</v>
      </c>
      <c r="H44" s="7">
        <f>Sheet1!$C44/Sheet1!$G44</f>
        <v>7.9249848759830613E-2</v>
      </c>
    </row>
    <row r="45" spans="2:8" ht="15.75" customHeight="1" x14ac:dyDescent="0.25">
      <c r="B45" s="5" t="s">
        <v>54</v>
      </c>
      <c r="C45" s="2">
        <v>376</v>
      </c>
      <c r="D45" s="2">
        <v>7</v>
      </c>
      <c r="E45" s="2">
        <f>Table_1[[#This Row],[positive]]+Table_1[[#This Row],[deaths]]</f>
        <v>383</v>
      </c>
      <c r="F45" s="6">
        <v>43923.333333333336</v>
      </c>
      <c r="G45" s="5">
        <v>6464</v>
      </c>
      <c r="H45" s="7">
        <f>Sheet1!$C45/Sheet1!$G45</f>
        <v>5.8168316831683171E-2</v>
      </c>
    </row>
    <row r="46" spans="2:8" ht="15.75" customHeight="1" x14ac:dyDescent="0.25">
      <c r="B46" s="5" t="s">
        <v>55</v>
      </c>
      <c r="C46" s="2">
        <v>363</v>
      </c>
      <c r="D46" s="2">
        <v>6</v>
      </c>
      <c r="E46" s="2">
        <f>Table_1[[#This Row],[positive]]+Table_1[[#This Row],[deaths]]</f>
        <v>369</v>
      </c>
      <c r="F46" s="6">
        <v>43921.916666666664</v>
      </c>
      <c r="G46" s="5">
        <v>14011</v>
      </c>
      <c r="H46" s="7">
        <f>Sheet1!$C46/Sheet1!$G46</f>
        <v>2.5908214973949038E-2</v>
      </c>
    </row>
    <row r="47" spans="2:8" ht="15.75" customHeight="1" x14ac:dyDescent="0.25">
      <c r="B47" s="5" t="s">
        <v>56</v>
      </c>
      <c r="C47" s="2">
        <v>338</v>
      </c>
      <c r="D47" s="2">
        <v>17</v>
      </c>
      <c r="E47" s="2">
        <f>Table_1[[#This Row],[positive]]+Table_1[[#This Row],[deaths]]</f>
        <v>355</v>
      </c>
      <c r="F47" s="6">
        <v>43923.458333333336</v>
      </c>
      <c r="G47" s="5">
        <v>5049</v>
      </c>
      <c r="H47" s="7">
        <f>Sheet1!$C47/Sheet1!$G47</f>
        <v>6.6943949296890473E-2</v>
      </c>
    </row>
    <row r="48" spans="2:8" ht="15.75" customHeight="1" x14ac:dyDescent="0.25">
      <c r="B48" s="5" t="s">
        <v>57</v>
      </c>
      <c r="C48" s="2">
        <v>316</v>
      </c>
      <c r="D48" s="2">
        <v>12</v>
      </c>
      <c r="E48" s="2">
        <f>Table_1[[#This Row],[positive]]+Table_1[[#This Row],[deaths]]</f>
        <v>328</v>
      </c>
      <c r="F48" s="6">
        <v>43923.208333333336</v>
      </c>
      <c r="G48" s="5">
        <v>1920</v>
      </c>
      <c r="H48" s="7">
        <f>Sheet1!$C48/Sheet1!$G48</f>
        <v>0.16458333333333333</v>
      </c>
    </row>
    <row r="49" spans="2:8" ht="15.75" customHeight="1" x14ac:dyDescent="0.25">
      <c r="B49" s="5" t="s">
        <v>58</v>
      </c>
      <c r="C49" s="2">
        <v>258</v>
      </c>
      <c r="D49" s="2">
        <v>1</v>
      </c>
      <c r="E49" s="2">
        <f>Table_1[[#This Row],[positive]]+Table_1[[#This Row],[deaths]]</f>
        <v>259</v>
      </c>
      <c r="F49" s="6">
        <v>43922.666666666664</v>
      </c>
      <c r="G49" s="5">
        <v>10464</v>
      </c>
      <c r="H49" s="7">
        <f>Sheet1!$C49/Sheet1!$G49</f>
        <v>2.4655963302752295E-2</v>
      </c>
    </row>
    <row r="50" spans="2:8" ht="15.75" customHeight="1" x14ac:dyDescent="0.25">
      <c r="B50" s="5" t="s">
        <v>59</v>
      </c>
      <c r="C50" s="2">
        <v>246</v>
      </c>
      <c r="D50" s="2">
        <v>5</v>
      </c>
      <c r="E50" s="2">
        <f>Table_1[[#This Row],[positive]]+Table_1[[#This Row],[deaths]]</f>
        <v>251</v>
      </c>
      <c r="F50" s="6">
        <v>43923.5</v>
      </c>
      <c r="G50" s="5">
        <v>4224</v>
      </c>
      <c r="H50" s="7">
        <f>Sheet1!$C50/Sheet1!$G50</f>
        <v>5.823863636363636E-2</v>
      </c>
    </row>
    <row r="51" spans="2:8" ht="15.75" customHeight="1" x14ac:dyDescent="0.25">
      <c r="B51" s="5" t="s">
        <v>60</v>
      </c>
      <c r="C51" s="2">
        <v>227</v>
      </c>
      <c r="D51" s="2">
        <v>5</v>
      </c>
      <c r="E51" s="2">
        <f>Table_1[[#This Row],[positive]]+Table_1[[#This Row],[deaths]]</f>
        <v>232</v>
      </c>
      <c r="F51" s="6">
        <v>43923.333333333336</v>
      </c>
      <c r="G51" s="5">
        <v>5320</v>
      </c>
      <c r="H51" s="7">
        <f>Sheet1!$C51/Sheet1!$G51</f>
        <v>4.2669172932330829E-2</v>
      </c>
    </row>
    <row r="52" spans="2:8" ht="15.75" customHeight="1" x14ac:dyDescent="0.25">
      <c r="B52" s="5" t="s">
        <v>61</v>
      </c>
      <c r="C52" s="2">
        <v>217</v>
      </c>
      <c r="D52" s="2">
        <v>2</v>
      </c>
      <c r="E52" s="2">
        <f>Table_1[[#This Row],[positive]]+Table_1[[#This Row],[deaths]]</f>
        <v>219</v>
      </c>
      <c r="F52" s="6">
        <v>43922.928472222222</v>
      </c>
      <c r="G52" s="5">
        <v>5493</v>
      </c>
      <c r="H52" s="7">
        <f>Sheet1!$C52/Sheet1!$G52</f>
        <v>3.9504824321864189E-2</v>
      </c>
    </row>
    <row r="53" spans="2:8" ht="15.75" customHeight="1" x14ac:dyDescent="0.25">
      <c r="B53" s="5" t="s">
        <v>62</v>
      </c>
      <c r="C53" s="2">
        <v>165</v>
      </c>
      <c r="D53" s="2">
        <v>2</v>
      </c>
      <c r="E53" s="2">
        <f>Table_1[[#This Row],[positive]]+Table_1[[#This Row],[deaths]]</f>
        <v>167</v>
      </c>
      <c r="F53" s="6">
        <v>43922.666666666664</v>
      </c>
      <c r="G53" s="5">
        <v>4382</v>
      </c>
      <c r="H53" s="7">
        <f>Sheet1!$C53/Sheet1!$G53</f>
        <v>3.7654039251483341E-2</v>
      </c>
    </row>
    <row r="54" spans="2:8" ht="15.75" customHeight="1" x14ac:dyDescent="0.25">
      <c r="B54" s="5" t="s">
        <v>63</v>
      </c>
      <c r="C54" s="2">
        <v>159</v>
      </c>
      <c r="D54" s="2">
        <v>3</v>
      </c>
      <c r="E54" s="2">
        <f>Table_1[[#This Row],[positive]]+Table_1[[#This Row],[deaths]]</f>
        <v>162</v>
      </c>
      <c r="F54" s="6">
        <v>43923.455555555556</v>
      </c>
      <c r="G54" s="5">
        <v>4980</v>
      </c>
      <c r="H54" s="7">
        <f>Sheet1!$C54/Sheet1!$G54</f>
        <v>3.1927710843373494E-2</v>
      </c>
    </row>
    <row r="55" spans="2:8" ht="15.75" customHeight="1" x14ac:dyDescent="0.25">
      <c r="B55" s="5" t="s">
        <v>64</v>
      </c>
      <c r="C55" s="2">
        <v>150</v>
      </c>
      <c r="D55" s="2">
        <v>0</v>
      </c>
      <c r="E55" s="2">
        <f>Table_1[[#This Row],[positive]]+Table_1[[#This Row],[deaths]]</f>
        <v>150</v>
      </c>
      <c r="F55" s="6">
        <v>43923.354166666664</v>
      </c>
      <c r="G55" s="5">
        <v>2589</v>
      </c>
      <c r="H55" s="7">
        <f>Sheet1!$C55/Sheet1!$G55</f>
        <v>5.7937427578215531E-2</v>
      </c>
    </row>
    <row r="56" spans="2:8" ht="15.75" customHeight="1" x14ac:dyDescent="0.25">
      <c r="B56" s="5" t="s">
        <v>65</v>
      </c>
      <c r="C56" s="2">
        <v>143</v>
      </c>
      <c r="D56" s="2">
        <v>3</v>
      </c>
      <c r="E56" s="2">
        <f>Table_1[[#This Row],[positive]]+Table_1[[#This Row],[deaths]]</f>
        <v>146</v>
      </c>
      <c r="F56" s="6">
        <v>43922.791666666664</v>
      </c>
      <c r="G56" s="5">
        <v>5022</v>
      </c>
      <c r="H56" s="7">
        <f>Sheet1!$C56/Sheet1!$G56</f>
        <v>2.8474711270410194E-2</v>
      </c>
    </row>
    <row r="57" spans="2:8" ht="15.75" customHeight="1" x14ac:dyDescent="0.25">
      <c r="B57" s="5" t="s">
        <v>66</v>
      </c>
      <c r="C57" s="2">
        <v>82</v>
      </c>
      <c r="D57" s="2">
        <v>3</v>
      </c>
      <c r="E57" s="2">
        <f>Table_1[[#This Row],[positive]]+Table_1[[#This Row],[deaths]]</f>
        <v>85</v>
      </c>
      <c r="F57" s="6">
        <v>43923.270833333336</v>
      </c>
      <c r="G57" s="5">
        <v>524</v>
      </c>
      <c r="H57" s="7">
        <f>Sheet1!$C57/Sheet1!$G57</f>
        <v>0.15648854961832062</v>
      </c>
    </row>
    <row r="58" spans="2:8" ht="15.75" customHeight="1" x14ac:dyDescent="0.25">
      <c r="B58" s="5" t="s">
        <v>67</v>
      </c>
      <c r="C58" s="2">
        <v>33</v>
      </c>
      <c r="D58" s="2"/>
      <c r="E58" s="2">
        <f>Table_1[[#This Row],[positive]]+Table_1[[#This Row],[deaths]]</f>
        <v>33</v>
      </c>
      <c r="F58" s="6">
        <v>43923.3125</v>
      </c>
      <c r="G58" s="5">
        <v>182</v>
      </c>
      <c r="H58" s="7">
        <f>Sheet1!$C58/Sheet1!$G58</f>
        <v>0.18131868131868131</v>
      </c>
    </row>
    <row r="59" spans="2:8" ht="15.75" customHeight="1" x14ac:dyDescent="0.25">
      <c r="B59" s="5" t="s">
        <v>68</v>
      </c>
      <c r="C59" s="2">
        <v>8</v>
      </c>
      <c r="D59" s="2">
        <v>1</v>
      </c>
      <c r="E59" s="2">
        <f>Table_1[[#This Row],[positive]]+Table_1[[#This Row],[deaths]]</f>
        <v>9</v>
      </c>
      <c r="F59" s="6">
        <v>43923.041666666664</v>
      </c>
      <c r="G59" s="5">
        <v>21</v>
      </c>
      <c r="H59" s="7">
        <f>Sheet1!$C59/Sheet1!$G59</f>
        <v>0.38095238095238093</v>
      </c>
    </row>
    <row r="60" spans="2:8" ht="15.75" customHeight="1" x14ac:dyDescent="0.25">
      <c r="B60" s="5" t="s">
        <v>69</v>
      </c>
      <c r="C60" s="2">
        <v>0</v>
      </c>
      <c r="D60" s="2">
        <v>0</v>
      </c>
      <c r="E60" s="2">
        <f>Table_1[[#This Row],[positive]]+Table_1[[#This Row],[deaths]]</f>
        <v>0</v>
      </c>
      <c r="F60" s="6">
        <v>43920.875</v>
      </c>
      <c r="G60" s="5">
        <v>20</v>
      </c>
      <c r="H60" s="7">
        <f>Sheet1!$C60/Sheet1!$G60</f>
        <v>0</v>
      </c>
    </row>
    <row r="61" spans="2:8" ht="15.75" customHeight="1" x14ac:dyDescent="0.25"/>
    <row r="62" spans="2:8" ht="15.75" customHeight="1" x14ac:dyDescent="0.25"/>
    <row r="63" spans="2:8" ht="15.75" customHeight="1" x14ac:dyDescent="0.25"/>
    <row r="64" spans="2:8"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Sheet2</vt:lpstr>
      <vt:lpstr>Dashboard</vt:lpstr>
      <vt:lpstr>Sheet1</vt:lpstr>
      <vt:lpstr>Sheet1!ExternalData_1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dc:creator>
  <cp:lastModifiedBy>Windows User</cp:lastModifiedBy>
  <dcterms:created xsi:type="dcterms:W3CDTF">2023-10-12T17:57:31Z</dcterms:created>
  <dcterms:modified xsi:type="dcterms:W3CDTF">2023-10-13T13:46:20Z</dcterms:modified>
</cp:coreProperties>
</file>