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School\01_Fall2024\20241203-2206_FinalProj\data\"/>
    </mc:Choice>
  </mc:AlternateContent>
  <xr:revisionPtr revIDLastSave="0" documentId="13_ncr:1_{1E364446-6421-4475-A34D-48CFDAD6B11F}" xr6:coauthVersionLast="47" xr6:coauthVersionMax="47" xr10:uidLastSave="{00000000-0000-0000-0000-000000000000}"/>
  <bookViews>
    <workbookView xWindow="19095" yWindow="0" windowWidth="19410" windowHeight="20985" xr2:uid="{3AFB10D5-AD2B-4681-9218-161A8B91548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2" l="1"/>
  <c r="K54" i="2" s="1"/>
  <c r="I53" i="2"/>
  <c r="K53" i="2" s="1"/>
  <c r="I52" i="2"/>
  <c r="K52" i="2" s="1"/>
  <c r="I51" i="2"/>
  <c r="K51" i="2" s="1"/>
  <c r="I50" i="2"/>
  <c r="J50" i="2" s="1"/>
  <c r="L50" i="2" s="1"/>
  <c r="I48" i="2"/>
  <c r="K48" i="2" s="1"/>
  <c r="I47" i="2"/>
  <c r="I46" i="2"/>
  <c r="K46" i="2" s="1"/>
  <c r="I45" i="2"/>
  <c r="I44" i="2"/>
  <c r="K44" i="2" s="1"/>
  <c r="I42" i="2"/>
  <c r="K42" i="2" s="1"/>
  <c r="I41" i="2"/>
  <c r="K41" i="2" s="1"/>
  <c r="I40" i="2"/>
  <c r="I39" i="2"/>
  <c r="K39" i="2" s="1"/>
  <c r="I38" i="2"/>
  <c r="K38" i="2" s="1"/>
  <c r="I36" i="2"/>
  <c r="K36" i="2" s="1"/>
  <c r="I35" i="2"/>
  <c r="K35" i="2" s="1"/>
  <c r="I34" i="2"/>
  <c r="K34" i="2" s="1"/>
  <c r="I33" i="2"/>
  <c r="K33" i="2" s="1"/>
  <c r="I32" i="2"/>
  <c r="K32" i="2" s="1"/>
  <c r="I30" i="2"/>
  <c r="K30" i="2" s="1"/>
  <c r="I29" i="2"/>
  <c r="K29" i="2" s="1"/>
  <c r="I28" i="2"/>
  <c r="K28" i="2" s="1"/>
  <c r="I27" i="2"/>
  <c r="K27" i="2" s="1"/>
  <c r="I26" i="2"/>
  <c r="K26" i="2" s="1"/>
  <c r="I24" i="2"/>
  <c r="K24" i="2" s="1"/>
  <c r="I23" i="2"/>
  <c r="K23" i="2" s="1"/>
  <c r="I22" i="2"/>
  <c r="K22" i="2" s="1"/>
  <c r="I21" i="2"/>
  <c r="K21" i="2" s="1"/>
  <c r="I20" i="2"/>
  <c r="K20" i="2" s="1"/>
  <c r="I15" i="2"/>
  <c r="K15" i="2" s="1"/>
  <c r="I16" i="2"/>
  <c r="K16" i="2" s="1"/>
  <c r="I17" i="2"/>
  <c r="K17" i="2" s="1"/>
  <c r="I18" i="2"/>
  <c r="K18" i="2" s="1"/>
  <c r="I14" i="2"/>
  <c r="K14" i="2" s="1"/>
  <c r="I9" i="2"/>
  <c r="I10" i="2"/>
  <c r="I11" i="2"/>
  <c r="I12" i="2"/>
  <c r="K12" i="2" s="1"/>
  <c r="I8" i="2"/>
  <c r="K8" i="2" s="1"/>
  <c r="I3" i="2"/>
  <c r="K3" i="2" s="1"/>
  <c r="I4" i="2"/>
  <c r="K4" i="2" s="1"/>
  <c r="I5" i="2"/>
  <c r="K5" i="2" s="1"/>
  <c r="I6" i="2"/>
  <c r="K6" i="2" s="1"/>
  <c r="I2" i="2"/>
  <c r="K2" i="2" s="1"/>
  <c r="K47" i="2"/>
  <c r="K45" i="2"/>
  <c r="K40" i="2"/>
  <c r="K11" i="2"/>
  <c r="K10" i="2"/>
  <c r="K9" i="2"/>
  <c r="J2" i="2" l="1"/>
  <c r="L2" i="2" s="1"/>
  <c r="K50" i="2"/>
  <c r="J3" i="2"/>
  <c r="L3" i="2" s="1"/>
  <c r="J22" i="2"/>
  <c r="L22" i="2" s="1"/>
  <c r="J41" i="2"/>
  <c r="L41" i="2" s="1"/>
  <c r="J4" i="2"/>
  <c r="L4" i="2" s="1"/>
  <c r="J23" i="2"/>
  <c r="L23" i="2" s="1"/>
  <c r="J42" i="2"/>
  <c r="L42" i="2" s="1"/>
  <c r="J5" i="2"/>
  <c r="L5" i="2" s="1"/>
  <c r="J24" i="2"/>
  <c r="L24" i="2" s="1"/>
  <c r="J44" i="2"/>
  <c r="L44" i="2" s="1"/>
  <c r="J12" i="2"/>
  <c r="L12" i="2" s="1"/>
  <c r="J32" i="2"/>
  <c r="L32" i="2" s="1"/>
  <c r="J51" i="2"/>
  <c r="L51" i="2" s="1"/>
  <c r="J14" i="2"/>
  <c r="L14" i="2" s="1"/>
  <c r="J33" i="2"/>
  <c r="L33" i="2" s="1"/>
  <c r="J52" i="2"/>
  <c r="L52" i="2" s="1"/>
  <c r="J15" i="2"/>
  <c r="L15" i="2" s="1"/>
  <c r="J34" i="2"/>
  <c r="L34" i="2" s="1"/>
  <c r="J53" i="2"/>
  <c r="L53" i="2" s="1"/>
  <c r="J6" i="2"/>
  <c r="L6" i="2" s="1"/>
  <c r="J16" i="2"/>
  <c r="L16" i="2" s="1"/>
  <c r="J26" i="2"/>
  <c r="L26" i="2" s="1"/>
  <c r="J35" i="2"/>
  <c r="L35" i="2" s="1"/>
  <c r="J45" i="2"/>
  <c r="L45" i="2" s="1"/>
  <c r="J54" i="2"/>
  <c r="L54" i="2" s="1"/>
  <c r="J8" i="2"/>
  <c r="L8" i="2" s="1"/>
  <c r="J17" i="2"/>
  <c r="L17" i="2" s="1"/>
  <c r="J27" i="2"/>
  <c r="L27" i="2" s="1"/>
  <c r="J36" i="2"/>
  <c r="L36" i="2" s="1"/>
  <c r="J46" i="2"/>
  <c r="L46" i="2" s="1"/>
  <c r="J9" i="2"/>
  <c r="L9" i="2" s="1"/>
  <c r="J18" i="2"/>
  <c r="L18" i="2" s="1"/>
  <c r="J28" i="2"/>
  <c r="L28" i="2" s="1"/>
  <c r="J38" i="2"/>
  <c r="L38" i="2" s="1"/>
  <c r="J47" i="2"/>
  <c r="L47" i="2" s="1"/>
  <c r="J10" i="2"/>
  <c r="L10" i="2" s="1"/>
  <c r="J20" i="2"/>
  <c r="L20" i="2" s="1"/>
  <c r="J29" i="2"/>
  <c r="L29" i="2" s="1"/>
  <c r="J39" i="2"/>
  <c r="L39" i="2" s="1"/>
  <c r="J48" i="2"/>
  <c r="L48" i="2" s="1"/>
  <c r="J11" i="2"/>
  <c r="L11" i="2" s="1"/>
  <c r="J21" i="2"/>
  <c r="L21" i="2" s="1"/>
  <c r="J30" i="2"/>
  <c r="L30" i="2" s="1"/>
  <c r="J40" i="2"/>
  <c r="L40" i="2" s="1"/>
</calcChain>
</file>

<file path=xl/sharedStrings.xml><?xml version="1.0" encoding="utf-8"?>
<sst xmlns="http://schemas.openxmlformats.org/spreadsheetml/2006/main" count="153" uniqueCount="27">
  <si>
    <t>level</t>
  </si>
  <si>
    <t>cost</t>
  </si>
  <si>
    <t>dmg</t>
  </si>
  <si>
    <t>cd</t>
  </si>
  <si>
    <t>range</t>
  </si>
  <si>
    <t>effect</t>
  </si>
  <si>
    <t>dps</t>
  </si>
  <si>
    <t>dps/$</t>
  </si>
  <si>
    <t>none</t>
  </si>
  <si>
    <t>dps-range</t>
  </si>
  <si>
    <t>Archer</t>
  </si>
  <si>
    <t>dps-r/$</t>
  </si>
  <si>
    <t>AP</t>
  </si>
  <si>
    <t>Melee</t>
  </si>
  <si>
    <t>Siege</t>
  </si>
  <si>
    <t>Sniper</t>
  </si>
  <si>
    <t>Fire</t>
  </si>
  <si>
    <t>Poison</t>
  </si>
  <si>
    <t>Electric</t>
  </si>
  <si>
    <t>Cbm</t>
  </si>
  <si>
    <t>DoT</t>
  </si>
  <si>
    <t>targets</t>
  </si>
  <si>
    <t>Stun</t>
  </si>
  <si>
    <t>DoT/Slow</t>
  </si>
  <si>
    <t>Slow</t>
  </si>
  <si>
    <t>AP/Stun</t>
  </si>
  <si>
    <t>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</si>
</sst>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3C7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8" borderId="1" xfId="0" applyFill="1" applyBorder="1"/>
    <xf numFmtId="2" fontId="0" fillId="8" borderId="1" xfId="0" applyNumberFormat="1" applyFill="1" applyBorder="1"/>
    <xf numFmtId="0" fontId="0" fillId="9" borderId="1" xfId="0" applyFill="1" applyBorder="1"/>
    <xf numFmtId="2" fontId="0" fillId="9" borderId="1" xfId="0" applyNumberFormat="1" applyFill="1" applyBorder="1"/>
    <xf numFmtId="0" fontId="0" fillId="10" borderId="1" xfId="0" applyFill="1" applyBorder="1"/>
    <xf numFmtId="2" fontId="0" fillId="10" borderId="1" xfId="0" applyNumberForma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2" fontId="0" fillId="11" borderId="4" xfId="0" applyNumberFormat="1" applyFill="1" applyBorder="1"/>
    <xf numFmtId="2" fontId="0" fillId="11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9797"/>
      <color rgb="FFE3C7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Archer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Sheet2!$I$2:$I$6</c:f>
              <c:numCache>
                <c:formatCode>0.00</c:formatCode>
                <c:ptCount val="5"/>
                <c:pt idx="0">
                  <c:v>13.5</c:v>
                </c:pt>
                <c:pt idx="1">
                  <c:v>35.789473684210527</c:v>
                </c:pt>
                <c:pt idx="2">
                  <c:v>75</c:v>
                </c:pt>
                <c:pt idx="3">
                  <c:v>147.05882352941177</c:v>
                </c:pt>
                <c:pt idx="4">
                  <c:v>392.85714285714289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0-4E80-853F-6555828A95C0}"/>
            </c:ext>
          </c:extLst>
        </c:ser>
        <c:ser>
          <c:idx val="1"/>
          <c:order val="1"/>
          <c:tx>
            <c:v>CBM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Sheet2!$I$8:$I$12</c:f>
              <c:numCache>
                <c:formatCode>0.00</c:formatCode>
                <c:ptCount val="5"/>
                <c:pt idx="0">
                  <c:v>16</c:v>
                </c:pt>
                <c:pt idx="1">
                  <c:v>32.608695652173914</c:v>
                </c:pt>
                <c:pt idx="2">
                  <c:v>71.428571428571431</c:v>
                </c:pt>
                <c:pt idx="3">
                  <c:v>144.73684210526318</c:v>
                </c:pt>
                <c:pt idx="4">
                  <c:v>394.73684210526318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0-4E80-853F-6555828A95C0}"/>
            </c:ext>
          </c:extLst>
        </c:ser>
        <c:ser>
          <c:idx val="2"/>
          <c:order val="2"/>
          <c:tx>
            <c:v>Melee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Sheet2!$I$14:$I$18</c:f>
              <c:numCache>
                <c:formatCode>0.00</c:formatCode>
                <c:ptCount val="5"/>
                <c:pt idx="0">
                  <c:v>24.285714285714288</c:v>
                </c:pt>
                <c:pt idx="1">
                  <c:v>45.454545454545453</c:v>
                </c:pt>
                <c:pt idx="2">
                  <c:v>82.5</c:v>
                </c:pt>
                <c:pt idx="3">
                  <c:v>200</c:v>
                </c:pt>
                <c:pt idx="4">
                  <c:v>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40-4E80-853F-6555828A95C0}"/>
            </c:ext>
          </c:extLst>
        </c:ser>
        <c:ser>
          <c:idx val="3"/>
          <c:order val="3"/>
          <c:tx>
            <c:v>Siege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Sheet2!$I$20:$I$24</c:f>
              <c:numCache>
                <c:formatCode>0.00</c:formatCode>
                <c:ptCount val="5"/>
                <c:pt idx="0">
                  <c:v>11.666666666666666</c:v>
                </c:pt>
                <c:pt idx="1">
                  <c:v>21.428571428571431</c:v>
                </c:pt>
                <c:pt idx="2">
                  <c:v>46.666666666666664</c:v>
                </c:pt>
                <c:pt idx="3">
                  <c:v>109.375</c:v>
                </c:pt>
                <c:pt idx="4">
                  <c:v>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40-4E80-853F-6555828A95C0}"/>
            </c:ext>
          </c:extLst>
        </c:ser>
        <c:ser>
          <c:idx val="4"/>
          <c:order val="4"/>
          <c:tx>
            <c:v>Sniper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Sheet2!$I$26:$I$30</c:f>
              <c:numCache>
                <c:formatCode>0.00</c:formatCode>
                <c:ptCount val="5"/>
                <c:pt idx="0">
                  <c:v>10</c:v>
                </c:pt>
                <c:pt idx="1">
                  <c:v>17.857142857142858</c:v>
                </c:pt>
                <c:pt idx="2">
                  <c:v>27.777777777777775</c:v>
                </c:pt>
                <c:pt idx="3">
                  <c:v>60</c:v>
                </c:pt>
                <c:pt idx="4">
                  <c:v>138.88888888888889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40-4E80-853F-6555828A95C0}"/>
            </c:ext>
          </c:extLst>
        </c:ser>
        <c:ser>
          <c:idx val="5"/>
          <c:order val="5"/>
          <c:tx>
            <c:v>Fire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Sheet2!$I$32:$I$36</c:f>
              <c:numCache>
                <c:formatCode>0.00</c:formatCode>
                <c:ptCount val="5"/>
                <c:pt idx="0">
                  <c:v>22</c:v>
                </c:pt>
                <c:pt idx="1">
                  <c:v>45</c:v>
                </c:pt>
                <c:pt idx="2">
                  <c:v>85</c:v>
                </c:pt>
                <c:pt idx="3">
                  <c:v>166.66666666666669</c:v>
                </c:pt>
                <c:pt idx="4">
                  <c:v>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40-4E80-853F-6555828A95C0}"/>
            </c:ext>
          </c:extLst>
        </c:ser>
        <c:ser>
          <c:idx val="6"/>
          <c:order val="6"/>
          <c:tx>
            <c:v>Frost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Sheet2!$I$38:$I$42</c:f>
              <c:numCache>
                <c:formatCode>0.00</c:formatCode>
                <c:ptCount val="5"/>
                <c:pt idx="0">
                  <c:v>3.5</c:v>
                </c:pt>
                <c:pt idx="1">
                  <c:v>14.736842105263159</c:v>
                </c:pt>
                <c:pt idx="2">
                  <c:v>41.666666666666671</c:v>
                </c:pt>
                <c:pt idx="3">
                  <c:v>93.333333333333329</c:v>
                </c:pt>
                <c:pt idx="4">
                  <c:v>229.16666666666669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40-4E80-853F-6555828A95C0}"/>
            </c:ext>
          </c:extLst>
        </c:ser>
        <c:ser>
          <c:idx val="7"/>
          <c:order val="7"/>
          <c:tx>
            <c:v>Poison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Sheet2!$I$44:$I$48</c:f>
              <c:numCache>
                <c:formatCode>0.00</c:formatCode>
                <c:ptCount val="5"/>
                <c:pt idx="0">
                  <c:v>20</c:v>
                </c:pt>
                <c:pt idx="1">
                  <c:v>32.142857142857146</c:v>
                </c:pt>
                <c:pt idx="2">
                  <c:v>57.692307692307693</c:v>
                </c:pt>
                <c:pt idx="3">
                  <c:v>162.5</c:v>
                </c:pt>
                <c:pt idx="4">
                  <c:v>468.75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40-4E80-853F-6555828A95C0}"/>
            </c:ext>
          </c:extLst>
        </c:ser>
        <c:ser>
          <c:idx val="8"/>
          <c:order val="8"/>
          <c:tx>
            <c:v>Electric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Sheet2!$I$50:$I$54</c:f>
              <c:numCache>
                <c:formatCode>0.00</c:formatCode>
                <c:ptCount val="5"/>
                <c:pt idx="0">
                  <c:v>6</c:v>
                </c:pt>
                <c:pt idx="1">
                  <c:v>15.384615384615385</c:v>
                </c:pt>
                <c:pt idx="2">
                  <c:v>42.631578947368425</c:v>
                </c:pt>
                <c:pt idx="3">
                  <c:v>92.972972972972968</c:v>
                </c:pt>
                <c:pt idx="4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040-4E80-853F-6555828A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19615"/>
        <c:axId val="1701420575"/>
      </c:scatterChart>
      <c:valAx>
        <c:axId val="17014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20575"/>
        <c:crosses val="autoZero"/>
        <c:crossBetween val="midCat"/>
      </c:valAx>
      <c:valAx>
        <c:axId val="17014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1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DPS-Range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Archer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Sheet2!$J$2:$J$6</c:f>
              <c:numCache>
                <c:formatCode>0.00</c:formatCode>
                <c:ptCount val="5"/>
                <c:pt idx="0">
                  <c:v>23.625</c:v>
                </c:pt>
                <c:pt idx="1">
                  <c:v>71.578947368421055</c:v>
                </c:pt>
                <c:pt idx="2">
                  <c:v>187.5</c:v>
                </c:pt>
                <c:pt idx="3">
                  <c:v>441.1764705882353</c:v>
                </c:pt>
                <c:pt idx="4">
                  <c:v>1375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F-4253-82C0-02BD09D406DF}"/>
            </c:ext>
          </c:extLst>
        </c:ser>
        <c:ser>
          <c:idx val="1"/>
          <c:order val="1"/>
          <c:tx>
            <c:v>CBM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Sheet2!$J$8:$J$12</c:f>
              <c:numCache>
                <c:formatCode>0.00</c:formatCode>
                <c:ptCount val="5"/>
                <c:pt idx="0">
                  <c:v>40</c:v>
                </c:pt>
                <c:pt idx="1">
                  <c:v>89.673913043478265</c:v>
                </c:pt>
                <c:pt idx="2">
                  <c:v>214.28571428571428</c:v>
                </c:pt>
                <c:pt idx="3">
                  <c:v>470.39473684210532</c:v>
                </c:pt>
                <c:pt idx="4">
                  <c:v>1282.8947368421054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F-4253-82C0-02BD09D406DF}"/>
            </c:ext>
          </c:extLst>
        </c:ser>
        <c:ser>
          <c:idx val="2"/>
          <c:order val="2"/>
          <c:tx>
            <c:v>Melee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Sheet2!$J$14:$J$18</c:f>
              <c:numCache>
                <c:formatCode>0.00</c:formatCode>
                <c:ptCount val="5"/>
                <c:pt idx="0">
                  <c:v>42.5</c:v>
                </c:pt>
                <c:pt idx="1">
                  <c:v>79.545454545454547</c:v>
                </c:pt>
                <c:pt idx="2">
                  <c:v>144.375</c:v>
                </c:pt>
                <c:pt idx="3">
                  <c:v>350</c:v>
                </c:pt>
                <c:pt idx="4">
                  <c:v>1820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6F-4253-82C0-02BD09D406DF}"/>
            </c:ext>
          </c:extLst>
        </c:ser>
        <c:ser>
          <c:idx val="3"/>
          <c:order val="3"/>
          <c:tx>
            <c:v>Siege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Sheet2!$J$20:$J$24</c:f>
              <c:numCache>
                <c:formatCode>0.00</c:formatCode>
                <c:ptCount val="5"/>
                <c:pt idx="0">
                  <c:v>32.083333333333329</c:v>
                </c:pt>
                <c:pt idx="1">
                  <c:v>58.928571428571431</c:v>
                </c:pt>
                <c:pt idx="2">
                  <c:v>163.33333333333331</c:v>
                </c:pt>
                <c:pt idx="3">
                  <c:v>382.8125</c:v>
                </c:pt>
                <c:pt idx="4">
                  <c:v>962.5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6F-4253-82C0-02BD09D406DF}"/>
            </c:ext>
          </c:extLst>
        </c:ser>
        <c:ser>
          <c:idx val="4"/>
          <c:order val="4"/>
          <c:tx>
            <c:v>Sniper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Sheet2!$J$26:$J$30</c:f>
              <c:numCache>
                <c:formatCode>0.00</c:formatCode>
                <c:ptCount val="5"/>
                <c:pt idx="0">
                  <c:v>31</c:v>
                </c:pt>
                <c:pt idx="1">
                  <c:v>75</c:v>
                </c:pt>
                <c:pt idx="2">
                  <c:v>147.2222222222222</c:v>
                </c:pt>
                <c:pt idx="3">
                  <c:v>384</c:v>
                </c:pt>
                <c:pt idx="4">
                  <c:v>1041.6666666666667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6F-4253-82C0-02BD09D406DF}"/>
            </c:ext>
          </c:extLst>
        </c:ser>
        <c:ser>
          <c:idx val="5"/>
          <c:order val="5"/>
          <c:tx>
            <c:v>Fire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Sheet2!$J$32:$J$36</c:f>
              <c:numCache>
                <c:formatCode>0.00</c:formatCode>
                <c:ptCount val="5"/>
                <c:pt idx="0">
                  <c:v>38.5</c:v>
                </c:pt>
                <c:pt idx="1">
                  <c:v>90</c:v>
                </c:pt>
                <c:pt idx="2">
                  <c:v>191.25</c:v>
                </c:pt>
                <c:pt idx="3">
                  <c:v>416.66666666666674</c:v>
                </c:pt>
                <c:pt idx="4">
                  <c:v>1155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6F-4253-82C0-02BD09D406DF}"/>
            </c:ext>
          </c:extLst>
        </c:ser>
        <c:ser>
          <c:idx val="6"/>
          <c:order val="6"/>
          <c:tx>
            <c:v>Frost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Sheet2!$J$38:$J$42</c:f>
              <c:numCache>
                <c:formatCode>0.00</c:formatCode>
                <c:ptCount val="5"/>
                <c:pt idx="0">
                  <c:v>6.125</c:v>
                </c:pt>
                <c:pt idx="1">
                  <c:v>29.473684210526315</c:v>
                </c:pt>
                <c:pt idx="2">
                  <c:v>93.750000000000014</c:v>
                </c:pt>
                <c:pt idx="3">
                  <c:v>233.33333333333331</c:v>
                </c:pt>
                <c:pt idx="4">
                  <c:v>630.20833333333337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6F-4253-82C0-02BD09D406DF}"/>
            </c:ext>
          </c:extLst>
        </c:ser>
        <c:ser>
          <c:idx val="7"/>
          <c:order val="7"/>
          <c:tx>
            <c:v>Poison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Sheet2!$J$44:$J$48</c:f>
              <c:numCache>
                <c:formatCode>0.00</c:formatCode>
                <c:ptCount val="5"/>
                <c:pt idx="0">
                  <c:v>35</c:v>
                </c:pt>
                <c:pt idx="1">
                  <c:v>64.285714285714292</c:v>
                </c:pt>
                <c:pt idx="2">
                  <c:v>144.23076923076923</c:v>
                </c:pt>
                <c:pt idx="3">
                  <c:v>446.875</c:v>
                </c:pt>
                <c:pt idx="4">
                  <c:v>1406.25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6F-4253-82C0-02BD09D406DF}"/>
            </c:ext>
          </c:extLst>
        </c:ser>
        <c:ser>
          <c:idx val="8"/>
          <c:order val="8"/>
          <c:tx>
            <c:v>Electric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Sheet2!$J$50:$J$54</c:f>
              <c:numCache>
                <c:formatCode>0.00</c:formatCode>
                <c:ptCount val="5"/>
                <c:pt idx="0">
                  <c:v>10.5</c:v>
                </c:pt>
                <c:pt idx="1">
                  <c:v>30.76923076923077</c:v>
                </c:pt>
                <c:pt idx="2">
                  <c:v>106.57894736842107</c:v>
                </c:pt>
                <c:pt idx="3">
                  <c:v>278.91891891891891</c:v>
                </c:pt>
                <c:pt idx="4">
                  <c:v>682.5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6F-4253-82C0-02BD09D4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217167"/>
        <c:axId val="1384226287"/>
      </c:scatterChart>
      <c:valAx>
        <c:axId val="13842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26287"/>
        <c:crosses val="autoZero"/>
        <c:crossBetween val="midCat"/>
      </c:valAx>
      <c:valAx>
        <c:axId val="13842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1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DPS/$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Archer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Sheet2!$K$2:$K$6</c:f>
              <c:numCache>
                <c:formatCode>0.00</c:formatCode>
                <c:ptCount val="5"/>
                <c:pt idx="0">
                  <c:v>1.125</c:v>
                </c:pt>
                <c:pt idx="1">
                  <c:v>0.53417124901806756</c:v>
                </c:pt>
                <c:pt idx="2">
                  <c:v>0.30991735537190085</c:v>
                </c:pt>
                <c:pt idx="3">
                  <c:v>0.27132624267419148</c:v>
                </c:pt>
                <c:pt idx="4">
                  <c:v>0.32957813998082458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D-4B75-BC1E-7FC7853008AF}"/>
            </c:ext>
          </c:extLst>
        </c:ser>
        <c:ser>
          <c:idx val="1"/>
          <c:order val="1"/>
          <c:tx>
            <c:v>CBM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Sheet2!$K$8:$K$12</c:f>
              <c:numCache>
                <c:formatCode>0.00</c:formatCode>
                <c:ptCount val="5"/>
                <c:pt idx="0">
                  <c:v>0.53333333333333333</c:v>
                </c:pt>
                <c:pt idx="1">
                  <c:v>0.25083612040133779</c:v>
                </c:pt>
                <c:pt idx="2">
                  <c:v>0.21645021645021645</c:v>
                </c:pt>
                <c:pt idx="3">
                  <c:v>0.19826964671953859</c:v>
                </c:pt>
                <c:pt idx="4">
                  <c:v>0.25799793601651189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ED-4B75-BC1E-7FC7853008AF}"/>
            </c:ext>
          </c:extLst>
        </c:ser>
        <c:ser>
          <c:idx val="2"/>
          <c:order val="2"/>
          <c:tx>
            <c:v>Melee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Sheet2!$K$14:$K$18</c:f>
              <c:numCache>
                <c:formatCode>0.00</c:formatCode>
                <c:ptCount val="5"/>
                <c:pt idx="0">
                  <c:v>0.97142857142857153</c:v>
                </c:pt>
                <c:pt idx="1">
                  <c:v>0.4329004329004329</c:v>
                </c:pt>
                <c:pt idx="2">
                  <c:v>0.29464285714285715</c:v>
                </c:pt>
                <c:pt idx="3">
                  <c:v>0.34482758620689657</c:v>
                </c:pt>
                <c:pt idx="4">
                  <c:v>0.39097744360902253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ED-4B75-BC1E-7FC7853008AF}"/>
            </c:ext>
          </c:extLst>
        </c:ser>
        <c:ser>
          <c:idx val="3"/>
          <c:order val="3"/>
          <c:tx>
            <c:v>Siege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Sheet2!$K$20:$K$24</c:f>
              <c:numCache>
                <c:formatCode>0.00</c:formatCode>
                <c:ptCount val="5"/>
                <c:pt idx="0">
                  <c:v>0.33333333333333331</c:v>
                </c:pt>
                <c:pt idx="1">
                  <c:v>0.15873015873015875</c:v>
                </c:pt>
                <c:pt idx="2">
                  <c:v>0.13930348258706468</c:v>
                </c:pt>
                <c:pt idx="3">
                  <c:v>0.14880952380952381</c:v>
                </c:pt>
                <c:pt idx="4">
                  <c:v>0.17915309446254071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ED-4B75-BC1E-7FC7853008AF}"/>
            </c:ext>
          </c:extLst>
        </c:ser>
        <c:ser>
          <c:idx val="4"/>
          <c:order val="4"/>
          <c:tx>
            <c:v>Sniper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Sheet2!$K$26:$K$30</c:f>
              <c:numCache>
                <c:formatCode>0.00</c:formatCode>
                <c:ptCount val="5"/>
                <c:pt idx="0">
                  <c:v>0.2857142857142857</c:v>
                </c:pt>
                <c:pt idx="1">
                  <c:v>0.14285714285714285</c:v>
                </c:pt>
                <c:pt idx="2">
                  <c:v>8.5470085470085458E-2</c:v>
                </c:pt>
                <c:pt idx="3">
                  <c:v>8.8888888888888892E-2</c:v>
                </c:pt>
                <c:pt idx="4">
                  <c:v>0.10893246187363834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ED-4B75-BC1E-7FC7853008AF}"/>
            </c:ext>
          </c:extLst>
        </c:ser>
        <c:ser>
          <c:idx val="5"/>
          <c:order val="5"/>
          <c:tx>
            <c:v>Fire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Sheet2!$K$32:$K$36</c:f>
              <c:numCache>
                <c:formatCode>0.00</c:formatCode>
                <c:ptCount val="5"/>
                <c:pt idx="0">
                  <c:v>1.1000000000000001</c:v>
                </c:pt>
                <c:pt idx="1">
                  <c:v>0.42857142857142855</c:v>
                </c:pt>
                <c:pt idx="2">
                  <c:v>0.26984126984126983</c:v>
                </c:pt>
                <c:pt idx="3">
                  <c:v>0.23310023310023312</c:v>
                </c:pt>
                <c:pt idx="4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ED-4B75-BC1E-7FC7853008AF}"/>
            </c:ext>
          </c:extLst>
        </c:ser>
        <c:ser>
          <c:idx val="6"/>
          <c:order val="6"/>
          <c:tx>
            <c:v>Frost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Sheet2!$K$38:$K$42</c:f>
              <c:numCache>
                <c:formatCode>0.00</c:formatCode>
                <c:ptCount val="5"/>
                <c:pt idx="0">
                  <c:v>0.35</c:v>
                </c:pt>
                <c:pt idx="1">
                  <c:v>0.18421052631578949</c:v>
                </c:pt>
                <c:pt idx="2">
                  <c:v>0.14880952380952384</c:v>
                </c:pt>
                <c:pt idx="3">
                  <c:v>0.14814814814814814</c:v>
                </c:pt>
                <c:pt idx="4">
                  <c:v>0.16912669126691268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ED-4B75-BC1E-7FC7853008AF}"/>
            </c:ext>
          </c:extLst>
        </c:ser>
        <c:ser>
          <c:idx val="7"/>
          <c:order val="7"/>
          <c:tx>
            <c:v>Poison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Sheet2!$K$44:$K$48</c:f>
              <c:numCache>
                <c:formatCode>0.00</c:formatCode>
                <c:ptCount val="5"/>
                <c:pt idx="0">
                  <c:v>1.1111111111111112</c:v>
                </c:pt>
                <c:pt idx="1">
                  <c:v>0.47268907563025214</c:v>
                </c:pt>
                <c:pt idx="2">
                  <c:v>0.29892387405340776</c:v>
                </c:pt>
                <c:pt idx="3">
                  <c:v>0.32961460446247465</c:v>
                </c:pt>
                <c:pt idx="4">
                  <c:v>0.37711182622687045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ED-4B75-BC1E-7FC7853008AF}"/>
            </c:ext>
          </c:extLst>
        </c:ser>
        <c:ser>
          <c:idx val="8"/>
          <c:order val="8"/>
          <c:tx>
            <c:v>Electric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Sheet2!$K$50:$K$54</c:f>
              <c:numCache>
                <c:formatCode>0.00</c:formatCode>
                <c:ptCount val="5"/>
                <c:pt idx="0">
                  <c:v>0.4</c:v>
                </c:pt>
                <c:pt idx="1">
                  <c:v>0.18099547511312217</c:v>
                </c:pt>
                <c:pt idx="2">
                  <c:v>0.12725844461901023</c:v>
                </c:pt>
                <c:pt idx="3">
                  <c:v>0.1081081081081081</c:v>
                </c:pt>
                <c:pt idx="4">
                  <c:v>0.12844036697247707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ED-4B75-BC1E-7FC785300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56607"/>
        <c:axId val="1399257567"/>
      </c:scatterChart>
      <c:valAx>
        <c:axId val="13992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7567"/>
        <c:crosses val="autoZero"/>
        <c:crossBetween val="midCat"/>
      </c:valAx>
      <c:valAx>
        <c:axId val="13992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DPS-Range/$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Archer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Sheet2!$L$2:$L$6</c:f>
              <c:numCache>
                <c:formatCode>0.00</c:formatCode>
                <c:ptCount val="5"/>
                <c:pt idx="0">
                  <c:v>1.96875</c:v>
                </c:pt>
                <c:pt idx="1">
                  <c:v>1.0683424980361351</c:v>
                </c:pt>
                <c:pt idx="2">
                  <c:v>0.77479338842975209</c:v>
                </c:pt>
                <c:pt idx="3">
                  <c:v>0.81397872802257432</c:v>
                </c:pt>
                <c:pt idx="4">
                  <c:v>1.1535234899328859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0-4248-B48D-C2EEAB8391EF}"/>
            </c:ext>
          </c:extLst>
        </c:ser>
        <c:ser>
          <c:idx val="1"/>
          <c:order val="1"/>
          <c:tx>
            <c:v>CBM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Sheet2!$L$8:$L$12</c:f>
              <c:numCache>
                <c:formatCode>0.00</c:formatCode>
                <c:ptCount val="5"/>
                <c:pt idx="0">
                  <c:v>1.3333333333333333</c:v>
                </c:pt>
                <c:pt idx="1">
                  <c:v>0.68979933110367897</c:v>
                </c:pt>
                <c:pt idx="2">
                  <c:v>0.64935064935064934</c:v>
                </c:pt>
                <c:pt idx="3">
                  <c:v>0.64437635183850039</c:v>
                </c:pt>
                <c:pt idx="4">
                  <c:v>0.83849329205366363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0-4248-B48D-C2EEAB8391EF}"/>
            </c:ext>
          </c:extLst>
        </c:ser>
        <c:ser>
          <c:idx val="2"/>
          <c:order val="2"/>
          <c:tx>
            <c:v>Melee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Sheet2!$L$14:$L$18</c:f>
              <c:numCache>
                <c:formatCode>0.00</c:formatCode>
                <c:ptCount val="5"/>
                <c:pt idx="0">
                  <c:v>1.7</c:v>
                </c:pt>
                <c:pt idx="1">
                  <c:v>0.75757575757575757</c:v>
                </c:pt>
                <c:pt idx="2">
                  <c:v>0.515625</c:v>
                </c:pt>
                <c:pt idx="3">
                  <c:v>0.60344827586206895</c:v>
                </c:pt>
                <c:pt idx="4">
                  <c:v>1.368421052631579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40-4248-B48D-C2EEAB8391EF}"/>
            </c:ext>
          </c:extLst>
        </c:ser>
        <c:ser>
          <c:idx val="3"/>
          <c:order val="3"/>
          <c:tx>
            <c:v>Siege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Sheet2!$L$20:$L$24</c:f>
              <c:numCache>
                <c:formatCode>0.00</c:formatCode>
                <c:ptCount val="5"/>
                <c:pt idx="0">
                  <c:v>0.91666666666666652</c:v>
                </c:pt>
                <c:pt idx="1">
                  <c:v>0.43650793650793651</c:v>
                </c:pt>
                <c:pt idx="2">
                  <c:v>0.48756218905472631</c:v>
                </c:pt>
                <c:pt idx="3">
                  <c:v>0.52083333333333337</c:v>
                </c:pt>
                <c:pt idx="4">
                  <c:v>0.62703583061889245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0-4248-B48D-C2EEAB8391EF}"/>
            </c:ext>
          </c:extLst>
        </c:ser>
        <c:ser>
          <c:idx val="4"/>
          <c:order val="4"/>
          <c:tx>
            <c:v>Sniper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Sheet2!$L$26:$L$30</c:f>
              <c:numCache>
                <c:formatCode>0.00</c:formatCode>
                <c:ptCount val="5"/>
                <c:pt idx="0">
                  <c:v>0.88571428571428568</c:v>
                </c:pt>
                <c:pt idx="1">
                  <c:v>0.6</c:v>
                </c:pt>
                <c:pt idx="2">
                  <c:v>0.45299145299145294</c:v>
                </c:pt>
                <c:pt idx="3">
                  <c:v>0.56888888888888889</c:v>
                </c:pt>
                <c:pt idx="4">
                  <c:v>0.81699346405228768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40-4248-B48D-C2EEAB8391EF}"/>
            </c:ext>
          </c:extLst>
        </c:ser>
        <c:ser>
          <c:idx val="5"/>
          <c:order val="5"/>
          <c:tx>
            <c:v>Fire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Sheet2!$L$32:$L$36</c:f>
              <c:numCache>
                <c:formatCode>0.00</c:formatCode>
                <c:ptCount val="5"/>
                <c:pt idx="0">
                  <c:v>1.925</c:v>
                </c:pt>
                <c:pt idx="1">
                  <c:v>0.8571428571428571</c:v>
                </c:pt>
                <c:pt idx="2">
                  <c:v>0.6071428571428571</c:v>
                </c:pt>
                <c:pt idx="3">
                  <c:v>0.58275058275058289</c:v>
                </c:pt>
                <c:pt idx="4">
                  <c:v>0.84615384615384615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40-4248-B48D-C2EEAB8391EF}"/>
            </c:ext>
          </c:extLst>
        </c:ser>
        <c:ser>
          <c:idx val="6"/>
          <c:order val="6"/>
          <c:tx>
            <c:v>Frost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Sheet2!$L$38:$L$42</c:f>
              <c:numCache>
                <c:formatCode>0.00</c:formatCode>
                <c:ptCount val="5"/>
                <c:pt idx="0">
                  <c:v>0.61250000000000004</c:v>
                </c:pt>
                <c:pt idx="1">
                  <c:v>0.36842105263157893</c:v>
                </c:pt>
                <c:pt idx="2">
                  <c:v>0.3348214285714286</c:v>
                </c:pt>
                <c:pt idx="3">
                  <c:v>0.37037037037037035</c:v>
                </c:pt>
                <c:pt idx="4">
                  <c:v>0.46509840098400984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40-4248-B48D-C2EEAB8391EF}"/>
            </c:ext>
          </c:extLst>
        </c:ser>
        <c:ser>
          <c:idx val="7"/>
          <c:order val="7"/>
          <c:tx>
            <c:v>Poison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Sheet2!$L$44:$L$48</c:f>
              <c:numCache>
                <c:formatCode>0.00</c:formatCode>
                <c:ptCount val="5"/>
                <c:pt idx="0">
                  <c:v>1.9444444444444444</c:v>
                </c:pt>
                <c:pt idx="1">
                  <c:v>0.94537815126050428</c:v>
                </c:pt>
                <c:pt idx="2">
                  <c:v>0.74730968513351925</c:v>
                </c:pt>
                <c:pt idx="3">
                  <c:v>0.90644016227180524</c:v>
                </c:pt>
                <c:pt idx="4">
                  <c:v>1.1313354786806114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40-4248-B48D-C2EEAB8391EF}"/>
            </c:ext>
          </c:extLst>
        </c:ser>
        <c:ser>
          <c:idx val="8"/>
          <c:order val="8"/>
          <c:tx>
            <c:v>Electric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Sheet2!$L$50:$L$54</c:f>
              <c:numCache>
                <c:formatCode>0.00</c:formatCode>
                <c:ptCount val="5"/>
                <c:pt idx="0">
                  <c:v>0.7</c:v>
                </c:pt>
                <c:pt idx="1">
                  <c:v>0.36199095022624433</c:v>
                </c:pt>
                <c:pt idx="2">
                  <c:v>0.31814611154752559</c:v>
                </c:pt>
                <c:pt idx="3">
                  <c:v>0.32432432432432429</c:v>
                </c:pt>
                <c:pt idx="4">
                  <c:v>0.41743119266055045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340-4248-B48D-C2EEAB83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783999"/>
        <c:axId val="1397778239"/>
      </c:scatterChart>
      <c:valAx>
        <c:axId val="13977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78239"/>
        <c:crosses val="autoZero"/>
        <c:crossBetween val="midCat"/>
      </c:valAx>
      <c:valAx>
        <c:axId val="13977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8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504826</xdr:colOff>
      <xdr:row>0</xdr:row>
      <xdr:rowOff>104775</xdr:rowOff>
    </xdr:from>
    <xdr:to>
      <xdr:col>38</xdr:col>
      <xdr:colOff>257176</xdr:colOff>
      <xdr:row>53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91EBC-5746-A451-F155-895D717DD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142874</xdr:colOff>
      <xdr:row>0</xdr:row>
      <xdr:rowOff>80962</xdr:rowOff>
    </xdr:from>
    <xdr:to>
      <xdr:col>65</xdr:col>
      <xdr:colOff>276225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56A0B5-EDA6-A9D1-4E93-2B2C7B490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119061</xdr:colOff>
      <xdr:row>0</xdr:row>
      <xdr:rowOff>128586</xdr:rowOff>
    </xdr:from>
    <xdr:to>
      <xdr:col>92</xdr:col>
      <xdr:colOff>123824</xdr:colOff>
      <xdr:row>53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5F551-D5E8-3ED8-8E40-60EFAC901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93</xdr:col>
      <xdr:colOff>176211</xdr:colOff>
      <xdr:row>0</xdr:row>
      <xdr:rowOff>119062</xdr:rowOff>
    </xdr:from>
    <xdr:to>
      <xdr:col>119</xdr:col>
      <xdr:colOff>161924</xdr:colOff>
      <xdr:row>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82784B-7F1A-64B1-D91D-ABF1B671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4435-E2F5-4866-AF10-114E2CE8AA31}">
  <dimension ref="A1:M55"/>
  <sheetViews>
    <sheetView tabSelected="1" workbookViewId="0">
      <pane xSplit="12" topLeftCell="BL1" activePane="topRight" state="frozen"/>
      <selection pane="topRight" activeCell="G18" sqref="G18"/>
    </sheetView>
  </sheetViews>
  <sheetFormatPr defaultRowHeight="15" x14ac:dyDescent="0.25"/>
  <cols>
    <col min="1" max="4" width="9.140625" style="37"/>
    <col min="5" max="5" width="9.140625" style="41"/>
    <col min="6" max="16384" width="9.140625" style="37"/>
  </cols>
  <sheetData>
    <row r="1" spans="1:13" x14ac:dyDescent="0.25">
      <c r="A1" s="31" t="s">
        <v>10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21</v>
      </c>
      <c r="I1" s="19" t="s">
        <v>6</v>
      </c>
      <c r="J1" s="19" t="s">
        <v>9</v>
      </c>
      <c r="K1" s="19" t="s">
        <v>7</v>
      </c>
      <c r="L1" s="19" t="s">
        <v>11</v>
      </c>
      <c r="M1" s="38"/>
    </row>
    <row r="2" spans="1:13" x14ac:dyDescent="0.25">
      <c r="A2" s="31"/>
      <c r="B2" s="1">
        <v>0</v>
      </c>
      <c r="C2" s="1">
        <v>12</v>
      </c>
      <c r="D2" s="1">
        <v>27</v>
      </c>
      <c r="E2" s="2">
        <v>2</v>
      </c>
      <c r="F2" s="1">
        <v>175</v>
      </c>
      <c r="G2" s="1" t="s">
        <v>8</v>
      </c>
      <c r="H2" s="1">
        <v>1</v>
      </c>
      <c r="I2" s="2">
        <f>D2/E2*H2</f>
        <v>13.5</v>
      </c>
      <c r="J2" s="2">
        <f>I2*F2/100</f>
        <v>23.625</v>
      </c>
      <c r="K2" s="2">
        <f>I2/C2</f>
        <v>1.125</v>
      </c>
      <c r="L2" s="2">
        <f>J2/C2</f>
        <v>1.96875</v>
      </c>
      <c r="M2" s="38"/>
    </row>
    <row r="3" spans="1:13" x14ac:dyDescent="0.25">
      <c r="A3" s="31"/>
      <c r="B3" s="1">
        <v>1</v>
      </c>
      <c r="C3" s="1">
        <v>55</v>
      </c>
      <c r="D3" s="1">
        <v>68</v>
      </c>
      <c r="E3" s="2">
        <v>1.9</v>
      </c>
      <c r="F3" s="1">
        <v>200</v>
      </c>
      <c r="G3" s="1" t="s">
        <v>8</v>
      </c>
      <c r="H3" s="1">
        <v>1</v>
      </c>
      <c r="I3" s="2">
        <f t="shared" ref="I3:I6" si="0">D3/E3*H3</f>
        <v>35.789473684210527</v>
      </c>
      <c r="J3" s="2">
        <f t="shared" ref="J3:J6" si="1">I3*F3/100</f>
        <v>71.578947368421055</v>
      </c>
      <c r="K3" s="2">
        <f>I3/(C3+C2)</f>
        <v>0.53417124901806756</v>
      </c>
      <c r="L3" s="2">
        <f>J3/(C3+C2)</f>
        <v>1.0683424980361351</v>
      </c>
      <c r="M3" s="38"/>
    </row>
    <row r="4" spans="1:13" x14ac:dyDescent="0.25">
      <c r="A4" s="31"/>
      <c r="B4" s="1">
        <v>2</v>
      </c>
      <c r="C4" s="1">
        <v>175</v>
      </c>
      <c r="D4" s="1">
        <v>135</v>
      </c>
      <c r="E4" s="2">
        <v>1.8</v>
      </c>
      <c r="F4" s="1">
        <v>250</v>
      </c>
      <c r="G4" s="1" t="s">
        <v>8</v>
      </c>
      <c r="H4" s="1">
        <v>1</v>
      </c>
      <c r="I4" s="2">
        <f t="shared" si="0"/>
        <v>75</v>
      </c>
      <c r="J4" s="2">
        <f t="shared" si="1"/>
        <v>187.5</v>
      </c>
      <c r="K4" s="2">
        <f>I4/(C4+C3+C2)</f>
        <v>0.30991735537190085</v>
      </c>
      <c r="L4" s="2">
        <f>J4/(C4+C3+C2)</f>
        <v>0.77479338842975209</v>
      </c>
      <c r="M4" s="38"/>
    </row>
    <row r="5" spans="1:13" x14ac:dyDescent="0.25">
      <c r="A5" s="31"/>
      <c r="B5" s="1">
        <v>3</v>
      </c>
      <c r="C5" s="1">
        <v>300</v>
      </c>
      <c r="D5" s="1">
        <v>250</v>
      </c>
      <c r="E5" s="2">
        <v>1.7</v>
      </c>
      <c r="F5" s="1">
        <v>300</v>
      </c>
      <c r="G5" s="1" t="s">
        <v>8</v>
      </c>
      <c r="H5" s="1">
        <v>1</v>
      </c>
      <c r="I5" s="2">
        <f t="shared" si="0"/>
        <v>147.05882352941177</v>
      </c>
      <c r="J5" s="2">
        <f t="shared" si="1"/>
        <v>441.1764705882353</v>
      </c>
      <c r="K5" s="2">
        <f>I5/(C5+C4+C3+C2)</f>
        <v>0.27132624267419148</v>
      </c>
      <c r="L5" s="2">
        <f>J5/(C5+C4+C3+C2)</f>
        <v>0.81397872802257432</v>
      </c>
      <c r="M5" s="38"/>
    </row>
    <row r="6" spans="1:13" x14ac:dyDescent="0.25">
      <c r="A6" s="31"/>
      <c r="B6" s="1">
        <v>4</v>
      </c>
      <c r="C6" s="1">
        <v>650</v>
      </c>
      <c r="D6" s="1">
        <v>550</v>
      </c>
      <c r="E6" s="2">
        <v>1.4</v>
      </c>
      <c r="F6" s="1">
        <v>350</v>
      </c>
      <c r="G6" s="1" t="s">
        <v>8</v>
      </c>
      <c r="H6" s="1">
        <v>1</v>
      </c>
      <c r="I6" s="2">
        <f t="shared" si="0"/>
        <v>392.85714285714289</v>
      </c>
      <c r="J6" s="2">
        <f t="shared" si="1"/>
        <v>1375</v>
      </c>
      <c r="K6" s="2">
        <f>I6/(C6+C5+C4+C3+C2)</f>
        <v>0.32957813998082458</v>
      </c>
      <c r="L6" s="2">
        <f>J6/(C6+C5+C4+C3+C2)</f>
        <v>1.1535234899328859</v>
      </c>
      <c r="M6" s="38"/>
    </row>
    <row r="7" spans="1:13" x14ac:dyDescent="0.25">
      <c r="A7" s="32" t="s">
        <v>19</v>
      </c>
      <c r="B7" s="20" t="s">
        <v>0</v>
      </c>
      <c r="C7" s="20" t="s">
        <v>1</v>
      </c>
      <c r="D7" s="20" t="s">
        <v>2</v>
      </c>
      <c r="E7" s="20" t="s">
        <v>3</v>
      </c>
      <c r="F7" s="20" t="s">
        <v>4</v>
      </c>
      <c r="G7" s="20" t="s">
        <v>5</v>
      </c>
      <c r="H7" s="20" t="s">
        <v>21</v>
      </c>
      <c r="I7" s="20" t="s">
        <v>6</v>
      </c>
      <c r="J7" s="20" t="s">
        <v>9</v>
      </c>
      <c r="K7" s="20" t="s">
        <v>7</v>
      </c>
      <c r="L7" s="20" t="s">
        <v>11</v>
      </c>
      <c r="M7" s="38"/>
    </row>
    <row r="8" spans="1:13" x14ac:dyDescent="0.25">
      <c r="A8" s="32"/>
      <c r="B8" s="3">
        <v>0</v>
      </c>
      <c r="C8" s="3">
        <v>30</v>
      </c>
      <c r="D8" s="3">
        <v>40</v>
      </c>
      <c r="E8" s="4">
        <v>2.5</v>
      </c>
      <c r="F8" s="3">
        <v>250</v>
      </c>
      <c r="G8" s="3" t="s">
        <v>12</v>
      </c>
      <c r="H8" s="3">
        <v>1</v>
      </c>
      <c r="I8" s="4">
        <f>D8/E8*H8</f>
        <v>16</v>
      </c>
      <c r="J8" s="4">
        <f>I8*F8/100</f>
        <v>40</v>
      </c>
      <c r="K8" s="4">
        <f>I8/C8</f>
        <v>0.53333333333333333</v>
      </c>
      <c r="L8" s="4">
        <f>J8/C8</f>
        <v>1.3333333333333333</v>
      </c>
      <c r="M8" s="38"/>
    </row>
    <row r="9" spans="1:13" x14ac:dyDescent="0.25">
      <c r="A9" s="32"/>
      <c r="B9" s="3">
        <v>1</v>
      </c>
      <c r="C9" s="3">
        <v>100</v>
      </c>
      <c r="D9" s="3">
        <v>75</v>
      </c>
      <c r="E9" s="4">
        <v>2.2999999999999998</v>
      </c>
      <c r="F9" s="3">
        <v>275</v>
      </c>
      <c r="G9" s="3" t="s">
        <v>12</v>
      </c>
      <c r="H9" s="3">
        <v>1</v>
      </c>
      <c r="I9" s="4">
        <f t="shared" ref="I9:I12" si="2">D9/E9*H9</f>
        <v>32.608695652173914</v>
      </c>
      <c r="J9" s="4">
        <f t="shared" ref="J9:J12" si="3">I9*F9/100</f>
        <v>89.673913043478265</v>
      </c>
      <c r="K9" s="4">
        <f>I9/(C9+C8)</f>
        <v>0.25083612040133779</v>
      </c>
      <c r="L9" s="4">
        <f>J9/(C9+C8)</f>
        <v>0.68979933110367897</v>
      </c>
      <c r="M9" s="38"/>
    </row>
    <row r="10" spans="1:13" x14ac:dyDescent="0.25">
      <c r="A10" s="32"/>
      <c r="B10" s="3">
        <v>2</v>
      </c>
      <c r="C10" s="3">
        <v>200</v>
      </c>
      <c r="D10" s="3">
        <v>150</v>
      </c>
      <c r="E10" s="4">
        <v>2.1</v>
      </c>
      <c r="F10" s="3">
        <v>300</v>
      </c>
      <c r="G10" s="3" t="s">
        <v>12</v>
      </c>
      <c r="H10" s="3">
        <v>1</v>
      </c>
      <c r="I10" s="4">
        <f t="shared" si="2"/>
        <v>71.428571428571431</v>
      </c>
      <c r="J10" s="4">
        <f t="shared" si="3"/>
        <v>214.28571428571428</v>
      </c>
      <c r="K10" s="4">
        <f>I10/(C10+C9+C8)</f>
        <v>0.21645021645021645</v>
      </c>
      <c r="L10" s="4">
        <f>J10/(C10+C9+C8)</f>
        <v>0.64935064935064934</v>
      </c>
      <c r="M10" s="38"/>
    </row>
    <row r="11" spans="1:13" x14ac:dyDescent="0.25">
      <c r="A11" s="32"/>
      <c r="B11" s="3">
        <v>3</v>
      </c>
      <c r="C11" s="3">
        <v>400</v>
      </c>
      <c r="D11" s="3">
        <v>275</v>
      </c>
      <c r="E11" s="4">
        <v>1.9</v>
      </c>
      <c r="F11" s="3">
        <v>325</v>
      </c>
      <c r="G11" s="3" t="s">
        <v>12</v>
      </c>
      <c r="H11" s="3">
        <v>1</v>
      </c>
      <c r="I11" s="4">
        <f t="shared" si="2"/>
        <v>144.73684210526318</v>
      </c>
      <c r="J11" s="4">
        <f t="shared" si="3"/>
        <v>470.39473684210532</v>
      </c>
      <c r="K11" s="4">
        <f>I11/(C11+C10+C9+C8)</f>
        <v>0.19826964671953859</v>
      </c>
      <c r="L11" s="4">
        <f>J11/(C11+C10+C9+C8)</f>
        <v>0.64437635183850039</v>
      </c>
      <c r="M11" s="38"/>
    </row>
    <row r="12" spans="1:13" x14ac:dyDescent="0.25">
      <c r="A12" s="32"/>
      <c r="B12" s="3">
        <v>4</v>
      </c>
      <c r="C12" s="3">
        <v>800</v>
      </c>
      <c r="D12" s="3">
        <v>750</v>
      </c>
      <c r="E12" s="4">
        <v>1.9</v>
      </c>
      <c r="F12" s="3">
        <v>325</v>
      </c>
      <c r="G12" s="3" t="s">
        <v>12</v>
      </c>
      <c r="H12" s="3">
        <v>1</v>
      </c>
      <c r="I12" s="4">
        <f t="shared" si="2"/>
        <v>394.73684210526318</v>
      </c>
      <c r="J12" s="4">
        <f t="shared" si="3"/>
        <v>1282.8947368421054</v>
      </c>
      <c r="K12" s="4">
        <f>I12/(C12+C11+C10+C9+C8)</f>
        <v>0.25799793601651189</v>
      </c>
      <c r="L12" s="4">
        <f>J12/(C12+C11+C10+C9+C8)</f>
        <v>0.83849329205366363</v>
      </c>
      <c r="M12" s="38"/>
    </row>
    <row r="13" spans="1:13" x14ac:dyDescent="0.25">
      <c r="A13" s="33" t="s">
        <v>13</v>
      </c>
      <c r="B13" s="21" t="s">
        <v>0</v>
      </c>
      <c r="C13" s="21" t="s">
        <v>1</v>
      </c>
      <c r="D13" s="21" t="s">
        <v>2</v>
      </c>
      <c r="E13" s="21" t="s">
        <v>3</v>
      </c>
      <c r="F13" s="21" t="s">
        <v>4</v>
      </c>
      <c r="G13" s="21" t="s">
        <v>5</v>
      </c>
      <c r="H13" s="21" t="s">
        <v>21</v>
      </c>
      <c r="I13" s="21" t="s">
        <v>6</v>
      </c>
      <c r="J13" s="21" t="s">
        <v>9</v>
      </c>
      <c r="K13" s="21" t="s">
        <v>7</v>
      </c>
      <c r="L13" s="21" t="s">
        <v>11</v>
      </c>
      <c r="M13" s="38"/>
    </row>
    <row r="14" spans="1:13" x14ac:dyDescent="0.25">
      <c r="A14" s="33"/>
      <c r="B14" s="5">
        <v>0</v>
      </c>
      <c r="C14" s="5">
        <v>25</v>
      </c>
      <c r="D14" s="5">
        <v>17</v>
      </c>
      <c r="E14" s="6">
        <v>0.7</v>
      </c>
      <c r="F14" s="5">
        <v>175</v>
      </c>
      <c r="G14" s="5" t="s">
        <v>20</v>
      </c>
      <c r="H14" s="5">
        <v>1</v>
      </c>
      <c r="I14" s="6">
        <f>D14/E14*H14</f>
        <v>24.285714285714288</v>
      </c>
      <c r="J14" s="6">
        <f>I14*F14/100</f>
        <v>42.5</v>
      </c>
      <c r="K14" s="6">
        <f>I14/C14</f>
        <v>0.97142857142857153</v>
      </c>
      <c r="L14" s="6">
        <f>J14/C14</f>
        <v>1.7</v>
      </c>
      <c r="M14" s="38"/>
    </row>
    <row r="15" spans="1:13" x14ac:dyDescent="0.25">
      <c r="A15" s="33"/>
      <c r="B15" s="5">
        <v>1</v>
      </c>
      <c r="C15" s="5">
        <v>80</v>
      </c>
      <c r="D15" s="5">
        <v>25</v>
      </c>
      <c r="E15" s="6">
        <v>0.55000000000000004</v>
      </c>
      <c r="F15" s="5">
        <v>175</v>
      </c>
      <c r="G15" s="5" t="s">
        <v>20</v>
      </c>
      <c r="H15" s="5">
        <v>1</v>
      </c>
      <c r="I15" s="6">
        <f t="shared" ref="I15:I18" si="4">D15/E15*H15</f>
        <v>45.454545454545453</v>
      </c>
      <c r="J15" s="6">
        <f t="shared" ref="J15:J18" si="5">I15*F15/100</f>
        <v>79.545454545454547</v>
      </c>
      <c r="K15" s="6">
        <f>I15/(C15+C14)</f>
        <v>0.4329004329004329</v>
      </c>
      <c r="L15" s="6">
        <f>J15/(C15+C14)</f>
        <v>0.75757575757575757</v>
      </c>
      <c r="M15" s="38"/>
    </row>
    <row r="16" spans="1:13" x14ac:dyDescent="0.25">
      <c r="A16" s="33"/>
      <c r="B16" s="5">
        <v>2</v>
      </c>
      <c r="C16" s="5">
        <v>175</v>
      </c>
      <c r="D16" s="5">
        <v>33</v>
      </c>
      <c r="E16" s="6">
        <v>0.4</v>
      </c>
      <c r="F16" s="5">
        <v>175</v>
      </c>
      <c r="G16" s="5" t="s">
        <v>20</v>
      </c>
      <c r="H16" s="5">
        <v>1</v>
      </c>
      <c r="I16" s="6">
        <f t="shared" si="4"/>
        <v>82.5</v>
      </c>
      <c r="J16" s="6">
        <f t="shared" si="5"/>
        <v>144.375</v>
      </c>
      <c r="K16" s="6">
        <f>I16/(C16+C15+C14)</f>
        <v>0.29464285714285715</v>
      </c>
      <c r="L16" s="6">
        <f>J16/(C16+C15+C14)</f>
        <v>0.515625</v>
      </c>
      <c r="M16" s="38"/>
    </row>
    <row r="17" spans="1:13" x14ac:dyDescent="0.25">
      <c r="A17" s="33"/>
      <c r="B17" s="5">
        <v>3</v>
      </c>
      <c r="C17" s="5">
        <v>300</v>
      </c>
      <c r="D17" s="5">
        <v>50</v>
      </c>
      <c r="E17" s="6">
        <v>0.25</v>
      </c>
      <c r="F17" s="5">
        <v>175</v>
      </c>
      <c r="G17" s="5" t="s">
        <v>20</v>
      </c>
      <c r="H17" s="5">
        <v>1</v>
      </c>
      <c r="I17" s="6">
        <f t="shared" si="4"/>
        <v>200</v>
      </c>
      <c r="J17" s="6">
        <f t="shared" si="5"/>
        <v>350</v>
      </c>
      <c r="K17" s="6">
        <f>I17/(C17+C16+C15+C14)</f>
        <v>0.34482758620689657</v>
      </c>
      <c r="L17" s="6">
        <f>J17/(C17+C16+C15+C14)</f>
        <v>0.60344827586206895</v>
      </c>
      <c r="M17" s="38"/>
    </row>
    <row r="18" spans="1:13" x14ac:dyDescent="0.25">
      <c r="A18" s="33"/>
      <c r="B18" s="5">
        <v>4</v>
      </c>
      <c r="C18" s="5">
        <v>750</v>
      </c>
      <c r="D18" s="5">
        <v>26</v>
      </c>
      <c r="E18" s="6">
        <v>0.1</v>
      </c>
      <c r="F18" s="5">
        <v>350</v>
      </c>
      <c r="G18" s="5" t="s">
        <v>20</v>
      </c>
      <c r="H18" s="5">
        <v>2</v>
      </c>
      <c r="I18" s="6">
        <f t="shared" si="4"/>
        <v>520</v>
      </c>
      <c r="J18" s="6">
        <f t="shared" si="5"/>
        <v>1820</v>
      </c>
      <c r="K18" s="6">
        <f>I18/(C18+C17+C16+C15+C14)</f>
        <v>0.39097744360902253</v>
      </c>
      <c r="L18" s="6">
        <f>J18/(C18+C17+C16+C15+C14)</f>
        <v>1.368421052631579</v>
      </c>
      <c r="M18" s="38"/>
    </row>
    <row r="19" spans="1:13" x14ac:dyDescent="0.25">
      <c r="A19" s="34" t="s">
        <v>14</v>
      </c>
      <c r="B19" s="22" t="s">
        <v>0</v>
      </c>
      <c r="C19" s="22" t="s">
        <v>1</v>
      </c>
      <c r="D19" s="22" t="s">
        <v>2</v>
      </c>
      <c r="E19" s="22" t="s">
        <v>3</v>
      </c>
      <c r="F19" s="22" t="s">
        <v>4</v>
      </c>
      <c r="G19" s="22" t="s">
        <v>5</v>
      </c>
      <c r="H19" s="22" t="s">
        <v>21</v>
      </c>
      <c r="I19" s="22" t="s">
        <v>6</v>
      </c>
      <c r="J19" s="22" t="s">
        <v>9</v>
      </c>
      <c r="K19" s="22" t="s">
        <v>7</v>
      </c>
      <c r="L19" s="22" t="s">
        <v>11</v>
      </c>
      <c r="M19" s="38"/>
    </row>
    <row r="20" spans="1:13" x14ac:dyDescent="0.25">
      <c r="A20" s="34"/>
      <c r="B20" s="7">
        <v>0</v>
      </c>
      <c r="C20" s="7">
        <v>35</v>
      </c>
      <c r="D20" s="7">
        <v>35</v>
      </c>
      <c r="E20" s="8">
        <v>3</v>
      </c>
      <c r="F20" s="7">
        <v>275</v>
      </c>
      <c r="G20" s="7" t="s">
        <v>22</v>
      </c>
      <c r="H20" s="7">
        <v>1</v>
      </c>
      <c r="I20" s="8">
        <f>D20/E20*H20</f>
        <v>11.666666666666666</v>
      </c>
      <c r="J20" s="8">
        <f>I20*F20/100</f>
        <v>32.083333333333329</v>
      </c>
      <c r="K20" s="8">
        <f>I20/C20</f>
        <v>0.33333333333333331</v>
      </c>
      <c r="L20" s="8">
        <f>J20/C20</f>
        <v>0.91666666666666652</v>
      </c>
      <c r="M20" s="38"/>
    </row>
    <row r="21" spans="1:13" x14ac:dyDescent="0.25">
      <c r="A21" s="34"/>
      <c r="B21" s="7">
        <v>1</v>
      </c>
      <c r="C21" s="7">
        <v>100</v>
      </c>
      <c r="D21" s="7">
        <v>25</v>
      </c>
      <c r="E21" s="8">
        <v>3.5</v>
      </c>
      <c r="F21" s="7">
        <v>275</v>
      </c>
      <c r="G21" s="7" t="s">
        <v>22</v>
      </c>
      <c r="H21" s="7">
        <v>3</v>
      </c>
      <c r="I21" s="8">
        <f t="shared" ref="I21:I24" si="6">D21/E21*H21</f>
        <v>21.428571428571431</v>
      </c>
      <c r="J21" s="8">
        <f t="shared" ref="J21:J24" si="7">I21*F21/100</f>
        <v>58.928571428571431</v>
      </c>
      <c r="K21" s="8">
        <f>I21/(C21+C20)</f>
        <v>0.15873015873015875</v>
      </c>
      <c r="L21" s="8">
        <f>J21/(C21+C20)</f>
        <v>0.43650793650793651</v>
      </c>
      <c r="M21" s="38"/>
    </row>
    <row r="22" spans="1:13" x14ac:dyDescent="0.25">
      <c r="A22" s="34"/>
      <c r="B22" s="7">
        <v>2</v>
      </c>
      <c r="C22" s="7">
        <v>200</v>
      </c>
      <c r="D22" s="7">
        <v>70</v>
      </c>
      <c r="E22" s="8">
        <v>3</v>
      </c>
      <c r="F22" s="7">
        <v>350</v>
      </c>
      <c r="G22" s="7" t="s">
        <v>22</v>
      </c>
      <c r="H22" s="7">
        <v>2</v>
      </c>
      <c r="I22" s="8">
        <f t="shared" si="6"/>
        <v>46.666666666666664</v>
      </c>
      <c r="J22" s="8">
        <f t="shared" si="7"/>
        <v>163.33333333333331</v>
      </c>
      <c r="K22" s="8">
        <f>I22/(C22+C21+C20)</f>
        <v>0.13930348258706468</v>
      </c>
      <c r="L22" s="8">
        <f>J22/(C22+C21+C20)</f>
        <v>0.48756218905472631</v>
      </c>
      <c r="M22" s="38"/>
    </row>
    <row r="23" spans="1:13" x14ac:dyDescent="0.25">
      <c r="A23" s="34"/>
      <c r="B23" s="7">
        <v>3</v>
      </c>
      <c r="C23" s="7">
        <v>400</v>
      </c>
      <c r="D23" s="7">
        <v>175</v>
      </c>
      <c r="E23" s="8">
        <v>3.2</v>
      </c>
      <c r="F23" s="7">
        <v>350</v>
      </c>
      <c r="G23" s="7" t="s">
        <v>22</v>
      </c>
      <c r="H23" s="7">
        <v>2</v>
      </c>
      <c r="I23" s="8">
        <f t="shared" si="6"/>
        <v>109.375</v>
      </c>
      <c r="J23" s="8">
        <f t="shared" si="7"/>
        <v>382.8125</v>
      </c>
      <c r="K23" s="8">
        <f>I23/(C23+C22+C21+C20)</f>
        <v>0.14880952380952381</v>
      </c>
      <c r="L23" s="8">
        <f>J23/(C23+C22+C21+C20)</f>
        <v>0.52083333333333337</v>
      </c>
      <c r="M23" s="38"/>
    </row>
    <row r="24" spans="1:13" x14ac:dyDescent="0.25">
      <c r="A24" s="34"/>
      <c r="B24" s="7">
        <v>4</v>
      </c>
      <c r="C24" s="7">
        <v>800</v>
      </c>
      <c r="D24" s="7">
        <v>275</v>
      </c>
      <c r="E24" s="8">
        <v>2</v>
      </c>
      <c r="F24" s="7">
        <v>350</v>
      </c>
      <c r="G24" s="7" t="s">
        <v>22</v>
      </c>
      <c r="H24" s="7">
        <v>2</v>
      </c>
      <c r="I24" s="8">
        <f t="shared" si="6"/>
        <v>275</v>
      </c>
      <c r="J24" s="8">
        <f t="shared" si="7"/>
        <v>962.5</v>
      </c>
      <c r="K24" s="8">
        <f>I24/(C24+C23+C22+C21+C20)</f>
        <v>0.17915309446254071</v>
      </c>
      <c r="L24" s="8">
        <f>J24/(C24+C23+C22+C21+C20)</f>
        <v>0.62703583061889245</v>
      </c>
      <c r="M24" s="38"/>
    </row>
    <row r="25" spans="1:13" x14ac:dyDescent="0.25">
      <c r="A25" s="35" t="s">
        <v>15</v>
      </c>
      <c r="B25" s="23" t="s">
        <v>0</v>
      </c>
      <c r="C25" s="23" t="s">
        <v>1</v>
      </c>
      <c r="D25" s="23" t="s">
        <v>2</v>
      </c>
      <c r="E25" s="23" t="s">
        <v>3</v>
      </c>
      <c r="F25" s="23" t="s">
        <v>4</v>
      </c>
      <c r="G25" s="23" t="s">
        <v>5</v>
      </c>
      <c r="H25" s="23" t="s">
        <v>21</v>
      </c>
      <c r="I25" s="23" t="s">
        <v>6</v>
      </c>
      <c r="J25" s="23" t="s">
        <v>9</v>
      </c>
      <c r="K25" s="23" t="s">
        <v>7</v>
      </c>
      <c r="L25" s="23" t="s">
        <v>11</v>
      </c>
      <c r="M25" s="38"/>
    </row>
    <row r="26" spans="1:13" x14ac:dyDescent="0.25">
      <c r="A26" s="35"/>
      <c r="B26" s="9">
        <v>0</v>
      </c>
      <c r="C26" s="9">
        <v>35</v>
      </c>
      <c r="D26" s="9">
        <v>30</v>
      </c>
      <c r="E26" s="10">
        <v>3</v>
      </c>
      <c r="F26" s="9">
        <v>310</v>
      </c>
      <c r="G26" s="9" t="s">
        <v>12</v>
      </c>
      <c r="H26" s="9">
        <v>1</v>
      </c>
      <c r="I26" s="10">
        <f>D26/E26*H26</f>
        <v>10</v>
      </c>
      <c r="J26" s="10">
        <f>I26*F26/100</f>
        <v>31</v>
      </c>
      <c r="K26" s="10">
        <f>I26/C26</f>
        <v>0.2857142857142857</v>
      </c>
      <c r="L26" s="10">
        <f>J26/C26</f>
        <v>0.88571428571428568</v>
      </c>
      <c r="M26" s="38"/>
    </row>
    <row r="27" spans="1:13" x14ac:dyDescent="0.25">
      <c r="A27" s="35"/>
      <c r="B27" s="9">
        <v>1</v>
      </c>
      <c r="C27" s="9">
        <v>90</v>
      </c>
      <c r="D27" s="9">
        <v>50</v>
      </c>
      <c r="E27" s="10">
        <v>2.8</v>
      </c>
      <c r="F27" s="9">
        <v>420</v>
      </c>
      <c r="G27" s="9" t="s">
        <v>12</v>
      </c>
      <c r="H27" s="9">
        <v>1</v>
      </c>
      <c r="I27" s="10">
        <f t="shared" ref="I27:I30" si="8">D27/E27*H27</f>
        <v>17.857142857142858</v>
      </c>
      <c r="J27" s="10">
        <f t="shared" ref="J27:J30" si="9">I27*F27/100</f>
        <v>75</v>
      </c>
      <c r="K27" s="10">
        <f>I27/(C27+C26)</f>
        <v>0.14285714285714285</v>
      </c>
      <c r="L27" s="10">
        <f>J27/(C27+C26)</f>
        <v>0.6</v>
      </c>
      <c r="M27" s="38"/>
    </row>
    <row r="28" spans="1:13" x14ac:dyDescent="0.25">
      <c r="A28" s="35"/>
      <c r="B28" s="9">
        <v>2</v>
      </c>
      <c r="C28" s="9">
        <v>200</v>
      </c>
      <c r="D28" s="9">
        <v>75</v>
      </c>
      <c r="E28" s="10">
        <v>2.7</v>
      </c>
      <c r="F28" s="9">
        <v>530</v>
      </c>
      <c r="G28" s="9" t="s">
        <v>12</v>
      </c>
      <c r="H28" s="9">
        <v>1</v>
      </c>
      <c r="I28" s="10">
        <f t="shared" si="8"/>
        <v>27.777777777777775</v>
      </c>
      <c r="J28" s="10">
        <f t="shared" si="9"/>
        <v>147.2222222222222</v>
      </c>
      <c r="K28" s="10">
        <f>I28/(C28+C27+C26)</f>
        <v>8.5470085470085458E-2</v>
      </c>
      <c r="L28" s="10">
        <f>J28/(C28+C27+C26)</f>
        <v>0.45299145299145294</v>
      </c>
      <c r="M28" s="38"/>
    </row>
    <row r="29" spans="1:13" x14ac:dyDescent="0.25">
      <c r="A29" s="35"/>
      <c r="B29" s="9">
        <v>3</v>
      </c>
      <c r="C29" s="9">
        <v>350</v>
      </c>
      <c r="D29" s="9">
        <v>150</v>
      </c>
      <c r="E29" s="10">
        <v>2.5</v>
      </c>
      <c r="F29" s="9">
        <v>640</v>
      </c>
      <c r="G29" s="9" t="s">
        <v>12</v>
      </c>
      <c r="H29" s="9">
        <v>1</v>
      </c>
      <c r="I29" s="10">
        <f t="shared" si="8"/>
        <v>60</v>
      </c>
      <c r="J29" s="10">
        <f t="shared" si="9"/>
        <v>384</v>
      </c>
      <c r="K29" s="10">
        <f>I29/(C29+C28+C27+C26)</f>
        <v>8.8888888888888892E-2</v>
      </c>
      <c r="L29" s="10">
        <f>J29/(C29+C28+C27+C26)</f>
        <v>0.56888888888888889</v>
      </c>
      <c r="M29" s="38"/>
    </row>
    <row r="30" spans="1:13" x14ac:dyDescent="0.25">
      <c r="A30" s="35"/>
      <c r="B30" s="9">
        <v>4</v>
      </c>
      <c r="C30" s="9">
        <v>600</v>
      </c>
      <c r="D30" s="9">
        <v>250</v>
      </c>
      <c r="E30" s="10">
        <v>1.8</v>
      </c>
      <c r="F30" s="9">
        <v>750</v>
      </c>
      <c r="G30" s="9" t="s">
        <v>12</v>
      </c>
      <c r="H30" s="9">
        <v>1</v>
      </c>
      <c r="I30" s="10">
        <f t="shared" si="8"/>
        <v>138.88888888888889</v>
      </c>
      <c r="J30" s="10">
        <f t="shared" si="9"/>
        <v>1041.6666666666667</v>
      </c>
      <c r="K30" s="10">
        <f>I30/(C30+C29+C28+C27+C26)</f>
        <v>0.10893246187363834</v>
      </c>
      <c r="L30" s="10">
        <f>J30/(C30+C29+C28+C27+C26)</f>
        <v>0.81699346405228768</v>
      </c>
      <c r="M30" s="38"/>
    </row>
    <row r="31" spans="1:13" x14ac:dyDescent="0.25">
      <c r="A31" s="36" t="s">
        <v>16</v>
      </c>
      <c r="B31" s="24" t="s">
        <v>0</v>
      </c>
      <c r="C31" s="24" t="s">
        <v>1</v>
      </c>
      <c r="D31" s="24" t="s">
        <v>2</v>
      </c>
      <c r="E31" s="24" t="s">
        <v>3</v>
      </c>
      <c r="F31" s="24" t="s">
        <v>4</v>
      </c>
      <c r="G31" s="24" t="s">
        <v>5</v>
      </c>
      <c r="H31" s="24" t="s">
        <v>21</v>
      </c>
      <c r="I31" s="24" t="s">
        <v>6</v>
      </c>
      <c r="J31" s="24" t="s">
        <v>9</v>
      </c>
      <c r="K31" s="24" t="s">
        <v>7</v>
      </c>
      <c r="L31" s="24" t="s">
        <v>11</v>
      </c>
      <c r="M31" s="38"/>
    </row>
    <row r="32" spans="1:13" x14ac:dyDescent="0.25">
      <c r="A32" s="36"/>
      <c r="B32" s="11">
        <v>0</v>
      </c>
      <c r="C32" s="11">
        <v>20</v>
      </c>
      <c r="D32" s="11">
        <v>11</v>
      </c>
      <c r="E32" s="12">
        <v>1</v>
      </c>
      <c r="F32" s="11">
        <v>175</v>
      </c>
      <c r="G32" s="11" t="s">
        <v>20</v>
      </c>
      <c r="H32" s="11">
        <v>2</v>
      </c>
      <c r="I32" s="12">
        <f>D32/E32*H32</f>
        <v>22</v>
      </c>
      <c r="J32" s="12">
        <f>I32*F32/100</f>
        <v>38.5</v>
      </c>
      <c r="K32" s="12">
        <f>I32/C32</f>
        <v>1.1000000000000001</v>
      </c>
      <c r="L32" s="12">
        <f>J32/C32</f>
        <v>1.925</v>
      </c>
      <c r="M32" s="38"/>
    </row>
    <row r="33" spans="1:13" x14ac:dyDescent="0.25">
      <c r="A33" s="36"/>
      <c r="B33" s="11">
        <v>1</v>
      </c>
      <c r="C33" s="11">
        <v>85</v>
      </c>
      <c r="D33" s="11">
        <v>15</v>
      </c>
      <c r="E33" s="12">
        <v>1</v>
      </c>
      <c r="F33" s="11">
        <v>200</v>
      </c>
      <c r="G33" s="11" t="s">
        <v>20</v>
      </c>
      <c r="H33" s="11">
        <v>3</v>
      </c>
      <c r="I33" s="12">
        <f t="shared" ref="I33:I36" si="10">D33/E33*H33</f>
        <v>45</v>
      </c>
      <c r="J33" s="12">
        <f t="shared" ref="J33:J36" si="11">I33*F33/100</f>
        <v>90</v>
      </c>
      <c r="K33" s="12">
        <f>I33/(C33+C32)</f>
        <v>0.42857142857142855</v>
      </c>
      <c r="L33" s="12">
        <f>J33/(C33+C32)</f>
        <v>0.8571428571428571</v>
      </c>
      <c r="M33" s="38"/>
    </row>
    <row r="34" spans="1:13" x14ac:dyDescent="0.25">
      <c r="A34" s="36"/>
      <c r="B34" s="11">
        <v>2</v>
      </c>
      <c r="C34" s="11">
        <v>210</v>
      </c>
      <c r="D34" s="11">
        <v>17</v>
      </c>
      <c r="E34" s="12">
        <v>0.8</v>
      </c>
      <c r="F34" s="11">
        <v>225</v>
      </c>
      <c r="G34" s="11" t="s">
        <v>20</v>
      </c>
      <c r="H34" s="11">
        <v>4</v>
      </c>
      <c r="I34" s="12">
        <f t="shared" si="10"/>
        <v>85</v>
      </c>
      <c r="J34" s="12">
        <f t="shared" si="11"/>
        <v>191.25</v>
      </c>
      <c r="K34" s="12">
        <f>I34/(C34+C33+C32)</f>
        <v>0.26984126984126983</v>
      </c>
      <c r="L34" s="12">
        <f>J34/(C34+C33+C32)</f>
        <v>0.6071428571428571</v>
      </c>
      <c r="M34" s="38"/>
    </row>
    <row r="35" spans="1:13" x14ac:dyDescent="0.25">
      <c r="A35" s="36"/>
      <c r="B35" s="11">
        <v>3</v>
      </c>
      <c r="C35" s="11">
        <v>400</v>
      </c>
      <c r="D35" s="11">
        <v>20</v>
      </c>
      <c r="E35" s="12">
        <v>0.6</v>
      </c>
      <c r="F35" s="11">
        <v>250</v>
      </c>
      <c r="G35" s="11" t="s">
        <v>20</v>
      </c>
      <c r="H35" s="11">
        <v>5</v>
      </c>
      <c r="I35" s="12">
        <f t="shared" si="10"/>
        <v>166.66666666666669</v>
      </c>
      <c r="J35" s="12">
        <f t="shared" si="11"/>
        <v>416.66666666666674</v>
      </c>
      <c r="K35" s="12">
        <f>I35/(C35+C34+C33+C32)</f>
        <v>0.23310023310023312</v>
      </c>
      <c r="L35" s="12">
        <f>J35/(C35+C34+C33+C32)</f>
        <v>0.58275058275058289</v>
      </c>
      <c r="M35" s="38"/>
    </row>
    <row r="36" spans="1:13" x14ac:dyDescent="0.25">
      <c r="A36" s="36"/>
      <c r="B36" s="11">
        <v>4</v>
      </c>
      <c r="C36" s="11">
        <v>650</v>
      </c>
      <c r="D36" s="11">
        <v>35</v>
      </c>
      <c r="E36" s="12">
        <v>0.5</v>
      </c>
      <c r="F36" s="11">
        <v>275</v>
      </c>
      <c r="G36" s="11" t="s">
        <v>20</v>
      </c>
      <c r="H36" s="11">
        <v>6</v>
      </c>
      <c r="I36" s="12">
        <f t="shared" si="10"/>
        <v>420</v>
      </c>
      <c r="J36" s="12">
        <f t="shared" si="11"/>
        <v>1155</v>
      </c>
      <c r="K36" s="12">
        <f>I36/(C36+C35+C34+C33+C32)</f>
        <v>0.30769230769230771</v>
      </c>
      <c r="L36" s="12">
        <f>J36/(C36+C35+C34+C33+C32)</f>
        <v>0.84615384615384615</v>
      </c>
      <c r="M36" s="38"/>
    </row>
    <row r="37" spans="1:13" x14ac:dyDescent="0.25">
      <c r="A37" s="28" t="s">
        <v>26</v>
      </c>
      <c r="B37" s="25" t="s">
        <v>0</v>
      </c>
      <c r="C37" s="25" t="s">
        <v>1</v>
      </c>
      <c r="D37" s="25" t="s">
        <v>2</v>
      </c>
      <c r="E37" s="25" t="s">
        <v>3</v>
      </c>
      <c r="F37" s="25" t="s">
        <v>4</v>
      </c>
      <c r="G37" s="25" t="s">
        <v>5</v>
      </c>
      <c r="H37" s="25" t="s">
        <v>21</v>
      </c>
      <c r="I37" s="25" t="s">
        <v>6</v>
      </c>
      <c r="J37" s="25" t="s">
        <v>9</v>
      </c>
      <c r="K37" s="25" t="s">
        <v>7</v>
      </c>
      <c r="L37" s="25" t="s">
        <v>11</v>
      </c>
      <c r="M37" s="38"/>
    </row>
    <row r="38" spans="1:13" x14ac:dyDescent="0.25">
      <c r="A38" s="28"/>
      <c r="B38" s="13">
        <v>0</v>
      </c>
      <c r="C38" s="13">
        <v>10</v>
      </c>
      <c r="D38" s="13">
        <v>7</v>
      </c>
      <c r="E38" s="14">
        <v>2</v>
      </c>
      <c r="F38" s="13">
        <v>175</v>
      </c>
      <c r="G38" s="13" t="s">
        <v>24</v>
      </c>
      <c r="H38" s="13">
        <v>1</v>
      </c>
      <c r="I38" s="14">
        <f>D38/E38*H38</f>
        <v>3.5</v>
      </c>
      <c r="J38" s="14">
        <f>I38*F38/100</f>
        <v>6.125</v>
      </c>
      <c r="K38" s="14">
        <f>I38/C38</f>
        <v>0.35</v>
      </c>
      <c r="L38" s="14">
        <f>J38/C38</f>
        <v>0.61250000000000004</v>
      </c>
      <c r="M38" s="38"/>
    </row>
    <row r="39" spans="1:13" x14ac:dyDescent="0.25">
      <c r="A39" s="28"/>
      <c r="B39" s="13">
        <v>1</v>
      </c>
      <c r="C39" s="13">
        <v>70</v>
      </c>
      <c r="D39" s="13">
        <v>14</v>
      </c>
      <c r="E39" s="14">
        <v>1.9</v>
      </c>
      <c r="F39" s="13">
        <v>200</v>
      </c>
      <c r="G39" s="13" t="s">
        <v>24</v>
      </c>
      <c r="H39" s="13">
        <v>2</v>
      </c>
      <c r="I39" s="14">
        <f t="shared" ref="I39:I42" si="12">D39/E39*H39</f>
        <v>14.736842105263159</v>
      </c>
      <c r="J39" s="14">
        <f t="shared" ref="J39:J42" si="13">I39*F39/100</f>
        <v>29.473684210526315</v>
      </c>
      <c r="K39" s="14">
        <f>I39/(C39+C38)</f>
        <v>0.18421052631578949</v>
      </c>
      <c r="L39" s="14">
        <f>J39/(C39+C38)</f>
        <v>0.36842105263157893</v>
      </c>
      <c r="M39" s="38"/>
    </row>
    <row r="40" spans="1:13" x14ac:dyDescent="0.25">
      <c r="A40" s="28"/>
      <c r="B40" s="13">
        <v>2</v>
      </c>
      <c r="C40" s="13">
        <v>200</v>
      </c>
      <c r="D40" s="13">
        <v>25</v>
      </c>
      <c r="E40" s="14">
        <v>1.8</v>
      </c>
      <c r="F40" s="13">
        <v>225</v>
      </c>
      <c r="G40" s="13" t="s">
        <v>24</v>
      </c>
      <c r="H40" s="13">
        <v>3</v>
      </c>
      <c r="I40" s="14">
        <f t="shared" si="12"/>
        <v>41.666666666666671</v>
      </c>
      <c r="J40" s="14">
        <f t="shared" si="13"/>
        <v>93.750000000000014</v>
      </c>
      <c r="K40" s="14">
        <f>I40/(C40+C39+C38)</f>
        <v>0.14880952380952384</v>
      </c>
      <c r="L40" s="14">
        <f>J40/(C40+C39+C38)</f>
        <v>0.3348214285714286</v>
      </c>
      <c r="M40" s="38"/>
    </row>
    <row r="41" spans="1:13" x14ac:dyDescent="0.25">
      <c r="A41" s="28"/>
      <c r="B41" s="13">
        <v>3</v>
      </c>
      <c r="C41" s="13">
        <v>350</v>
      </c>
      <c r="D41" s="13">
        <v>35</v>
      </c>
      <c r="E41" s="14">
        <v>1.5</v>
      </c>
      <c r="F41" s="13">
        <v>250</v>
      </c>
      <c r="G41" s="13" t="s">
        <v>24</v>
      </c>
      <c r="H41" s="13">
        <v>4</v>
      </c>
      <c r="I41" s="14">
        <f t="shared" si="12"/>
        <v>93.333333333333329</v>
      </c>
      <c r="J41" s="14">
        <f t="shared" si="13"/>
        <v>233.33333333333331</v>
      </c>
      <c r="K41" s="14">
        <f>I41/(C41+C40+C39+C38)</f>
        <v>0.14814814814814814</v>
      </c>
      <c r="L41" s="14">
        <f>J41/(C41+C40+C39+C38)</f>
        <v>0.37037037037037035</v>
      </c>
      <c r="M41" s="38"/>
    </row>
    <row r="42" spans="1:13" x14ac:dyDescent="0.25">
      <c r="A42" s="28"/>
      <c r="B42" s="13">
        <v>4</v>
      </c>
      <c r="C42" s="13">
        <v>725</v>
      </c>
      <c r="D42" s="13">
        <v>55</v>
      </c>
      <c r="E42" s="14">
        <v>1.2</v>
      </c>
      <c r="F42" s="13">
        <v>275</v>
      </c>
      <c r="G42" s="13" t="s">
        <v>24</v>
      </c>
      <c r="H42" s="13">
        <v>5</v>
      </c>
      <c r="I42" s="14">
        <f t="shared" si="12"/>
        <v>229.16666666666669</v>
      </c>
      <c r="J42" s="14">
        <f t="shared" si="13"/>
        <v>630.20833333333337</v>
      </c>
      <c r="K42" s="14">
        <f>I42/(C42+C41+C40+C39+C38)</f>
        <v>0.16912669126691268</v>
      </c>
      <c r="L42" s="14">
        <f>J42/(C42+C41+C40+C39+C38)</f>
        <v>0.46509840098400984</v>
      </c>
      <c r="M42" s="38"/>
    </row>
    <row r="43" spans="1:13" x14ac:dyDescent="0.25">
      <c r="A43" s="29" t="s">
        <v>17</v>
      </c>
      <c r="B43" s="26" t="s">
        <v>0</v>
      </c>
      <c r="C43" s="26" t="s">
        <v>1</v>
      </c>
      <c r="D43" s="26" t="s">
        <v>2</v>
      </c>
      <c r="E43" s="26" t="s">
        <v>3</v>
      </c>
      <c r="F43" s="26" t="s">
        <v>4</v>
      </c>
      <c r="G43" s="26" t="s">
        <v>5</v>
      </c>
      <c r="H43" s="26" t="s">
        <v>21</v>
      </c>
      <c r="I43" s="26" t="s">
        <v>6</v>
      </c>
      <c r="J43" s="26" t="s">
        <v>9</v>
      </c>
      <c r="K43" s="26" t="s">
        <v>7</v>
      </c>
      <c r="L43" s="26" t="s">
        <v>11</v>
      </c>
      <c r="M43" s="38"/>
    </row>
    <row r="44" spans="1:13" x14ac:dyDescent="0.25">
      <c r="A44" s="29"/>
      <c r="B44" s="15">
        <v>0</v>
      </c>
      <c r="C44" s="15">
        <v>18</v>
      </c>
      <c r="D44" s="15">
        <v>30</v>
      </c>
      <c r="E44" s="16">
        <v>1.5</v>
      </c>
      <c r="F44" s="15">
        <v>175</v>
      </c>
      <c r="G44" s="15" t="s">
        <v>23</v>
      </c>
      <c r="H44" s="15">
        <v>1</v>
      </c>
      <c r="I44" s="16">
        <f>D44/E44*H44</f>
        <v>20</v>
      </c>
      <c r="J44" s="16">
        <f>I44*F44/100</f>
        <v>35</v>
      </c>
      <c r="K44" s="16">
        <f>I44/C44</f>
        <v>1.1111111111111112</v>
      </c>
      <c r="L44" s="16">
        <f>J44/C44</f>
        <v>1.9444444444444444</v>
      </c>
      <c r="M44" s="38"/>
    </row>
    <row r="45" spans="1:13" x14ac:dyDescent="0.25">
      <c r="A45" s="29"/>
      <c r="B45" s="15">
        <v>1</v>
      </c>
      <c r="C45" s="15">
        <v>50</v>
      </c>
      <c r="D45" s="15">
        <v>45</v>
      </c>
      <c r="E45" s="16">
        <v>1.4</v>
      </c>
      <c r="F45" s="15">
        <v>200</v>
      </c>
      <c r="G45" s="15" t="s">
        <v>23</v>
      </c>
      <c r="H45" s="15">
        <v>1</v>
      </c>
      <c r="I45" s="16">
        <f t="shared" ref="I45:I48" si="14">D45/E45*H45</f>
        <v>32.142857142857146</v>
      </c>
      <c r="J45" s="16">
        <f t="shared" ref="J45:J48" si="15">I45*F45/100</f>
        <v>64.285714285714292</v>
      </c>
      <c r="K45" s="16">
        <f>I45/(C45+C44)</f>
        <v>0.47268907563025214</v>
      </c>
      <c r="L45" s="16">
        <f>J45/(C45+C44)</f>
        <v>0.94537815126050428</v>
      </c>
      <c r="M45" s="38"/>
    </row>
    <row r="46" spans="1:13" x14ac:dyDescent="0.25">
      <c r="A46" s="29"/>
      <c r="B46" s="15">
        <v>2</v>
      </c>
      <c r="C46" s="15">
        <v>125</v>
      </c>
      <c r="D46" s="15">
        <v>75</v>
      </c>
      <c r="E46" s="16">
        <v>1.3</v>
      </c>
      <c r="F46" s="15">
        <v>250</v>
      </c>
      <c r="G46" s="15" t="s">
        <v>23</v>
      </c>
      <c r="H46" s="15">
        <v>1</v>
      </c>
      <c r="I46" s="16">
        <f t="shared" si="14"/>
        <v>57.692307692307693</v>
      </c>
      <c r="J46" s="16">
        <f t="shared" si="15"/>
        <v>144.23076923076923</v>
      </c>
      <c r="K46" s="16">
        <f>I46/(C46+C45+C44)</f>
        <v>0.29892387405340776</v>
      </c>
      <c r="L46" s="16">
        <f>J46/(C46+C45+C44)</f>
        <v>0.74730968513351925</v>
      </c>
      <c r="M46" s="38"/>
    </row>
    <row r="47" spans="1:13" x14ac:dyDescent="0.25">
      <c r="A47" s="29"/>
      <c r="B47" s="15">
        <v>3</v>
      </c>
      <c r="C47" s="15">
        <v>300</v>
      </c>
      <c r="D47" s="15">
        <v>195</v>
      </c>
      <c r="E47" s="16">
        <v>1.2</v>
      </c>
      <c r="F47" s="15">
        <v>275</v>
      </c>
      <c r="G47" s="15" t="s">
        <v>23</v>
      </c>
      <c r="H47" s="15">
        <v>1</v>
      </c>
      <c r="I47" s="16">
        <f t="shared" si="14"/>
        <v>162.5</v>
      </c>
      <c r="J47" s="16">
        <f t="shared" si="15"/>
        <v>446.875</v>
      </c>
      <c r="K47" s="16">
        <f>I47/(C47+C46+C45+C44)</f>
        <v>0.32961460446247465</v>
      </c>
      <c r="L47" s="16">
        <f>J47/(C47+C46+C45+C44)</f>
        <v>0.90644016227180524</v>
      </c>
      <c r="M47" s="38"/>
    </row>
    <row r="48" spans="1:13" x14ac:dyDescent="0.25">
      <c r="A48" s="29"/>
      <c r="B48" s="15">
        <v>4</v>
      </c>
      <c r="C48" s="15">
        <v>750</v>
      </c>
      <c r="D48" s="15">
        <v>375</v>
      </c>
      <c r="E48" s="16">
        <v>0.8</v>
      </c>
      <c r="F48" s="15">
        <v>300</v>
      </c>
      <c r="G48" s="15" t="s">
        <v>23</v>
      </c>
      <c r="H48" s="15">
        <v>1</v>
      </c>
      <c r="I48" s="16">
        <f t="shared" si="14"/>
        <v>468.75</v>
      </c>
      <c r="J48" s="16">
        <f t="shared" si="15"/>
        <v>1406.25</v>
      </c>
      <c r="K48" s="16">
        <f>I48/(C48+C47+C46+C45+C44)</f>
        <v>0.37711182622687045</v>
      </c>
      <c r="L48" s="16">
        <f>J48/(C48+C47+C46+C45+C44)</f>
        <v>1.1313354786806114</v>
      </c>
      <c r="M48" s="38"/>
    </row>
    <row r="49" spans="1:13" x14ac:dyDescent="0.25">
      <c r="A49" s="30" t="s">
        <v>18</v>
      </c>
      <c r="B49" s="27" t="s">
        <v>0</v>
      </c>
      <c r="C49" s="27" t="s">
        <v>1</v>
      </c>
      <c r="D49" s="27" t="s">
        <v>2</v>
      </c>
      <c r="E49" s="27" t="s">
        <v>3</v>
      </c>
      <c r="F49" s="27" t="s">
        <v>4</v>
      </c>
      <c r="G49" s="27" t="s">
        <v>5</v>
      </c>
      <c r="H49" s="27" t="s">
        <v>21</v>
      </c>
      <c r="I49" s="27" t="s">
        <v>6</v>
      </c>
      <c r="J49" s="27" t="s">
        <v>9</v>
      </c>
      <c r="K49" s="27" t="s">
        <v>7</v>
      </c>
      <c r="L49" s="27" t="s">
        <v>11</v>
      </c>
      <c r="M49" s="38"/>
    </row>
    <row r="50" spans="1:13" x14ac:dyDescent="0.25">
      <c r="A50" s="30"/>
      <c r="B50" s="17">
        <v>0</v>
      </c>
      <c r="C50" s="17">
        <v>15</v>
      </c>
      <c r="D50" s="17">
        <v>12</v>
      </c>
      <c r="E50" s="18">
        <v>2</v>
      </c>
      <c r="F50" s="17">
        <v>175</v>
      </c>
      <c r="G50" s="17" t="s">
        <v>25</v>
      </c>
      <c r="H50" s="17">
        <v>1</v>
      </c>
      <c r="I50" s="18">
        <f>D50/E50*H50</f>
        <v>6</v>
      </c>
      <c r="J50" s="18">
        <f>I50*F50/100</f>
        <v>10.5</v>
      </c>
      <c r="K50" s="18">
        <f>I50/C50</f>
        <v>0.4</v>
      </c>
      <c r="L50" s="18">
        <f>J50/C50</f>
        <v>0.7</v>
      </c>
      <c r="M50" s="38"/>
    </row>
    <row r="51" spans="1:13" x14ac:dyDescent="0.25">
      <c r="A51" s="30"/>
      <c r="B51" s="17">
        <v>1</v>
      </c>
      <c r="C51" s="17">
        <v>70</v>
      </c>
      <c r="D51" s="17">
        <v>15</v>
      </c>
      <c r="E51" s="18">
        <v>1.95</v>
      </c>
      <c r="F51" s="17">
        <v>200</v>
      </c>
      <c r="G51" s="17" t="s">
        <v>25</v>
      </c>
      <c r="H51" s="17">
        <v>2</v>
      </c>
      <c r="I51" s="18">
        <f t="shared" ref="I51:I54" si="16">D51/E51*H51</f>
        <v>15.384615384615385</v>
      </c>
      <c r="J51" s="18">
        <f t="shared" ref="J51:J54" si="17">I51*F51/100</f>
        <v>30.76923076923077</v>
      </c>
      <c r="K51" s="18">
        <f>I51/(C51+C50)</f>
        <v>0.18099547511312217</v>
      </c>
      <c r="L51" s="18">
        <f>J51/(C51+C50)</f>
        <v>0.36199095022624433</v>
      </c>
      <c r="M51" s="38"/>
    </row>
    <row r="52" spans="1:13" x14ac:dyDescent="0.25">
      <c r="A52" s="30"/>
      <c r="B52" s="17">
        <v>2</v>
      </c>
      <c r="C52" s="17">
        <v>250</v>
      </c>
      <c r="D52" s="17">
        <v>27</v>
      </c>
      <c r="E52" s="18">
        <v>1.9</v>
      </c>
      <c r="F52" s="17">
        <v>250</v>
      </c>
      <c r="G52" s="17" t="s">
        <v>25</v>
      </c>
      <c r="H52" s="17">
        <v>3</v>
      </c>
      <c r="I52" s="18">
        <f t="shared" si="16"/>
        <v>42.631578947368425</v>
      </c>
      <c r="J52" s="18">
        <f t="shared" si="17"/>
        <v>106.57894736842107</v>
      </c>
      <c r="K52" s="18">
        <f>I52/(C52+C51+C50)</f>
        <v>0.12725844461901023</v>
      </c>
      <c r="L52" s="18">
        <f>J52/(C52+C51+C50)</f>
        <v>0.31814611154752559</v>
      </c>
      <c r="M52" s="38"/>
    </row>
    <row r="53" spans="1:13" x14ac:dyDescent="0.25">
      <c r="A53" s="30"/>
      <c r="B53" s="17">
        <v>3</v>
      </c>
      <c r="C53" s="17">
        <v>525</v>
      </c>
      <c r="D53" s="17">
        <v>43</v>
      </c>
      <c r="E53" s="18">
        <v>1.85</v>
      </c>
      <c r="F53" s="17">
        <v>300</v>
      </c>
      <c r="G53" s="17" t="s">
        <v>25</v>
      </c>
      <c r="H53" s="17">
        <v>4</v>
      </c>
      <c r="I53" s="18">
        <f t="shared" si="16"/>
        <v>92.972972972972968</v>
      </c>
      <c r="J53" s="18">
        <f t="shared" si="17"/>
        <v>278.91891891891891</v>
      </c>
      <c r="K53" s="18">
        <f>I53/(C53+C52+C51+C50)</f>
        <v>0.1081081081081081</v>
      </c>
      <c r="L53" s="18">
        <f>J53/(C53+C52+C51+C50)</f>
        <v>0.32432432432432429</v>
      </c>
      <c r="M53" s="38"/>
    </row>
    <row r="54" spans="1:13" x14ac:dyDescent="0.25">
      <c r="A54" s="30"/>
      <c r="B54" s="17">
        <v>4</v>
      </c>
      <c r="C54" s="17">
        <v>775</v>
      </c>
      <c r="D54" s="17">
        <v>63</v>
      </c>
      <c r="E54" s="18">
        <v>1.5</v>
      </c>
      <c r="F54" s="17">
        <v>325</v>
      </c>
      <c r="G54" s="17" t="s">
        <v>25</v>
      </c>
      <c r="H54" s="17">
        <v>5</v>
      </c>
      <c r="I54" s="18">
        <f t="shared" si="16"/>
        <v>210</v>
      </c>
      <c r="J54" s="18">
        <f t="shared" si="17"/>
        <v>682.5</v>
      </c>
      <c r="K54" s="18">
        <f>I54/(C54+C53+C52+C51+C50)</f>
        <v>0.12844036697247707</v>
      </c>
      <c r="L54" s="18">
        <f>J54/(C54+C53+C52+C51+C50)</f>
        <v>0.41743119266055045</v>
      </c>
      <c r="M54" s="38"/>
    </row>
    <row r="55" spans="1:13" x14ac:dyDescent="0.25">
      <c r="A55" s="39"/>
      <c r="B55" s="39"/>
      <c r="C55" s="39"/>
      <c r="D55" s="39"/>
      <c r="E55" s="40"/>
      <c r="F55" s="39"/>
      <c r="G55" s="39"/>
      <c r="H55" s="39"/>
      <c r="I55" s="39"/>
      <c r="J55" s="39"/>
      <c r="K55" s="39"/>
      <c r="L55" s="39"/>
    </row>
  </sheetData>
  <mergeCells count="9">
    <mergeCell ref="A37:A42"/>
    <mergeCell ref="A43:A48"/>
    <mergeCell ref="A49:A54"/>
    <mergeCell ref="A1:A6"/>
    <mergeCell ref="A7:A12"/>
    <mergeCell ref="A13:A18"/>
    <mergeCell ref="A19:A24"/>
    <mergeCell ref="A25:A30"/>
    <mergeCell ref="A31:A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Leavitt</dc:creator>
  <cp:lastModifiedBy>Mason Leavitt</cp:lastModifiedBy>
  <dcterms:created xsi:type="dcterms:W3CDTF">2024-12-07T11:39:49Z</dcterms:created>
  <dcterms:modified xsi:type="dcterms:W3CDTF">2024-12-08T10:00:59Z</dcterms:modified>
</cp:coreProperties>
</file>