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hris\Documents\GitHub\LEDDCDCBug\Design Calculations\"/>
    </mc:Choice>
  </mc:AlternateContent>
  <xr:revisionPtr revIDLastSave="0" documentId="13_ncr:1_{21948ABF-75B2-4C34-9A44-81CB006E1415}" xr6:coauthVersionLast="47" xr6:coauthVersionMax="47" xr10:uidLastSave="{00000000-0000-0000-0000-000000000000}"/>
  <bookViews>
    <workbookView xWindow="-120" yWindow="-120" windowWidth="57840" windowHeight="32040" xr2:uid="{E452D04D-A5C7-4406-A0F9-3D52BBB3F7F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1" i="1" l="1"/>
  <c r="B22" i="1"/>
  <c r="B25" i="1" s="1"/>
  <c r="B10" i="1"/>
  <c r="B30" i="1"/>
  <c r="B4" i="1"/>
  <c r="B11" i="1" s="1"/>
  <c r="B13" i="1" l="1"/>
  <c r="B34" i="1"/>
  <c r="B35" i="1" s="1"/>
  <c r="B32" i="1"/>
  <c r="B33" i="1" s="1"/>
  <c r="B17" i="1"/>
</calcChain>
</file>

<file path=xl/sharedStrings.xml><?xml version="1.0" encoding="utf-8"?>
<sst xmlns="http://schemas.openxmlformats.org/spreadsheetml/2006/main" count="46" uniqueCount="32">
  <si>
    <t>Vin</t>
  </si>
  <si>
    <t>Vout</t>
  </si>
  <si>
    <t>L</t>
  </si>
  <si>
    <t>Fsw</t>
  </si>
  <si>
    <t>Hz</t>
  </si>
  <si>
    <t>H</t>
  </si>
  <si>
    <t>V</t>
  </si>
  <si>
    <t>A</t>
  </si>
  <si>
    <t>Rt</t>
  </si>
  <si>
    <t>k</t>
  </si>
  <si>
    <t>KHz</t>
  </si>
  <si>
    <t>Iload</t>
  </si>
  <si>
    <t>∆IL</t>
  </si>
  <si>
    <t>uF</t>
  </si>
  <si>
    <t>∆Vout</t>
  </si>
  <si>
    <t>Ohm</t>
  </si>
  <si>
    <t>ESR</t>
  </si>
  <si>
    <t>∆Vovershoot</t>
  </si>
  <si>
    <t>∆Vundershoot</t>
  </si>
  <si>
    <t>I trans</t>
  </si>
  <si>
    <t>overshoot capacitor minimum</t>
  </si>
  <si>
    <t>F</t>
  </si>
  <si>
    <t>undershoot capacitor minimum</t>
  </si>
  <si>
    <t>Cout nominal value</t>
  </si>
  <si>
    <t>With DC bias</t>
  </si>
  <si>
    <t>IL peak</t>
  </si>
  <si>
    <t>uH</t>
  </si>
  <si>
    <t>Switching frequenecy</t>
  </si>
  <si>
    <t>Ripple Current</t>
  </si>
  <si>
    <t>Output Capacitor</t>
  </si>
  <si>
    <t>assume effective capacitance is 60% of nominal due to DC bias at 5V, based on https://www.yageo.com/en/Chart/Index/CC1206KFX5R5BB226#chart_dc_bias</t>
  </si>
  <si>
    <t>based on https://www.yageo.com/en/Chart/Index/CC1206KFX5R5BB226#chart_z_esr_freq at 500kHz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</si>
</sst>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i/>
      <sz val="11"/>
      <color rgb="FF7F7F7F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0" fontId="1" fillId="0" borderId="1" applyNumberFormat="0" applyFill="0" applyAlignment="0" applyProtection="0"/>
    <xf numFmtId="0" fontId="2" fillId="2" borderId="2" applyNumberFormat="0" applyAlignment="0" applyProtection="0"/>
    <xf numFmtId="0" fontId="3" fillId="3" borderId="2" applyNumberFormat="0" applyAlignment="0" applyProtection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0" fontId="2" fillId="2" borderId="2" xfId="2"/>
    <xf numFmtId="0" fontId="3" fillId="3" borderId="2" xfId="3"/>
    <xf numFmtId="11" fontId="3" fillId="3" borderId="2" xfId="3" applyNumberFormat="1"/>
    <xf numFmtId="2" fontId="3" fillId="3" borderId="2" xfId="3" applyNumberFormat="1"/>
    <xf numFmtId="0" fontId="1" fillId="0" borderId="1" xfId="1"/>
    <xf numFmtId="0" fontId="4" fillId="0" borderId="0" xfId="4"/>
  </cellXfs>
  <cellStyles count="5">
    <cellStyle name="Calculation" xfId="3" builtinId="22"/>
    <cellStyle name="Explanatory Text" xfId="4" builtinId="53"/>
    <cellStyle name="Heading 1" xfId="1" builtinId="16"/>
    <cellStyle name="Input" xfId="2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B8F7E-A703-48D1-B56B-7B4D68D0F0DD}">
  <dimension ref="A2:D35"/>
  <sheetViews>
    <sheetView tabSelected="1" workbookViewId="0">
      <selection activeCell="D38" sqref="D38"/>
    </sheetView>
  </sheetViews>
  <sheetFormatPr defaultRowHeight="15" x14ac:dyDescent="0.25"/>
  <cols>
    <col min="1" max="1" width="28.140625" bestFit="1" customWidth="1"/>
    <col min="2" max="2" width="10" bestFit="1" customWidth="1"/>
  </cols>
  <sheetData>
    <row r="2" spans="1:3" ht="20.25" thickBot="1" x14ac:dyDescent="0.35">
      <c r="A2" s="5" t="s">
        <v>27</v>
      </c>
      <c r="B2" s="5"/>
      <c r="C2" s="5"/>
    </row>
    <row r="3" spans="1:3" ht="15.75" thickTop="1" x14ac:dyDescent="0.25">
      <c r="A3" t="s">
        <v>8</v>
      </c>
      <c r="B3" s="1">
        <v>200</v>
      </c>
      <c r="C3" t="s">
        <v>9</v>
      </c>
    </row>
    <row r="4" spans="1:3" x14ac:dyDescent="0.25">
      <c r="A4" t="s">
        <v>3</v>
      </c>
      <c r="B4" s="2">
        <f>100000/B3</f>
        <v>500</v>
      </c>
      <c r="C4" t="s">
        <v>10</v>
      </c>
    </row>
    <row r="6" spans="1:3" ht="20.25" thickBot="1" x14ac:dyDescent="0.35">
      <c r="A6" s="5" t="s">
        <v>28</v>
      </c>
      <c r="B6" s="5"/>
      <c r="C6" s="5"/>
    </row>
    <row r="7" spans="1:3" ht="15.75" thickTop="1" x14ac:dyDescent="0.25">
      <c r="A7" t="s">
        <v>0</v>
      </c>
      <c r="B7" s="1">
        <v>36</v>
      </c>
      <c r="C7" t="s">
        <v>6</v>
      </c>
    </row>
    <row r="8" spans="1:3" x14ac:dyDescent="0.25">
      <c r="A8" t="s">
        <v>1</v>
      </c>
      <c r="B8" s="1">
        <v>5</v>
      </c>
      <c r="C8" t="s">
        <v>6</v>
      </c>
    </row>
    <row r="9" spans="1:3" x14ac:dyDescent="0.25">
      <c r="A9" t="s">
        <v>2</v>
      </c>
      <c r="B9" s="1">
        <v>4.7</v>
      </c>
      <c r="C9" t="s">
        <v>26</v>
      </c>
    </row>
    <row r="10" spans="1:3" x14ac:dyDescent="0.25">
      <c r="A10" t="s">
        <v>2</v>
      </c>
      <c r="B10" s="3">
        <f>B9*0.000001</f>
        <v>4.6999999999999999E-6</v>
      </c>
      <c r="C10" t="s">
        <v>5</v>
      </c>
    </row>
    <row r="11" spans="1:3" x14ac:dyDescent="0.25">
      <c r="A11" t="s">
        <v>3</v>
      </c>
      <c r="B11" s="2">
        <f>B4*1000</f>
        <v>500000</v>
      </c>
      <c r="C11" t="s">
        <v>4</v>
      </c>
    </row>
    <row r="13" spans="1:3" x14ac:dyDescent="0.25">
      <c r="A13" t="s">
        <v>12</v>
      </c>
      <c r="B13" s="4">
        <f>(B8*(B7-B8))/(B7*B10*B11)</f>
        <v>1.8321513002364067</v>
      </c>
      <c r="C13" t="s">
        <v>7</v>
      </c>
    </row>
    <row r="15" spans="1:3" x14ac:dyDescent="0.25">
      <c r="A15" t="s">
        <v>11</v>
      </c>
      <c r="B15" s="1">
        <v>3.5</v>
      </c>
      <c r="C15" t="s">
        <v>7</v>
      </c>
    </row>
    <row r="17" spans="1:4" x14ac:dyDescent="0.25">
      <c r="A17" t="s">
        <v>25</v>
      </c>
      <c r="B17" s="2">
        <f>B15+(B13/2)</f>
        <v>4.416075650118203</v>
      </c>
      <c r="C17" t="s">
        <v>7</v>
      </c>
    </row>
    <row r="19" spans="1:4" ht="20.25" thickBot="1" x14ac:dyDescent="0.35">
      <c r="A19" s="5" t="s">
        <v>29</v>
      </c>
      <c r="B19" s="5"/>
      <c r="C19" s="5"/>
    </row>
    <row r="20" spans="1:4" ht="15.75" thickTop="1" x14ac:dyDescent="0.25">
      <c r="A20" t="s">
        <v>23</v>
      </c>
      <c r="B20" s="1">
        <v>44</v>
      </c>
      <c r="C20" t="s">
        <v>13</v>
      </c>
    </row>
    <row r="21" spans="1:4" x14ac:dyDescent="0.25">
      <c r="A21" t="s">
        <v>24</v>
      </c>
      <c r="B21" s="2">
        <f>0.6*B20</f>
        <v>26.4</v>
      </c>
      <c r="C21" t="s">
        <v>13</v>
      </c>
      <c r="D21" s="6" t="s">
        <v>30</v>
      </c>
    </row>
    <row r="22" spans="1:4" x14ac:dyDescent="0.25">
      <c r="B22" s="2">
        <f>B21*0.000001</f>
        <v>2.6399999999999998E-5</v>
      </c>
      <c r="C22" t="s">
        <v>21</v>
      </c>
    </row>
    <row r="23" spans="1:4" x14ac:dyDescent="0.25">
      <c r="A23" t="s">
        <v>16</v>
      </c>
      <c r="B23" s="1">
        <v>4.0000000000000001E-3</v>
      </c>
      <c r="C23" t="s">
        <v>15</v>
      </c>
      <c r="D23" s="6" t="s">
        <v>31</v>
      </c>
    </row>
    <row r="25" spans="1:4" x14ac:dyDescent="0.25">
      <c r="A25" t="s">
        <v>14</v>
      </c>
      <c r="B25" s="2">
        <f>B13*(B23+(1/(8*B11*B22)))</f>
        <v>2.4678522816820692E-2</v>
      </c>
      <c r="C25" t="s">
        <v>6</v>
      </c>
    </row>
    <row r="27" spans="1:4" x14ac:dyDescent="0.25">
      <c r="A27" t="s">
        <v>17</v>
      </c>
      <c r="B27" s="1">
        <v>0.5</v>
      </c>
      <c r="C27" t="s">
        <v>6</v>
      </c>
    </row>
    <row r="28" spans="1:4" x14ac:dyDescent="0.25">
      <c r="A28" t="s">
        <v>18</v>
      </c>
      <c r="B28" s="1">
        <v>0.1</v>
      </c>
      <c r="C28" t="s">
        <v>6</v>
      </c>
    </row>
    <row r="30" spans="1:4" x14ac:dyDescent="0.25">
      <c r="A30" t="s">
        <v>19</v>
      </c>
      <c r="B30" s="1">
        <f>3.5</f>
        <v>3.5</v>
      </c>
      <c r="C30" t="s">
        <v>7</v>
      </c>
    </row>
    <row r="32" spans="1:4" x14ac:dyDescent="0.25">
      <c r="A32" t="s">
        <v>20</v>
      </c>
      <c r="B32" s="3">
        <f>B10*B30*B30/(B27*B8)</f>
        <v>2.3030000000000001E-5</v>
      </c>
      <c r="C32" t="s">
        <v>21</v>
      </c>
    </row>
    <row r="33" spans="1:3" x14ac:dyDescent="0.25">
      <c r="B33" s="4">
        <f>B32*1000000</f>
        <v>23.03</v>
      </c>
      <c r="C33" t="s">
        <v>13</v>
      </c>
    </row>
    <row r="34" spans="1:3" x14ac:dyDescent="0.25">
      <c r="A34" t="s">
        <v>22</v>
      </c>
      <c r="B34" s="3">
        <f>B10*B30*B30/(B28*(B7-B8))</f>
        <v>1.857258064516129E-5</v>
      </c>
      <c r="C34" t="s">
        <v>21</v>
      </c>
    </row>
    <row r="35" spans="1:3" x14ac:dyDescent="0.25">
      <c r="B35" s="4">
        <f>B34*1000000</f>
        <v>18.572580645161292</v>
      </c>
      <c r="C35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Boyce</dc:creator>
  <cp:lastModifiedBy>Chris Boyce</cp:lastModifiedBy>
  <dcterms:created xsi:type="dcterms:W3CDTF">2025-05-16T10:51:19Z</dcterms:created>
  <dcterms:modified xsi:type="dcterms:W3CDTF">2025-05-16T11:36:30Z</dcterms:modified>
</cp:coreProperties>
</file>