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732" yWindow="732" windowWidth="18252" windowHeight="11184"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fullCalcOnLoad="1"/>
</workbook>
</file>

<file path=xl/styles.xml><?xml version="1.0" encoding="utf-8"?>
<styleSheet xmlns="http://schemas.openxmlformats.org/spreadsheetml/2006/main">
  <numFmts count="1">
    <numFmt numFmtId="164" formatCode="0;[Red]0"/>
  </numFmts>
  <fonts count="28">
    <font>
      <name val="Calibri"/>
      <family val="2"/>
      <color theme="1"/>
      <sz val="11"/>
      <scheme val="minor"/>
    </font>
    <font>
      <name val="Calibri"/>
      <family val="2"/>
      <color theme="1"/>
      <sz val="11"/>
      <scheme val="minor"/>
    </font>
    <font>
      <name val="Calibri"/>
      <family val="2"/>
      <color theme="10"/>
      <sz val="11"/>
      <u val="single"/>
      <scheme val="minor"/>
    </font>
    <font>
      <name val="Times New Roman"/>
      <family val="1"/>
      <color theme="1"/>
      <sz val="10"/>
    </font>
    <font>
      <name val="Times New Roman"/>
      <family val="1"/>
      <b val="1"/>
      <sz val="10"/>
    </font>
    <font>
      <name val="Times New Roman"/>
      <family val="1"/>
      <b val="1"/>
      <sz val="12"/>
    </font>
    <font>
      <name val="Times New Roman"/>
      <family val="1"/>
      <b val="1"/>
      <sz val="14"/>
    </font>
    <font>
      <name val="Times New Roman"/>
      <family val="1"/>
      <sz val="10"/>
    </font>
    <font>
      <name val="Times New Roman"/>
      <family val="1"/>
      <b val="1"/>
      <color indexed="10"/>
      <sz val="10"/>
    </font>
    <font>
      <name val="Times New Roman"/>
      <family val="1"/>
      <b val="1"/>
      <color rgb="FFFF0000"/>
      <sz val="10"/>
    </font>
    <font>
      <name val="Times New Roman"/>
      <family val="1"/>
      <b val="1"/>
      <color theme="1"/>
      <sz val="10"/>
    </font>
    <font>
      <name val="Times New Roman"/>
      <family val="1"/>
      <color rgb="FFFF0000"/>
      <sz val="10"/>
    </font>
    <font>
      <name val="Arial"/>
      <family val="2"/>
      <b val="1"/>
      <color theme="1"/>
      <sz val="10"/>
    </font>
    <font>
      <name val="Times New Roman"/>
      <family val="1"/>
      <b val="1"/>
      <sz val="9"/>
    </font>
    <font>
      <name val="Times New Roman"/>
      <family val="1"/>
      <color indexed="12"/>
      <sz val="10"/>
    </font>
    <font>
      <name val="Times New Roman"/>
      <family val="1"/>
      <color indexed="12"/>
      <sz val="10"/>
      <u val="single"/>
    </font>
    <font>
      <name val="Times New Roman"/>
      <family val="1"/>
      <color rgb="FF0000FF"/>
      <sz val="10"/>
    </font>
    <font>
      <name val="Times New Roman"/>
      <family val="1"/>
      <b val="1"/>
      <color indexed="48"/>
      <sz val="10"/>
    </font>
    <font>
      <name val="Times New Roman"/>
      <family val="1"/>
      <b val="1"/>
      <color indexed="12"/>
      <sz val="10"/>
    </font>
    <font>
      <name val="Times New Roman"/>
      <family val="1"/>
      <b val="1"/>
      <color indexed="12"/>
      <sz val="10"/>
      <u val="single"/>
    </font>
    <font>
      <name val="Times New Roman"/>
      <family val="1"/>
      <color rgb="FFD8D8D8"/>
      <sz val="10"/>
    </font>
    <font>
      <name val="Times New Roman"/>
      <family val="1"/>
      <color rgb="FF0000CC"/>
      <sz val="10"/>
    </font>
    <font>
      <name val="Tahoma"/>
      <family val="2"/>
      <b val="1"/>
      <color indexed="81"/>
      <sz val="9"/>
    </font>
    <font>
      <name val="Tahoma"/>
      <family val="2"/>
      <color indexed="81"/>
      <sz val="9"/>
    </font>
    <font>
      <name val="Times New Roman"/>
      <family val="1"/>
      <color indexed="8"/>
      <sz val="10"/>
    </font>
    <font>
      <name val="Tahoma"/>
      <family val="2"/>
      <color indexed="8"/>
      <sz val="9"/>
    </font>
    <font>
      <name val="Tahoma"/>
      <family val="2"/>
      <color indexed="81"/>
      <sz val="8"/>
    </font>
    <font>
      <name val="Tahoma"/>
      <family val="2"/>
      <color indexed="8"/>
      <sz val="8"/>
    </font>
  </fonts>
  <fills count="18">
    <fill>
      <patternFill/>
    </fill>
    <fill>
      <patternFill patternType="gray125"/>
    </fill>
    <fill>
      <patternFill patternType="solid">
        <fgColor theme="0"/>
        <bgColor indexed="64"/>
      </patternFill>
    </fill>
    <fill>
      <patternFill patternType="solid">
        <fgColor rgb="FFCCFFCC"/>
        <bgColor indexed="64"/>
      </patternFill>
    </fill>
    <fill>
      <patternFill patternType="solid">
        <fgColor theme="2" tint="-0.09997863704336681"/>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1" fillId="0" borderId="0"/>
    <xf numFmtId="43" fontId="1" fillId="0" borderId="0"/>
    <xf numFmtId="0" fontId="2" fillId="0" borderId="0"/>
  </cellStyleXfs>
  <cellXfs count="470">
    <xf numFmtId="0" fontId="0" fillId="0" borderId="0" pivotButton="0" quotePrefix="0" xfId="0"/>
    <xf numFmtId="0" fontId="3" fillId="0" borderId="0" pivotButton="0" quotePrefix="0" xfId="0"/>
    <xf numFmtId="0" fontId="3" fillId="0" borderId="1" pivotButton="0" quotePrefix="0" xfId="0"/>
    <xf numFmtId="0" fontId="3" fillId="0" borderId="2" pivotButton="0" quotePrefix="0" xfId="0"/>
    <xf numFmtId="0" fontId="3" fillId="0" borderId="3" pivotButton="0" quotePrefix="0" xfId="0"/>
    <xf numFmtId="0" fontId="3" fillId="0" borderId="4" pivotButton="0" quotePrefix="0" xfId="0"/>
    <xf numFmtId="0" fontId="4" fillId="0" borderId="5" applyAlignment="1" pivotButton="0" quotePrefix="0" xfId="0">
      <alignment horizontal="right" vertical="center" textRotation="90" wrapText="1"/>
    </xf>
    <xf numFmtId="0" fontId="4" fillId="0" borderId="6" applyAlignment="1" pivotButton="0" quotePrefix="0" xfId="0">
      <alignment horizontal="right" vertical="center" textRotation="90" wrapText="1"/>
    </xf>
    <xf numFmtId="0" fontId="5" fillId="0" borderId="7" applyAlignment="1" pivotButton="0" quotePrefix="0" xfId="0">
      <alignment horizontal="center" vertical="center" wrapText="1"/>
    </xf>
    <xf numFmtId="0" fontId="5" fillId="0" borderId="8" applyAlignment="1" pivotButton="0" quotePrefix="0" xfId="0">
      <alignment horizontal="center" vertical="center" wrapText="1"/>
    </xf>
    <xf numFmtId="0" fontId="5" fillId="0" borderId="9" applyAlignment="1" pivotButton="0" quotePrefix="0" xfId="0">
      <alignment horizontal="center" vertical="center" wrapText="1"/>
    </xf>
    <xf numFmtId="0" fontId="5" fillId="0" borderId="10" applyAlignment="1" pivotButton="0" quotePrefix="0" xfId="0">
      <alignment horizontal="center" vertical="center" wrapText="1"/>
    </xf>
    <xf numFmtId="0" fontId="6" fillId="0" borderId="5" applyAlignment="1" pivotButton="0" quotePrefix="0" xfId="0">
      <alignment horizontal="center" vertical="center" wrapText="1"/>
    </xf>
    <xf numFmtId="0" fontId="4" fillId="0" borderId="6" applyAlignment="1" pivotButton="0" quotePrefix="0" xfId="0">
      <alignment horizontal="center" vertical="center" wrapText="1"/>
    </xf>
    <xf numFmtId="0" fontId="4" fillId="0" borderId="11" applyAlignment="1" pivotButton="0" quotePrefix="0" xfId="0">
      <alignment horizontal="center" vertical="center" wrapText="1"/>
    </xf>
    <xf numFmtId="0" fontId="3" fillId="2" borderId="12" pivotButton="0" quotePrefix="0" xfId="0"/>
    <xf numFmtId="0" fontId="4" fillId="0" borderId="13" applyAlignment="1" pivotButton="0" quotePrefix="0" xfId="0">
      <alignment horizontal="right" vertical="center" textRotation="90" wrapText="1"/>
    </xf>
    <xf numFmtId="0" fontId="4" fillId="0" borderId="0" applyAlignment="1" pivotButton="0" quotePrefix="0" xfId="0">
      <alignment horizontal="right" vertical="center" textRotation="90" wrapText="1"/>
    </xf>
    <xf numFmtId="0" fontId="4" fillId="0" borderId="5" applyAlignment="1" pivotButton="0" quotePrefix="0" xfId="0">
      <alignment horizontal="center" vertical="center" wrapText="1"/>
    </xf>
    <xf numFmtId="0" fontId="4" fillId="0" borderId="13"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14" applyAlignment="1" pivotButton="0" quotePrefix="0" xfId="0">
      <alignment horizontal="center" vertical="center" wrapText="1"/>
    </xf>
    <xf numFmtId="0" fontId="4" fillId="2" borderId="15" applyAlignment="1" pivotButton="0" quotePrefix="0" xfId="0">
      <alignment vertical="top" wrapText="1"/>
    </xf>
    <xf numFmtId="0" fontId="4" fillId="0" borderId="16" applyAlignment="1" pivotButton="0" quotePrefix="0" xfId="0">
      <alignment horizontal="right" vertical="center" textRotation="90" wrapText="1"/>
    </xf>
    <xf numFmtId="0" fontId="4" fillId="0" borderId="17" applyAlignment="1" pivotButton="0" quotePrefix="0" xfId="0">
      <alignment horizontal="right" vertical="center" textRotation="90" wrapText="1"/>
    </xf>
    <xf numFmtId="0" fontId="4" fillId="0" borderId="0" applyAlignment="1" pivotButton="0" quotePrefix="0" xfId="0">
      <alignment horizontal="center" vertical="top" wrapText="1"/>
    </xf>
    <xf numFmtId="0" fontId="4" fillId="0" borderId="14" applyAlignment="1" pivotButton="0" quotePrefix="0" xfId="0">
      <alignment horizontal="center" vertical="top" wrapText="1"/>
    </xf>
    <xf numFmtId="0" fontId="4" fillId="0" borderId="13" applyAlignment="1" pivotButton="0" quotePrefix="0" xfId="0">
      <alignment vertical="top" wrapText="1"/>
    </xf>
    <xf numFmtId="0" fontId="4" fillId="0" borderId="0" applyAlignment="1" pivotButton="0" quotePrefix="0" xfId="0">
      <alignment vertical="top" wrapText="1"/>
    </xf>
    <xf numFmtId="0" fontId="7" fillId="0" borderId="0" applyAlignment="1" pivotButton="0" quotePrefix="0" xfId="0">
      <alignment horizontal="left" vertical="top" wrapText="1"/>
    </xf>
    <xf numFmtId="0" fontId="7" fillId="0" borderId="15" applyAlignment="1" pivotButton="0" quotePrefix="0" xfId="0">
      <alignment horizontal="left" vertical="top" wrapText="1"/>
    </xf>
    <xf numFmtId="0" fontId="4" fillId="0" borderId="11" applyAlignment="1" pivotButton="0" quotePrefix="0" xfId="0">
      <alignment horizontal="right" vertical="center" textRotation="90" wrapText="1"/>
    </xf>
    <xf numFmtId="0" fontId="4" fillId="0" borderId="5" applyAlignment="1" pivotButton="0" quotePrefix="0" xfId="0">
      <alignment horizontal="center" vertical="top" wrapText="1"/>
    </xf>
    <xf numFmtId="0" fontId="4" fillId="0" borderId="6" applyAlignment="1" pivotButton="0" quotePrefix="0" xfId="0">
      <alignment horizontal="center" vertical="top" wrapText="1"/>
    </xf>
    <xf numFmtId="0" fontId="4" fillId="0" borderId="11" applyAlignment="1" pivotButton="0" quotePrefix="0" xfId="0">
      <alignment horizontal="center" vertical="top" wrapText="1"/>
    </xf>
    <xf numFmtId="0" fontId="4" fillId="0" borderId="8" applyAlignment="1" pivotButton="0" quotePrefix="0" xfId="0">
      <alignment horizontal="center" vertical="center" wrapText="1"/>
    </xf>
    <xf numFmtId="0" fontId="4" fillId="0" borderId="9" applyAlignment="1" pivotButton="0" quotePrefix="0" xfId="0">
      <alignment horizontal="center" vertical="center" wrapText="1"/>
    </xf>
    <xf numFmtId="0" fontId="4" fillId="0" borderId="10" applyAlignment="1" pivotButton="0" quotePrefix="0" xfId="0">
      <alignment horizontal="center" vertical="center" wrapText="1"/>
    </xf>
    <xf numFmtId="0" fontId="8" fillId="0" borderId="7" applyAlignment="1" pivotButton="0" quotePrefix="0" xfId="0">
      <alignment horizontal="center" vertical="center" wrapText="1"/>
    </xf>
    <xf numFmtId="0" fontId="7" fillId="2" borderId="15" applyAlignment="1" pivotButton="0" quotePrefix="0" xfId="0">
      <alignment vertical="top" wrapText="1"/>
    </xf>
    <xf numFmtId="0" fontId="4" fillId="0" borderId="14" applyAlignment="1" pivotButton="0" quotePrefix="0" xfId="0">
      <alignment horizontal="right" vertical="center" textRotation="90" wrapText="1"/>
    </xf>
    <xf numFmtId="49" fontId="7" fillId="3" borderId="8" applyAlignment="1" applyProtection="1" pivotButton="0" quotePrefix="0" xfId="0">
      <alignment horizontal="center" vertical="center" wrapText="1"/>
      <protection locked="0" hidden="0"/>
    </xf>
    <xf numFmtId="49" fontId="7" fillId="3" borderId="9" applyAlignment="1" applyProtection="1" pivotButton="0" quotePrefix="0" xfId="0">
      <alignment horizontal="center" vertical="center" wrapText="1"/>
      <protection locked="0" hidden="0"/>
    </xf>
    <xf numFmtId="49" fontId="7" fillId="3" borderId="10" applyAlignment="1" applyProtection="1" pivotButton="0" quotePrefix="0" xfId="0">
      <alignment horizontal="center" vertical="center" wrapText="1"/>
      <protection locked="0" hidden="0"/>
    </xf>
    <xf numFmtId="0" fontId="3" fillId="4" borderId="7" pivotButton="0" quotePrefix="0" xfId="0"/>
    <xf numFmtId="0" fontId="4" fillId="0" borderId="8" applyAlignment="1" pivotButton="0" quotePrefix="0" xfId="0">
      <alignment horizontal="left" vertical="center" wrapText="1"/>
    </xf>
    <xf numFmtId="0" fontId="4" fillId="0" borderId="9" applyAlignment="1" pivotButton="0" quotePrefix="0" xfId="0">
      <alignment horizontal="left" vertical="center" wrapText="1"/>
    </xf>
    <xf numFmtId="0" fontId="4" fillId="0" borderId="10" applyAlignment="1" pivotButton="0" quotePrefix="0" xfId="0">
      <alignment horizontal="left" vertical="center" wrapText="1"/>
    </xf>
    <xf numFmtId="49" fontId="7" fillId="3" borderId="8" applyAlignment="1" applyProtection="1" pivotButton="0" quotePrefix="0" xfId="0">
      <alignment horizontal="center" vertical="center"/>
      <protection locked="0" hidden="0"/>
    </xf>
    <xf numFmtId="49" fontId="7" fillId="3" borderId="9" applyAlignment="1" applyProtection="1" pivotButton="0" quotePrefix="0" xfId="0">
      <alignment horizontal="center" vertical="center"/>
      <protection locked="0" hidden="0"/>
    </xf>
    <xf numFmtId="49" fontId="7" fillId="3" borderId="10" applyAlignment="1" applyProtection="1" pivotButton="0" quotePrefix="0" xfId="0">
      <alignment horizontal="center" vertical="center"/>
      <protection locked="0" hidden="0"/>
    </xf>
    <xf numFmtId="0" fontId="3" fillId="0" borderId="7" applyProtection="1" pivotButton="0" quotePrefix="0" xfId="0">
      <protection locked="0" hidden="0"/>
    </xf>
    <xf numFmtId="0" fontId="3" fillId="0" borderId="7" pivotButton="0" quotePrefix="0" xfId="0"/>
    <xf numFmtId="0" fontId="7" fillId="0" borderId="9" applyAlignment="1" pivotButton="0" quotePrefix="0" xfId="0">
      <alignment horizontal="left" vertical="center" wrapText="1"/>
    </xf>
    <xf numFmtId="0" fontId="7" fillId="0" borderId="10" applyAlignment="1" pivotButton="0" quotePrefix="0" xfId="0">
      <alignment horizontal="left" vertical="center" wrapText="1"/>
    </xf>
    <xf numFmtId="49" fontId="7" fillId="5" borderId="8" applyAlignment="1" pivotButton="0" quotePrefix="0" xfId="0">
      <alignment horizontal="center" vertical="center"/>
    </xf>
    <xf numFmtId="49" fontId="7" fillId="5" borderId="9" applyAlignment="1" pivotButton="0" quotePrefix="0" xfId="0">
      <alignment horizontal="center" vertical="center"/>
    </xf>
    <xf numFmtId="49" fontId="7" fillId="5" borderId="10" applyAlignment="1" pivotButton="0" quotePrefix="0" xfId="0">
      <alignment horizontal="center" vertical="center"/>
    </xf>
    <xf numFmtId="0" fontId="3" fillId="6" borderId="7" pivotButton="0" quotePrefix="0" xfId="0"/>
    <xf numFmtId="0" fontId="8" fillId="0" borderId="8" applyAlignment="1" pivotButton="0" quotePrefix="0" xfId="0">
      <alignment horizontal="center" vertical="center" wrapText="1"/>
    </xf>
    <xf numFmtId="0" fontId="8" fillId="0" borderId="9" applyAlignment="1" pivotButton="0" quotePrefix="0" xfId="0">
      <alignment horizontal="center" vertical="center" wrapText="1"/>
    </xf>
    <xf numFmtId="0" fontId="8" fillId="0" borderId="10" applyAlignment="1" pivotButton="0" quotePrefix="0" xfId="0">
      <alignment horizontal="center" vertical="center" wrapText="1"/>
    </xf>
    <xf numFmtId="49" fontId="7" fillId="3" borderId="7" applyAlignment="1" applyProtection="1" pivotButton="0" quotePrefix="0" xfId="0">
      <alignment horizontal="left" vertical="center" wrapText="1"/>
      <protection locked="0" hidden="0"/>
    </xf>
    <xf numFmtId="49" fontId="7" fillId="3" borderId="8" applyAlignment="1" applyProtection="1" pivotButton="0" quotePrefix="0" xfId="0">
      <alignment horizontal="left" vertical="center" wrapText="1"/>
      <protection locked="0" hidden="0"/>
    </xf>
    <xf numFmtId="49" fontId="7" fillId="3" borderId="9" applyAlignment="1" applyProtection="1" pivotButton="0" quotePrefix="0" xfId="0">
      <alignment horizontal="left" vertical="center" wrapText="1"/>
      <protection locked="0" hidden="0"/>
    </xf>
    <xf numFmtId="49" fontId="7" fillId="3" borderId="10" applyAlignment="1" applyProtection="1" pivotButton="0" quotePrefix="0" xfId="0">
      <alignment horizontal="left" vertical="center" wrapText="1"/>
      <protection locked="0" hidden="0"/>
    </xf>
    <xf numFmtId="0" fontId="4" fillId="0" borderId="8" applyAlignment="1" pivotButton="0" quotePrefix="0" xfId="0">
      <alignment horizontal="center" vertical="top" wrapText="1"/>
    </xf>
    <xf numFmtId="0" fontId="4" fillId="0" borderId="9" applyAlignment="1" pivotButton="0" quotePrefix="0" xfId="0">
      <alignment horizontal="center" vertical="top" wrapText="1"/>
    </xf>
    <xf numFmtId="0" fontId="4" fillId="0" borderId="10" applyAlignment="1" pivotButton="0" quotePrefix="0" xfId="0">
      <alignment horizontal="center" vertical="top" wrapText="1"/>
    </xf>
    <xf numFmtId="0" fontId="8" fillId="0" borderId="8" applyAlignment="1" pivotButton="0" quotePrefix="0" xfId="0">
      <alignment horizontal="center" vertical="top" wrapText="1"/>
    </xf>
    <xf numFmtId="0" fontId="8" fillId="0" borderId="9" applyAlignment="1" pivotButton="0" quotePrefix="0" xfId="0">
      <alignment horizontal="center" vertical="top" wrapText="1"/>
    </xf>
    <xf numFmtId="0" fontId="8" fillId="0" borderId="10" applyAlignment="1" pivotButton="0" quotePrefix="0" xfId="0">
      <alignment horizontal="center" vertical="top" wrapText="1"/>
    </xf>
    <xf numFmtId="0" fontId="9" fillId="0" borderId="8" applyAlignment="1" pivotButton="0" quotePrefix="0" xfId="0">
      <alignment horizontal="center" vertical="top"/>
    </xf>
    <xf numFmtId="0" fontId="9" fillId="0" borderId="9" applyAlignment="1" pivotButton="0" quotePrefix="0" xfId="0">
      <alignment horizontal="center" vertical="top"/>
    </xf>
    <xf numFmtId="0" fontId="9" fillId="0" borderId="10" applyAlignment="1" pivotButton="0" quotePrefix="0" xfId="0">
      <alignment horizontal="center" vertical="top"/>
    </xf>
    <xf numFmtId="0" fontId="10" fillId="0" borderId="8" applyAlignment="1" pivotButton="0" quotePrefix="0" xfId="0">
      <alignment horizontal="center" vertical="top"/>
    </xf>
    <xf numFmtId="0" fontId="10" fillId="0" borderId="9" applyAlignment="1" pivotButton="0" quotePrefix="0" xfId="0">
      <alignment horizontal="center" vertical="top"/>
    </xf>
    <xf numFmtId="0" fontId="10" fillId="0" borderId="10" applyAlignment="1" pivotButton="0" quotePrefix="0" xfId="0">
      <alignment horizontal="center" vertical="top"/>
    </xf>
    <xf numFmtId="0" fontId="4" fillId="0" borderId="7" applyAlignment="1" pivotButton="0" quotePrefix="0" xfId="0">
      <alignment horizontal="center" vertical="top"/>
    </xf>
    <xf numFmtId="0" fontId="9" fillId="0" borderId="10" applyAlignment="1" pivotButton="0" quotePrefix="0" xfId="0">
      <alignment horizontal="center" vertical="top" wrapText="1"/>
    </xf>
    <xf numFmtId="0" fontId="9" fillId="0" borderId="8" applyAlignment="1" pivotButton="0" quotePrefix="0" xfId="0">
      <alignment horizontal="center" vertical="top" wrapText="1"/>
    </xf>
    <xf numFmtId="0" fontId="9" fillId="0" borderId="9" applyAlignment="1" pivotButton="0" quotePrefix="0" xfId="0">
      <alignment horizontal="center" vertical="top" wrapText="1"/>
    </xf>
    <xf numFmtId="1" fontId="7" fillId="3" borderId="8" applyAlignment="1" applyProtection="1" pivotButton="0" quotePrefix="0" xfId="0">
      <alignment horizontal="center" vertical="center" wrapText="1"/>
      <protection locked="0" hidden="0"/>
    </xf>
    <xf numFmtId="1" fontId="7" fillId="3" borderId="9" applyAlignment="1" applyProtection="1" pivotButton="0" quotePrefix="0" xfId="0">
      <alignment horizontal="center" vertical="center" wrapText="1"/>
      <protection locked="0" hidden="0"/>
    </xf>
    <xf numFmtId="1" fontId="7" fillId="3" borderId="10" applyAlignment="1" applyProtection="1" pivotButton="0" quotePrefix="0" xfId="0">
      <alignment horizontal="center" vertical="center" wrapText="1"/>
      <protection locked="0" hidden="0"/>
    </xf>
    <xf numFmtId="1" fontId="7" fillId="5" borderId="8" applyAlignment="1" pivotButton="0" quotePrefix="0" xfId="0">
      <alignment horizontal="center" vertical="center" wrapText="1"/>
    </xf>
    <xf numFmtId="1" fontId="7" fillId="5" borderId="9" applyAlignment="1" pivotButton="0" quotePrefix="0" xfId="0">
      <alignment horizontal="center" vertical="center" wrapText="1"/>
    </xf>
    <xf numFmtId="1" fontId="7" fillId="5" borderId="10" applyAlignment="1" pivotButton="0" quotePrefix="0" xfId="0">
      <alignment horizontal="center" vertical="center" wrapText="1"/>
    </xf>
    <xf numFmtId="0" fontId="7" fillId="3" borderId="10" applyAlignment="1" applyProtection="1" pivotButton="0" quotePrefix="0" xfId="0">
      <alignment horizontal="center" vertical="center" wrapText="1"/>
      <protection locked="0" hidden="0"/>
    </xf>
    <xf numFmtId="49" fontId="7" fillId="5" borderId="8" applyAlignment="1" pivotButton="0" quotePrefix="0" xfId="0">
      <alignment horizontal="center" vertical="center" wrapText="1"/>
    </xf>
    <xf numFmtId="49" fontId="7" fillId="5" borderId="10" applyAlignment="1" pivotButton="0" quotePrefix="0" xfId="0">
      <alignment horizontal="center" vertical="center" wrapText="1"/>
    </xf>
    <xf numFmtId="49" fontId="9" fillId="7" borderId="18" applyAlignment="1" pivotButton="0" quotePrefix="0" xfId="0">
      <alignment horizontal="left" vertical="center" wrapText="1" indent="1"/>
    </xf>
    <xf numFmtId="0" fontId="7" fillId="3" borderId="6" applyAlignment="1" applyProtection="1" pivotButton="0" quotePrefix="0" xfId="0">
      <alignment horizontal="center" vertical="center" wrapText="1"/>
      <protection locked="0" hidden="0"/>
    </xf>
    <xf numFmtId="49" fontId="7" fillId="8" borderId="19" applyAlignment="1" applyProtection="1" pivotButton="0" quotePrefix="0" xfId="0">
      <alignment horizontal="left" vertical="center" wrapText="1"/>
      <protection locked="0" hidden="0"/>
    </xf>
    <xf numFmtId="49" fontId="7" fillId="8" borderId="20" applyAlignment="1" applyProtection="1" pivotButton="0" quotePrefix="0" xfId="0">
      <alignment horizontal="left" vertical="center" wrapText="1"/>
      <protection locked="0" hidden="0"/>
    </xf>
    <xf numFmtId="49" fontId="7" fillId="8" borderId="21" applyAlignment="1" applyProtection="1" pivotButton="0" quotePrefix="0" xfId="0">
      <alignment horizontal="left" vertical="center" wrapText="1"/>
      <protection locked="0" hidden="0"/>
    </xf>
    <xf numFmtId="49" fontId="4" fillId="0" borderId="8" applyAlignment="1" pivotButton="0" quotePrefix="0" xfId="2">
      <alignment horizontal="left" vertical="center" wrapText="1"/>
    </xf>
    <xf numFmtId="49" fontId="4" fillId="0" borderId="9" applyAlignment="1" pivotButton="0" quotePrefix="0" xfId="2">
      <alignment horizontal="left" vertical="center" wrapText="1"/>
    </xf>
    <xf numFmtId="49" fontId="4" fillId="0" borderId="10" applyAlignment="1" pivotButton="0" quotePrefix="0" xfId="2">
      <alignment horizontal="left" vertical="center" wrapText="1"/>
    </xf>
    <xf numFmtId="49" fontId="4" fillId="2" borderId="8" applyAlignment="1" pivotButton="0" quotePrefix="0" xfId="0">
      <alignment horizontal="left" vertical="center" wrapText="1"/>
    </xf>
    <xf numFmtId="49" fontId="4" fillId="2" borderId="9" applyAlignment="1" pivotButton="0" quotePrefix="0" xfId="0">
      <alignment horizontal="left" vertical="center" wrapText="1"/>
    </xf>
    <xf numFmtId="49" fontId="4" fillId="2" borderId="10" applyAlignment="1" pivotButton="0" quotePrefix="0" xfId="0">
      <alignment horizontal="left" vertical="center" wrapText="1"/>
    </xf>
    <xf numFmtId="0" fontId="7" fillId="2" borderId="9" applyAlignment="1" applyProtection="1" pivotButton="0" quotePrefix="0" xfId="0">
      <alignment horizontal="center" vertical="center" wrapText="1"/>
      <protection locked="0" hidden="0"/>
    </xf>
    <xf numFmtId="1" fontId="7" fillId="3" borderId="7" applyAlignment="1" applyProtection="1" pivotButton="0" quotePrefix="0" xfId="0">
      <alignment horizontal="center" vertical="center" wrapText="1"/>
      <protection locked="0" hidden="0"/>
    </xf>
    <xf numFmtId="1" fontId="7" fillId="5" borderId="7" applyAlignment="1" pivotButton="0" quotePrefix="0" xfId="0">
      <alignment horizontal="center" vertical="center" wrapText="1"/>
    </xf>
    <xf numFmtId="49" fontId="9" fillId="2" borderId="8" applyAlignment="1" pivotButton="0" quotePrefix="0" xfId="0">
      <alignment horizontal="left" vertical="center" wrapText="1"/>
    </xf>
    <xf numFmtId="49" fontId="9" fillId="2" borderId="9" applyAlignment="1" pivotButton="0" quotePrefix="0" xfId="0">
      <alignment horizontal="left" vertical="center" wrapText="1"/>
    </xf>
    <xf numFmtId="164" fontId="7" fillId="5" borderId="8" applyAlignment="1" pivotButton="0" quotePrefix="0" xfId="0">
      <alignment horizontal="center" vertical="center" wrapText="1"/>
    </xf>
    <xf numFmtId="164" fontId="7" fillId="5" borderId="9" applyAlignment="1" pivotButton="0" quotePrefix="0" xfId="0">
      <alignment horizontal="center" vertical="center" wrapText="1"/>
    </xf>
    <xf numFmtId="164" fontId="7" fillId="5" borderId="10" applyAlignment="1" pivotButton="0" quotePrefix="0" xfId="0">
      <alignment horizontal="center" vertical="center" wrapText="1"/>
    </xf>
    <xf numFmtId="0" fontId="9" fillId="0" borderId="8" applyAlignment="1" pivotButton="0" quotePrefix="0" xfId="0">
      <alignment horizontal="left" vertical="center" wrapText="1"/>
    </xf>
    <xf numFmtId="0" fontId="9" fillId="0" borderId="9" applyAlignment="1" pivotButton="0" quotePrefix="0" xfId="0">
      <alignment horizontal="left" vertical="center" wrapText="1"/>
    </xf>
    <xf numFmtId="0" fontId="9" fillId="0" borderId="10" applyAlignment="1" pivotButton="0" quotePrefix="0" xfId="0">
      <alignment horizontal="left" vertical="center" wrapText="1"/>
    </xf>
    <xf numFmtId="0" fontId="2" fillId="3" borderId="8" applyAlignment="1" applyProtection="1" pivotButton="0" quotePrefix="0" xfId="2">
      <alignment horizontal="center" vertical="center" wrapText="1"/>
      <protection locked="0" hidden="0"/>
    </xf>
    <xf numFmtId="0" fontId="7" fillId="3" borderId="9" applyAlignment="1" applyProtection="1" pivotButton="0" quotePrefix="0" xfId="2">
      <alignment horizontal="center" vertical="center" wrapText="1"/>
      <protection locked="0" hidden="0"/>
    </xf>
    <xf numFmtId="0" fontId="7" fillId="3" borderId="10" applyAlignment="1" applyProtection="1" pivotButton="0" quotePrefix="0" xfId="2">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9" applyAlignment="1" applyProtection="1" pivotButton="0" quotePrefix="0" xfId="0">
      <alignment horizontal="center" vertical="center" wrapText="1"/>
      <protection locked="0" hidden="0"/>
    </xf>
    <xf numFmtId="164" fontId="7" fillId="3" borderId="10" applyAlignment="1" applyProtection="1" pivotButton="0" quotePrefix="0" xfId="0">
      <alignment horizontal="center" vertical="center" wrapText="1"/>
      <protection locked="0" hidden="0"/>
    </xf>
    <xf numFmtId="0" fontId="12" fillId="0" borderId="8" applyAlignment="1" applyProtection="1" pivotButton="0" quotePrefix="0" xfId="2">
      <alignment horizontal="left" vertical="top" wrapText="1"/>
      <protection locked="0" hidden="0"/>
    </xf>
    <xf numFmtId="0" fontId="12" fillId="0" borderId="9" applyAlignment="1" applyProtection="1" pivotButton="0" quotePrefix="0" xfId="2">
      <alignment horizontal="left" vertical="top" wrapText="1"/>
      <protection locked="0" hidden="0"/>
    </xf>
    <xf numFmtId="0" fontId="12" fillId="0" borderId="10" applyAlignment="1" applyProtection="1" pivotButton="0" quotePrefix="0" xfId="2">
      <alignment horizontal="left" vertical="top" wrapText="1"/>
      <protection locked="0" hidden="0"/>
    </xf>
    <xf numFmtId="0" fontId="3" fillId="0" borderId="0" applyProtection="1" pivotButton="0" quotePrefix="0" xfId="0">
      <protection locked="0" hidden="0"/>
    </xf>
    <xf numFmtId="0" fontId="10" fillId="0" borderId="8" applyAlignment="1" pivotButton="0" quotePrefix="0" xfId="0">
      <alignment horizontal="left" vertical="center" wrapText="1"/>
    </xf>
    <xf numFmtId="0" fontId="10" fillId="0" borderId="9" applyAlignment="1" pivotButton="0" quotePrefix="0" xfId="0">
      <alignment horizontal="left" vertical="center" wrapText="1"/>
    </xf>
    <xf numFmtId="0" fontId="10" fillId="0" borderId="10" applyAlignment="1" pivotButton="0" quotePrefix="0" xfId="0">
      <alignment horizontal="left" vertical="center" wrapText="1"/>
    </xf>
    <xf numFmtId="0" fontId="4" fillId="0" borderId="7" applyAlignment="1" pivotButton="0" quotePrefix="0" xfId="0">
      <alignment horizontal="left" vertical="center" wrapText="1"/>
    </xf>
    <xf numFmtId="49" fontId="7" fillId="5" borderId="16" applyAlignment="1" pivotButton="0" quotePrefix="0" xfId="0">
      <alignment horizontal="left" vertical="center" wrapText="1"/>
    </xf>
    <xf numFmtId="49" fontId="7" fillId="5" borderId="17" applyAlignment="1" pivotButton="0" quotePrefix="0" xfId="0">
      <alignment horizontal="left" vertical="center" wrapText="1"/>
    </xf>
    <xf numFmtId="49" fontId="7" fillId="5" borderId="22" applyAlignment="1" pivotButton="0" quotePrefix="0" xfId="0">
      <alignment horizontal="left" vertical="center" wrapText="1"/>
    </xf>
    <xf numFmtId="49" fontId="7" fillId="5" borderId="8" applyAlignment="1" pivotButton="0" quotePrefix="0" xfId="0">
      <alignment horizontal="left" vertical="center" wrapText="1"/>
    </xf>
    <xf numFmtId="49" fontId="7" fillId="5" borderId="9" applyAlignment="1" pivotButton="0" quotePrefix="0" xfId="0">
      <alignment horizontal="left" vertical="center" wrapText="1"/>
    </xf>
    <xf numFmtId="49" fontId="7" fillId="5" borderId="10" applyAlignment="1" pivotButton="0" quotePrefix="0" xfId="0">
      <alignment horizontal="left" vertical="center" wrapText="1"/>
    </xf>
    <xf numFmtId="0" fontId="4" fillId="0" borderId="0" applyAlignment="1" pivotButton="0" quotePrefix="0" xfId="0">
      <alignment horizontal="left" vertical="center" wrapText="1"/>
    </xf>
    <xf numFmtId="0" fontId="4" fillId="0" borderId="22" applyAlignment="1" pivotButton="0" quotePrefix="0" xfId="0">
      <alignment horizontal="right" vertical="center" textRotation="90" wrapText="1"/>
    </xf>
    <xf numFmtId="0" fontId="4" fillId="0" borderId="23" applyAlignment="1" pivotButton="0" quotePrefix="0" xfId="0">
      <alignment horizontal="left" vertical="center" wrapText="1"/>
    </xf>
    <xf numFmtId="49" fontId="7" fillId="5" borderId="23" applyAlignment="1" pivotButton="0" quotePrefix="0" xfId="0">
      <alignment horizontal="left" vertical="center" wrapText="1"/>
    </xf>
    <xf numFmtId="0" fontId="4" fillId="0" borderId="13" applyAlignment="1" pivotButton="0" quotePrefix="0" xfId="0">
      <alignment horizontal="right" vertical="center" textRotation="90" wrapText="1"/>
    </xf>
    <xf numFmtId="0" fontId="4" fillId="0" borderId="14" applyAlignment="1" pivotButton="0" quotePrefix="0" xfId="0">
      <alignment horizontal="right" vertical="center" textRotation="90" wrapText="1"/>
    </xf>
    <xf numFmtId="49" fontId="4" fillId="0" borderId="7" applyAlignment="1" pivotButton="0" quotePrefix="0" xfId="0">
      <alignment horizontal="left" vertical="center" wrapText="1"/>
    </xf>
    <xf numFmtId="0" fontId="13" fillId="0" borderId="5" applyAlignment="1" pivotButton="0" quotePrefix="0" xfId="0">
      <alignment horizontal="right" textRotation="90"/>
    </xf>
    <xf numFmtId="0" fontId="13" fillId="0" borderId="11" applyAlignment="1" pivotButton="0" quotePrefix="0" xfId="0">
      <alignment horizontal="right" textRotation="90"/>
    </xf>
    <xf numFmtId="0" fontId="4" fillId="0" borderId="24" applyAlignment="1" pivotButton="0" quotePrefix="0" xfId="0">
      <alignment horizontal="center" vertical="center" readingOrder="1"/>
    </xf>
    <xf numFmtId="0" fontId="4" fillId="0" borderId="24" applyAlignment="1" pivotButton="0" quotePrefix="0" xfId="0">
      <alignment horizontal="center" vertical="top"/>
    </xf>
    <xf numFmtId="0" fontId="4" fillId="0" borderId="8" applyAlignment="1" pivotButton="0" quotePrefix="0" xfId="0">
      <alignment horizontal="left" vertical="center"/>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1" fontId="14" fillId="9" borderId="10" applyAlignment="1" applyProtection="1" pivotButton="0" quotePrefix="0" xfId="1">
      <alignment horizontal="right" vertical="center" wrapText="1"/>
      <protection locked="1" hidden="1"/>
    </xf>
    <xf numFmtId="0" fontId="7" fillId="2" borderId="15" applyAlignment="1" pivotButton="0" quotePrefix="0" xfId="0">
      <alignment vertical="center" textRotation="90"/>
    </xf>
    <xf numFmtId="0" fontId="13" fillId="0" borderId="13" applyAlignment="1" pivotButton="0" quotePrefix="0" xfId="0">
      <alignment horizontal="right" textRotation="90"/>
    </xf>
    <xf numFmtId="0" fontId="13" fillId="0" borderId="14" applyAlignment="1" pivotButton="0" quotePrefix="0" xfId="0">
      <alignment horizontal="right" textRotation="90"/>
    </xf>
    <xf numFmtId="0" fontId="4" fillId="0" borderId="25" applyAlignment="1" pivotButton="0" quotePrefix="0" xfId="0">
      <alignment horizontal="center" readingOrder="1"/>
    </xf>
    <xf numFmtId="0" fontId="4" fillId="0" borderId="25" applyAlignment="1" pivotButton="0" quotePrefix="0" xfId="0">
      <alignment horizontal="center" vertical="top"/>
    </xf>
    <xf numFmtId="0" fontId="4" fillId="0" borderId="7" applyAlignment="1" pivotButton="0" quotePrefix="0" xfId="0">
      <alignment horizontal="center" vertical="center"/>
    </xf>
    <xf numFmtId="1" fontId="7" fillId="3" borderId="8" applyAlignment="1" applyProtection="1" pivotButton="0" quotePrefix="0" xfId="1">
      <alignment horizontal="right" vertical="center" wrapText="1"/>
      <protection locked="0" hidden="0"/>
    </xf>
    <xf numFmtId="1" fontId="7" fillId="3" borderId="9"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0" fontId="3" fillId="10" borderId="0" pivotButton="0" quotePrefix="0" xfId="0"/>
    <xf numFmtId="0" fontId="4" fillId="0" borderId="8" applyAlignment="1" pivotButton="0" quotePrefix="0" xfId="0">
      <alignment horizontal="center" vertical="center"/>
    </xf>
    <xf numFmtId="0" fontId="4" fillId="0" borderId="9" applyAlignment="1" pivotButton="0" quotePrefix="0" xfId="0">
      <alignment horizontal="center" vertical="center"/>
    </xf>
    <xf numFmtId="0" fontId="4" fillId="0" borderId="22" applyAlignment="1" pivotButton="0" quotePrefix="0" xfId="0">
      <alignment horizontal="center" vertical="top"/>
    </xf>
    <xf numFmtId="0" fontId="4" fillId="0" borderId="14" applyAlignment="1" pivotButton="0" quotePrefix="0" xfId="0">
      <alignment horizontal="center" vertical="top"/>
    </xf>
    <xf numFmtId="0" fontId="4" fillId="0" borderId="10" applyAlignment="1" pivotButton="0" quotePrefix="0" xfId="0">
      <alignment horizontal="center" vertical="center"/>
    </xf>
    <xf numFmtId="0" fontId="4" fillId="0" borderId="24" applyAlignment="1" pivotButton="0" quotePrefix="0" xfId="0">
      <alignment horizontal="center" vertical="top"/>
    </xf>
    <xf numFmtId="0" fontId="13" fillId="0" borderId="13" applyAlignment="1" pivotButton="0" quotePrefix="0" xfId="0">
      <alignment horizontal="center" textRotation="90"/>
    </xf>
    <xf numFmtId="0" fontId="13" fillId="0" borderId="14" applyAlignment="1" pivotButton="0" quotePrefix="0" xfId="0">
      <alignment horizontal="center" textRotation="90"/>
    </xf>
    <xf numFmtId="0" fontId="4" fillId="0" borderId="25" applyAlignment="1" pivotButton="0" quotePrefix="0" xfId="0">
      <alignment horizontal="center" vertical="top"/>
    </xf>
    <xf numFmtId="0" fontId="4" fillId="0" borderId="25" applyAlignment="1" pivotButton="0" quotePrefix="0" xfId="0">
      <alignment horizontal="center" vertical="center" readingOrder="1"/>
    </xf>
    <xf numFmtId="1" fontId="7" fillId="3" borderId="8" applyAlignment="1" applyProtection="1" pivotButton="0" quotePrefix="0" xfId="1">
      <alignment horizontal="left" vertical="center" wrapText="1"/>
      <protection locked="0" hidden="0"/>
    </xf>
    <xf numFmtId="1" fontId="7" fillId="3" borderId="9" applyAlignment="1" applyProtection="1" pivotButton="0" quotePrefix="0" xfId="1">
      <alignment horizontal="left" vertical="center" wrapText="1"/>
      <protection locked="0" hidden="0"/>
    </xf>
    <xf numFmtId="1" fontId="7" fillId="3" borderId="10" applyAlignment="1" applyProtection="1" pivotButton="0" quotePrefix="0" xfId="1">
      <alignment horizontal="left" vertical="center" wrapText="1"/>
      <protection locked="0" hidden="0"/>
    </xf>
    <xf numFmtId="1" fontId="7" fillId="5" borderId="8" applyAlignment="1" pivotButton="0" quotePrefix="0" xfId="1">
      <alignment horizontal="center" vertical="center" wrapText="1"/>
    </xf>
    <xf numFmtId="1" fontId="7" fillId="5" borderId="9" applyAlignment="1" pivotButton="0" quotePrefix="0" xfId="1">
      <alignment horizontal="center" vertical="center" wrapText="1"/>
    </xf>
    <xf numFmtId="1" fontId="7" fillId="5" borderId="10" applyAlignment="1" pivotButton="0" quotePrefix="0" xfId="1">
      <alignment horizontal="center" vertical="center" wrapText="1"/>
    </xf>
    <xf numFmtId="1" fontId="7" fillId="3" borderId="7" applyAlignment="1" applyProtection="1" pivotButton="0" quotePrefix="0" xfId="1">
      <alignment horizontal="right" vertical="center" wrapText="1"/>
      <protection locked="0" hidden="0"/>
    </xf>
    <xf numFmtId="0" fontId="4" fillId="0" borderId="23" applyAlignment="1" pivotButton="0" quotePrefix="0" xfId="0">
      <alignment horizontal="center" vertical="top"/>
    </xf>
    <xf numFmtId="0" fontId="4" fillId="0" borderId="8" applyAlignment="1" pivotButton="0" quotePrefix="0" xfId="0">
      <alignment horizontal="left" vertical="top"/>
    </xf>
    <xf numFmtId="0" fontId="4" fillId="0" borderId="9" applyAlignment="1" pivotButton="0" quotePrefix="0" xfId="0">
      <alignment horizontal="left" vertical="top"/>
    </xf>
    <xf numFmtId="0" fontId="4" fillId="0" borderId="10" applyAlignment="1" pivotButton="0" quotePrefix="0" xfId="0">
      <alignment horizontal="left" vertical="top"/>
    </xf>
    <xf numFmtId="0" fontId="15" fillId="0" borderId="8" applyAlignment="1" pivotButton="0" quotePrefix="0" xfId="2">
      <alignment horizontal="left" vertical="center" wrapText="1"/>
    </xf>
    <xf numFmtId="0" fontId="15" fillId="0" borderId="9" applyAlignment="1" pivotButton="0" quotePrefix="0" xfId="2">
      <alignment horizontal="left" vertical="center" wrapText="1"/>
    </xf>
    <xf numFmtId="0" fontId="15" fillId="0" borderId="10" applyAlignment="1" pivotButton="0" quotePrefix="0" xfId="2">
      <alignment horizontal="left" vertical="center" wrapText="1"/>
    </xf>
    <xf numFmtId="0" fontId="4" fillId="0" borderId="23" applyAlignment="1" pivotButton="0" quotePrefix="0" xfId="0">
      <alignment horizontal="center" vertical="center"/>
    </xf>
    <xf numFmtId="0" fontId="3" fillId="11" borderId="0" applyAlignment="1" pivotButton="0" quotePrefix="0" xfId="0">
      <alignment wrapText="1"/>
    </xf>
    <xf numFmtId="0" fontId="4" fillId="0" borderId="23" applyAlignment="1" pivotButton="0" quotePrefix="0" xfId="0">
      <alignment horizontal="center" vertical="top"/>
    </xf>
    <xf numFmtId="1" fontId="7" fillId="12" borderId="7" applyAlignment="1" pivotButton="0" quotePrefix="0" xfId="1">
      <alignment horizontal="right" vertical="center" wrapText="1"/>
    </xf>
    <xf numFmtId="1" fontId="7" fillId="3" borderId="7" applyAlignment="1" pivotButton="0" quotePrefix="0" xfId="1">
      <alignment horizontal="right" vertical="center" wrapText="1"/>
    </xf>
    <xf numFmtId="0" fontId="13" fillId="0" borderId="16" applyAlignment="1" pivotButton="0" quotePrefix="0" xfId="0">
      <alignment horizontal="center" textRotation="90"/>
    </xf>
    <xf numFmtId="0" fontId="13" fillId="0" borderId="22" applyAlignment="1" pivotButton="0" quotePrefix="0" xfId="0">
      <alignment horizontal="center" textRotation="90"/>
    </xf>
    <xf numFmtId="0" fontId="4" fillId="0" borderId="23" applyAlignment="1" pivotButton="0" quotePrefix="0" xfId="0">
      <alignment horizontal="center" vertical="center" readingOrder="1"/>
    </xf>
    <xf numFmtId="0" fontId="4" fillId="0" borderId="7" applyAlignment="1" pivotButton="0" quotePrefix="0" xfId="0">
      <alignment horizontal="center" vertical="center"/>
    </xf>
    <xf numFmtId="0" fontId="4" fillId="0" borderId="5" applyAlignment="1" pivotButton="0" quotePrefix="0" xfId="0">
      <alignment horizontal="right" vertical="center" textRotation="90"/>
    </xf>
    <xf numFmtId="0" fontId="4" fillId="0" borderId="11" applyAlignment="1" pivotButton="0" quotePrefix="0" xfId="0">
      <alignment horizontal="right" vertical="center" textRotation="90"/>
    </xf>
    <xf numFmtId="0" fontId="4" fillId="0" borderId="24" applyAlignment="1" pivotButton="0" quotePrefix="0" xfId="0">
      <alignment horizontal="center" vertical="center" readingOrder="1"/>
    </xf>
    <xf numFmtId="0" fontId="7" fillId="3" borderId="7" applyAlignment="1" applyProtection="1" pivotButton="0" quotePrefix="0" xfId="0">
      <alignment horizontal="center" vertical="center" wrapText="1"/>
      <protection locked="0" hidden="0"/>
    </xf>
    <xf numFmtId="0" fontId="4" fillId="0" borderId="13" applyAlignment="1" pivotButton="0" quotePrefix="0" xfId="0">
      <alignment horizontal="right" vertical="center" textRotation="90"/>
    </xf>
    <xf numFmtId="0" fontId="4" fillId="0" borderId="14" applyAlignment="1" pivotButton="0" quotePrefix="0" xfId="0">
      <alignment horizontal="right" vertical="center" textRotation="90"/>
    </xf>
    <xf numFmtId="0" fontId="4" fillId="0" borderId="25" applyAlignment="1" pivotButton="0" quotePrefix="0" xfId="0">
      <alignment horizontal="center" vertical="center" readingOrder="1"/>
    </xf>
    <xf numFmtId="1" fontId="14" fillId="9" borderId="7" applyAlignment="1" applyProtection="1" pivotButton="0" quotePrefix="0" xfId="1">
      <alignment horizontal="right" vertical="center" wrapText="1"/>
      <protection locked="1" hidden="1"/>
    </xf>
    <xf numFmtId="1" fontId="16" fillId="13" borderId="7" applyAlignment="1" applyProtection="1" pivotButton="0" quotePrefix="0" xfId="1">
      <alignment horizontal="right" vertical="center" wrapText="1"/>
      <protection locked="1" hidden="1"/>
    </xf>
    <xf numFmtId="0" fontId="4" fillId="0" borderId="16" applyAlignment="1" pivotButton="0" quotePrefix="0" xfId="0">
      <alignment horizontal="right" vertical="center" textRotation="90"/>
    </xf>
    <xf numFmtId="0" fontId="4" fillId="0" borderId="22" applyAlignment="1" pivotButton="0" quotePrefix="0" xfId="0">
      <alignment horizontal="right" vertical="center" textRotation="90"/>
    </xf>
    <xf numFmtId="0" fontId="4" fillId="0" borderId="23" applyAlignment="1" pivotButton="0" quotePrefix="0" xfId="0">
      <alignment horizontal="center" vertical="center" readingOrder="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0" applyAlignment="1" pivotButton="0" quotePrefix="0" xfId="0">
      <alignment horizontal="center" vertical="center" textRotation="90"/>
    </xf>
    <xf numFmtId="0" fontId="4" fillId="0" borderId="13" applyAlignment="1" pivotButton="0" quotePrefix="0" xfId="0">
      <alignment horizontal="left" vertical="center" wrapText="1"/>
    </xf>
    <xf numFmtId="0" fontId="4" fillId="0" borderId="16" applyAlignment="1" pivotButton="0" quotePrefix="0" xfId="0">
      <alignment horizontal="center" vertical="center" wrapText="1"/>
    </xf>
    <xf numFmtId="0" fontId="4" fillId="0" borderId="17" applyAlignment="1" pivotButton="0" quotePrefix="0" xfId="0">
      <alignment horizontal="center" vertical="center" wrapText="1"/>
    </xf>
    <xf numFmtId="0" fontId="4" fillId="0" borderId="22" applyAlignment="1" pivotButton="0" quotePrefix="0" xfId="0">
      <alignment horizontal="center" vertical="center" wrapText="1"/>
    </xf>
    <xf numFmtId="1" fontId="7" fillId="3" borderId="8" applyAlignment="1" applyProtection="1" pivotButton="0" quotePrefix="0" xfId="1">
      <alignment horizontal="center" vertical="center" wrapText="1"/>
      <protection locked="0" hidden="0"/>
    </xf>
    <xf numFmtId="1" fontId="7" fillId="5" borderId="9" applyAlignment="1" applyProtection="1" pivotButton="0" quotePrefix="0" xfId="1">
      <alignment horizontal="center" vertical="center" wrapText="1"/>
      <protection locked="0" hidden="0"/>
    </xf>
    <xf numFmtId="1" fontId="7" fillId="5" borderId="10" applyAlignment="1" applyProtection="1" pivotButton="0" quotePrefix="0" xfId="1">
      <alignment horizontal="center" vertical="center" wrapText="1"/>
      <protection locked="0" hidden="0"/>
    </xf>
    <xf numFmtId="0" fontId="4" fillId="0" borderId="7" applyAlignment="1" pivotButton="0" quotePrefix="0" xfId="0">
      <alignment horizontal="left" vertical="center" wrapText="1"/>
    </xf>
    <xf numFmtId="0" fontId="4" fillId="0" borderId="8" applyAlignment="1" pivotButton="0" quotePrefix="0" xfId="0">
      <alignment horizontal="center" vertical="center" wrapText="1"/>
    </xf>
    <xf numFmtId="0" fontId="7" fillId="3" borderId="8" applyAlignment="1" applyProtection="1" pivotButton="0" quotePrefix="0" xfId="1">
      <alignment horizontal="right" vertical="center" wrapText="1"/>
      <protection locked="0" hidden="0"/>
    </xf>
    <xf numFmtId="0" fontId="7" fillId="3" borderId="9" applyAlignment="1" applyProtection="1" pivotButton="0" quotePrefix="0" xfId="1">
      <alignment horizontal="right" vertical="center" wrapText="1"/>
      <protection locked="0" hidden="0"/>
    </xf>
    <xf numFmtId="0" fontId="7" fillId="3" borderId="10" applyAlignment="1" applyProtection="1" pivotButton="0" quotePrefix="0" xfId="1">
      <alignment horizontal="right" vertical="center" wrapText="1"/>
      <protection locked="0" hidden="0"/>
    </xf>
    <xf numFmtId="1" fontId="3" fillId="0" borderId="0" pivotButton="0" quotePrefix="0" xfId="0"/>
    <xf numFmtId="0" fontId="3" fillId="14" borderId="0" pivotButton="0" quotePrefix="0" xfId="0"/>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10" fillId="15" borderId="11" applyAlignment="1" pivotButton="0" quotePrefix="0" xfId="0">
      <alignment horizontal="center" vertical="center" readingOrder="1"/>
    </xf>
    <xf numFmtId="0" fontId="17" fillId="0" borderId="8" applyAlignment="1" pivotButton="0" quotePrefix="0" xfId="0">
      <alignment horizontal="left" vertical="center" wrapText="1"/>
    </xf>
    <xf numFmtId="0" fontId="17" fillId="0" borderId="9" applyAlignment="1" pivotButton="0" quotePrefix="0" xfId="0">
      <alignment horizontal="left" vertical="center" wrapText="1"/>
    </xf>
    <xf numFmtId="0" fontId="17" fillId="0" borderId="10" applyAlignment="1" pivotButton="0" quotePrefix="0" xfId="0">
      <alignment horizontal="left" vertical="center" wrapText="1"/>
    </xf>
    <xf numFmtId="0" fontId="7" fillId="2" borderId="15" applyAlignment="1" pivotButton="0" quotePrefix="0" xfId="0">
      <alignment horizontal="center" vertical="center"/>
    </xf>
    <xf numFmtId="0" fontId="3" fillId="0" borderId="26" pivotButton="0" quotePrefix="0" xfId="0"/>
    <xf numFmtId="0" fontId="4" fillId="0" borderId="11" applyAlignment="1" pivotButton="0" quotePrefix="0" xfId="0">
      <alignment horizontal="center" vertical="center" readingOrder="1"/>
    </xf>
    <xf numFmtId="0" fontId="4" fillId="0" borderId="7" applyAlignment="1" pivotButton="0" quotePrefix="0" xfId="0">
      <alignment horizontal="left" vertical="center"/>
    </xf>
    <xf numFmtId="0" fontId="4" fillId="0" borderId="7" applyAlignment="1" pivotButton="0" quotePrefix="0" xfId="0">
      <alignment horizontal="left" vertical="center"/>
    </xf>
    <xf numFmtId="0" fontId="18" fillId="0" borderId="7" applyAlignment="1" pivotButton="0" quotePrefix="0" xfId="0">
      <alignment horizontal="center" vertical="center"/>
    </xf>
    <xf numFmtId="0" fontId="4" fillId="0" borderId="6" applyAlignment="1" pivotButton="0" quotePrefix="0" xfId="0">
      <alignment horizontal="center" vertical="center" readingOrder="1"/>
    </xf>
    <xf numFmtId="0" fontId="4" fillId="0" borderId="8" applyAlignment="1" pivotButton="0" quotePrefix="0" xfId="0">
      <alignment horizontal="left" vertical="top" wrapText="1"/>
    </xf>
    <xf numFmtId="0" fontId="4" fillId="0" borderId="9" applyAlignment="1" pivotButton="0" quotePrefix="0" xfId="0">
      <alignment horizontal="left" vertical="top" wrapText="1"/>
    </xf>
    <xf numFmtId="0" fontId="4" fillId="0" borderId="10" applyAlignment="1" pivotButton="0" quotePrefix="0" xfId="0">
      <alignment horizontal="left" vertical="top" wrapText="1"/>
    </xf>
    <xf numFmtId="0" fontId="4" fillId="0" borderId="27" applyAlignment="1" pivotButton="0" quotePrefix="0" xfId="0">
      <alignment vertical="top" wrapText="1"/>
    </xf>
    <xf numFmtId="0" fontId="7" fillId="0" borderId="24" applyAlignment="1" pivotButton="0" quotePrefix="0" xfId="0">
      <alignment vertical="center"/>
    </xf>
    <xf numFmtId="0" fontId="4" fillId="0" borderId="23" applyAlignment="1" pivotButton="0" quotePrefix="0" xfId="0">
      <alignment horizontal="center" vertical="center"/>
    </xf>
    <xf numFmtId="0" fontId="19" fillId="0" borderId="8" applyAlignment="1" pivotButton="0" quotePrefix="0" xfId="2">
      <alignment horizontal="left" vertical="center" wrapText="1"/>
    </xf>
    <xf numFmtId="0" fontId="19" fillId="0" borderId="9" applyAlignment="1" pivotButton="0" quotePrefix="0" xfId="2">
      <alignment horizontal="left" vertical="center" wrapText="1"/>
    </xf>
    <xf numFmtId="1" fontId="14" fillId="12" borderId="8" applyAlignment="1" applyProtection="1" pivotButton="0" quotePrefix="0" xfId="1">
      <alignment horizontal="right" vertical="center" wrapText="1"/>
      <protection locked="1" hidden="1"/>
    </xf>
    <xf numFmtId="1" fontId="14" fillId="9" borderId="23" applyAlignment="1" applyProtection="1" pivotButton="0" quotePrefix="0" xfId="1">
      <alignment horizontal="right" vertical="center" wrapText="1"/>
      <protection locked="1" hidden="1"/>
    </xf>
    <xf numFmtId="0" fontId="7" fillId="0" borderId="25" applyAlignment="1" pivotButton="0" quotePrefix="0" xfId="0">
      <alignment vertical="center"/>
    </xf>
    <xf numFmtId="1" fontId="7" fillId="12" borderId="8" applyAlignment="1" pivotButton="0" quotePrefix="0" xfId="1">
      <alignment horizontal="right" vertical="center" wrapText="1"/>
    </xf>
    <xf numFmtId="1" fontId="7" fillId="3" borderId="9" applyAlignment="1" pivotButton="0" quotePrefix="0" xfId="1">
      <alignment horizontal="right" vertical="center" wrapText="1"/>
    </xf>
    <xf numFmtId="1" fontId="7" fillId="3" borderId="10" applyAlignment="1" pivotButton="0" quotePrefix="0" xfId="1">
      <alignment horizontal="right" vertical="center" wrapText="1"/>
    </xf>
    <xf numFmtId="0" fontId="4" fillId="0" borderId="8" applyAlignment="1" pivotButton="0" quotePrefix="0" xfId="0">
      <alignment vertical="center"/>
    </xf>
    <xf numFmtId="0" fontId="4" fillId="0" borderId="9" applyAlignment="1" pivotButton="0" quotePrefix="0" xfId="0">
      <alignment vertical="center"/>
    </xf>
    <xf numFmtId="49" fontId="7" fillId="12" borderId="8" applyAlignment="1" pivotButton="0" quotePrefix="0" xfId="1">
      <alignment horizontal="left" vertical="top" wrapText="1"/>
    </xf>
    <xf numFmtId="49" fontId="0" fillId="5" borderId="9" applyAlignment="1" pivotButton="0" quotePrefix="0" xfId="0">
      <alignment horizontal="left" vertical="top" wrapText="1"/>
    </xf>
    <xf numFmtId="49" fontId="0" fillId="5" borderId="10" applyAlignment="1" pivotButton="0" quotePrefix="0" xfId="0">
      <alignment horizontal="left" vertical="top" wrapText="1"/>
    </xf>
    <xf numFmtId="1" fontId="7" fillId="12" borderId="7" applyAlignment="1" pivotButton="0" quotePrefix="0" xfId="1">
      <alignment horizontal="center" vertical="center" wrapText="1"/>
    </xf>
    <xf numFmtId="0" fontId="4" fillId="0" borderId="7" applyAlignment="1" pivotButton="0" quotePrefix="0" xfId="0">
      <alignment vertical="center"/>
    </xf>
    <xf numFmtId="0" fontId="4" fillId="0" borderId="5" applyAlignment="1" pivotButton="0" quotePrefix="0" xfId="0">
      <alignment horizontal="center" vertical="center"/>
    </xf>
    <xf numFmtId="0" fontId="4" fillId="0" borderId="11" applyAlignment="1" pivotButton="0" quotePrefix="0" xfId="0">
      <alignment horizontal="center" vertical="center"/>
    </xf>
    <xf numFmtId="1" fontId="7" fillId="16" borderId="10" applyAlignment="1" applyProtection="1" pivotButton="0" quotePrefix="0" xfId="1">
      <alignment horizontal="right" vertical="top" wrapText="1"/>
      <protection locked="0" hidden="0"/>
    </xf>
    <xf numFmtId="0" fontId="4" fillId="0" borderId="13" applyAlignment="1" pivotButton="0" quotePrefix="0" xfId="0">
      <alignment horizontal="center" vertical="center"/>
    </xf>
    <xf numFmtId="0" fontId="4" fillId="0" borderId="14" applyAlignment="1" pivotButton="0" quotePrefix="0" xfId="0">
      <alignment horizontal="center" vertical="center"/>
    </xf>
    <xf numFmtId="0" fontId="7" fillId="3" borderId="8" applyAlignment="1" applyProtection="1" pivotButton="0" quotePrefix="0" xfId="0">
      <alignment horizontal="left" vertical="center" wrapText="1"/>
      <protection locked="0" hidden="0"/>
    </xf>
    <xf numFmtId="0" fontId="7" fillId="3" borderId="9" applyAlignment="1" applyProtection="1" pivotButton="0" quotePrefix="0" xfId="0">
      <alignment horizontal="left" vertical="center" wrapText="1"/>
      <protection locked="0" hidden="0"/>
    </xf>
    <xf numFmtId="0" fontId="7" fillId="3" borderId="10" applyAlignment="1" applyProtection="1" pivotButton="0" quotePrefix="0" xfId="0">
      <alignment horizontal="left" vertical="center" wrapText="1"/>
      <protection locked="0" hidden="0"/>
    </xf>
    <xf numFmtId="1" fontId="14" fillId="17" borderId="7" applyAlignment="1" applyProtection="1" pivotButton="0" quotePrefix="0" xfId="1">
      <alignment horizontal="right" vertical="center" wrapText="1"/>
      <protection locked="0" hidden="1"/>
    </xf>
    <xf numFmtId="0" fontId="3" fillId="0" borderId="8" pivotButton="0" quotePrefix="0" xfId="0"/>
    <xf numFmtId="0" fontId="3" fillId="0" borderId="10" pivotButton="0" quotePrefix="0" xfId="0"/>
    <xf numFmtId="1" fontId="7" fillId="5" borderId="5" applyAlignment="1" pivotButton="0" quotePrefix="0" xfId="0">
      <alignment horizontal="left" vertical="center" wrapText="1"/>
    </xf>
    <xf numFmtId="1" fontId="7" fillId="5" borderId="6" applyAlignment="1" pivotButton="0" quotePrefix="0" xfId="0">
      <alignment horizontal="left" vertical="center" wrapText="1"/>
    </xf>
    <xf numFmtId="1" fontId="7" fillId="5" borderId="11" applyAlignment="1" pivotButton="0" quotePrefix="0" xfId="0">
      <alignment horizontal="left" vertical="center" wrapText="1"/>
    </xf>
    <xf numFmtId="0" fontId="3" fillId="0" borderId="8" applyAlignment="1" pivotButton="0" quotePrefix="0" xfId="0">
      <alignment wrapText="1"/>
    </xf>
    <xf numFmtId="0" fontId="3" fillId="0" borderId="10" applyAlignment="1" pivotButton="0" quotePrefix="0" xfId="0">
      <alignment wrapText="1"/>
    </xf>
    <xf numFmtId="0" fontId="4" fillId="0" borderId="16" applyAlignment="1" pivotButton="0" quotePrefix="0" xfId="0">
      <alignment horizontal="center" vertical="center"/>
    </xf>
    <xf numFmtId="0" fontId="4" fillId="0" borderId="22" applyAlignment="1" pivotButton="0" quotePrefix="0" xfId="0">
      <alignment horizontal="center" vertical="center"/>
    </xf>
    <xf numFmtId="1" fontId="7" fillId="5" borderId="16" applyAlignment="1" pivotButton="0" quotePrefix="0" xfId="0">
      <alignment horizontal="left" vertical="center" wrapText="1"/>
    </xf>
    <xf numFmtId="1" fontId="7" fillId="5" borderId="17" applyAlignment="1" pivotButton="0" quotePrefix="0" xfId="0">
      <alignment horizontal="left" vertical="center" wrapText="1"/>
    </xf>
    <xf numFmtId="1" fontId="7" fillId="5" borderId="22" applyAlignment="1" pivotButton="0" quotePrefix="0" xfId="0">
      <alignment horizontal="left" vertical="center" wrapText="1"/>
    </xf>
    <xf numFmtId="0" fontId="4" fillId="0" borderId="7" applyAlignment="1" pivotButton="0" quotePrefix="0" xfId="0">
      <alignment horizontal="center" vertical="center" wrapText="1"/>
    </xf>
    <xf numFmtId="0" fontId="19" fillId="0" borderId="10" applyAlignment="1" pivotButton="0" quotePrefix="0" xfId="2">
      <alignment horizontal="left" vertical="center" wrapText="1"/>
    </xf>
    <xf numFmtId="1" fontId="14" fillId="9" borderId="8" applyAlignment="1" applyProtection="1" pivotButton="0" quotePrefix="0" xfId="1">
      <alignment horizontal="right" vertical="center" wrapText="1"/>
      <protection locked="0" hidden="1"/>
    </xf>
    <xf numFmtId="0" fontId="4" fillId="0" borderId="6" applyAlignment="1" pivotButton="0" quotePrefix="0" xfId="0">
      <alignment horizontal="center" vertical="center"/>
    </xf>
    <xf numFmtId="1" fontId="7" fillId="12" borderId="5" applyAlignment="1" pivotButton="0" quotePrefix="0" xfId="1">
      <alignment horizontal="right" vertical="center" wrapText="1"/>
    </xf>
    <xf numFmtId="1" fontId="7" fillId="3" borderId="6" applyAlignment="1" pivotButton="0" quotePrefix="0" xfId="1">
      <alignment horizontal="right" vertical="center" wrapText="1"/>
    </xf>
    <xf numFmtId="1" fontId="14" fillId="9" borderId="8" applyAlignment="1" applyProtection="1" pivotButton="0" quotePrefix="0" xfId="1">
      <alignment horizontal="right" vertical="center" wrapText="1"/>
      <protection locked="1" hidden="1"/>
    </xf>
    <xf numFmtId="1" fontId="14" fillId="9" borderId="5" applyAlignment="1" applyProtection="1" pivotButton="0" quotePrefix="0" xfId="1">
      <alignment horizontal="right" vertical="center" wrapText="1"/>
      <protection locked="1" hidden="1"/>
    </xf>
    <xf numFmtId="1" fontId="14" fillId="9" borderId="6" applyAlignment="1" applyProtection="1" pivotButton="0" quotePrefix="0" xfId="1">
      <alignment horizontal="right" vertical="center" wrapText="1"/>
      <protection locked="1" hidden="1"/>
    </xf>
    <xf numFmtId="1" fontId="14" fillId="9" borderId="11" applyAlignment="1" applyProtection="1" pivotButton="0" quotePrefix="0" xfId="1">
      <alignment horizontal="right" vertical="center" wrapText="1"/>
      <protection locked="1" hidden="1"/>
    </xf>
    <xf numFmtId="0" fontId="7" fillId="12" borderId="8" applyAlignment="1" pivotButton="0" quotePrefix="0" xfId="0">
      <alignment horizontal="center" vertical="center" wrapText="1"/>
    </xf>
    <xf numFmtId="0" fontId="7" fillId="3" borderId="9" applyAlignment="1" pivotButton="0" quotePrefix="0" xfId="0">
      <alignment horizontal="center" vertical="center" wrapText="1"/>
    </xf>
    <xf numFmtId="0" fontId="7" fillId="3" borderId="10" applyAlignment="1" pivotButton="0" quotePrefix="0" xfId="0">
      <alignment horizontal="center" vertical="center" wrapText="1"/>
    </xf>
    <xf numFmtId="0" fontId="4" fillId="0" borderId="17" applyAlignment="1" pivotButton="0" quotePrefix="0" xfId="0">
      <alignment horizontal="center" vertical="center"/>
    </xf>
    <xf numFmtId="1" fontId="7" fillId="3" borderId="16" applyAlignment="1" pivotButton="0" quotePrefix="0" xfId="1">
      <alignment horizontal="right" vertical="center" wrapText="1"/>
    </xf>
    <xf numFmtId="1" fontId="7" fillId="3" borderId="17" applyAlignment="1" pivotButton="0" quotePrefix="0" xfId="1">
      <alignment horizontal="right" vertical="center" wrapText="1"/>
    </xf>
    <xf numFmtId="1" fontId="14" fillId="9" borderId="9" applyAlignment="1" applyProtection="1" pivotButton="0" quotePrefix="0" xfId="1">
      <alignment horizontal="right" vertical="center" wrapText="1"/>
      <protection locked="1" hidden="1"/>
    </xf>
    <xf numFmtId="1" fontId="14" fillId="9" borderId="16" applyAlignment="1" applyProtection="1" pivotButton="0" quotePrefix="0" xfId="1">
      <alignment horizontal="right" vertical="center" wrapText="1"/>
      <protection locked="1" hidden="1"/>
    </xf>
    <xf numFmtId="1" fontId="14" fillId="9" borderId="17" applyAlignment="1" applyProtection="1" pivotButton="0" quotePrefix="0" xfId="1">
      <alignment horizontal="right" vertical="center" wrapText="1"/>
      <protection locked="1" hidden="1"/>
    </xf>
    <xf numFmtId="1" fontId="14" fillId="9" borderId="22" applyAlignment="1" applyProtection="1" pivotButton="0" quotePrefix="0" xfId="1">
      <alignment horizontal="right" vertical="center" wrapText="1"/>
      <protection locked="1" hidden="1"/>
    </xf>
    <xf numFmtId="0" fontId="19" fillId="0" borderId="9" applyAlignment="1" pivotButton="0" quotePrefix="0" xfId="2">
      <alignment horizontal="left" vertical="center"/>
    </xf>
    <xf numFmtId="1" fontId="7" fillId="3" borderId="10" applyAlignment="1" applyProtection="1" pivotButton="0" quotePrefix="0" xfId="1">
      <alignment horizontal="right" vertical="center" wrapText="1"/>
      <protection locked="0" hidden="0"/>
    </xf>
    <xf numFmtId="1" fontId="14" fillId="0" borderId="8" applyAlignment="1" applyProtection="1" pivotButton="0" quotePrefix="0" xfId="1">
      <alignment horizontal="right" vertical="top" wrapText="1"/>
      <protection locked="1" hidden="1"/>
    </xf>
    <xf numFmtId="1" fontId="14" fillId="0" borderId="9" applyAlignment="1" applyProtection="1" pivotButton="0" quotePrefix="0" xfId="1">
      <alignment horizontal="right" vertical="top" wrapText="1"/>
      <protection locked="1" hidden="1"/>
    </xf>
    <xf numFmtId="1" fontId="14" fillId="0" borderId="10" applyAlignment="1" applyProtection="1" pivotButton="0" quotePrefix="0" xfId="1">
      <alignment horizontal="right" vertical="top" wrapText="1"/>
      <protection locked="1" hidden="1"/>
    </xf>
    <xf numFmtId="0" fontId="4" fillId="0" borderId="8" applyAlignment="1" pivotButton="0" quotePrefix="0" xfId="0">
      <alignment vertical="center" wrapText="1"/>
    </xf>
    <xf numFmtId="0" fontId="4" fillId="0" borderId="9" applyAlignment="1" pivotButton="0" quotePrefix="0" xfId="0">
      <alignment vertical="center" wrapText="1"/>
    </xf>
    <xf numFmtId="0" fontId="4" fillId="0" borderId="10" applyAlignment="1" pivotButton="0" quotePrefix="0" xfId="0">
      <alignment vertical="center" wrapText="1"/>
    </xf>
    <xf numFmtId="1" fontId="20" fillId="5" borderId="8" applyAlignment="1" pivotButton="0" quotePrefix="0" xfId="1">
      <alignment horizontal="center" vertical="center" wrapText="1"/>
    </xf>
    <xf numFmtId="1" fontId="20" fillId="5" borderId="9" applyAlignment="1" pivotButton="0" quotePrefix="0" xfId="1">
      <alignment horizontal="center" vertical="center" wrapText="1"/>
    </xf>
    <xf numFmtId="1" fontId="20" fillId="5" borderId="10" applyAlignment="1" pivotButton="0" quotePrefix="0" xfId="1">
      <alignment horizontal="center" vertical="center" wrapText="1"/>
    </xf>
    <xf numFmtId="1" fontId="7" fillId="3" borderId="8" applyAlignment="1" applyProtection="1" pivotButton="0" quotePrefix="0" xfId="1">
      <alignment horizontal="right" vertical="top" wrapText="1"/>
      <protection locked="0" hidden="0"/>
    </xf>
    <xf numFmtId="1" fontId="7" fillId="3" borderId="9" applyAlignment="1" applyProtection="1" pivotButton="0" quotePrefix="0" xfId="1">
      <alignment horizontal="right" vertical="top" wrapText="1"/>
      <protection locked="0" hidden="0"/>
    </xf>
    <xf numFmtId="1" fontId="7" fillId="3" borderId="10" applyAlignment="1" applyProtection="1" pivotButton="0" quotePrefix="0" xfId="1">
      <alignment horizontal="right" vertical="top" wrapText="1"/>
      <protection locked="0" hidden="0"/>
    </xf>
    <xf numFmtId="1" fontId="7" fillId="3" borderId="8" applyAlignment="1" applyProtection="1" pivotButton="0" quotePrefix="0" xfId="1">
      <alignment horizontal="right" vertical="top" wrapText="1"/>
      <protection locked="0" hidden="0"/>
    </xf>
    <xf numFmtId="1" fontId="7" fillId="5" borderId="9" applyAlignment="1" pivotButton="0" quotePrefix="0" xfId="1">
      <alignment horizontal="right" vertical="center" wrapText="1"/>
    </xf>
    <xf numFmtId="0" fontId="7" fillId="0" borderId="23" applyAlignment="1" pivotButton="0" quotePrefix="0" xfId="0">
      <alignment vertical="center"/>
    </xf>
    <xf numFmtId="1" fontId="14" fillId="9" borderId="24" applyAlignment="1" applyProtection="1" pivotButton="0" quotePrefix="0" xfId="1">
      <alignment horizontal="right" vertical="center" wrapText="1"/>
      <protection locked="1" hidden="1"/>
    </xf>
    <xf numFmtId="0" fontId="7" fillId="0" borderId="14" applyAlignment="1" pivotButton="0" quotePrefix="0" xfId="0">
      <alignment vertical="center"/>
    </xf>
    <xf numFmtId="1" fontId="7" fillId="5" borderId="8" applyAlignment="1" pivotButton="0" quotePrefix="0" xfId="1">
      <alignment horizontal="right" vertical="center" wrapText="1"/>
    </xf>
    <xf numFmtId="1" fontId="7" fillId="5" borderId="10" applyAlignment="1" pivotButton="0" quotePrefix="0" xfId="1">
      <alignment horizontal="right" vertical="center" wrapText="1"/>
    </xf>
    <xf numFmtId="1" fontId="7" fillId="3" borderId="8" applyAlignment="1" applyProtection="1" pivotButton="0" quotePrefix="0" xfId="1">
      <alignment horizontal="right" vertical="center" wrapText="1"/>
      <protection locked="0" hidden="0"/>
    </xf>
    <xf numFmtId="0" fontId="3" fillId="2" borderId="15" pivotButton="0" quotePrefix="0" xfId="0"/>
    <xf numFmtId="0" fontId="4" fillId="15" borderId="7" applyAlignment="1" pivotButton="0" quotePrefix="0" xfId="0">
      <alignment horizontal="center" vertical="center" readingOrder="1"/>
    </xf>
    <xf numFmtId="0" fontId="17" fillId="0" borderId="8" applyAlignment="1" pivotButton="0" quotePrefix="0" xfId="0">
      <alignment horizontal="left" vertical="center"/>
    </xf>
    <xf numFmtId="0" fontId="17" fillId="0" borderId="9" applyAlignment="1" pivotButton="0" quotePrefix="0" xfId="0">
      <alignment horizontal="left" vertical="center"/>
    </xf>
    <xf numFmtId="0" fontId="17" fillId="0" borderId="10" applyAlignment="1" pivotButton="0" quotePrefix="0" xfId="0">
      <alignment horizontal="left" vertical="center"/>
    </xf>
    <xf numFmtId="0" fontId="17" fillId="15" borderId="7" applyAlignment="1" pivotButton="0" quotePrefix="0" xfId="0">
      <alignment horizontal="center" vertical="center"/>
    </xf>
    <xf numFmtId="0" fontId="7" fillId="2" borderId="15" applyAlignment="1" pivotButton="0" quotePrefix="0" xfId="0">
      <alignment vertical="center"/>
    </xf>
    <xf numFmtId="0" fontId="4" fillId="0" borderId="7" applyAlignment="1" pivotButton="0" quotePrefix="0" xfId="0">
      <alignment horizontal="center" vertical="center" readingOrder="1"/>
    </xf>
    <xf numFmtId="0" fontId="17" fillId="0" borderId="7" applyAlignment="1" pivotButton="0" quotePrefix="0" xfId="0">
      <alignment horizontal="center" vertical="center"/>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0" fontId="4" fillId="0" borderId="9" applyAlignment="1" pivotButton="0" quotePrefix="0" xfId="0">
      <alignment horizontal="center" vertical="center"/>
    </xf>
    <xf numFmtId="49" fontId="7" fillId="5" borderId="9" applyAlignment="1" pivotButton="0" quotePrefix="0" xfId="0">
      <alignment horizontal="center" vertical="center" wrapText="1"/>
    </xf>
    <xf numFmtId="1" fontId="7" fillId="3" borderId="9" applyAlignment="1" applyProtection="1" pivotButton="0" quotePrefix="0" xfId="1">
      <alignment horizontal="left" vertical="center" wrapText="1"/>
      <protection locked="0" hidden="0"/>
    </xf>
    <xf numFmtId="1" fontId="7" fillId="3" borderId="8" applyAlignment="1" applyProtection="1" pivotButton="0" quotePrefix="0" xfId="1">
      <alignment horizontal="right" vertical="center"/>
      <protection locked="0" hidden="0"/>
    </xf>
    <xf numFmtId="1" fontId="7" fillId="3" borderId="9" applyAlignment="1" applyProtection="1" pivotButton="0" quotePrefix="0" xfId="1">
      <alignment horizontal="right" vertical="center"/>
      <protection locked="0" hidden="0"/>
    </xf>
    <xf numFmtId="1" fontId="7" fillId="3" borderId="10" applyAlignment="1" applyProtection="1" pivotButton="0" quotePrefix="0" xfId="1">
      <alignment horizontal="right" vertical="center"/>
      <protection locked="0" hidden="0"/>
    </xf>
    <xf numFmtId="0" fontId="4" fillId="0" borderId="9" applyAlignment="1" pivotButton="0" quotePrefix="0" xfId="0">
      <alignment horizontal="left" vertical="center"/>
    </xf>
    <xf numFmtId="0" fontId="4" fillId="0" borderId="7" applyAlignment="1" pivotButton="0" quotePrefix="0" xfId="0">
      <alignment vertical="center"/>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2" borderId="8" applyAlignment="1" pivotButton="0" quotePrefix="0" xfId="0">
      <alignment horizontal="left" vertical="top" wrapText="1"/>
    </xf>
    <xf numFmtId="0" fontId="4" fillId="2" borderId="9" applyAlignment="1" pivotButton="0" quotePrefix="0" xfId="0">
      <alignment horizontal="left" vertical="top" wrapText="1"/>
    </xf>
    <xf numFmtId="0" fontId="4" fillId="2" borderId="10" applyAlignment="1" pivotButton="0" quotePrefix="0" xfId="0">
      <alignment horizontal="left" vertical="top" wrapText="1"/>
    </xf>
    <xf numFmtId="1" fontId="7" fillId="3" borderId="8" applyAlignment="1" applyProtection="1" pivotButton="0" quotePrefix="0" xfId="1">
      <alignment horizontal="right" wrapText="1"/>
      <protection locked="0" hidden="0"/>
    </xf>
    <xf numFmtId="1" fontId="7" fillId="3" borderId="9" applyAlignment="1" applyProtection="1" pivotButton="0" quotePrefix="0" xfId="1">
      <alignment horizontal="right" wrapText="1"/>
      <protection locked="0" hidden="0"/>
    </xf>
    <xf numFmtId="1" fontId="7" fillId="3" borderId="10" applyAlignment="1" applyProtection="1" pivotButton="0" quotePrefix="0" xfId="1">
      <alignment horizontal="right" wrapText="1"/>
      <protection locked="0" hidden="0"/>
    </xf>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1" fontId="21" fillId="2" borderId="8" applyAlignment="1" applyProtection="1" pivotButton="0" quotePrefix="0" xfId="1">
      <alignment horizontal="right" wrapText="1"/>
      <protection locked="1" hidden="1"/>
    </xf>
    <xf numFmtId="1" fontId="21" fillId="2" borderId="9" applyAlignment="1" applyProtection="1" pivotButton="0" quotePrefix="0" xfId="1">
      <alignment horizontal="right" wrapText="1"/>
      <protection locked="1" hidden="1"/>
    </xf>
    <xf numFmtId="1" fontId="21" fillId="2" borderId="10" applyAlignment="1" applyProtection="1" pivotButton="0" quotePrefix="0" xfId="1">
      <alignment horizontal="right" wrapText="1"/>
      <protection locked="1" hidden="1"/>
    </xf>
    <xf numFmtId="0" fontId="4" fillId="0" borderId="23" applyAlignment="1" pivotButton="0" quotePrefix="0" xfId="0">
      <alignment horizontal="center" vertical="center" textRotation="90"/>
    </xf>
    <xf numFmtId="0" fontId="4" fillId="0" borderId="7" applyAlignment="1" pivotButton="0" quotePrefix="0" xfId="0">
      <alignment horizontal="center" vertical="center" textRotation="90"/>
    </xf>
    <xf numFmtId="0" fontId="3" fillId="15" borderId="0" pivotButton="0" quotePrefix="0" xfId="0"/>
    <xf numFmtId="1" fontId="21" fillId="2" borderId="10" applyAlignment="1" applyProtection="1" pivotButton="0" quotePrefix="0" xfId="1">
      <alignment wrapText="1"/>
      <protection locked="1" hidden="1"/>
    </xf>
    <xf numFmtId="1" fontId="21" fillId="9" borderId="8" applyAlignment="1" applyProtection="1" pivotButton="0" quotePrefix="0" xfId="1">
      <alignment horizontal="right" vertical="center" wrapText="1"/>
      <protection locked="1" hidden="1"/>
    </xf>
    <xf numFmtId="1" fontId="21" fillId="9" borderId="9" applyAlignment="1" applyProtection="1" pivotButton="0" quotePrefix="0" xfId="1">
      <alignment horizontal="right" vertical="center" wrapText="1"/>
      <protection locked="1" hidden="1"/>
    </xf>
    <xf numFmtId="1" fontId="21" fillId="9" borderId="10" applyAlignment="1" applyProtection="1" pivotButton="0" quotePrefix="0" xfId="1">
      <alignment horizontal="right" vertical="center" wrapText="1"/>
      <protection locked="1" hidden="1"/>
    </xf>
    <xf numFmtId="164" fontId="7" fillId="3" borderId="8" applyAlignment="1" applyProtection="1" pivotButton="0" quotePrefix="0" xfId="1">
      <alignment horizontal="right" vertical="center" wrapText="1"/>
      <protection locked="0" hidden="0"/>
    </xf>
    <xf numFmtId="164" fontId="7" fillId="3" borderId="9" applyAlignment="1" applyProtection="1" pivotButton="0" quotePrefix="0" xfId="1">
      <alignment horizontal="right" vertical="center" wrapText="1"/>
      <protection locked="0" hidden="0"/>
    </xf>
    <xf numFmtId="164" fontId="7" fillId="3" borderId="10" applyAlignment="1" applyProtection="1" pivotButton="0" quotePrefix="0" xfId="1">
      <alignment horizontal="right" vertical="center" wrapText="1"/>
      <protection locked="0" hidden="0"/>
    </xf>
    <xf numFmtId="0" fontId="7" fillId="2" borderId="15" pivotButton="0" quotePrefix="0" xfId="0"/>
    <xf numFmtId="0" fontId="4" fillId="0" borderId="10" applyAlignment="1" pivotButton="0" quotePrefix="0" xfId="0">
      <alignment horizontal="left" vertical="center"/>
    </xf>
    <xf numFmtId="0" fontId="3" fillId="0" borderId="7" pivotButton="0" quotePrefix="0" xfId="0"/>
    <xf numFmtId="0" fontId="4" fillId="0" borderId="24" applyAlignment="1" pivotButton="0" quotePrefix="0" xfId="0">
      <alignment horizontal="center" vertical="center"/>
    </xf>
    <xf numFmtId="1" fontId="14" fillId="9" borderId="8" applyAlignment="1" pivotButton="0" quotePrefix="0" xfId="1">
      <alignment horizontal="right" vertical="center" wrapText="1"/>
    </xf>
    <xf numFmtId="1" fontId="14" fillId="9" borderId="9" applyAlignment="1" pivotButton="0" quotePrefix="0" xfId="1">
      <alignment horizontal="right" vertical="center" wrapText="1"/>
    </xf>
    <xf numFmtId="1" fontId="14" fillId="9" borderId="10" applyAlignment="1" pivotButton="0" quotePrefix="0" xfId="1">
      <alignment horizontal="right" vertical="center" wrapText="1"/>
    </xf>
    <xf numFmtId="0" fontId="4" fillId="0" borderId="25" applyAlignment="1" pivotButton="0" quotePrefix="0" xfId="0">
      <alignment horizontal="center" vertical="center"/>
    </xf>
    <xf numFmtId="0" fontId="4" fillId="0" borderId="8" applyAlignment="1" pivotButton="0" quotePrefix="0" xfId="0">
      <alignment horizontal="center" vertical="center" textRotation="90"/>
    </xf>
    <xf numFmtId="14" fontId="3" fillId="0" borderId="7" pivotButton="0" quotePrefix="0" xfId="0"/>
    <xf numFmtId="0" fontId="3" fillId="0" borderId="8" applyAlignment="1" pivotButton="0" quotePrefix="0" xfId="0">
      <alignment horizontal="left"/>
    </xf>
    <xf numFmtId="0" fontId="3" fillId="0" borderId="10" applyAlignment="1" pivotButton="0" quotePrefix="0" xfId="0">
      <alignment horizontal="left"/>
    </xf>
    <xf numFmtId="0" fontId="3" fillId="0" borderId="28" pivotButton="0" quotePrefix="0" xfId="0"/>
    <xf numFmtId="0" fontId="3" fillId="0" borderId="29" pivotButton="0" quotePrefix="0" xfId="0"/>
    <xf numFmtId="0" fontId="3" fillId="0" borderId="30" pivotButton="0" quotePrefix="0" xfId="0"/>
    <xf numFmtId="0" fontId="4" fillId="0" borderId="8" applyAlignment="1" pivotButton="0" quotePrefix="0" xfId="0">
      <alignment horizontal="right" vertical="center" textRotation="90" wrapText="1"/>
    </xf>
    <xf numFmtId="0" fontId="0" fillId="0" borderId="6" pivotButton="0" quotePrefix="0" xfId="0"/>
    <xf numFmtId="0" fontId="0" fillId="0" borderId="11" pivotButton="0" quotePrefix="0" xfId="0"/>
    <xf numFmtId="0" fontId="0" fillId="0" borderId="9" pivotButton="0" quotePrefix="0" xfId="0"/>
    <xf numFmtId="0" fontId="0" fillId="0" borderId="10" pivotButton="0" quotePrefix="0" xfId="0"/>
    <xf numFmtId="0" fontId="6" fillId="0" borderId="24"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17" pivotButton="0" quotePrefix="0" xfId="0"/>
    <xf numFmtId="0" fontId="0" fillId="0" borderId="22" pivotButton="0" quotePrefix="0" xfId="0"/>
    <xf numFmtId="0" fontId="4" fillId="0" borderId="24" applyAlignment="1" pivotButton="0" quotePrefix="0" xfId="0">
      <alignment horizontal="center" vertical="center" wrapText="1"/>
    </xf>
    <xf numFmtId="0" fontId="0" fillId="0" borderId="14" pivotButton="0" quotePrefix="0" xfId="0"/>
    <xf numFmtId="0" fontId="0" fillId="0" borderId="15" pivotButton="0" quotePrefix="0" xfId="0"/>
    <xf numFmtId="0" fontId="4" fillId="0" borderId="7" applyAlignment="1" pivotButton="0" quotePrefix="0" xfId="0">
      <alignment horizontal="right" vertical="center" textRotation="90" wrapText="1"/>
    </xf>
    <xf numFmtId="0" fontId="4" fillId="0" borderId="24" applyAlignment="1" pivotButton="0" quotePrefix="0" xfId="0">
      <alignment horizontal="center" vertical="top" wrapText="1"/>
    </xf>
    <xf numFmtId="49" fontId="7" fillId="3" borderId="7" applyAlignment="1" applyProtection="1" pivotButton="0" quotePrefix="0" xfId="0">
      <alignment horizontal="center" vertical="center" wrapText="1"/>
      <protection locked="0" hidden="0"/>
    </xf>
    <xf numFmtId="0" fontId="0" fillId="0" borderId="9" applyProtection="1" pivotButton="0" quotePrefix="0" xfId="0">
      <protection locked="0" hidden="0"/>
    </xf>
    <xf numFmtId="0" fontId="0" fillId="0" borderId="10" applyProtection="1" pivotButton="0" quotePrefix="0" xfId="0">
      <protection locked="0" hidden="0"/>
    </xf>
    <xf numFmtId="49" fontId="7" fillId="3" borderId="7" applyAlignment="1" applyProtection="1" pivotButton="0" quotePrefix="0" xfId="0">
      <alignment horizontal="center" vertical="center"/>
      <protection locked="0" hidden="0"/>
    </xf>
    <xf numFmtId="49" fontId="7" fillId="5" borderId="7" applyAlignment="1" pivotButton="0" quotePrefix="0" xfId="0">
      <alignment horizontal="center" vertical="center"/>
    </xf>
    <xf numFmtId="0" fontId="4" fillId="0" borderId="7" applyAlignment="1" pivotButton="0" quotePrefix="0" xfId="0">
      <alignment horizontal="center" vertical="top" wrapText="1"/>
    </xf>
    <xf numFmtId="0" fontId="8" fillId="0" borderId="7" applyAlignment="1" pivotButton="0" quotePrefix="0" xfId="0">
      <alignment horizontal="center" vertical="top" wrapText="1"/>
    </xf>
    <xf numFmtId="0" fontId="9" fillId="0" borderId="7" applyAlignment="1" pivotButton="0" quotePrefix="0" xfId="0">
      <alignment horizontal="center" vertical="top"/>
    </xf>
    <xf numFmtId="0" fontId="10" fillId="0" borderId="7" applyAlignment="1" pivotButton="0" quotePrefix="0" xfId="0">
      <alignment horizontal="center" vertical="top"/>
    </xf>
    <xf numFmtId="0" fontId="9" fillId="0" borderId="7" applyAlignment="1" pivotButton="0" quotePrefix="0" xfId="0">
      <alignment horizontal="center" vertical="top" wrapText="1"/>
    </xf>
    <xf numFmtId="49" fontId="7" fillId="5" borderId="7" applyAlignment="1" pivotButton="0" quotePrefix="0" xfId="0">
      <alignment horizontal="center" vertical="center" wrapText="1"/>
    </xf>
    <xf numFmtId="0" fontId="0" fillId="0" borderId="20" pivotButton="0" quotePrefix="0" xfId="0"/>
    <xf numFmtId="0" fontId="0" fillId="0" borderId="21" pivotButton="0" quotePrefix="0" xfId="0"/>
    <xf numFmtId="49" fontId="7" fillId="8" borderId="18" applyAlignment="1" applyProtection="1" pivotButton="0" quotePrefix="0" xfId="0">
      <alignment horizontal="left" vertical="center" wrapText="1"/>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49" fontId="4" fillId="0" borderId="7" applyAlignment="1" pivotButton="0" quotePrefix="0" xfId="2">
      <alignment horizontal="left" vertical="center" wrapText="1"/>
    </xf>
    <xf numFmtId="49" fontId="4" fillId="2" borderId="7" applyAlignment="1" pivotButton="0" quotePrefix="0" xfId="0">
      <alignment horizontal="left" vertical="center" wrapText="1"/>
    </xf>
    <xf numFmtId="164" fontId="7" fillId="5" borderId="7" applyAlignment="1" pivotButton="0" quotePrefix="0" xfId="0">
      <alignment horizontal="center" vertical="center" wrapText="1"/>
    </xf>
    <xf numFmtId="0" fontId="9" fillId="0" borderId="7" applyAlignment="1" pivotButton="0" quotePrefix="0" xfId="0">
      <alignment horizontal="left" vertical="center" wrapText="1"/>
    </xf>
    <xf numFmtId="0" fontId="2" fillId="3" borderId="7" applyAlignment="1" applyProtection="1" pivotButton="0" quotePrefix="0" xfId="2">
      <alignment horizontal="center" vertical="center" wrapText="1"/>
      <protection locked="0" hidden="0"/>
    </xf>
    <xf numFmtId="164" fontId="7" fillId="3" borderId="7" applyAlignment="1" applyProtection="1" pivotButton="0" quotePrefix="0" xfId="0">
      <alignment horizontal="center" vertical="center" wrapText="1"/>
      <protection locked="0" hidden="0"/>
    </xf>
    <xf numFmtId="0" fontId="12" fillId="0" borderId="7" applyAlignment="1" applyProtection="1" pivotButton="0" quotePrefix="0" xfId="2">
      <alignment horizontal="left" vertical="top" wrapText="1"/>
      <protection locked="0" hidden="0"/>
    </xf>
    <xf numFmtId="0" fontId="10" fillId="0" borderId="7" applyAlignment="1" pivotButton="0" quotePrefix="0" xfId="0">
      <alignment horizontal="left" vertical="center" wrapText="1"/>
    </xf>
    <xf numFmtId="49" fontId="7" fillId="5" borderId="7" applyAlignment="1" pivotButton="0" quotePrefix="0" xfId="0">
      <alignment horizontal="left" vertical="center" wrapText="1"/>
    </xf>
    <xf numFmtId="0" fontId="13" fillId="0" borderId="24" applyAlignment="1" pivotButton="0" quotePrefix="0" xfId="0">
      <alignment horizontal="right" textRotation="90"/>
    </xf>
    <xf numFmtId="0" fontId="0" fillId="0" borderId="9" applyProtection="1" pivotButton="0" quotePrefix="0" xfId="0">
      <protection locked="1" hidden="1"/>
    </xf>
    <xf numFmtId="0" fontId="0" fillId="0" borderId="10" applyProtection="1" pivotButton="0" quotePrefix="0" xfId="0">
      <protection locked="1" hidden="1"/>
    </xf>
    <xf numFmtId="0" fontId="0" fillId="0" borderId="25" pivotButton="0" quotePrefix="0" xfId="0"/>
    <xf numFmtId="0" fontId="0" fillId="0" borderId="23" pivotButton="0" quotePrefix="0" xfId="0"/>
    <xf numFmtId="1" fontId="7" fillId="3" borderId="7" applyAlignment="1" applyProtection="1" pivotButton="0" quotePrefix="0" xfId="1">
      <alignment horizontal="left" vertical="center" wrapText="1"/>
      <protection locked="0" hidden="0"/>
    </xf>
    <xf numFmtId="1" fontId="7" fillId="5" borderId="7" applyAlignment="1" pivotButton="0" quotePrefix="0" xfId="1">
      <alignment horizontal="center" vertical="center" wrapText="1"/>
    </xf>
    <xf numFmtId="0" fontId="4" fillId="0" borderId="7" applyAlignment="1" pivotButton="0" quotePrefix="0" xfId="0">
      <alignment horizontal="left" vertical="top"/>
    </xf>
    <xf numFmtId="0" fontId="15" fillId="0" borderId="7" applyAlignment="1" pivotButton="0" quotePrefix="0" xfId="2">
      <alignment horizontal="left" vertical="center" wrapText="1"/>
    </xf>
    <xf numFmtId="0" fontId="4" fillId="0" borderId="7" applyAlignment="1" pivotButton="0" quotePrefix="0" xfId="0">
      <alignment horizontal="right" vertical="center" textRotation="90"/>
    </xf>
    <xf numFmtId="0" fontId="4" fillId="0" borderId="23" applyAlignment="1" pivotButton="0" quotePrefix="0" xfId="0">
      <alignment horizontal="center" vertical="center" wrapText="1"/>
    </xf>
    <xf numFmtId="1" fontId="7" fillId="3" borderId="7" applyAlignment="1" applyProtection="1" pivotButton="0" quotePrefix="0" xfId="1">
      <alignment horizontal="center" vertical="center" wrapText="1"/>
      <protection locked="0" hidden="0"/>
    </xf>
    <xf numFmtId="0" fontId="7" fillId="3" borderId="7" applyAlignment="1" applyProtection="1" pivotButton="0" quotePrefix="0" xfId="1">
      <alignment horizontal="right" vertical="center" wrapText="1"/>
      <protection locked="0" hidden="0"/>
    </xf>
    <xf numFmtId="0" fontId="17" fillId="0" borderId="7" applyAlignment="1" pivotButton="0" quotePrefix="0" xfId="0">
      <alignment horizontal="left" vertical="center" wrapText="1"/>
    </xf>
    <xf numFmtId="0" fontId="4" fillId="0" borderId="7" applyAlignment="1" pivotButton="0" quotePrefix="0" xfId="0">
      <alignment horizontal="left" vertical="top" wrapText="1"/>
    </xf>
    <xf numFmtId="0" fontId="7" fillId="0" borderId="7" applyAlignment="1" pivotButton="0" quotePrefix="0" xfId="0">
      <alignment vertical="center"/>
    </xf>
    <xf numFmtId="1" fontId="14" fillId="12" borderId="7" applyAlignment="1" applyProtection="1" pivotButton="0" quotePrefix="0" xfId="1">
      <alignment horizontal="right" vertical="center" wrapText="1"/>
      <protection locked="1" hidden="1"/>
    </xf>
    <xf numFmtId="0" fontId="0" fillId="0" borderId="17" applyProtection="1" pivotButton="0" quotePrefix="0" xfId="0">
      <protection locked="1" hidden="1"/>
    </xf>
    <xf numFmtId="0" fontId="0" fillId="0" borderId="22" applyProtection="1" pivotButton="0" quotePrefix="0" xfId="0">
      <protection locked="1" hidden="1"/>
    </xf>
    <xf numFmtId="49" fontId="7" fillId="12" borderId="7" applyAlignment="1" pivotButton="0" quotePrefix="0" xfId="1">
      <alignment horizontal="left" vertical="top" wrapText="1"/>
    </xf>
    <xf numFmtId="0" fontId="7" fillId="3" borderId="7" applyAlignment="1" applyProtection="1" pivotButton="0" quotePrefix="0" xfId="0">
      <alignment horizontal="left" vertical="center" wrapText="1"/>
      <protection locked="0" hidden="0"/>
    </xf>
    <xf numFmtId="0" fontId="0" fillId="0" borderId="9" applyProtection="1" pivotButton="0" quotePrefix="0" xfId="0">
      <protection locked="0" hidden="1"/>
    </xf>
    <xf numFmtId="0" fontId="0" fillId="0" borderId="10" applyProtection="1" pivotButton="0" quotePrefix="0" xfId="0">
      <protection locked="0" hidden="1"/>
    </xf>
    <xf numFmtId="1" fontId="7" fillId="5" borderId="7" applyAlignment="1" pivotButton="0" quotePrefix="0" xfId="0">
      <alignment horizontal="left" vertical="center" wrapText="1"/>
    </xf>
    <xf numFmtId="0" fontId="3" fillId="0" borderId="7" applyAlignment="1" pivotButton="0" quotePrefix="0" xfId="0">
      <alignment wrapText="1"/>
    </xf>
    <xf numFmtId="0" fontId="19" fillId="0" borderId="7" applyAlignment="1" pivotButton="0" quotePrefix="0" xfId="2">
      <alignment horizontal="left" vertical="center" wrapText="1"/>
    </xf>
    <xf numFmtId="0" fontId="0" fillId="0" borderId="6" applyProtection="1" pivotButton="0" quotePrefix="0" xfId="0">
      <protection locked="1" hidden="1"/>
    </xf>
    <xf numFmtId="0" fontId="0" fillId="0" borderId="11" applyProtection="1" pivotButton="0" quotePrefix="0" xfId="0">
      <protection locked="1" hidden="1"/>
    </xf>
    <xf numFmtId="0" fontId="7" fillId="12" borderId="7" applyAlignment="1" pivotButton="0" quotePrefix="0" xfId="0">
      <alignment horizontal="center" vertical="center" wrapText="1"/>
    </xf>
    <xf numFmtId="0" fontId="0" fillId="0" borderId="16" applyProtection="1" pivotButton="0" quotePrefix="0" xfId="0">
      <protection locked="1" hidden="1"/>
    </xf>
    <xf numFmtId="1" fontId="14" fillId="0" borderId="7" applyAlignment="1" applyProtection="1" pivotButton="0" quotePrefix="0" xfId="1">
      <alignment horizontal="right" vertical="top" wrapText="1"/>
      <protection locked="1" hidden="1"/>
    </xf>
    <xf numFmtId="0" fontId="4" fillId="0" borderId="7" applyAlignment="1" pivotButton="0" quotePrefix="0" xfId="0">
      <alignment vertical="center" wrapText="1"/>
    </xf>
    <xf numFmtId="1" fontId="20" fillId="5" borderId="7" applyAlignment="1" pivotButton="0" quotePrefix="0" xfId="1">
      <alignment horizontal="center" vertical="center" wrapText="1"/>
    </xf>
    <xf numFmtId="1" fontId="7" fillId="3" borderId="7" applyAlignment="1" applyProtection="1" pivotButton="0" quotePrefix="0" xfId="1">
      <alignment horizontal="right" vertical="top" wrapText="1"/>
      <protection locked="0" hidden="0"/>
    </xf>
    <xf numFmtId="1" fontId="7" fillId="5" borderId="7" applyAlignment="1" pivotButton="0" quotePrefix="0" xfId="1">
      <alignment horizontal="right" vertical="center" wrapText="1"/>
    </xf>
    <xf numFmtId="0" fontId="17" fillId="0" borderId="7" applyAlignment="1" pivotButton="0" quotePrefix="0" xfId="0">
      <alignment horizontal="left" vertical="center"/>
    </xf>
    <xf numFmtId="1" fontId="7" fillId="3" borderId="7" applyAlignment="1" applyProtection="1" pivotButton="0" quotePrefix="0" xfId="1">
      <alignment horizontal="right" vertical="center"/>
      <protection locked="0" hidden="0"/>
    </xf>
    <xf numFmtId="1" fontId="21" fillId="2" borderId="7" applyAlignment="1" applyProtection="1" pivotButton="0" quotePrefix="0" xfId="1">
      <alignment horizontal="right" vertical="center" wrapText="1"/>
      <protection locked="1" hidden="1"/>
    </xf>
    <xf numFmtId="0" fontId="4" fillId="2" borderId="7" applyAlignment="1" pivotButton="0" quotePrefix="0" xfId="0">
      <alignment horizontal="left" vertical="top" wrapText="1"/>
    </xf>
    <xf numFmtId="1" fontId="7" fillId="3" borderId="7" applyAlignment="1" applyProtection="1" pivotButton="0" quotePrefix="0" xfId="1">
      <alignment horizontal="right" wrapText="1"/>
      <protection locked="0" hidden="0"/>
    </xf>
    <xf numFmtId="1" fontId="21" fillId="2" borderId="7" applyAlignment="1" applyProtection="1" pivotButton="0" quotePrefix="0" xfId="1">
      <alignment horizontal="right" wrapText="1"/>
      <protection locked="1" hidden="1"/>
    </xf>
    <xf numFmtId="1" fontId="21" fillId="9" borderId="7" applyAlignment="1" applyProtection="1" pivotButton="0" quotePrefix="0" xfId="1">
      <alignment horizontal="right" vertical="center" wrapText="1"/>
      <protection locked="1" hidden="1"/>
    </xf>
    <xf numFmtId="164" fontId="7" fillId="3" borderId="7" applyAlignment="1" applyProtection="1" pivotButton="0" quotePrefix="0" xfId="1">
      <alignment horizontal="right" vertical="center" wrapText="1"/>
      <protection locked="0" hidden="0"/>
    </xf>
    <xf numFmtId="1" fontId="14" fillId="9" borderId="7" applyAlignment="1" pivotButton="0" quotePrefix="0" xfId="1">
      <alignment horizontal="right" vertical="center" wrapText="1"/>
    </xf>
    <xf numFmtId="0" fontId="3" fillId="0" borderId="7" applyAlignment="1" pivotButton="0" quotePrefix="0" xfId="0">
      <alignment horizontal="left"/>
    </xf>
  </cellXfs>
  <cellStyles count="3">
    <cellStyle name="Normal" xfId="0" builtinId="0"/>
    <cellStyle name="Comma" xfId="1" builtinId="3"/>
    <cellStyle name="Hyperlink" xfId="2" builtinId="8"/>
  </cellStyles>
  <dxfs count="8">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text>
        <t>Please fill your Aadhar number. If you do not have aadhar number, please enroll for that and provide adhar enrolment id till the time adhar number is allotted</t>
      </text>
    </comment>
    <comment ref="E16" authorId="1" shapeId="0">
      <text>
        <t xml:space="preserve"> For Opting out, option should be exercised along with the return of income filed u/s 139(1) 
</t>
      </text>
    </comment>
    <comment ref="AN16" authorId="1" shapeId="0">
      <text>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text>
    </comment>
    <comment ref="Z46" authorId="2" shapeId="0">
      <text>
        <t>In case any other is selected then for description text box allowed special characters are (- , @ ;  / \ (  )  _ :)</t>
      </text>
    </comment>
    <comment ref="AO47" authorId="3" shapeId="0">
      <text>
        <t xml:space="preserve">"You cannot claim deduction u/s 10(13A) &amp; 80GG for the same period "
</t>
      </text>
    </comment>
    <comment ref="AO48" authorId="3" shapeId="0">
      <text>
        <t xml:space="preserve">"You cannot claim deduction u/s 10(13A) &amp; 80GG for the same period "
</t>
      </text>
    </comment>
    <comment ref="Z67" authorId="2" shapeId="0">
      <text>
        <t xml:space="preserve">In case any other is selected then for description text box allowed special characters are (- , @ ;  / \ (  )  _ :)
</t>
      </text>
    </comment>
    <comment ref="AB102" authorId="4" shapeId="0">
      <text>
        <t>80CCG Deduction. Please enter Deduction amount and not the investment amount.</t>
      </text>
    </comment>
    <comment ref="AB105" authorId="4" shapeId="0">
      <text>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text>
    </comment>
    <comment ref="AB106" authorId="5" shapeId="0">
      <text>
        <t xml:space="preserve">1)Self &amp; family (senior citizen) = Maximum limit Rs. 50,000                                                                      
2)Parents (senior citizen) = Maximum limit Rs. 50,000                                                                                         
3)Self &amp; family including parents (senior citizen) = Maximum limit Rs. 1,00,000
</t>
      </text>
    </comment>
    <comment ref="AB107" authorId="5" shapeId="0">
      <text>
        <t xml:space="preserve">1. Self and family = Maximum limit Rs. 5,000
2. Parent = Maximum limit Rs. 5,000
3. Self and family and Parents = Maximum limit Rs. 5,000
</t>
      </text>
    </comment>
    <comment ref="AB109" authorId="4" shapeId="0">
      <text>
        <t xml:space="preserve">80DDB Medical Expenditure for specified diseases.
1) Self or dependent= Maximum limit Rs. 40000/-
2 Self or dependent-Senior Citizen= Maximum limit Rs. 100000/-
</t>
      </text>
    </comment>
    <comment ref="AB116" authorId="6" shapeId="0">
      <text>
        <t xml:space="preserve">Please submit form 10BA to claim deduction. In case of failure, Deduction will not be allowed
</t>
      </text>
    </comment>
    <comment ref="AB120" authorId="7" shapeId="0">
      <text>
        <t xml:space="preserve">Deduction u/s 80QQB shall be allowed from Income from Other Sources
</t>
      </text>
    </comment>
    <comment ref="AB121" authorId="7" shapeId="0">
      <text>
        <t xml:space="preserve">Deduction u/s 80RRB shall be allowed from Income from Other Sources
</t>
      </text>
    </comment>
    <comment ref="AB122" authorId="7" shapeId="0">
      <text>
        <t xml:space="preserve">Deduction u/s 80TTA shall be allowed from Income from Other Sources
</t>
      </text>
    </comment>
    <comment ref="AB123" authorId="8" shapeId="0">
      <text>
        <t>"Deduction u/s 80TTB shall be allowed from 'Income from Other Sources'"</t>
      </text>
    </comment>
    <comment ref="AB125" authorId="9" shapeId="0">
      <text>
        <t xml:space="preserve">80CCH is not allowed for employment category other than 'Central Government'
</t>
      </text>
    </comment>
    <comment ref="T131" authorId="2" shapeId="0">
      <text>
        <t xml:space="preserve">In case any other is selected then for description text box allowed special characters are (- , @ ;  / \ (  )  _ :)
</t>
      </text>
    </comment>
    <comment ref="AO146" authorId="1" shapeId="0">
      <text>
        <t>If the return is being filed u/s 139(8A), then relief u/s 89, credit for which has not been claimed in earlier return needs to be disclosed separately after Schedule IT-2 as the credit for the same is not to be allowed under section 140B (2)</t>
      </text>
    </comment>
  </commentList>
</comments>
</file>

<file path=xl/externalLinks/_rels/externalLink1.xml.rels><Relationships xmlns="http://schemas.openxmlformats.org/package/2006/relationships"><Relationship Type="http://schemas.openxmlformats.org/officeDocument/2006/relationships/externalLinkPath" Target="file:///C:\Users\stuti\Downloads\itr1_template.xlsm" TargetMode="External" Id="rId2"/></Relationships>
</file>

<file path=xl/externalLinks/externalLink1.xml><?xml version="1.0" encoding="utf-8"?>
<externalLink xmlns="http://schemas.openxmlformats.org/spreadsheetml/2006/main">
  <externalBook xmlns:r="http://schemas.openxmlformats.org/officeDocument/2006/relationships" r:id="rId1">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B2:BR155"/>
  <sheetViews>
    <sheetView tabSelected="1" workbookViewId="0">
      <selection activeCell="J3" sqref="J3:AO3"/>
    </sheetView>
  </sheetViews>
  <sheetFormatPr baseColWidth="8" defaultColWidth="0" defaultRowHeight="0" zeroHeight="1"/>
  <cols>
    <col width="2.44140625" customWidth="1" style="1" min="1" max="1"/>
    <col width="2.5546875" customWidth="1" style="1" min="2" max="2"/>
    <col width="1.5546875" customWidth="1" style="1" min="3" max="4"/>
    <col width="7.5546875" customWidth="1" style="1" min="5" max="5"/>
    <col width="3.44140625" customWidth="1" style="1" min="6" max="6"/>
    <col width="1.5546875" customWidth="1" style="1" min="7" max="7"/>
    <col width="1.44140625" customWidth="1" style="1" min="8" max="8"/>
    <col width="6.44140625" customWidth="1" style="1" min="9" max="9"/>
    <col width="16.44140625" customWidth="1" style="1" min="10" max="10"/>
    <col width="4.44140625" customWidth="1" style="1" min="11" max="11"/>
    <col width="1.5546875" customWidth="1" style="1" min="12" max="12"/>
    <col width="2" customWidth="1" style="1" min="13" max="13"/>
    <col width="1.44140625" customWidth="1" style="1" min="14" max="14"/>
    <col width="2" customWidth="1" style="1" min="15" max="15"/>
    <col width="6.44140625" customWidth="1" style="1" min="16" max="16"/>
    <col width="2.44140625" customWidth="1" style="1" min="17" max="17"/>
    <col width="2.5546875" customWidth="1" style="1" min="18" max="18"/>
    <col width="4.44140625" customWidth="1" style="1" min="19" max="19"/>
    <col width="1.5546875" customWidth="1" style="1" min="20" max="20"/>
    <col width="1.44140625" customWidth="1" style="1" min="21" max="22"/>
    <col width="2.5546875" customWidth="1" style="1" min="23" max="23"/>
    <col width="7.88671875" customWidth="1" style="1" min="24" max="24"/>
    <col width="10.5546875" customWidth="1" style="1" min="25" max="25"/>
    <col width="7" customWidth="1" style="1" min="26" max="26"/>
    <col width="5.5546875" customWidth="1" style="1" min="27" max="27"/>
    <col width="2" customWidth="1" style="1" min="28" max="28"/>
    <col width="3.44140625" customWidth="1" style="1" min="29" max="29"/>
    <col width="3.5546875" customWidth="1" style="1" min="30" max="30"/>
    <col width="0.5546875" customWidth="1" style="1" min="31" max="31"/>
    <col width="2.44140625" customWidth="1" style="1" min="32" max="32"/>
    <col hidden="1" width="4.44140625" customWidth="1" style="1" min="33" max="33"/>
    <col width="4.44140625" customWidth="1" style="1" min="34" max="34"/>
    <col width="2.44140625" customWidth="1" style="1" min="35" max="35"/>
    <col width="2.5546875" customWidth="1" style="1" min="36" max="36"/>
    <col hidden="1" width="0.44140625" customWidth="1" style="1" min="37" max="37"/>
    <col width="3.44140625" customWidth="1" style="1" min="38" max="38"/>
    <col hidden="1" width="4.44140625" customWidth="1" style="1" min="39" max="39"/>
    <col width="7.44140625" customWidth="1" style="1" min="40" max="40"/>
    <col width="8.44140625" customWidth="1" style="1" min="41" max="41"/>
    <col width="3" customWidth="1" style="1" min="42" max="42"/>
    <col width="1.5546875" customWidth="1" style="1" min="43" max="45"/>
    <col width="3.5546875" customWidth="1" style="1" min="46" max="46"/>
    <col width="1.5546875" customWidth="1" style="1" min="47" max="47"/>
    <col width="5.44140625" customWidth="1" style="1" min="48" max="48"/>
    <col width="10.5546875" customWidth="1" style="1" min="49" max="49"/>
    <col width="66.33203125" customWidth="1" style="1" min="50" max="50"/>
    <col hidden="1" width="5.88671875" customWidth="1" style="1" min="51" max="16383"/>
    <col hidden="1" width="7.88671875" customWidth="1" style="1" min="16384" max="16384"/>
  </cols>
  <sheetData>
    <row r="1" ht="13.8" customHeight="1" thickBot="1"/>
    <row r="2" ht="13.2" customHeight="1">
      <c r="B2" s="2"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4" t="n"/>
    </row>
    <row r="3" ht="21" customHeight="1">
      <c r="B3" s="5" t="n"/>
      <c r="C3" s="385" t="inlineStr">
        <is>
          <t>FORM</t>
        </is>
      </c>
      <c r="D3" s="386" t="n"/>
      <c r="E3" s="8" t="inlineStr">
        <is>
          <t xml:space="preserve">  ITR-1   
SAHAJ</t>
        </is>
      </c>
      <c r="F3" s="386" t="n"/>
      <c r="G3" s="386" t="n"/>
      <c r="H3" s="386" t="n"/>
      <c r="I3" s="387" t="n"/>
      <c r="J3" s="8" t="inlineStr">
        <is>
          <t>INDIAN INCOME TAX RETURN</t>
        </is>
      </c>
      <c r="K3" s="388" t="n"/>
      <c r="L3" s="388" t="n"/>
      <c r="M3" s="388" t="n"/>
      <c r="N3" s="388" t="n"/>
      <c r="O3" s="388" t="n"/>
      <c r="P3" s="388" t="n"/>
      <c r="Q3" s="388" t="n"/>
      <c r="R3" s="388" t="n"/>
      <c r="S3" s="388" t="n"/>
      <c r="T3" s="388" t="n"/>
      <c r="U3" s="388" t="n"/>
      <c r="V3" s="388" t="n"/>
      <c r="W3" s="388" t="n"/>
      <c r="X3" s="388" t="n"/>
      <c r="Y3" s="388" t="n"/>
      <c r="Z3" s="388" t="n"/>
      <c r="AA3" s="388" t="n"/>
      <c r="AB3" s="388" t="n"/>
      <c r="AC3" s="388" t="n"/>
      <c r="AD3" s="388" t="n"/>
      <c r="AE3" s="388" t="n"/>
      <c r="AF3" s="388" t="n"/>
      <c r="AG3" s="388" t="n"/>
      <c r="AH3" s="388" t="n"/>
      <c r="AI3" s="388" t="n"/>
      <c r="AJ3" s="388" t="n"/>
      <c r="AK3" s="388" t="n"/>
      <c r="AL3" s="388" t="n"/>
      <c r="AM3" s="388" t="n"/>
      <c r="AN3" s="388" t="n"/>
      <c r="AO3" s="389" t="n"/>
      <c r="AP3" s="390" t="inlineStr">
        <is>
          <t>Assessment 
Year
2025-26</t>
        </is>
      </c>
      <c r="AQ3" s="386" t="n"/>
      <c r="AR3" s="386" t="n"/>
      <c r="AS3" s="386" t="n"/>
      <c r="AT3" s="386" t="n"/>
      <c r="AU3" s="386" t="n"/>
      <c r="AV3" s="386" t="n"/>
      <c r="AW3" s="387" t="n"/>
      <c r="AX3" s="15" t="n"/>
    </row>
    <row r="4" ht="115.5" customHeight="1">
      <c r="B4" s="5" t="n"/>
      <c r="C4" s="391" t="n"/>
      <c r="E4" s="392" t="n"/>
      <c r="F4" s="393" t="n"/>
      <c r="G4" s="393" t="n"/>
      <c r="H4" s="393" t="n"/>
      <c r="I4" s="394" t="n"/>
      <c r="J4" s="395" t="inlineStr">
        <is>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is>
      </c>
      <c r="K4" s="386" t="n"/>
      <c r="L4" s="386" t="n"/>
      <c r="M4" s="386" t="n"/>
      <c r="N4" s="386" t="n"/>
      <c r="O4" s="386" t="n"/>
      <c r="P4" s="386" t="n"/>
      <c r="Q4" s="386" t="n"/>
      <c r="R4" s="386" t="n"/>
      <c r="S4" s="386" t="n"/>
      <c r="T4" s="386" t="n"/>
      <c r="U4" s="386" t="n"/>
      <c r="V4" s="386" t="n"/>
      <c r="W4" s="386" t="n"/>
      <c r="X4" s="386" t="n"/>
      <c r="Y4" s="386" t="n"/>
      <c r="Z4" s="386" t="n"/>
      <c r="AA4" s="386" t="n"/>
      <c r="AB4" s="386" t="n"/>
      <c r="AC4" s="386" t="n"/>
      <c r="AD4" s="386" t="n"/>
      <c r="AE4" s="386" t="n"/>
      <c r="AF4" s="386" t="n"/>
      <c r="AG4" s="386" t="n"/>
      <c r="AH4" s="386" t="n"/>
      <c r="AI4" s="386" t="n"/>
      <c r="AJ4" s="386" t="n"/>
      <c r="AK4" s="386" t="n"/>
      <c r="AL4" s="386" t="n"/>
      <c r="AM4" s="386" t="n"/>
      <c r="AN4" s="386" t="n"/>
      <c r="AO4" s="387" t="n"/>
      <c r="AP4" s="391" t="n"/>
      <c r="AW4" s="396" t="n"/>
      <c r="AX4" s="22" t="n"/>
    </row>
    <row r="5" hidden="1" ht="12.75" customHeight="1">
      <c r="B5" s="5" t="n"/>
      <c r="C5" s="392" t="n"/>
      <c r="D5" s="393" t="n"/>
      <c r="E5" s="26" t="n"/>
      <c r="J5" s="396" t="n"/>
      <c r="K5" s="27" t="n"/>
      <c r="L5" s="28" t="n"/>
      <c r="M5" s="28" t="n"/>
      <c r="N5" s="28" t="n"/>
      <c r="O5" s="28" t="n"/>
      <c r="P5" s="28" t="n"/>
      <c r="Q5" s="28" t="n"/>
      <c r="R5" s="28" t="n"/>
      <c r="S5" s="28" t="n"/>
      <c r="T5" s="28" t="n"/>
      <c r="U5" s="28" t="n"/>
      <c r="V5" s="28" t="n"/>
      <c r="W5" s="28" t="n"/>
      <c r="X5" s="28" t="n"/>
      <c r="Y5" s="28" t="n"/>
      <c r="Z5" s="28" t="n"/>
      <c r="AA5" s="28" t="n"/>
      <c r="AB5" s="28" t="n"/>
      <c r="AC5" s="28" t="n"/>
      <c r="AD5" s="28" t="n"/>
      <c r="AE5" s="28" t="n"/>
      <c r="AF5" s="28" t="n"/>
      <c r="AG5" s="28" t="n"/>
      <c r="AH5" s="28" t="n"/>
      <c r="AI5" s="28" t="n"/>
      <c r="AJ5" s="28" t="n"/>
      <c r="AK5" s="28" t="n"/>
      <c r="AL5" s="28" t="n"/>
      <c r="AM5" s="28" t="n"/>
      <c r="AN5" s="28" t="n"/>
      <c r="AO5" s="28" t="n"/>
      <c r="AP5" s="30" t="n"/>
      <c r="AX5" s="397" t="n"/>
    </row>
    <row r="6" ht="13.2" customHeight="1">
      <c r="B6" s="5" t="n"/>
      <c r="C6" s="398" t="inlineStr">
        <is>
          <t>PART A GENERAL INFORMATION</t>
        </is>
      </c>
      <c r="D6" s="387" t="n"/>
      <c r="E6" s="399" t="inlineStr">
        <is>
          <t>First Name</t>
        </is>
      </c>
      <c r="F6" s="386" t="n"/>
      <c r="G6" s="386" t="n"/>
      <c r="H6" s="386" t="n"/>
      <c r="I6" s="386" t="n"/>
      <c r="J6" s="386" t="n"/>
      <c r="K6" s="386" t="n"/>
      <c r="L6" s="386" t="n"/>
      <c r="M6" s="386" t="n"/>
      <c r="N6" s="387" t="n"/>
      <c r="O6" s="278" t="inlineStr">
        <is>
          <t>Middle Name</t>
        </is>
      </c>
      <c r="P6" s="388" t="n"/>
      <c r="Q6" s="388" t="n"/>
      <c r="R6" s="388" t="n"/>
      <c r="S6" s="388" t="n"/>
      <c r="T6" s="388" t="n"/>
      <c r="U6" s="388" t="n"/>
      <c r="V6" s="388" t="n"/>
      <c r="W6" s="388" t="n"/>
      <c r="X6" s="389" t="n"/>
      <c r="Y6" s="38" t="inlineStr">
        <is>
          <t>Last Name</t>
        </is>
      </c>
      <c r="Z6" s="388" t="n"/>
      <c r="AA6" s="388" t="n"/>
      <c r="AB6" s="388" t="n"/>
      <c r="AC6" s="388" t="n"/>
      <c r="AD6" s="388" t="n"/>
      <c r="AE6" s="388" t="n"/>
      <c r="AF6" s="388" t="n"/>
      <c r="AG6" s="388" t="n"/>
      <c r="AH6" s="388" t="n"/>
      <c r="AI6" s="388" t="n"/>
      <c r="AJ6" s="388" t="n"/>
      <c r="AK6" s="388" t="n"/>
      <c r="AL6" s="388" t="n"/>
      <c r="AM6" s="389" t="n"/>
      <c r="AN6" s="38" t="inlineStr">
        <is>
          <t>PAN</t>
        </is>
      </c>
      <c r="AO6" s="388" t="n"/>
      <c r="AP6" s="388" t="n"/>
      <c r="AQ6" s="388" t="n"/>
      <c r="AR6" s="388" t="n"/>
      <c r="AS6" s="388" t="n"/>
      <c r="AT6" s="388" t="n"/>
      <c r="AU6" s="388" t="n"/>
      <c r="AV6" s="388" t="n"/>
      <c r="AW6" s="389" t="n"/>
      <c r="AX6" s="39" t="inlineStr">
        <is>
          <t xml:space="preserve"> </t>
        </is>
      </c>
      <c r="BG6" s="1" t="inlineStr">
        <is>
          <t>Residential Status</t>
        </is>
      </c>
    </row>
    <row r="7" ht="42.75" customHeight="1">
      <c r="B7" s="5" t="n"/>
      <c r="C7" s="391" t="n"/>
      <c r="D7" s="396" t="n"/>
      <c r="E7" s="400" t="inlineStr">
        <is>
          <t>Shivank</t>
        </is>
      </c>
      <c r="F7" s="401" t="n"/>
      <c r="G7" s="401" t="n"/>
      <c r="H7" s="401" t="n"/>
      <c r="I7" s="401" t="n"/>
      <c r="J7" s="401" t="n"/>
      <c r="K7" s="401" t="n"/>
      <c r="L7" s="401" t="n"/>
      <c r="M7" s="401" t="n"/>
      <c r="N7" s="402" t="n"/>
      <c r="O7" s="400" t="inlineStr"/>
      <c r="P7" s="401" t="n"/>
      <c r="Q7" s="401" t="n"/>
      <c r="R7" s="401" t="n"/>
      <c r="S7" s="401" t="n"/>
      <c r="T7" s="401" t="n"/>
      <c r="U7" s="401" t="n"/>
      <c r="V7" s="401" t="n"/>
      <c r="W7" s="401" t="n"/>
      <c r="X7" s="402" t="n"/>
      <c r="Y7" s="400" t="inlineStr">
        <is>
          <t>Rai</t>
        </is>
      </c>
      <c r="Z7" s="401" t="n"/>
      <c r="AA7" s="401" t="n"/>
      <c r="AB7" s="401" t="n"/>
      <c r="AC7" s="401" t="n"/>
      <c r="AD7" s="401" t="n"/>
      <c r="AE7" s="401" t="n"/>
      <c r="AF7" s="401" t="n"/>
      <c r="AG7" s="401" t="n"/>
      <c r="AH7" s="401" t="n"/>
      <c r="AI7" s="401" t="n"/>
      <c r="AJ7" s="401" t="n"/>
      <c r="AK7" s="401" t="n"/>
      <c r="AL7" s="401" t="n"/>
      <c r="AM7" s="402" t="n"/>
      <c r="AN7" s="400" t="inlineStr"/>
      <c r="AO7" s="401" t="n"/>
      <c r="AP7" s="401" t="n"/>
      <c r="AQ7" s="401" t="n"/>
      <c r="AR7" s="401" t="n"/>
      <c r="AS7" s="401" t="n"/>
      <c r="AT7" s="401" t="n"/>
      <c r="AU7" s="401" t="n"/>
      <c r="AV7" s="401" t="n"/>
      <c r="AW7" s="402" t="n"/>
      <c r="AX7" s="39" t="n"/>
      <c r="BK7" s="44">
        <f>calculateAge(sheet1.DOB)</f>
        <v/>
      </c>
    </row>
    <row r="8" ht="29.25" customHeight="1">
      <c r="B8" s="5" t="n"/>
      <c r="C8" s="391" t="n"/>
      <c r="D8" s="396" t="n"/>
      <c r="E8" s="216" t="inlineStr">
        <is>
          <t>Aadhaar Number [12 Digits]</t>
        </is>
      </c>
      <c r="F8" s="388" t="n"/>
      <c r="G8" s="388" t="n"/>
      <c r="H8" s="388" t="n"/>
      <c r="I8" s="388" t="n"/>
      <c r="J8" s="388" t="n"/>
      <c r="K8" s="388" t="n"/>
      <c r="L8" s="388" t="n"/>
      <c r="M8" s="388" t="n"/>
      <c r="N8" s="388" t="n"/>
      <c r="O8" s="388" t="n"/>
      <c r="P8" s="388" t="n"/>
      <c r="Q8" s="388" t="n"/>
      <c r="R8" s="388" t="n"/>
      <c r="S8" s="388" t="n"/>
      <c r="T8" s="388" t="n"/>
      <c r="U8" s="388" t="n"/>
      <c r="V8" s="388" t="n"/>
      <c r="W8" s="388" t="n"/>
      <c r="X8" s="388" t="n"/>
      <c r="Y8" s="388" t="n"/>
      <c r="Z8" s="388" t="n"/>
      <c r="AA8" s="388" t="n"/>
      <c r="AB8" s="388" t="n"/>
      <c r="AC8" s="388" t="n"/>
      <c r="AD8" s="388" t="n"/>
      <c r="AE8" s="388" t="n"/>
      <c r="AF8" s="388" t="n"/>
      <c r="AG8" s="388" t="n"/>
      <c r="AH8" s="388" t="n"/>
      <c r="AI8" s="388" t="n"/>
      <c r="AJ8" s="388" t="n"/>
      <c r="AK8" s="388" t="n"/>
      <c r="AL8" s="388" t="n"/>
      <c r="AM8" s="389" t="n"/>
      <c r="AN8" s="403" t="inlineStr">
        <is>
          <t>370687005134</t>
        </is>
      </c>
      <c r="AO8" s="401" t="n"/>
      <c r="AP8" s="401" t="n"/>
      <c r="AQ8" s="401" t="n"/>
      <c r="AR8" s="401" t="n"/>
      <c r="AS8" s="401" t="n"/>
      <c r="AT8" s="401" t="n"/>
      <c r="AU8" s="401" t="n"/>
      <c r="AV8" s="401" t="n"/>
      <c r="AW8" s="402" t="n"/>
      <c r="AX8" s="39" t="n"/>
      <c r="BC8" s="51" t="n"/>
      <c r="BK8" s="44">
        <f>IF(BK7&lt;=59,1,0)</f>
        <v/>
      </c>
      <c r="BL8" s="372">
        <f>IF(BK7&gt;=80,1,0)</f>
        <v/>
      </c>
    </row>
    <row r="9" hidden="1" ht="56.25" customHeight="1">
      <c r="B9" s="5" t="n"/>
      <c r="C9" s="391" t="n"/>
      <c r="D9" s="396" t="n"/>
      <c r="E9" s="216" t="inlineStr">
        <is>
          <t>Aadhaar Enrolment Id 
[Note: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is>
      </c>
      <c r="F9" s="388" t="n"/>
      <c r="G9" s="388" t="n"/>
      <c r="H9" s="388" t="n"/>
      <c r="I9" s="388" t="n"/>
      <c r="J9" s="388" t="n"/>
      <c r="K9" s="388" t="n"/>
      <c r="L9" s="388" t="n"/>
      <c r="M9" s="388" t="n"/>
      <c r="N9" s="388" t="n"/>
      <c r="O9" s="388" t="n"/>
      <c r="P9" s="388" t="n"/>
      <c r="Q9" s="388" t="n"/>
      <c r="R9" s="388" t="n"/>
      <c r="S9" s="388" t="n"/>
      <c r="T9" s="388" t="n"/>
      <c r="U9" s="388" t="n"/>
      <c r="V9" s="388" t="n"/>
      <c r="W9" s="388" t="n"/>
      <c r="X9" s="388" t="n"/>
      <c r="Y9" s="388" t="n"/>
      <c r="Z9" s="388" t="n"/>
      <c r="AA9" s="388" t="n"/>
      <c r="AB9" s="388" t="n"/>
      <c r="AC9" s="388" t="n"/>
      <c r="AD9" s="388" t="n"/>
      <c r="AE9" s="388" t="n"/>
      <c r="AF9" s="388" t="n"/>
      <c r="AG9" s="388" t="n"/>
      <c r="AH9" s="388" t="n"/>
      <c r="AI9" s="388" t="n"/>
      <c r="AJ9" s="388" t="n"/>
      <c r="AK9" s="388" t="n"/>
      <c r="AL9" s="388" t="n"/>
      <c r="AM9" s="389" t="n"/>
      <c r="AN9" s="404" t="n"/>
      <c r="AO9" s="388" t="n"/>
      <c r="AP9" s="388" t="n"/>
      <c r="AQ9" s="388" t="n"/>
      <c r="AR9" s="388" t="n"/>
      <c r="AS9" s="388" t="n"/>
      <c r="AT9" s="388" t="n"/>
      <c r="AU9" s="388" t="n"/>
      <c r="AV9" s="388" t="n"/>
      <c r="AW9" s="389" t="n"/>
      <c r="AX9" s="39" t="n"/>
      <c r="BK9" s="58">
        <f>IF(BK7&lt;=59,1,0)</f>
        <v/>
      </c>
      <c r="BL9" s="372" t="n"/>
    </row>
    <row r="10" ht="12.75" customHeight="1">
      <c r="B10" s="5" t="n"/>
      <c r="C10" s="391" t="n"/>
      <c r="D10" s="396" t="n"/>
      <c r="E10" s="38" t="inlineStr">
        <is>
          <t>Flat / Door / Block No.</t>
        </is>
      </c>
      <c r="F10" s="388" t="n"/>
      <c r="G10" s="388" t="n"/>
      <c r="H10" s="388" t="n"/>
      <c r="I10" s="388" t="n"/>
      <c r="J10" s="388" t="n"/>
      <c r="K10" s="388" t="n"/>
      <c r="L10" s="388" t="n"/>
      <c r="M10" s="388" t="n"/>
      <c r="N10" s="389" t="n"/>
      <c r="O10" s="278" t="inlineStr">
        <is>
          <t>Name of Premises / Building / Village</t>
        </is>
      </c>
      <c r="P10" s="388" t="n"/>
      <c r="Q10" s="388" t="n"/>
      <c r="R10" s="388" t="n"/>
      <c r="S10" s="388" t="n"/>
      <c r="T10" s="388" t="n"/>
      <c r="U10" s="388" t="n"/>
      <c r="V10" s="388" t="n"/>
      <c r="W10" s="388" t="n"/>
      <c r="X10" s="388" t="n"/>
      <c r="Y10" s="388" t="n"/>
      <c r="Z10" s="388" t="n"/>
      <c r="AA10" s="388" t="n"/>
      <c r="AB10" s="388" t="n"/>
      <c r="AC10" s="388" t="n"/>
      <c r="AD10" s="388" t="n"/>
      <c r="AE10" s="388" t="n"/>
      <c r="AF10" s="388" t="n"/>
      <c r="AG10" s="388" t="n"/>
      <c r="AH10" s="388" t="n"/>
      <c r="AI10" s="388" t="n"/>
      <c r="AJ10" s="388" t="n"/>
      <c r="AK10" s="388" t="n"/>
      <c r="AL10" s="388" t="n"/>
      <c r="AM10" s="389" t="n"/>
      <c r="AN10" s="38" t="inlineStr">
        <is>
          <t xml:space="preserve">Date of Birth (DD/MM/YYYY) </t>
        </is>
      </c>
      <c r="AO10" s="388" t="n"/>
      <c r="AP10" s="388" t="n"/>
      <c r="AQ10" s="388" t="n"/>
      <c r="AR10" s="388" t="n"/>
      <c r="AS10" s="388" t="n"/>
      <c r="AT10" s="388" t="n"/>
      <c r="AU10" s="388" t="n"/>
      <c r="AV10" s="388" t="n"/>
      <c r="AW10" s="389" t="n"/>
      <c r="AX10" s="39" t="n"/>
      <c r="BH10" s="1" t="inlineStr">
        <is>
          <t>TOTAL_INCOME</t>
        </is>
      </c>
      <c r="BI10" s="1">
        <f>MAX(IncD.GrossTotIncome,0)</f>
        <v/>
      </c>
      <c r="BK10" s="58">
        <f>IF( OR(MID(SELECT80D,1,1) ="(", MID(SELECT80D,1,1)=""),0,MID(SELECT80D,1,1))</f>
        <v/>
      </c>
      <c r="BL10" s="372" t="n"/>
    </row>
    <row r="11" ht="23.25" customHeight="1">
      <c r="B11" s="5" t="n"/>
      <c r="C11" s="391" t="n"/>
      <c r="D11" s="396" t="n"/>
      <c r="E11" s="62" t="inlineStr"/>
      <c r="F11" s="401" t="n"/>
      <c r="G11" s="401" t="n"/>
      <c r="H11" s="401" t="n"/>
      <c r="I11" s="401" t="n"/>
      <c r="J11" s="401" t="n"/>
      <c r="K11" s="401" t="n"/>
      <c r="L11" s="401" t="n"/>
      <c r="M11" s="401" t="n"/>
      <c r="N11" s="402" t="n"/>
      <c r="O11" s="62" t="n"/>
      <c r="P11" s="401" t="n"/>
      <c r="Q11" s="401" t="n"/>
      <c r="R11" s="401" t="n"/>
      <c r="S11" s="401" t="n"/>
      <c r="T11" s="401" t="n"/>
      <c r="U11" s="401" t="n"/>
      <c r="V11" s="401" t="n"/>
      <c r="W11" s="401" t="n"/>
      <c r="X11" s="401" t="n"/>
      <c r="Y11" s="401" t="n"/>
      <c r="Z11" s="401" t="n"/>
      <c r="AA11" s="401" t="n"/>
      <c r="AB11" s="401" t="n"/>
      <c r="AC11" s="401" t="n"/>
      <c r="AD11" s="401" t="n"/>
      <c r="AE11" s="401" t="n"/>
      <c r="AF11" s="401" t="n"/>
      <c r="AG11" s="401" t="n"/>
      <c r="AH11" s="401" t="n"/>
      <c r="AI11" s="401" t="n"/>
      <c r="AJ11" s="401" t="n"/>
      <c r="AK11" s="401" t="n"/>
      <c r="AL11" s="401" t="n"/>
      <c r="AM11" s="402" t="n"/>
      <c r="AN11" s="400" t="inlineStr">
        <is>
          <t>21/03/2003</t>
        </is>
      </c>
      <c r="AO11" s="401" t="n"/>
      <c r="AP11" s="401" t="n"/>
      <c r="AQ11" s="401" t="n"/>
      <c r="AR11" s="401" t="n"/>
      <c r="AS11" s="401" t="n"/>
      <c r="AT11" s="401" t="n"/>
      <c r="AU11" s="401" t="n"/>
      <c r="AV11" s="401" t="n"/>
      <c r="AW11" s="402" t="n"/>
      <c r="AX11" s="39" t="n"/>
      <c r="BG11" s="1">
        <f>IF(AND(INT(MID(sheet1.DOB,4,2))=4,INT(MID(sheet1.DOB,1,2))=1),BK11,BK11)</f>
        <v/>
      </c>
      <c r="BH11" s="1" t="inlineStr">
        <is>
          <t>IncdSection80D</t>
        </is>
      </c>
      <c r="BI11" s="1">
        <f>MIN(MIN(IF(INT(MID(sheet1.DOB,7,4))&lt;1960,IF(MID(sheet1.ResidentialStatus1,1,3)="NRI",BK11,BK11),IF(INT(MID(sheet1.DOB,7,4))=1960, IF(INT(MID(sheet1.DOB,4,2))&lt;4,IF(MID(sheet1.ResidentialStatus1,1,3)="NRI",BK11,BK11),BG11),BK11)),VALUE(IncD.Section80D)),TOTAL_INCOME)</f>
        <v/>
      </c>
      <c r="BK11" s="58">
        <f>IF(OR(BK10="1",BK10="3"),25000,IF(OR(BK10="2",BK10="4"),IF(AND(BK10="2",BK8=1),50000,50000),IF(BK10="5",50000,IF(BK10="6",75000,IF(BK10="7",IF(BK9=1,75000,100000),0)))))</f>
        <v/>
      </c>
      <c r="BL11" s="372" t="n"/>
    </row>
    <row r="12" ht="12.75" customHeight="1">
      <c r="B12" s="5" t="n"/>
      <c r="C12" s="391" t="n"/>
      <c r="D12" s="396" t="n"/>
      <c r="E12" s="405" t="inlineStr">
        <is>
          <t>Road / Street/ Post Office</t>
        </is>
      </c>
      <c r="F12" s="388" t="n"/>
      <c r="G12" s="388" t="n"/>
      <c r="H12" s="388" t="n"/>
      <c r="I12" s="388" t="n"/>
      <c r="J12" s="388" t="n"/>
      <c r="K12" s="388" t="n"/>
      <c r="L12" s="388" t="n"/>
      <c r="M12" s="388" t="n"/>
      <c r="N12" s="388" t="n"/>
      <c r="O12" s="388" t="n"/>
      <c r="P12" s="388" t="n"/>
      <c r="Q12" s="388" t="n"/>
      <c r="R12" s="388" t="n"/>
      <c r="S12" s="388" t="n"/>
      <c r="T12" s="388" t="n"/>
      <c r="U12" s="388" t="n"/>
      <c r="V12" s="389" t="n"/>
      <c r="W12" s="406" t="inlineStr">
        <is>
          <t>Area / Locality</t>
        </is>
      </c>
      <c r="X12" s="388" t="n"/>
      <c r="Y12" s="388" t="n"/>
      <c r="Z12" s="388" t="n"/>
      <c r="AA12" s="388" t="n"/>
      <c r="AB12" s="388" t="n"/>
      <c r="AC12" s="388" t="n"/>
      <c r="AD12" s="388" t="n"/>
      <c r="AE12" s="388" t="n"/>
      <c r="AF12" s="388" t="n"/>
      <c r="AG12" s="388" t="n"/>
      <c r="AH12" s="388" t="n"/>
      <c r="AI12" s="388" t="n"/>
      <c r="AJ12" s="388" t="n"/>
      <c r="AK12" s="388" t="n"/>
      <c r="AL12" s="388" t="n"/>
      <c r="AM12" s="389" t="n"/>
      <c r="AN12" s="406" t="inlineStr">
        <is>
          <t>Town/ City/ District</t>
        </is>
      </c>
      <c r="AO12" s="388" t="n"/>
      <c r="AP12" s="388" t="n"/>
      <c r="AQ12" s="388" t="n"/>
      <c r="AR12" s="388" t="n"/>
      <c r="AS12" s="388" t="n"/>
      <c r="AT12" s="388" t="n"/>
      <c r="AU12" s="388" t="n"/>
      <c r="AV12" s="388" t="n"/>
      <c r="AW12" s="389" t="n"/>
      <c r="AX12" s="39" t="n"/>
      <c r="BG12" s="1">
        <f>IF(AND(INT(MID(sheet1.DOB,4,2))=4,INT(MID(sheet1.DOB,1,2))=1),BI14,BI14)</f>
        <v/>
      </c>
      <c r="BH12" s="372" t="inlineStr">
        <is>
          <t>IncdSection80DB</t>
        </is>
      </c>
      <c r="BI12" s="372">
        <f>MIN(MIN(IF(INT(MID(sheet1.DOB,7,4))&lt;1960,IF(MID(sheet1.ResidentialStatus1,1,3)="NRI",BI14,BI14),IF(INT(MID(sheet1.DOB,7,4))=1960, IF(INT(MID(sheet1.DOB,4,2))&lt;4,IF(MID(sheet1.ResidentialStatus1,1,3)="NRI",BI14,BI14),BG12),BI14)),VALUE(IncD.Section80DB)),TOTAL_INCOME)</f>
        <v/>
      </c>
      <c r="BK12" s="58" t="n"/>
    </row>
    <row r="13" ht="23.25" customHeight="1">
      <c r="B13" s="5" t="n"/>
      <c r="C13" s="391" t="n"/>
      <c r="D13" s="396" t="n"/>
      <c r="E13" s="62" t="inlineStr"/>
      <c r="F13" s="401" t="n"/>
      <c r="G13" s="401" t="n"/>
      <c r="H13" s="401" t="n"/>
      <c r="I13" s="401" t="n"/>
      <c r="J13" s="401" t="n"/>
      <c r="K13" s="401" t="n"/>
      <c r="L13" s="401" t="n"/>
      <c r="M13" s="401" t="n"/>
      <c r="N13" s="401" t="n"/>
      <c r="O13" s="401" t="n"/>
      <c r="P13" s="401" t="n"/>
      <c r="Q13" s="401" t="n"/>
      <c r="R13" s="401" t="n"/>
      <c r="S13" s="401" t="n"/>
      <c r="T13" s="401" t="n"/>
      <c r="U13" s="401" t="n"/>
      <c r="V13" s="402" t="n"/>
      <c r="W13" s="62" t="inlineStr"/>
      <c r="X13" s="401" t="n"/>
      <c r="Y13" s="401" t="n"/>
      <c r="Z13" s="401" t="n"/>
      <c r="AA13" s="401" t="n"/>
      <c r="AB13" s="401" t="n"/>
      <c r="AC13" s="401" t="n"/>
      <c r="AD13" s="401" t="n"/>
      <c r="AE13" s="401" t="n"/>
      <c r="AF13" s="401" t="n"/>
      <c r="AG13" s="401" t="n"/>
      <c r="AH13" s="401" t="n"/>
      <c r="AI13" s="401" t="n"/>
      <c r="AJ13" s="401" t="n"/>
      <c r="AK13" s="401" t="n"/>
      <c r="AL13" s="401" t="n"/>
      <c r="AM13" s="402" t="n"/>
      <c r="AN13" s="62" t="inlineStr"/>
      <c r="AO13" s="401" t="n"/>
      <c r="AP13" s="401" t="n"/>
      <c r="AQ13" s="401" t="n"/>
      <c r="AR13" s="401" t="n"/>
      <c r="AS13" s="401" t="n"/>
      <c r="AT13" s="401" t="n"/>
      <c r="AU13" s="401" t="n"/>
      <c r="AV13" s="401" t="n"/>
      <c r="AW13" s="402" t="n"/>
      <c r="AX13" s="39" t="n"/>
      <c r="BI13" s="372">
        <f>IF( OR(MID(SELECT80DB,1,1) ="(", MID(SELECT80DB,1,1)=""),0,MID(SELECT80DB,1,1))</f>
        <v/>
      </c>
    </row>
    <row r="14" ht="12.75" customHeight="1">
      <c r="B14" s="5" t="n"/>
      <c r="C14" s="391" t="n"/>
      <c r="D14" s="396" t="n"/>
      <c r="E14" s="406" t="inlineStr">
        <is>
          <t>State</t>
        </is>
      </c>
      <c r="F14" s="388" t="n"/>
      <c r="G14" s="388" t="n"/>
      <c r="H14" s="388" t="n"/>
      <c r="I14" s="388" t="n"/>
      <c r="J14" s="388" t="n"/>
      <c r="K14" s="388" t="n"/>
      <c r="L14" s="388" t="n"/>
      <c r="M14" s="388" t="n"/>
      <c r="N14" s="388" t="n"/>
      <c r="O14" s="388" t="n"/>
      <c r="P14" s="388" t="n"/>
      <c r="Q14" s="388" t="n"/>
      <c r="R14" s="388" t="n"/>
      <c r="S14" s="388" t="n"/>
      <c r="T14" s="388" t="n"/>
      <c r="U14" s="388" t="n"/>
      <c r="V14" s="389" t="n"/>
      <c r="W14" s="407" t="inlineStr">
        <is>
          <t>Country/ Region</t>
        </is>
      </c>
      <c r="X14" s="388" t="n"/>
      <c r="Y14" s="388" t="n"/>
      <c r="Z14" s="389" t="n"/>
      <c r="AA14" s="407" t="inlineStr">
        <is>
          <t>PIN Code</t>
        </is>
      </c>
      <c r="AB14" s="388" t="n"/>
      <c r="AC14" s="388" t="n"/>
      <c r="AD14" s="389" t="n"/>
      <c r="AE14" s="408" t="inlineStr">
        <is>
          <t>No ZIP Code</t>
        </is>
      </c>
      <c r="AF14" s="388" t="n"/>
      <c r="AG14" s="388" t="n"/>
      <c r="AH14" s="388" t="n"/>
      <c r="AI14" s="388" t="n"/>
      <c r="AJ14" s="388" t="n"/>
      <c r="AK14" s="388" t="n"/>
      <c r="AL14" s="389" t="n"/>
      <c r="AM14" s="78" t="n"/>
      <c r="AN14" s="405" t="inlineStr">
        <is>
          <t>ZIP Code</t>
        </is>
      </c>
      <c r="AO14" s="389" t="n"/>
      <c r="AP14" s="409" t="inlineStr">
        <is>
          <t>Nature of Employment</t>
        </is>
      </c>
      <c r="AQ14" s="388" t="n"/>
      <c r="AR14" s="388" t="n"/>
      <c r="AS14" s="388" t="n"/>
      <c r="AT14" s="388" t="n"/>
      <c r="AU14" s="388" t="n"/>
      <c r="AV14" s="388" t="n"/>
      <c r="AW14" s="389" t="n"/>
      <c r="AX14" s="39" t="n"/>
      <c r="BI14" s="372">
        <f>IF(BI13="3",100000,IF(BI13="1",50000,IF(BI13="2",50000,0)))</f>
        <v/>
      </c>
      <c r="BM14" s="372">
        <f>IF(BK7&lt;59,1,IF(AND(BK7&gt;=59,BK7&lt;=79),2,3))</f>
        <v/>
      </c>
    </row>
    <row r="15" ht="24" customHeight="1">
      <c r="B15" s="5" t="n"/>
      <c r="C15" s="391" t="n"/>
      <c r="D15" s="396" t="n"/>
      <c r="E15" s="400" t="inlineStr"/>
      <c r="F15" s="401" t="n"/>
      <c r="G15" s="401" t="n"/>
      <c r="H15" s="401" t="n"/>
      <c r="I15" s="401" t="n"/>
      <c r="J15" s="401" t="n"/>
      <c r="K15" s="401" t="n"/>
      <c r="L15" s="401" t="n"/>
      <c r="M15" s="401" t="n"/>
      <c r="N15" s="401" t="n"/>
      <c r="O15" s="401" t="n"/>
      <c r="P15" s="401" t="n"/>
      <c r="Q15" s="401" t="n"/>
      <c r="R15" s="401" t="n"/>
      <c r="S15" s="401" t="n"/>
      <c r="T15" s="401" t="n"/>
      <c r="U15" s="401" t="n"/>
      <c r="V15" s="402" t="n"/>
      <c r="W15" s="103" t="inlineStr">
        <is>
          <t>India</t>
        </is>
      </c>
      <c r="X15" s="401" t="n"/>
      <c r="Y15" s="401" t="n"/>
      <c r="Z15" s="402" t="n"/>
      <c r="AA15" s="103" t="inlineStr">
        <is>
          <t>340154</t>
        </is>
      </c>
      <c r="AB15" s="401" t="n"/>
      <c r="AC15" s="401" t="n"/>
      <c r="AD15" s="402" t="n"/>
      <c r="AE15" s="104" t="n"/>
      <c r="AF15" s="388" t="n"/>
      <c r="AG15" s="388" t="n"/>
      <c r="AH15" s="388" t="n"/>
      <c r="AI15" s="388" t="n"/>
      <c r="AJ15" s="388" t="n"/>
      <c r="AK15" s="388" t="n"/>
      <c r="AL15" s="389" t="n"/>
      <c r="AM15" s="88" t="n"/>
      <c r="AN15" s="410" t="inlineStr"/>
      <c r="AO15" s="389" t="n"/>
      <c r="AP15" s="103" t="inlineStr">
        <is>
          <t>(Select)</t>
        </is>
      </c>
      <c r="AQ15" s="401" t="n"/>
      <c r="AR15" s="401" t="n"/>
      <c r="AS15" s="401" t="n"/>
      <c r="AT15" s="401" t="n"/>
      <c r="AU15" s="401" t="n"/>
      <c r="AV15" s="401" t="n"/>
      <c r="AW15" s="402" t="n"/>
      <c r="AX15" s="39" t="n"/>
      <c r="BM15" s="372">
        <f>IF( OR(MID(SELECT80DDS,1,1) ="(", MID(SELECT80DDS,1,1)=""),0,MID(SELECT80DDS,1,1))</f>
        <v/>
      </c>
    </row>
    <row r="16" ht="62.25" customHeight="1">
      <c r="B16" s="5" t="n"/>
      <c r="C16" s="391" t="n"/>
      <c r="D16" s="396" t="n"/>
      <c r="E16" s="91" t="inlineStr">
        <is>
          <t>Do you wish to exercise the option u/s 115BAC(6) of Opting out of new tax regime ? (default is “No”)
1. By selecting "No" option your income and tax computation shall be as per “NEW TAX REGIME”
2. By selecting "Yes" option your income and tax computation shall be as per “OLD TAX REGIME”
Note- For Opting out, option should be exercised along with the return of income filed u/s 139(1).</t>
        </is>
      </c>
      <c r="F16" s="411" t="n"/>
      <c r="G16" s="411" t="n"/>
      <c r="H16" s="411" t="n"/>
      <c r="I16" s="411" t="n"/>
      <c r="J16" s="411" t="n"/>
      <c r="K16" s="411" t="n"/>
      <c r="L16" s="411" t="n"/>
      <c r="M16" s="411" t="n"/>
      <c r="N16" s="411" t="n"/>
      <c r="O16" s="411" t="n"/>
      <c r="P16" s="411" t="n"/>
      <c r="Q16" s="411" t="n"/>
      <c r="R16" s="411" t="n"/>
      <c r="S16" s="411" t="n"/>
      <c r="T16" s="411" t="n"/>
      <c r="U16" s="411" t="n"/>
      <c r="V16" s="411" t="n"/>
      <c r="W16" s="411" t="n"/>
      <c r="X16" s="411" t="n"/>
      <c r="Y16" s="411" t="n"/>
      <c r="Z16" s="411" t="n"/>
      <c r="AA16" s="411" t="n"/>
      <c r="AB16" s="411" t="n"/>
      <c r="AC16" s="411" t="n"/>
      <c r="AD16" s="411" t="n"/>
      <c r="AE16" s="411" t="n"/>
      <c r="AF16" s="411" t="n"/>
      <c r="AG16" s="411" t="n"/>
      <c r="AH16" s="411" t="n"/>
      <c r="AI16" s="411" t="n"/>
      <c r="AJ16" s="411" t="n"/>
      <c r="AK16" s="411" t="n"/>
      <c r="AL16" s="412" t="n"/>
      <c r="AM16" s="92" t="n"/>
      <c r="AN16" s="413" t="n"/>
      <c r="AO16" s="414" t="n"/>
      <c r="AP16" s="414" t="n"/>
      <c r="AQ16" s="414" t="n"/>
      <c r="AR16" s="414" t="n"/>
      <c r="AS16" s="414" t="n"/>
      <c r="AT16" s="414" t="n"/>
      <c r="AU16" s="414" t="n"/>
      <c r="AV16" s="414" t="n"/>
      <c r="AW16" s="415" t="n"/>
      <c r="AX16" s="39" t="n"/>
      <c r="BM16" s="372" t="n"/>
    </row>
    <row r="17" ht="30.75" customHeight="1">
      <c r="B17" s="5" t="n"/>
      <c r="C17" s="391" t="n"/>
      <c r="D17" s="396" t="n"/>
      <c r="E17" s="416" t="inlineStr">
        <is>
          <t>To estimate your total tax and decide as to which tax regime is beneficial, you may use income tax calculator</t>
        </is>
      </c>
      <c r="F17" s="388" t="n"/>
      <c r="G17" s="388" t="n"/>
      <c r="H17" s="388" t="n"/>
      <c r="I17" s="388" t="n"/>
      <c r="J17" s="388" t="n"/>
      <c r="K17" s="388" t="n"/>
      <c r="L17" s="388" t="n"/>
      <c r="M17" s="388" t="n"/>
      <c r="N17" s="388" t="n"/>
      <c r="O17" s="388" t="n"/>
      <c r="P17" s="388" t="n"/>
      <c r="Q17" s="388" t="n"/>
      <c r="R17" s="388" t="n"/>
      <c r="S17" s="388" t="n"/>
      <c r="T17" s="388" t="n"/>
      <c r="U17" s="388" t="n"/>
      <c r="V17" s="388" t="n"/>
      <c r="W17" s="388" t="n"/>
      <c r="X17" s="388" t="n"/>
      <c r="Y17" s="388" t="n"/>
      <c r="Z17" s="388" t="n"/>
      <c r="AA17" s="388" t="n"/>
      <c r="AB17" s="388" t="n"/>
      <c r="AC17" s="388" t="n"/>
      <c r="AD17" s="388" t="n"/>
      <c r="AE17" s="388" t="n"/>
      <c r="AF17" s="388" t="n"/>
      <c r="AG17" s="388" t="n"/>
      <c r="AH17" s="388" t="n"/>
      <c r="AI17" s="388" t="n"/>
      <c r="AJ17" s="388" t="n"/>
      <c r="AK17" s="388" t="n"/>
      <c r="AL17" s="388" t="n"/>
      <c r="AM17" s="388" t="n"/>
      <c r="AN17" s="388" t="n"/>
      <c r="AO17" s="388" t="n"/>
      <c r="AP17" s="388" t="n"/>
      <c r="AQ17" s="388" t="n"/>
      <c r="AR17" s="388" t="n"/>
      <c r="AS17" s="388" t="n"/>
      <c r="AT17" s="388" t="n"/>
      <c r="AU17" s="388" t="n"/>
      <c r="AV17" s="388" t="n"/>
      <c r="AW17" s="389" t="n"/>
      <c r="AX17" s="39" t="n"/>
      <c r="BM17" s="372" t="n"/>
    </row>
    <row r="18" ht="54" customHeight="1">
      <c r="B18" s="5" t="n"/>
      <c r="C18" s="391" t="n"/>
      <c r="D18" s="396" t="n"/>
      <c r="E18" s="417" t="inlineStr">
        <is>
          <t>Are you filing return of income under Seventh proviso to section 139(1) but otherwise not required to furnish return of income?
If yes, please furnish following information
[Note: To be filled only if a person is not required to furnish a return of income under section 139(1) but filing return of income due to fulfilling one or more conditions mentioned in the seventh proviso to section 139(1)]</t>
        </is>
      </c>
      <c r="F18" s="388" t="n"/>
      <c r="G18" s="388" t="n"/>
      <c r="H18" s="388" t="n"/>
      <c r="I18" s="388" t="n"/>
      <c r="J18" s="388" t="n"/>
      <c r="K18" s="388" t="n"/>
      <c r="L18" s="388" t="n"/>
      <c r="M18" s="388" t="n"/>
      <c r="N18" s="388" t="n"/>
      <c r="O18" s="388" t="n"/>
      <c r="P18" s="388" t="n"/>
      <c r="Q18" s="388" t="n"/>
      <c r="R18" s="388" t="n"/>
      <c r="S18" s="388" t="n"/>
      <c r="T18" s="388" t="n"/>
      <c r="U18" s="388" t="n"/>
      <c r="V18" s="388" t="n"/>
      <c r="W18" s="388" t="n"/>
      <c r="X18" s="388" t="n"/>
      <c r="Y18" s="388" t="n"/>
      <c r="Z18" s="388" t="n"/>
      <c r="AA18" s="388" t="n"/>
      <c r="AB18" s="388" t="n"/>
      <c r="AC18" s="388" t="n"/>
      <c r="AD18" s="388" t="n"/>
      <c r="AE18" s="388" t="n"/>
      <c r="AF18" s="388" t="n"/>
      <c r="AG18" s="388" t="n"/>
      <c r="AH18" s="388" t="n"/>
      <c r="AI18" s="388" t="n"/>
      <c r="AJ18" s="388" t="n"/>
      <c r="AK18" s="388" t="n"/>
      <c r="AL18" s="389" t="n"/>
      <c r="AM18" s="102" t="n"/>
      <c r="AN18" s="103" t="inlineStr">
        <is>
          <t>(Select)</t>
        </is>
      </c>
      <c r="AO18" s="401" t="n"/>
      <c r="AP18" s="401" t="n"/>
      <c r="AQ18" s="401" t="n"/>
      <c r="AR18" s="401" t="n"/>
      <c r="AS18" s="401" t="n"/>
      <c r="AT18" s="401" t="n"/>
      <c r="AU18" s="401" t="n"/>
      <c r="AV18" s="401" t="n"/>
      <c r="AW18" s="402" t="n"/>
      <c r="AX18" s="39" t="n"/>
      <c r="BM18" s="372" t="n"/>
    </row>
    <row r="19" hidden="1" ht="21" customHeight="1">
      <c r="B19" s="5" t="n"/>
      <c r="C19" s="391" t="n"/>
      <c r="D19" s="396" t="n"/>
      <c r="E19" s="417" t="inlineStr">
        <is>
          <t>Have you deposited amount or aggregate of amounts exceeding Rs. 1 Crore in one or more current account during the previous year?</t>
        </is>
      </c>
      <c r="F19" s="388" t="n"/>
      <c r="G19" s="388" t="n"/>
      <c r="H19" s="388" t="n"/>
      <c r="I19" s="388" t="n"/>
      <c r="J19" s="388" t="n"/>
      <c r="K19" s="388" t="n"/>
      <c r="L19" s="388" t="n"/>
      <c r="M19" s="388" t="n"/>
      <c r="N19" s="388" t="n"/>
      <c r="O19" s="388" t="n"/>
      <c r="P19" s="388" t="n"/>
      <c r="Q19" s="388" t="n"/>
      <c r="R19" s="388" t="n"/>
      <c r="S19" s="388" t="n"/>
      <c r="T19" s="388" t="n"/>
      <c r="U19" s="388" t="n"/>
      <c r="V19" s="388" t="n"/>
      <c r="W19" s="388" t="n"/>
      <c r="X19" s="388" t="n"/>
      <c r="Y19" s="388" t="n"/>
      <c r="Z19" s="388" t="n"/>
      <c r="AA19" s="388" t="n"/>
      <c r="AB19" s="388" t="n"/>
      <c r="AC19" s="389" t="n"/>
      <c r="AD19" s="104" t="n"/>
      <c r="AE19" s="388" t="n"/>
      <c r="AF19" s="388" t="n"/>
      <c r="AG19" s="388" t="n"/>
      <c r="AH19" s="388" t="n"/>
      <c r="AI19" s="388" t="n"/>
      <c r="AJ19" s="388" t="n"/>
      <c r="AK19" s="388" t="n"/>
      <c r="AL19" s="388" t="n"/>
      <c r="AM19" s="389" t="n"/>
      <c r="AN19" s="104" t="n"/>
      <c r="AO19" s="388" t="n"/>
      <c r="AP19" s="388" t="n"/>
      <c r="AQ19" s="388" t="n"/>
      <c r="AR19" s="388" t="n"/>
      <c r="AS19" s="388" t="n"/>
      <c r="AT19" s="388" t="n"/>
      <c r="AU19" s="388" t="n"/>
      <c r="AV19" s="388" t="n"/>
      <c r="AW19" s="389" t="n"/>
      <c r="AX19" s="39" t="n"/>
      <c r="BM19" s="372" t="n"/>
    </row>
    <row r="20" ht="31.5" customHeight="1">
      <c r="B20" s="5" t="inlineStr">
        <is>
          <t>57710100003155</t>
        </is>
      </c>
      <c r="C20" s="391" t="n"/>
      <c r="D20" s="396" t="n"/>
      <c r="E20" s="417" t="inlineStr">
        <is>
          <t>Have you incurred expenditure of an amount or aggregate of amount exceeding Rs. 2 lakhs for travel to a foreign country for yourself or for any other person?</t>
        </is>
      </c>
      <c r="F20" s="388" t="n"/>
      <c r="G20" s="388" t="n"/>
      <c r="H20" s="388" t="n"/>
      <c r="I20" s="388" t="n"/>
      <c r="J20" s="388" t="n"/>
      <c r="K20" s="388" t="n"/>
      <c r="L20" s="388" t="n"/>
      <c r="M20" s="388" t="n"/>
      <c r="N20" s="388" t="n"/>
      <c r="O20" s="388" t="n"/>
      <c r="P20" s="388" t="n"/>
      <c r="Q20" s="388" t="n"/>
      <c r="R20" s="388" t="n"/>
      <c r="S20" s="388" t="n"/>
      <c r="T20" s="388" t="n"/>
      <c r="U20" s="388" t="n"/>
      <c r="V20" s="388" t="n"/>
      <c r="W20" s="388" t="n"/>
      <c r="X20" s="388" t="n"/>
      <c r="Y20" s="388" t="n"/>
      <c r="Z20" s="388" t="n"/>
      <c r="AA20" s="388" t="n"/>
      <c r="AB20" s="388" t="n"/>
      <c r="AC20" s="389" t="n"/>
      <c r="AD20" s="104" t="n"/>
      <c r="AE20" s="388" t="n"/>
      <c r="AF20" s="388" t="n"/>
      <c r="AG20" s="388" t="n"/>
      <c r="AH20" s="388" t="n"/>
      <c r="AI20" s="388" t="n"/>
      <c r="AJ20" s="388" t="n"/>
      <c r="AK20" s="388" t="n"/>
      <c r="AL20" s="389" t="n"/>
      <c r="AM20" s="102" t="n"/>
      <c r="AN20" s="104" t="n"/>
      <c r="AO20" s="388" t="n"/>
      <c r="AP20" s="388" t="n"/>
      <c r="AQ20" s="388" t="n"/>
      <c r="AR20" s="388" t="n"/>
      <c r="AS20" s="388" t="n"/>
      <c r="AT20" s="388" t="n"/>
      <c r="AU20" s="388" t="n"/>
      <c r="AV20" s="388" t="n"/>
      <c r="AW20" s="389" t="n"/>
      <c r="AX20" s="39" t="n"/>
      <c r="BM20" s="372" t="n"/>
    </row>
    <row r="21" ht="24" customHeight="1">
      <c r="B21" s="5" t="n"/>
      <c r="C21" s="391" t="n"/>
      <c r="D21" s="396" t="n"/>
      <c r="E21" s="417" t="inlineStr">
        <is>
          <t>Have you incurred expenditure of amount or aggregate of amount exceeding Rs. 1 lakh on consumption of electricity during the previous year?</t>
        </is>
      </c>
      <c r="F21" s="388" t="n"/>
      <c r="G21" s="388" t="n"/>
      <c r="H21" s="388" t="n"/>
      <c r="I21" s="388" t="n"/>
      <c r="J21" s="388" t="n"/>
      <c r="K21" s="388" t="n"/>
      <c r="L21" s="388" t="n"/>
      <c r="M21" s="388" t="n"/>
      <c r="N21" s="388" t="n"/>
      <c r="O21" s="388" t="n"/>
      <c r="P21" s="388" t="n"/>
      <c r="Q21" s="388" t="n"/>
      <c r="R21" s="388" t="n"/>
      <c r="S21" s="388" t="n"/>
      <c r="T21" s="388" t="n"/>
      <c r="U21" s="388" t="n"/>
      <c r="V21" s="388" t="n"/>
      <c r="W21" s="388" t="n"/>
      <c r="X21" s="388" t="n"/>
      <c r="Y21" s="388" t="n"/>
      <c r="Z21" s="388" t="n"/>
      <c r="AA21" s="388" t="n"/>
      <c r="AB21" s="388" t="n"/>
      <c r="AC21" s="389" t="n"/>
      <c r="AD21" s="104" t="n"/>
      <c r="AE21" s="388" t="n"/>
      <c r="AF21" s="388" t="n"/>
      <c r="AG21" s="388" t="n"/>
      <c r="AH21" s="388" t="n"/>
      <c r="AI21" s="388" t="n"/>
      <c r="AJ21" s="388" t="n"/>
      <c r="AK21" s="388" t="n"/>
      <c r="AL21" s="389" t="n"/>
      <c r="AM21" s="102" t="n"/>
      <c r="AN21" s="104" t="n"/>
      <c r="AO21" s="388" t="n"/>
      <c r="AP21" s="388" t="n"/>
      <c r="AQ21" s="388" t="n"/>
      <c r="AR21" s="388" t="n"/>
      <c r="AS21" s="388" t="n"/>
      <c r="AT21" s="388" t="n"/>
      <c r="AU21" s="388" t="n"/>
      <c r="AV21" s="388" t="n"/>
      <c r="AW21" s="389" t="n"/>
      <c r="AX21" s="39" t="n"/>
      <c r="BM21" s="372" t="n"/>
    </row>
    <row r="22" ht="42.75" customHeight="1">
      <c r="B22" s="5" t="inlineStr">
        <is>
          <t>Bank of Baroda</t>
        </is>
      </c>
      <c r="C22" s="391" t="n"/>
      <c r="D22" s="396" t="n"/>
      <c r="E22" s="105" t="inlineStr">
        <is>
          <t>Are you required to file a return as per other conditions  prescribed under clause (iv) of seventh proviso to section 139(1)
 (If yes,please furnish following information)</t>
        </is>
      </c>
      <c r="F22" s="388" t="n"/>
      <c r="G22" s="388" t="n"/>
      <c r="H22" s="388" t="n"/>
      <c r="I22" s="388" t="n"/>
      <c r="J22" s="388" t="n"/>
      <c r="K22" s="388" t="n"/>
      <c r="L22" s="388" t="n"/>
      <c r="M22" s="388" t="n"/>
      <c r="N22" s="388" t="n"/>
      <c r="O22" s="388" t="n"/>
      <c r="P22" s="388" t="n"/>
      <c r="Q22" s="388" t="n"/>
      <c r="R22" s="388" t="n"/>
      <c r="S22" s="388" t="n"/>
      <c r="T22" s="388" t="n"/>
      <c r="U22" s="388" t="n"/>
      <c r="V22" s="388" t="n"/>
      <c r="W22" s="388" t="n"/>
      <c r="X22" s="388" t="n"/>
      <c r="Y22" s="388" t="n"/>
      <c r="Z22" s="388" t="n"/>
      <c r="AA22" s="388" t="n"/>
      <c r="AB22" s="388" t="n"/>
      <c r="AC22" s="388" t="n"/>
      <c r="AD22" s="388" t="n"/>
      <c r="AE22" s="388" t="n"/>
      <c r="AF22" s="388" t="n"/>
      <c r="AG22" s="388" t="n"/>
      <c r="AH22" s="388" t="n"/>
      <c r="AI22" s="388" t="n"/>
      <c r="AJ22" s="388" t="n"/>
      <c r="AK22" s="388" t="n"/>
      <c r="AL22" s="388" t="n"/>
      <c r="AM22" s="102" t="n"/>
      <c r="AN22" s="104" t="n"/>
      <c r="AO22" s="388" t="n"/>
      <c r="AP22" s="388" t="n"/>
      <c r="AQ22" s="388" t="n"/>
      <c r="AR22" s="388" t="n"/>
      <c r="AS22" s="388" t="n"/>
      <c r="AT22" s="388" t="n"/>
      <c r="AU22" s="388" t="n"/>
      <c r="AV22" s="388" t="n"/>
      <c r="AW22" s="389" t="n"/>
      <c r="AX22" s="39" t="n"/>
      <c r="BM22" s="372" t="n"/>
    </row>
    <row r="23" hidden="1" ht="24" customHeight="1">
      <c r="B23" s="5" t="n"/>
      <c r="C23" s="391" t="n"/>
      <c r="D23" s="396" t="n"/>
      <c r="E23" s="417" t="inlineStr">
        <is>
          <t xml:space="preserve">The total sales, turnover or gross receipts, as the case may be, of the person in the business exceeds sixty lakh rupees during the previous year; or </t>
        </is>
      </c>
      <c r="F23" s="388" t="n"/>
      <c r="G23" s="388" t="n"/>
      <c r="H23" s="388" t="n"/>
      <c r="I23" s="388" t="n"/>
      <c r="J23" s="388" t="n"/>
      <c r="K23" s="388" t="n"/>
      <c r="L23" s="388" t="n"/>
      <c r="M23" s="388" t="n"/>
      <c r="N23" s="388" t="n"/>
      <c r="O23" s="388" t="n"/>
      <c r="P23" s="388" t="n"/>
      <c r="Q23" s="388" t="n"/>
      <c r="R23" s="388" t="n"/>
      <c r="S23" s="388" t="n"/>
      <c r="T23" s="388" t="n"/>
      <c r="U23" s="388" t="n"/>
      <c r="V23" s="388" t="n"/>
      <c r="W23" s="388" t="n"/>
      <c r="X23" s="388" t="n"/>
      <c r="Y23" s="388" t="n"/>
      <c r="Z23" s="388" t="n"/>
      <c r="AA23" s="388" t="n"/>
      <c r="AB23" s="388" t="n"/>
      <c r="AC23" s="389" t="n"/>
      <c r="AD23" s="85" t="n"/>
      <c r="AE23" s="388" t="n"/>
      <c r="AF23" s="388" t="n"/>
      <c r="AG23" s="388" t="n"/>
      <c r="AH23" s="388" t="n"/>
      <c r="AI23" s="388" t="n"/>
      <c r="AJ23" s="388" t="n"/>
      <c r="AK23" s="388" t="n"/>
      <c r="AL23" s="388" t="n"/>
      <c r="AM23" s="102" t="n"/>
      <c r="AN23" s="418" t="n"/>
      <c r="AO23" s="388" t="n"/>
      <c r="AP23" s="388" t="n"/>
      <c r="AQ23" s="388" t="n"/>
      <c r="AR23" s="388" t="n"/>
      <c r="AS23" s="388" t="n"/>
      <c r="AT23" s="388" t="n"/>
      <c r="AU23" s="388" t="n"/>
      <c r="AV23" s="388" t="n"/>
      <c r="AW23" s="389" t="n"/>
      <c r="AX23" s="39" t="n"/>
      <c r="BM23" s="372" t="n"/>
    </row>
    <row r="24" hidden="1" ht="24" customHeight="1">
      <c r="B24" s="5" t="inlineStr"/>
      <c r="C24" s="391" t="n"/>
      <c r="D24" s="396" t="n"/>
      <c r="E24" s="417" t="inlineStr">
        <is>
          <t>the total gross receipts of the person in profession exceeds ten lakh rupees during the previous year; or</t>
        </is>
      </c>
      <c r="F24" s="388" t="n"/>
      <c r="G24" s="388" t="n"/>
      <c r="H24" s="388" t="n"/>
      <c r="I24" s="388" t="n"/>
      <c r="J24" s="388" t="n"/>
      <c r="K24" s="388" t="n"/>
      <c r="L24" s="388" t="n"/>
      <c r="M24" s="388" t="n"/>
      <c r="N24" s="388" t="n"/>
      <c r="O24" s="388" t="n"/>
      <c r="P24" s="388" t="n"/>
      <c r="Q24" s="388" t="n"/>
      <c r="R24" s="388" t="n"/>
      <c r="S24" s="388" t="n"/>
      <c r="T24" s="388" t="n"/>
      <c r="U24" s="388" t="n"/>
      <c r="V24" s="388" t="n"/>
      <c r="W24" s="388" t="n"/>
      <c r="X24" s="388" t="n"/>
      <c r="Y24" s="388" t="n"/>
      <c r="Z24" s="388" t="n"/>
      <c r="AA24" s="388" t="n"/>
      <c r="AB24" s="388" t="n"/>
      <c r="AC24" s="389" t="n"/>
      <c r="AD24" s="85" t="n"/>
      <c r="AE24" s="388" t="n"/>
      <c r="AF24" s="388" t="n"/>
      <c r="AG24" s="388" t="n"/>
      <c r="AH24" s="388" t="n"/>
      <c r="AI24" s="388" t="n"/>
      <c r="AJ24" s="388" t="n"/>
      <c r="AK24" s="388" t="n"/>
      <c r="AL24" s="388" t="n"/>
      <c r="AM24" s="102" t="n"/>
      <c r="AN24" s="104" t="n"/>
      <c r="AO24" s="388" t="n"/>
      <c r="AP24" s="388" t="n"/>
      <c r="AQ24" s="388" t="n"/>
      <c r="AR24" s="388" t="n"/>
      <c r="AS24" s="388" t="n"/>
      <c r="AT24" s="388" t="n"/>
      <c r="AU24" s="388" t="n"/>
      <c r="AV24" s="388" t="n"/>
      <c r="AW24" s="389" t="n"/>
      <c r="AX24" s="39" t="n"/>
      <c r="BM24" s="372" t="n"/>
    </row>
    <row r="25" ht="27" customHeight="1">
      <c r="B25" s="5" t="n"/>
      <c r="C25" s="391" t="n"/>
      <c r="D25" s="396" t="n"/>
      <c r="E25" s="417" t="inlineStr">
        <is>
          <t xml:space="preserve">the aggregate of tax deducted at source and tax collected at source during the previous year, in the case of the person, is twenty-five thousand rupees or more (fifty thousand for resident senior citizen); or </t>
        </is>
      </c>
      <c r="F25" s="388" t="n"/>
      <c r="G25" s="388" t="n"/>
      <c r="H25" s="388" t="n"/>
      <c r="I25" s="388" t="n"/>
      <c r="J25" s="388" t="n"/>
      <c r="K25" s="388" t="n"/>
      <c r="L25" s="388" t="n"/>
      <c r="M25" s="388" t="n"/>
      <c r="N25" s="388" t="n"/>
      <c r="O25" s="388" t="n"/>
      <c r="P25" s="388" t="n"/>
      <c r="Q25" s="388" t="n"/>
      <c r="R25" s="388" t="n"/>
      <c r="S25" s="388" t="n"/>
      <c r="T25" s="388" t="n"/>
      <c r="U25" s="388" t="n"/>
      <c r="V25" s="388" t="n"/>
      <c r="W25" s="388" t="n"/>
      <c r="X25" s="388" t="n"/>
      <c r="Y25" s="388" t="n"/>
      <c r="Z25" s="388" t="n"/>
      <c r="AA25" s="388" t="n"/>
      <c r="AB25" s="388" t="n"/>
      <c r="AC25" s="389" t="n"/>
      <c r="AD25" s="85" t="n"/>
      <c r="AE25" s="388" t="n"/>
      <c r="AF25" s="388" t="n"/>
      <c r="AG25" s="388" t="n"/>
      <c r="AH25" s="388" t="n"/>
      <c r="AI25" s="388" t="n"/>
      <c r="AJ25" s="388" t="n"/>
      <c r="AK25" s="388" t="n"/>
      <c r="AL25" s="388" t="n"/>
      <c r="AM25" s="102" t="n"/>
      <c r="AN25" s="104" t="n"/>
      <c r="AO25" s="388" t="n"/>
      <c r="AP25" s="388" t="n"/>
      <c r="AQ25" s="388" t="n"/>
      <c r="AR25" s="388" t="n"/>
      <c r="AS25" s="388" t="n"/>
      <c r="AT25" s="388" t="n"/>
      <c r="AU25" s="388" t="n"/>
      <c r="AV25" s="388" t="n"/>
      <c r="AW25" s="389" t="n"/>
      <c r="AX25" s="39" t="n"/>
      <c r="BM25" s="372" t="n"/>
    </row>
    <row r="26" ht="24" customHeight="1">
      <c r="B26" s="5" t="n"/>
      <c r="C26" s="391" t="n"/>
      <c r="D26" s="396" t="n"/>
      <c r="E26" s="417" t="inlineStr">
        <is>
          <t>The deposit in one or more savings bank account of the person, in aggregate, is fifty lakh rupees or more, in the previous year</t>
        </is>
      </c>
      <c r="F26" s="388" t="n"/>
      <c r="G26" s="388" t="n"/>
      <c r="H26" s="388" t="n"/>
      <c r="I26" s="388" t="n"/>
      <c r="J26" s="388" t="n"/>
      <c r="K26" s="388" t="n"/>
      <c r="L26" s="388" t="n"/>
      <c r="M26" s="388" t="n"/>
      <c r="N26" s="388" t="n"/>
      <c r="O26" s="388" t="n"/>
      <c r="P26" s="388" t="n"/>
      <c r="Q26" s="388" t="n"/>
      <c r="R26" s="388" t="n"/>
      <c r="S26" s="388" t="n"/>
      <c r="T26" s="388" t="n"/>
      <c r="U26" s="388" t="n"/>
      <c r="V26" s="388" t="n"/>
      <c r="W26" s="388" t="n"/>
      <c r="X26" s="388" t="n"/>
      <c r="Y26" s="388" t="n"/>
      <c r="Z26" s="388" t="n"/>
      <c r="AA26" s="388" t="n"/>
      <c r="AB26" s="388" t="n"/>
      <c r="AC26" s="389" t="n"/>
      <c r="AD26" s="104" t="n"/>
      <c r="AE26" s="388" t="n"/>
      <c r="AF26" s="388" t="n"/>
      <c r="AG26" s="388" t="n"/>
      <c r="AH26" s="388" t="n"/>
      <c r="AI26" s="388" t="n"/>
      <c r="AJ26" s="388" t="n"/>
      <c r="AK26" s="388" t="n"/>
      <c r="AL26" s="389" t="n"/>
      <c r="AM26" s="102" t="n"/>
      <c r="AN26" s="87" t="n"/>
      <c r="AO26" s="388" t="n"/>
      <c r="AP26" s="388" t="n"/>
      <c r="AQ26" s="388" t="n"/>
      <c r="AR26" s="388" t="n"/>
      <c r="AS26" s="388" t="n"/>
      <c r="AT26" s="388" t="n"/>
      <c r="AU26" s="388" t="n"/>
      <c r="AV26" s="388" t="n"/>
      <c r="AW26" s="389" t="n"/>
      <c r="AX26" s="39" t="n"/>
      <c r="BM26" s="372" t="n"/>
    </row>
    <row r="27" ht="30" customHeight="1">
      <c r="B27" s="5" t="n"/>
      <c r="C27" s="391" t="n"/>
      <c r="D27" s="396" t="n"/>
      <c r="E27" s="38" t="inlineStr">
        <is>
          <t>Email Address</t>
        </is>
      </c>
      <c r="F27" s="388" t="n"/>
      <c r="G27" s="388" t="n"/>
      <c r="H27" s="388" t="n"/>
      <c r="I27" s="388" t="n"/>
      <c r="J27" s="388" t="n"/>
      <c r="K27" s="388" t="n"/>
      <c r="L27" s="388" t="n"/>
      <c r="M27" s="388" t="n"/>
      <c r="N27" s="388" t="n"/>
      <c r="O27" s="389" t="n"/>
      <c r="P27" s="38" t="inlineStr">
        <is>
          <t xml:space="preserve">                        Mobile Number                                                                                              </t>
        </is>
      </c>
      <c r="Q27" s="388" t="n"/>
      <c r="R27" s="388" t="n"/>
      <c r="S27" s="388" t="n"/>
      <c r="T27" s="388" t="n"/>
      <c r="U27" s="388" t="n"/>
      <c r="V27" s="388" t="n"/>
      <c r="W27" s="388" t="n"/>
      <c r="X27" s="388" t="n"/>
      <c r="Y27" s="388" t="n"/>
      <c r="Z27" s="388" t="n"/>
      <c r="AA27" s="388" t="n"/>
      <c r="AB27" s="389" t="n"/>
      <c r="AC27" s="419" t="inlineStr">
        <is>
          <t xml:space="preserve">     Filed u/s                                  Filed  in response to notice u/s    </t>
        </is>
      </c>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9" t="n"/>
      <c r="AX27" s="39" t="n"/>
      <c r="BG27" s="372">
        <f>IF(AND(INT(MID(sheet1.DOB,4,2))=4,INT(MID(sheet1.DOB,1,2))=1),BM27,BM27)</f>
        <v/>
      </c>
      <c r="BH27" s="372" t="inlineStr">
        <is>
          <t>IncdSection80DDB</t>
        </is>
      </c>
      <c r="BI27" s="372">
        <f>MIN(MIN(BM27,VALUE(IncD.Section80DDB)),TOTAL_INCOME)</f>
        <v/>
      </c>
      <c r="BM27" s="372">
        <f>IF(BM15="1",40000,IF(BM15="2",100000))</f>
        <v/>
      </c>
      <c r="BN27" s="372">
        <f>IF(OR(BM15="1",BM14=1),40000,IF(OR(BM15="2",BM14=2),60000,IF(OR(BM15="3",BM14=3),80000,0)))</f>
        <v/>
      </c>
    </row>
    <row r="28" ht="25.5" customHeight="1">
      <c r="B28" s="5" t="n"/>
      <c r="C28" s="391" t="n"/>
      <c r="D28" s="396" t="n"/>
      <c r="E28" s="420" t="n"/>
      <c r="F28" s="401" t="n"/>
      <c r="G28" s="401" t="n"/>
      <c r="H28" s="401" t="n"/>
      <c r="I28" s="401" t="n"/>
      <c r="J28" s="401" t="n"/>
      <c r="K28" s="401" t="n"/>
      <c r="L28" s="401" t="n"/>
      <c r="M28" s="401" t="n"/>
      <c r="N28" s="401" t="n"/>
      <c r="O28" s="402" t="n"/>
      <c r="P28" s="117" t="n">
        <v>91</v>
      </c>
      <c r="Q28" s="103" t="n"/>
      <c r="R28" s="401" t="n"/>
      <c r="S28" s="401" t="n"/>
      <c r="T28" s="401" t="n"/>
      <c r="U28" s="401" t="n"/>
      <c r="V28" s="401" t="n"/>
      <c r="W28" s="401" t="n"/>
      <c r="X28" s="401" t="n"/>
      <c r="Y28" s="401" t="n"/>
      <c r="Z28" s="401" t="n"/>
      <c r="AA28" s="401" t="n"/>
      <c r="AB28" s="402" t="n"/>
      <c r="AC28" s="421" t="inlineStr">
        <is>
          <t>139(1)-On or before due date</t>
        </is>
      </c>
      <c r="AD28" s="401" t="n"/>
      <c r="AE28" s="401" t="n"/>
      <c r="AF28" s="401" t="n"/>
      <c r="AG28" s="401" t="n"/>
      <c r="AH28" s="401" t="n"/>
      <c r="AI28" s="401" t="n"/>
      <c r="AJ28" s="401" t="n"/>
      <c r="AK28" s="401" t="n"/>
      <c r="AL28" s="401" t="n"/>
      <c r="AM28" s="401" t="n"/>
      <c r="AN28" s="401" t="n"/>
      <c r="AO28" s="401" t="n"/>
      <c r="AP28" s="401" t="n"/>
      <c r="AQ28" s="401" t="n"/>
      <c r="AR28" s="401" t="n"/>
      <c r="AS28" s="401" t="n"/>
      <c r="AT28" s="401" t="n"/>
      <c r="AU28" s="401" t="n"/>
      <c r="AV28" s="401" t="n"/>
      <c r="AW28" s="402" t="n"/>
      <c r="AX28" s="39" t="n"/>
      <c r="BD28" s="51" t="inlineStr">
        <is>
          <t>11 - 139(1)-On or before due date</t>
        </is>
      </c>
    </row>
    <row r="29" hidden="1" ht="3.75" customHeight="1">
      <c r="B29" s="5" t="n"/>
      <c r="C29" s="391" t="n"/>
      <c r="D29" s="396" t="n"/>
      <c r="E29" s="422" t="inlineStr">
        <is>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is>
      </c>
      <c r="F29" s="401" t="n"/>
      <c r="G29" s="401" t="n"/>
      <c r="H29" s="401" t="n"/>
      <c r="I29" s="401" t="n"/>
      <c r="J29" s="401" t="n"/>
      <c r="K29" s="401" t="n"/>
      <c r="L29" s="401" t="n"/>
      <c r="M29" s="401" t="n"/>
      <c r="N29" s="401" t="n"/>
      <c r="O29" s="401" t="n"/>
      <c r="P29" s="401" t="n"/>
      <c r="Q29" s="401" t="n"/>
      <c r="R29" s="401" t="n"/>
      <c r="S29" s="401" t="n"/>
      <c r="T29" s="401" t="n"/>
      <c r="U29" s="401" t="n"/>
      <c r="V29" s="401" t="n"/>
      <c r="W29" s="401" t="n"/>
      <c r="X29" s="401" t="n"/>
      <c r="Y29" s="401" t="n"/>
      <c r="Z29" s="401" t="n"/>
      <c r="AA29" s="401" t="n"/>
      <c r="AB29" s="401" t="n"/>
      <c r="AC29" s="401" t="n"/>
      <c r="AD29" s="401" t="n"/>
      <c r="AE29" s="401" t="n"/>
      <c r="AF29" s="401" t="n"/>
      <c r="AG29" s="401" t="n"/>
      <c r="AH29" s="401" t="n"/>
      <c r="AI29" s="401" t="n"/>
      <c r="AJ29" s="401" t="n"/>
      <c r="AK29" s="401" t="n"/>
      <c r="AL29" s="401" t="n"/>
      <c r="AM29" s="401" t="n"/>
      <c r="AN29" s="401" t="n"/>
      <c r="AO29" s="401" t="n"/>
      <c r="AP29" s="401" t="n"/>
      <c r="AQ29" s="401" t="n"/>
      <c r="AR29" s="401" t="n"/>
      <c r="AS29" s="401" t="n"/>
      <c r="AT29" s="401" t="n"/>
      <c r="AU29" s="401" t="n"/>
      <c r="AV29" s="401" t="n"/>
      <c r="AW29" s="402" t="n"/>
      <c r="AX29" s="39" t="n"/>
      <c r="BD29" s="123" t="n"/>
    </row>
    <row r="30" ht="18.75" customHeight="1">
      <c r="B30" s="5" t="n"/>
      <c r="C30" s="391" t="n"/>
      <c r="D30" s="396" t="n"/>
      <c r="E30" s="423" t="inlineStr">
        <is>
          <t>If revised/defective then enter</t>
        </is>
      </c>
      <c r="F30" s="388" t="n"/>
      <c r="G30" s="388" t="n"/>
      <c r="H30" s="388" t="n"/>
      <c r="I30" s="388" t="n"/>
      <c r="J30" s="388" t="n"/>
      <c r="K30" s="388" t="n"/>
      <c r="L30" s="388"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9" t="n"/>
      <c r="AX30" s="39" t="n"/>
    </row>
    <row r="31" ht="23.25" customHeight="1">
      <c r="B31" s="5" t="n"/>
      <c r="C31" s="391" t="n"/>
      <c r="D31" s="396" t="n"/>
      <c r="E31" s="216" t="inlineStr">
        <is>
          <t>Receipt Number</t>
        </is>
      </c>
      <c r="F31" s="388" t="n"/>
      <c r="G31" s="388" t="n"/>
      <c r="H31" s="388" t="n"/>
      <c r="I31" s="388" t="n"/>
      <c r="J31" s="388" t="n"/>
      <c r="K31" s="388" t="n"/>
      <c r="L31" s="388" t="n"/>
      <c r="M31" s="388" t="n"/>
      <c r="N31" s="388" t="n"/>
      <c r="O31" s="389" t="n"/>
      <c r="P31" s="137" t="n"/>
      <c r="Q31" s="393" t="n"/>
      <c r="R31" s="393" t="n"/>
      <c r="S31" s="393" t="n"/>
      <c r="T31" s="393" t="n"/>
      <c r="U31" s="393" t="n"/>
      <c r="V31" s="393" t="n"/>
      <c r="W31" s="393" t="n"/>
      <c r="X31" s="393" t="n"/>
      <c r="Y31" s="393" t="n"/>
      <c r="Z31" s="394" t="n"/>
      <c r="AA31" s="216" t="inlineStr">
        <is>
          <t>Date of filing of original return</t>
        </is>
      </c>
      <c r="AB31" s="388" t="n"/>
      <c r="AC31" s="388" t="n"/>
      <c r="AD31" s="388" t="n"/>
      <c r="AE31" s="388" t="n"/>
      <c r="AF31" s="388" t="n"/>
      <c r="AG31" s="388" t="n"/>
      <c r="AH31" s="388" t="n"/>
      <c r="AI31" s="388" t="n"/>
      <c r="AJ31" s="388" t="n"/>
      <c r="AK31" s="388" t="n"/>
      <c r="AL31" s="388" t="n"/>
      <c r="AM31" s="389" t="n"/>
      <c r="AN31" s="424" t="n"/>
      <c r="AO31" s="388" t="n"/>
      <c r="AP31" s="388" t="n"/>
      <c r="AQ31" s="388" t="n"/>
      <c r="AR31" s="388" t="n"/>
      <c r="AS31" s="388" t="n"/>
      <c r="AT31" s="388" t="n"/>
      <c r="AU31" s="388" t="n"/>
      <c r="AV31" s="388" t="n"/>
      <c r="AW31" s="389" t="n"/>
      <c r="AX31" s="39" t="n"/>
      <c r="AY31" s="134" t="n"/>
      <c r="AZ31" s="134" t="n"/>
      <c r="BA31" s="134" t="n"/>
      <c r="BB31" s="134" t="n"/>
      <c r="BC31" s="134" t="n"/>
      <c r="BD31" s="134" t="n"/>
      <c r="BE31" s="134" t="n"/>
      <c r="BF31" s="134" t="n"/>
      <c r="BG31" s="134" t="n"/>
    </row>
    <row r="32" ht="17.25" customHeight="1">
      <c r="B32" s="5" t="n"/>
      <c r="C32" s="391" t="n"/>
      <c r="D32" s="396" t="n"/>
      <c r="E32" s="216" t="inlineStr">
        <is>
          <t>If filed in response to notice u/s 139(9)/142(1)/148/153C or order u/s 119(2)(b)-</t>
        </is>
      </c>
      <c r="F32" s="388" t="n"/>
      <c r="G32" s="388" t="n"/>
      <c r="H32" s="388" t="n"/>
      <c r="I32" s="388" t="n"/>
      <c r="J32" s="388" t="n"/>
      <c r="K32" s="388" t="n"/>
      <c r="L32" s="388" t="n"/>
      <c r="M32" s="388"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9" t="n"/>
      <c r="AX32" s="39" t="n"/>
      <c r="AY32" s="134" t="n"/>
      <c r="AZ32" s="134" t="n"/>
      <c r="BA32" s="134" t="n"/>
      <c r="BB32" s="134" t="n"/>
      <c r="BC32" s="134" t="n"/>
      <c r="BD32" s="134" t="n"/>
      <c r="BE32" s="134" t="n"/>
      <c r="BF32" s="134" t="n"/>
      <c r="BG32" s="134" t="n"/>
    </row>
    <row r="33" ht="29.25" customHeight="1">
      <c r="B33" s="5" t="n"/>
      <c r="C33" s="392" t="n"/>
      <c r="D33" s="394" t="n"/>
      <c r="E33" s="136" t="inlineStr">
        <is>
          <t>Unique Number/ Document Identification Number (DIN)</t>
        </is>
      </c>
      <c r="F33" s="393" t="n"/>
      <c r="G33" s="393" t="n"/>
      <c r="H33" s="393" t="n"/>
      <c r="I33" s="393" t="n"/>
      <c r="J33" s="393" t="n"/>
      <c r="K33" s="393" t="n"/>
      <c r="L33" s="393" t="n"/>
      <c r="M33" s="393" t="n"/>
      <c r="N33" s="393" t="n"/>
      <c r="O33" s="394" t="n"/>
      <c r="P33" s="137" t="n"/>
      <c r="Q33" s="393" t="n"/>
      <c r="R33" s="393" t="n"/>
      <c r="S33" s="393" t="n"/>
      <c r="T33" s="393" t="n"/>
      <c r="U33" s="393" t="n"/>
      <c r="V33" s="393" t="n"/>
      <c r="W33" s="393" t="n"/>
      <c r="X33" s="393" t="n"/>
      <c r="Y33" s="393" t="n"/>
      <c r="Z33" s="394" t="n"/>
      <c r="AA33" s="216" t="inlineStr">
        <is>
          <t>Date of such Notice or Order</t>
        </is>
      </c>
      <c r="AB33" s="388" t="n"/>
      <c r="AC33" s="388" t="n"/>
      <c r="AD33" s="388" t="n"/>
      <c r="AE33" s="388" t="n"/>
      <c r="AF33" s="388" t="n"/>
      <c r="AG33" s="388" t="n"/>
      <c r="AH33" s="388" t="n"/>
      <c r="AI33" s="388" t="n"/>
      <c r="AJ33" s="388" t="n"/>
      <c r="AK33" s="388" t="n"/>
      <c r="AL33" s="388" t="n"/>
      <c r="AM33" s="389" t="n"/>
      <c r="AN33" s="137" t="n"/>
      <c r="AO33" s="393" t="n"/>
      <c r="AP33" s="393" t="n"/>
      <c r="AQ33" s="393" t="n"/>
      <c r="AR33" s="393" t="n"/>
      <c r="AS33" s="393" t="n"/>
      <c r="AT33" s="393" t="n"/>
      <c r="AU33" s="393" t="n"/>
      <c r="AV33" s="393" t="n"/>
      <c r="AW33" s="394" t="n"/>
      <c r="AX33" s="39" t="n"/>
      <c r="AY33" s="134" t="n"/>
      <c r="AZ33" s="134" t="n"/>
      <c r="BA33" s="134" t="n"/>
      <c r="BB33" s="134" t="n"/>
      <c r="BC33" s="134" t="n"/>
      <c r="BD33" s="134" t="n"/>
      <c r="BE33" s="134" t="n"/>
      <c r="BF33" s="134" t="n"/>
      <c r="BG33" s="134" t="n"/>
    </row>
    <row r="34" hidden="1" ht="19.5" customHeight="1">
      <c r="B34" s="5" t="n"/>
      <c r="C34" s="138" t="n"/>
      <c r="D34" s="139" t="n"/>
      <c r="E34" s="216" t="inlineStr">
        <is>
          <t>Due Date of filing of ITR</t>
        </is>
      </c>
      <c r="F34" s="388" t="n"/>
      <c r="G34" s="388" t="n"/>
      <c r="H34" s="388" t="n"/>
      <c r="I34" s="388" t="n"/>
      <c r="J34" s="388" t="n"/>
      <c r="K34" s="388" t="n"/>
      <c r="L34" s="388" t="n"/>
      <c r="M34" s="388" t="n"/>
      <c r="N34" s="388" t="n"/>
      <c r="O34" s="389" t="n"/>
      <c r="P34" s="140" t="inlineStr">
        <is>
          <t>31/07/2025</t>
        </is>
      </c>
      <c r="Q34" s="388" t="n"/>
      <c r="R34" s="388" t="n"/>
      <c r="S34" s="388" t="n"/>
      <c r="T34" s="388" t="n"/>
      <c r="U34" s="388" t="n"/>
      <c r="V34" s="388" t="n"/>
      <c r="W34" s="388" t="n"/>
      <c r="X34" s="388" t="n"/>
      <c r="Y34" s="388" t="n"/>
      <c r="Z34" s="388" t="n"/>
      <c r="AA34" s="388" t="n"/>
      <c r="AB34" s="388" t="n"/>
      <c r="AC34" s="388" t="n"/>
      <c r="AD34" s="388" t="n"/>
      <c r="AE34" s="388" t="n"/>
      <c r="AF34" s="388" t="n"/>
      <c r="AG34" s="388" t="n"/>
      <c r="AH34" s="388" t="n"/>
      <c r="AI34" s="388" t="n"/>
      <c r="AJ34" s="388" t="n"/>
      <c r="AK34" s="388" t="n"/>
      <c r="AL34" s="388" t="n"/>
      <c r="AM34" s="388" t="n"/>
      <c r="AN34" s="388" t="n"/>
      <c r="AO34" s="388" t="n"/>
      <c r="AP34" s="388" t="n"/>
      <c r="AQ34" s="388" t="n"/>
      <c r="AR34" s="388" t="n"/>
      <c r="AS34" s="388" t="n"/>
      <c r="AT34" s="388" t="n"/>
      <c r="AU34" s="388" t="n"/>
      <c r="AV34" s="388" t="n"/>
      <c r="AW34" s="389" t="n"/>
      <c r="AX34" s="39" t="n"/>
      <c r="AY34" s="134" t="n"/>
      <c r="AZ34" s="134" t="n"/>
      <c r="BA34" s="134" t="n"/>
      <c r="BB34" s="134" t="n"/>
      <c r="BC34" s="134" t="n"/>
      <c r="BD34" s="134" t="n"/>
      <c r="BE34" s="134" t="n"/>
      <c r="BF34" s="134" t="n"/>
      <c r="BG34" s="134" t="n"/>
    </row>
    <row r="35" ht="21.75" customHeight="1">
      <c r="B35" s="5" t="n"/>
      <c r="C35" s="425" t="inlineStr">
        <is>
          <t xml:space="preserve">    SALARY /  PENSION</t>
        </is>
      </c>
      <c r="D35" s="387" t="n"/>
      <c r="E35" s="196" t="n"/>
      <c r="F35" s="78" t="inlineStr">
        <is>
          <t>i</t>
        </is>
      </c>
      <c r="G35" s="233" t="inlineStr">
        <is>
          <t>Gross Salary (ia + ib + ic + id + ie)</t>
        </is>
      </c>
      <c r="H35" s="388" t="n"/>
      <c r="I35" s="388" t="n"/>
      <c r="J35" s="388" t="n"/>
      <c r="K35" s="388" t="n"/>
      <c r="L35" s="388" t="n"/>
      <c r="M35" s="388" t="n"/>
      <c r="N35" s="388" t="n"/>
      <c r="O35" s="388" t="n"/>
      <c r="P35" s="388" t="n"/>
      <c r="Q35" s="388" t="n"/>
      <c r="R35" s="388" t="n"/>
      <c r="S35" s="388" t="n"/>
      <c r="T35" s="388" t="n"/>
      <c r="U35" s="388" t="n"/>
      <c r="V35" s="388" t="n"/>
      <c r="W35" s="388" t="n"/>
      <c r="X35" s="388" t="n"/>
      <c r="Y35" s="388" t="n"/>
      <c r="Z35" s="388" t="n"/>
      <c r="AA35" s="388" t="n"/>
      <c r="AB35" s="388" t="n"/>
      <c r="AC35" s="388" t="n"/>
      <c r="AD35" s="388" t="n"/>
      <c r="AE35" s="388" t="n"/>
      <c r="AF35" s="388" t="n"/>
      <c r="AG35" s="388" t="n"/>
      <c r="AH35" s="388" t="n"/>
      <c r="AI35" s="388" t="n"/>
      <c r="AJ35" s="388" t="n"/>
      <c r="AK35" s="388" t="n"/>
      <c r="AL35" s="388" t="n"/>
      <c r="AM35" s="388" t="n"/>
      <c r="AN35" s="389" t="n"/>
      <c r="AO35" s="201" t="n">
        <v>0</v>
      </c>
      <c r="AP35" s="426" t="n"/>
      <c r="AQ35" s="426" t="n"/>
      <c r="AR35" s="426" t="n"/>
      <c r="AS35" s="426" t="n"/>
      <c r="AT35" s="426" t="n"/>
      <c r="AU35" s="426" t="n"/>
      <c r="AV35" s="426" t="n"/>
      <c r="AW35" s="427" t="n"/>
      <c r="AX35" s="151" t="n"/>
    </row>
    <row r="36" ht="20.25" customHeight="1">
      <c r="B36" s="5" t="n"/>
      <c r="C36" s="391" t="n"/>
      <c r="D36" s="396" t="n"/>
      <c r="E36" s="154" t="n"/>
      <c r="F36" s="428" t="n"/>
      <c r="G36" s="193" t="inlineStr">
        <is>
          <t>a</t>
        </is>
      </c>
      <c r="H36" s="389" t="n"/>
      <c r="I36" s="233" t="inlineStr">
        <is>
          <t>Salary as per section 17(1)</t>
        </is>
      </c>
      <c r="J36" s="388" t="n"/>
      <c r="K36" s="388" t="n"/>
      <c r="L36" s="388" t="n"/>
      <c r="M36" s="388" t="n"/>
      <c r="N36" s="388" t="n"/>
      <c r="O36" s="388" t="n"/>
      <c r="P36" s="388" t="n"/>
      <c r="Q36" s="388" t="n"/>
      <c r="R36" s="388" t="n"/>
      <c r="S36" s="388" t="n"/>
      <c r="T36" s="388" t="n"/>
      <c r="U36" s="388" t="n"/>
      <c r="V36" s="388" t="n"/>
      <c r="W36" s="388" t="n"/>
      <c r="X36" s="388" t="n"/>
      <c r="Y36" s="388" t="n"/>
      <c r="Z36" s="388" t="n"/>
      <c r="AA36" s="388" t="n"/>
      <c r="AB36" s="388" t="n"/>
      <c r="AC36" s="388" t="n"/>
      <c r="AD36" s="388" t="n"/>
      <c r="AE36" s="388" t="n"/>
      <c r="AF36" s="388" t="n"/>
      <c r="AG36" s="388" t="n"/>
      <c r="AH36" s="388" t="n"/>
      <c r="AI36" s="388" t="n"/>
      <c r="AJ36" s="388" t="n"/>
      <c r="AK36" s="388" t="n"/>
      <c r="AL36" s="388" t="n"/>
      <c r="AM36" s="388" t="n"/>
      <c r="AN36" s="389" t="n"/>
      <c r="AO36" s="177" t="n"/>
      <c r="AP36" s="401" t="n"/>
      <c r="AQ36" s="401" t="n"/>
      <c r="AR36" s="401" t="n"/>
      <c r="AS36" s="401" t="n"/>
      <c r="AT36" s="401" t="n"/>
      <c r="AU36" s="401" t="n"/>
      <c r="AV36" s="401" t="n"/>
      <c r="AW36" s="402" t="n"/>
      <c r="AX36" s="151" t="n"/>
      <c r="AZ36" s="1">
        <f>COUNTIF(Others.NOI_1,"10(10B) First proviso - Compensation limit notified by CG in the Official Gazette")</f>
        <v/>
      </c>
      <c r="BA36" s="1">
        <f>COUNTIF(Others.NOI_2,"Interest accrued on contributions to provident fund to the extent taxable as per first proviso to section 10(11)")</f>
        <v/>
      </c>
      <c r="BK36" s="160">
        <f>IncD.Allowances+IncD.Perquisites+IncD.Profits</f>
        <v/>
      </c>
      <c r="BL36" s="1" t="inlineStr">
        <is>
          <t>SIT-86618 (Due to this SIT we have changed the condition</t>
        </is>
      </c>
    </row>
    <row r="37" ht="22.5" customHeight="1">
      <c r="B37" s="5" t="n"/>
      <c r="C37" s="391" t="n"/>
      <c r="D37" s="396" t="n"/>
      <c r="E37" s="154" t="n"/>
      <c r="F37" s="428" t="n"/>
      <c r="G37" s="161" t="inlineStr">
        <is>
          <t>b</t>
        </is>
      </c>
      <c r="H37" s="388" t="n"/>
      <c r="I37" s="233" t="inlineStr">
        <is>
          <t>Value of perquisites as per section 17(2)</t>
        </is>
      </c>
      <c r="J37" s="388" t="n"/>
      <c r="K37" s="388" t="n"/>
      <c r="L37" s="388" t="n"/>
      <c r="M37" s="388" t="n"/>
      <c r="N37" s="388" t="n"/>
      <c r="O37" s="388" t="n"/>
      <c r="P37" s="388" t="n"/>
      <c r="Q37" s="388" t="n"/>
      <c r="R37" s="388" t="n"/>
      <c r="S37" s="388" t="n"/>
      <c r="T37" s="388" t="n"/>
      <c r="U37" s="388" t="n"/>
      <c r="V37" s="388" t="n"/>
      <c r="W37" s="388" t="n"/>
      <c r="X37" s="388" t="n"/>
      <c r="Y37" s="388" t="n"/>
      <c r="Z37" s="388" t="n"/>
      <c r="AA37" s="388" t="n"/>
      <c r="AB37" s="388" t="n"/>
      <c r="AC37" s="388" t="n"/>
      <c r="AD37" s="388" t="n"/>
      <c r="AE37" s="388" t="n"/>
      <c r="AF37" s="388" t="n"/>
      <c r="AG37" s="388" t="n"/>
      <c r="AH37" s="388" t="n"/>
      <c r="AI37" s="388" t="n"/>
      <c r="AJ37" s="388" t="n"/>
      <c r="AK37" s="388" t="n"/>
      <c r="AL37" s="388" t="n"/>
      <c r="AM37" s="388" t="n"/>
      <c r="AN37" s="389" t="n"/>
      <c r="AO37" s="177" t="n"/>
      <c r="AP37" s="401" t="n"/>
      <c r="AQ37" s="401" t="n"/>
      <c r="AR37" s="401" t="n"/>
      <c r="AS37" s="401" t="n"/>
      <c r="AT37" s="401" t="n"/>
      <c r="AU37" s="401" t="n"/>
      <c r="AV37" s="401" t="n"/>
      <c r="AW37" s="402" t="n"/>
      <c r="AX37" s="151" t="n"/>
      <c r="AZ37" s="1">
        <f>COUNTIF(Others.NOI_1,"10(10B) Second proviso - Compensation under scheme approved by the Central Government")</f>
        <v/>
      </c>
      <c r="BA37" s="1">
        <f>COUNTIF(Others.NOI_2,"Interest accrued on contributions to provident fund to the extent taxable as per second proviso to section 10(11)")</f>
        <v/>
      </c>
    </row>
    <row r="38" ht="22.5" customHeight="1">
      <c r="B38" s="5" t="n"/>
      <c r="C38" s="391" t="n"/>
      <c r="D38" s="396" t="n"/>
      <c r="E38" s="154" t="n"/>
      <c r="F38" s="429" t="n"/>
      <c r="G38" s="161" t="inlineStr">
        <is>
          <t>c</t>
        </is>
      </c>
      <c r="H38" s="388" t="n"/>
      <c r="I38" s="233" t="inlineStr">
        <is>
          <t>Profit in lieu of salary  as per section 17(3)</t>
        </is>
      </c>
      <c r="J38" s="388" t="n"/>
      <c r="K38" s="388" t="n"/>
      <c r="L38" s="388" t="n"/>
      <c r="M38" s="388" t="n"/>
      <c r="N38" s="388" t="n"/>
      <c r="O38" s="388" t="n"/>
      <c r="P38" s="388" t="n"/>
      <c r="Q38" s="388" t="n"/>
      <c r="R38" s="388" t="n"/>
      <c r="S38" s="388" t="n"/>
      <c r="T38" s="388" t="n"/>
      <c r="U38" s="388" t="n"/>
      <c r="V38" s="388" t="n"/>
      <c r="W38" s="388" t="n"/>
      <c r="X38" s="388" t="n"/>
      <c r="Y38" s="388" t="n"/>
      <c r="Z38" s="388" t="n"/>
      <c r="AA38" s="388" t="n"/>
      <c r="AB38" s="388" t="n"/>
      <c r="AC38" s="388" t="n"/>
      <c r="AD38" s="388" t="n"/>
      <c r="AE38" s="388" t="n"/>
      <c r="AF38" s="388" t="n"/>
      <c r="AG38" s="388" t="n"/>
      <c r="AH38" s="388" t="n"/>
      <c r="AI38" s="388" t="n"/>
      <c r="AJ38" s="388" t="n"/>
      <c r="AK38" s="388" t="n"/>
      <c r="AL38" s="388" t="n"/>
      <c r="AM38" s="388" t="n"/>
      <c r="AN38" s="389" t="n"/>
      <c r="AO38" s="177" t="n"/>
      <c r="AP38" s="401" t="n"/>
      <c r="AQ38" s="401" t="n"/>
      <c r="AR38" s="401" t="n"/>
      <c r="AS38" s="401" t="n"/>
      <c r="AT38" s="401" t="n"/>
      <c r="AU38" s="401" t="n"/>
      <c r="AV38" s="401" t="n"/>
      <c r="AW38" s="402" t="n"/>
      <c r="AX38" s="151" t="n"/>
      <c r="AZ38" s="1">
        <f>COUNTIF(Others.NOI_1,"Sec 10(10C)- Amount received/receivable on voluntary retirement or termination of service")</f>
        <v/>
      </c>
      <c r="BA38" s="1">
        <f>COUNTIF(Others.NOI_2,"Interest accrued on contributions to provident fund to the extent taxable as per first proviso to section 10(12)")</f>
        <v/>
      </c>
      <c r="BB38" s="1">
        <f>Sheet1.HRA</f>
        <v/>
      </c>
    </row>
    <row r="39" ht="22.5" customHeight="1">
      <c r="B39" s="5" t="n"/>
      <c r="C39" s="391" t="n"/>
      <c r="D39" s="396" t="n"/>
      <c r="E39" s="154" t="n"/>
      <c r="F39" s="164" t="n"/>
      <c r="G39" s="193" t="inlineStr">
        <is>
          <t>d</t>
        </is>
      </c>
      <c r="H39" s="389" t="n"/>
      <c r="I39" s="233" t="inlineStr">
        <is>
          <t>Income from retirement benefit account maintained in a notified country u/s 89A</t>
        </is>
      </c>
      <c r="J39" s="388" t="n"/>
      <c r="K39" s="388" t="n"/>
      <c r="L39" s="388" t="n"/>
      <c r="M39" s="388" t="n"/>
      <c r="N39" s="388" t="n"/>
      <c r="O39" s="388" t="n"/>
      <c r="P39" s="388" t="n"/>
      <c r="Q39" s="388" t="n"/>
      <c r="R39" s="388" t="n"/>
      <c r="S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9" t="n"/>
      <c r="AO39" s="201" t="n">
        <v>0</v>
      </c>
      <c r="AP39" s="426" t="n"/>
      <c r="AQ39" s="426" t="n"/>
      <c r="AR39" s="426" t="n"/>
      <c r="AS39" s="426" t="n"/>
      <c r="AT39" s="426" t="n"/>
      <c r="AU39" s="426" t="n"/>
      <c r="AV39" s="426" t="n"/>
      <c r="AW39" s="427" t="n"/>
      <c r="AX39" s="151" t="n"/>
      <c r="AZ39" s="1">
        <f>SUM(AZ36:AZ38)</f>
        <v/>
      </c>
      <c r="BA39" s="1">
        <f>COUNTIF(Others.NOI_2,"Interest accrued on contributions to provident fund to the extent taxable as per second proviso to section 10(12)")</f>
        <v/>
      </c>
      <c r="BB39" s="160">
        <f>SUMIF(Others.NOI_1,"Sec 10(13A)-Allowance to meet expenditure incurred on house rent",Others.Amount_1)</f>
        <v/>
      </c>
      <c r="BC39" s="1" t="inlineStr">
        <is>
          <t>This is old formula of 10(13A)</t>
        </is>
      </c>
    </row>
    <row r="40" ht="22.5" customHeight="1">
      <c r="B40" s="5" t="n"/>
      <c r="C40" s="391" t="n"/>
      <c r="D40" s="396" t="n"/>
      <c r="E40" s="154" t="n"/>
      <c r="F40" s="164" t="n"/>
      <c r="G40" s="193" t="n"/>
      <c r="H40" s="389" t="n"/>
      <c r="I40" s="193" t="inlineStr">
        <is>
          <t>Country</t>
        </is>
      </c>
      <c r="J40" s="388" t="n"/>
      <c r="K40" s="388" t="n"/>
      <c r="L40" s="388" t="n"/>
      <c r="M40" s="388" t="n"/>
      <c r="N40" s="388" t="n"/>
      <c r="O40" s="388" t="n"/>
      <c r="P40" s="388" t="n"/>
      <c r="Q40" s="388" t="n"/>
      <c r="R40" s="388" t="n"/>
      <c r="S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9" t="n"/>
      <c r="AO40" s="193" t="inlineStr">
        <is>
          <t>Amount</t>
        </is>
      </c>
      <c r="AP40" s="388" t="n"/>
      <c r="AQ40" s="388" t="n"/>
      <c r="AR40" s="388" t="n"/>
      <c r="AS40" s="388" t="n"/>
      <c r="AT40" s="388" t="n"/>
      <c r="AU40" s="388" t="n"/>
      <c r="AV40" s="388" t="n"/>
      <c r="AW40" s="389" t="n"/>
      <c r="AX40" s="151" t="n"/>
    </row>
    <row r="41" ht="22.5" customHeight="1">
      <c r="B41" s="5" t="n"/>
      <c r="C41" s="391" t="n"/>
      <c r="D41" s="396" t="n"/>
      <c r="E41" s="154" t="n"/>
      <c r="F41" s="164" t="n"/>
      <c r="G41" s="193" t="n"/>
      <c r="H41" s="389" t="n"/>
      <c r="I41" s="233" t="inlineStr">
        <is>
          <t>United States of America</t>
        </is>
      </c>
      <c r="J41" s="388" t="n"/>
      <c r="K41" s="388" t="n"/>
      <c r="L41" s="388" t="n"/>
      <c r="M41" s="388" t="n"/>
      <c r="N41" s="388" t="n"/>
      <c r="O41" s="388" t="n"/>
      <c r="P41" s="388" t="n"/>
      <c r="Q41" s="388" t="n"/>
      <c r="R41" s="388" t="n"/>
      <c r="S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9" t="n"/>
      <c r="AO41" s="177" t="n"/>
      <c r="AP41" s="401" t="n"/>
      <c r="AQ41" s="401" t="n"/>
      <c r="AR41" s="401" t="n"/>
      <c r="AS41" s="401" t="n"/>
      <c r="AT41" s="401" t="n"/>
      <c r="AU41" s="401" t="n"/>
      <c r="AV41" s="401" t="n"/>
      <c r="AW41" s="402" t="n"/>
      <c r="AX41" s="151" t="n"/>
    </row>
    <row r="42" ht="22.5" customHeight="1">
      <c r="B42" s="5" t="n"/>
      <c r="C42" s="391" t="n"/>
      <c r="D42" s="396" t="n"/>
      <c r="E42" s="154" t="n"/>
      <c r="F42" s="164" t="n"/>
      <c r="G42" s="193" t="n"/>
      <c r="H42" s="389" t="n"/>
      <c r="I42" s="233" t="inlineStr">
        <is>
          <t>United Kingdom of Great Britain and Northern Ireland</t>
        </is>
      </c>
      <c r="J42" s="388" t="n"/>
      <c r="K42" s="388" t="n"/>
      <c r="L42" s="388" t="n"/>
      <c r="M42" s="388" t="n"/>
      <c r="N42" s="388" t="n"/>
      <c r="O42" s="388" t="n"/>
      <c r="P42" s="388" t="n"/>
      <c r="Q42" s="388" t="n"/>
      <c r="R42" s="388" t="n"/>
      <c r="S42" s="388" t="n"/>
      <c r="T42" s="388" t="n"/>
      <c r="U42" s="388" t="n"/>
      <c r="V42" s="388" t="n"/>
      <c r="W42" s="388" t="n"/>
      <c r="X42" s="388" t="n"/>
      <c r="Y42" s="388" t="n"/>
      <c r="Z42" s="388" t="n"/>
      <c r="AA42" s="388" t="n"/>
      <c r="AB42" s="388" t="n"/>
      <c r="AC42" s="388" t="n"/>
      <c r="AD42" s="388" t="n"/>
      <c r="AE42" s="388" t="n"/>
      <c r="AF42" s="388" t="n"/>
      <c r="AG42" s="388" t="n"/>
      <c r="AH42" s="388" t="n"/>
      <c r="AI42" s="388" t="n"/>
      <c r="AJ42" s="388" t="n"/>
      <c r="AK42" s="388" t="n"/>
      <c r="AL42" s="388" t="n"/>
      <c r="AM42" s="388" t="n"/>
      <c r="AN42" s="389" t="n"/>
      <c r="AO42" s="177" t="n"/>
      <c r="AP42" s="401" t="n"/>
      <c r="AQ42" s="401" t="n"/>
      <c r="AR42" s="401" t="n"/>
      <c r="AS42" s="401" t="n"/>
      <c r="AT42" s="401" t="n"/>
      <c r="AU42" s="401" t="n"/>
      <c r="AV42" s="401" t="n"/>
      <c r="AW42" s="402" t="n"/>
      <c r="AX42" s="151" t="n"/>
    </row>
    <row r="43" ht="22.5" customHeight="1">
      <c r="B43" s="5" t="n"/>
      <c r="C43" s="391" t="n"/>
      <c r="D43" s="396" t="n"/>
      <c r="E43" s="154" t="n"/>
      <c r="F43" s="164" t="n"/>
      <c r="G43" s="193" t="n"/>
      <c r="H43" s="389" t="n"/>
      <c r="I43" s="233" t="inlineStr">
        <is>
          <t>Canada</t>
        </is>
      </c>
      <c r="J43" s="388" t="n"/>
      <c r="K43" s="388" t="n"/>
      <c r="L43" s="388" t="n"/>
      <c r="M43" s="388" t="n"/>
      <c r="N43" s="388" t="n"/>
      <c r="O43" s="388" t="n"/>
      <c r="P43" s="388" t="n"/>
      <c r="Q43" s="388" t="n"/>
      <c r="R43" s="388" t="n"/>
      <c r="S43" s="388" t="n"/>
      <c r="T43" s="388" t="n"/>
      <c r="U43" s="388" t="n"/>
      <c r="V43" s="388" t="n"/>
      <c r="W43" s="388" t="n"/>
      <c r="X43" s="388" t="n"/>
      <c r="Y43" s="388" t="n"/>
      <c r="Z43" s="388" t="n"/>
      <c r="AA43" s="388" t="n"/>
      <c r="AB43" s="388" t="n"/>
      <c r="AC43" s="388" t="n"/>
      <c r="AD43" s="388" t="n"/>
      <c r="AE43" s="388" t="n"/>
      <c r="AF43" s="388" t="n"/>
      <c r="AG43" s="388" t="n"/>
      <c r="AH43" s="388" t="n"/>
      <c r="AI43" s="388" t="n"/>
      <c r="AJ43" s="388" t="n"/>
      <c r="AK43" s="388" t="n"/>
      <c r="AL43" s="388" t="n"/>
      <c r="AM43" s="388" t="n"/>
      <c r="AN43" s="389" t="n"/>
      <c r="AO43" s="177" t="n"/>
      <c r="AP43" s="401" t="n"/>
      <c r="AQ43" s="401" t="n"/>
      <c r="AR43" s="401" t="n"/>
      <c r="AS43" s="401" t="n"/>
      <c r="AT43" s="401" t="n"/>
      <c r="AU43" s="401" t="n"/>
      <c r="AV43" s="401" t="n"/>
      <c r="AW43" s="402" t="n"/>
      <c r="AX43" s="151" t="n"/>
    </row>
    <row r="44" ht="22.5" customHeight="1">
      <c r="B44" s="5" t="n"/>
      <c r="C44" s="391" t="n"/>
      <c r="D44" s="396" t="n"/>
      <c r="E44" s="154" t="n"/>
      <c r="F44" s="164" t="n"/>
      <c r="G44" s="193" t="inlineStr">
        <is>
          <t>e</t>
        </is>
      </c>
      <c r="H44" s="389" t="n"/>
      <c r="I44" s="233" t="inlineStr">
        <is>
          <t>Income from retirement benefit account maintained in a country  other than notified country u/s 89A</t>
        </is>
      </c>
      <c r="J44" s="388" t="n"/>
      <c r="K44" s="388" t="n"/>
      <c r="L44" s="388" t="n"/>
      <c r="M44" s="388" t="n"/>
      <c r="N44" s="388" t="n"/>
      <c r="O44" s="388" t="n"/>
      <c r="P44" s="388" t="n"/>
      <c r="Q44" s="388" t="n"/>
      <c r="R44" s="388" t="n"/>
      <c r="S44" s="388" t="n"/>
      <c r="T44" s="388" t="n"/>
      <c r="U44" s="388" t="n"/>
      <c r="V44" s="388" t="n"/>
      <c r="W44" s="388" t="n"/>
      <c r="X44" s="388" t="n"/>
      <c r="Y44" s="388" t="n"/>
      <c r="Z44" s="388" t="n"/>
      <c r="AA44" s="388" t="n"/>
      <c r="AB44" s="388" t="n"/>
      <c r="AC44" s="388" t="n"/>
      <c r="AD44" s="388" t="n"/>
      <c r="AE44" s="388" t="n"/>
      <c r="AF44" s="388" t="n"/>
      <c r="AG44" s="388" t="n"/>
      <c r="AH44" s="388" t="n"/>
      <c r="AI44" s="388" t="n"/>
      <c r="AJ44" s="388" t="n"/>
      <c r="AK44" s="388" t="n"/>
      <c r="AL44" s="388" t="n"/>
      <c r="AM44" s="388" t="n"/>
      <c r="AN44" s="389" t="n"/>
      <c r="AO44" s="177" t="n"/>
      <c r="AP44" s="401" t="n"/>
      <c r="AQ44" s="401" t="n"/>
      <c r="AR44" s="401" t="n"/>
      <c r="AS44" s="401" t="n"/>
      <c r="AT44" s="401" t="n"/>
      <c r="AU44" s="401" t="n"/>
      <c r="AV44" s="401" t="n"/>
      <c r="AW44" s="402" t="n"/>
      <c r="AX44" s="151" t="n"/>
      <c r="BA44" s="1">
        <f>SUM(BA36:BA39)</f>
        <v/>
      </c>
    </row>
    <row r="45" ht="23.25" customHeight="1">
      <c r="B45" s="5" t="n"/>
      <c r="C45" s="391" t="n"/>
      <c r="D45" s="396" t="n"/>
      <c r="E45" s="154" t="n"/>
      <c r="F45" s="166" t="inlineStr">
        <is>
          <t>ii</t>
        </is>
      </c>
      <c r="G45" s="233" t="inlineStr">
        <is>
          <t xml:space="preserve">Less : Allowances to the extent exempt u/s 10 (Ensure that it is included in salary income u/s 17(1)/17(2)/17(3) ) </t>
        </is>
      </c>
      <c r="H45" s="388" t="n"/>
      <c r="I45" s="388" t="n"/>
      <c r="J45" s="388" t="n"/>
      <c r="K45" s="388" t="n"/>
      <c r="L45" s="388" t="n"/>
      <c r="M45" s="388" t="n"/>
      <c r="N45" s="388" t="n"/>
      <c r="O45" s="388" t="n"/>
      <c r="P45" s="388" t="n"/>
      <c r="Q45" s="388" t="n"/>
      <c r="R45" s="388" t="n"/>
      <c r="S45" s="388" t="n"/>
      <c r="T45" s="388" t="n"/>
      <c r="U45" s="388" t="n"/>
      <c r="V45" s="388" t="n"/>
      <c r="W45" s="388" t="n"/>
      <c r="X45" s="388" t="n"/>
      <c r="Y45" s="388" t="n"/>
      <c r="Z45" s="388" t="n"/>
      <c r="AA45" s="388" t="n"/>
      <c r="AB45" s="388" t="n"/>
      <c r="AC45" s="388" t="n"/>
      <c r="AD45" s="388" t="n"/>
      <c r="AE45" s="388" t="n"/>
      <c r="AF45" s="388" t="n"/>
      <c r="AG45" s="388" t="n"/>
      <c r="AH45" s="388" t="n"/>
      <c r="AI45" s="388" t="n"/>
      <c r="AJ45" s="388" t="n"/>
      <c r="AK45" s="388" t="n"/>
      <c r="AL45" s="388" t="n"/>
      <c r="AM45" s="388" t="n"/>
      <c r="AN45" s="389" t="n"/>
      <c r="AO45" s="201" t="n">
        <v>0</v>
      </c>
      <c r="AP45" s="426" t="n"/>
      <c r="AQ45" s="426" t="n"/>
      <c r="AR45" s="426" t="n"/>
      <c r="AS45" s="426" t="n"/>
      <c r="AT45" s="426" t="n"/>
      <c r="AU45" s="426" t="n"/>
      <c r="AV45" s="426" t="n"/>
      <c r="AW45" s="427" t="n"/>
      <c r="AX45" s="151" t="n"/>
    </row>
    <row r="46" ht="22.5" customHeight="1">
      <c r="B46" s="5" t="n"/>
      <c r="C46" s="167" t="n"/>
      <c r="D46" s="168" t="n"/>
      <c r="E46" s="154" t="n"/>
      <c r="F46" s="169" t="n"/>
      <c r="G46" s="193" t="inlineStr">
        <is>
          <t>Sl.No.</t>
        </is>
      </c>
      <c r="H46" s="388" t="n"/>
      <c r="I46" s="389" t="n"/>
      <c r="J46" s="193" t="inlineStr">
        <is>
          <t>Nature of Exempt Allowance</t>
        </is>
      </c>
      <c r="K46" s="388" t="n"/>
      <c r="L46" s="388" t="n"/>
      <c r="M46" s="388" t="n"/>
      <c r="N46" s="388" t="n"/>
      <c r="O46" s="388" t="n"/>
      <c r="P46" s="388" t="n"/>
      <c r="Q46" s="388" t="n"/>
      <c r="R46" s="388" t="n"/>
      <c r="S46" s="388" t="n"/>
      <c r="T46" s="388" t="n"/>
      <c r="U46" s="388" t="n"/>
      <c r="V46" s="388" t="n"/>
      <c r="W46" s="388" t="n"/>
      <c r="X46" s="388" t="n"/>
      <c r="Y46" s="389" t="n"/>
      <c r="Z46" s="193" t="inlineStr">
        <is>
          <t xml:space="preserve">Description ( If 'Any Other' selected) </t>
        </is>
      </c>
      <c r="AA46" s="388" t="n"/>
      <c r="AB46" s="388" t="n"/>
      <c r="AC46" s="388" t="n"/>
      <c r="AD46" s="388" t="n"/>
      <c r="AE46" s="388" t="n"/>
      <c r="AF46" s="388" t="n"/>
      <c r="AG46" s="388" t="n"/>
      <c r="AH46" s="388" t="n"/>
      <c r="AI46" s="388" t="n"/>
      <c r="AJ46" s="388" t="n"/>
      <c r="AK46" s="388" t="n"/>
      <c r="AL46" s="388" t="n"/>
      <c r="AM46" s="388" t="n"/>
      <c r="AN46" s="389" t="n"/>
      <c r="AO46" s="193" t="inlineStr">
        <is>
          <t>Amount</t>
        </is>
      </c>
      <c r="AP46" s="388" t="n"/>
      <c r="AQ46" s="388" t="n"/>
      <c r="AR46" s="388" t="n"/>
      <c r="AS46" s="388" t="n"/>
      <c r="AT46" s="388" t="n"/>
      <c r="AU46" s="388" t="n"/>
      <c r="AV46" s="388" t="n"/>
      <c r="AW46" s="389" t="n"/>
      <c r="AX46" s="151" t="n"/>
    </row>
    <row r="47" ht="57" customHeight="1">
      <c r="B47" s="5" t="n"/>
      <c r="C47" s="167" t="n"/>
      <c r="D47" s="168" t="n"/>
      <c r="E47" s="200" t="n">
        <v>1</v>
      </c>
      <c r="F47" s="169" t="n"/>
      <c r="G47" s="193" t="n">
        <v>1</v>
      </c>
      <c r="H47" s="388" t="n"/>
      <c r="I47" s="389" t="n"/>
      <c r="J47" s="430" t="inlineStr">
        <is>
          <t>(Select)</t>
        </is>
      </c>
      <c r="K47" s="401" t="n"/>
      <c r="L47" s="401" t="n"/>
      <c r="M47" s="401" t="n"/>
      <c r="N47" s="401" t="n"/>
      <c r="O47" s="401" t="n"/>
      <c r="P47" s="401" t="n"/>
      <c r="Q47" s="401" t="n"/>
      <c r="R47" s="401" t="n"/>
      <c r="S47" s="401" t="n"/>
      <c r="T47" s="401" t="n"/>
      <c r="U47" s="401" t="n"/>
      <c r="V47" s="401" t="n"/>
      <c r="W47" s="401" t="n"/>
      <c r="X47" s="401" t="n"/>
      <c r="Y47" s="402" t="n"/>
      <c r="Z47" s="431" t="n"/>
      <c r="AA47" s="388" t="n"/>
      <c r="AB47" s="388" t="n"/>
      <c r="AC47" s="388" t="n"/>
      <c r="AD47" s="388" t="n"/>
      <c r="AE47" s="388" t="n"/>
      <c r="AF47" s="388" t="n"/>
      <c r="AG47" s="388" t="n"/>
      <c r="AH47" s="388" t="n"/>
      <c r="AI47" s="388" t="n"/>
      <c r="AJ47" s="388" t="n"/>
      <c r="AK47" s="388" t="n"/>
      <c r="AL47" s="388" t="n"/>
      <c r="AM47" s="388" t="n"/>
      <c r="AN47" s="389" t="n"/>
      <c r="AO47" s="177" t="n"/>
      <c r="AP47" s="401" t="n"/>
      <c r="AQ47" s="401" t="n"/>
      <c r="AR47" s="401" t="n"/>
      <c r="AS47" s="401" t="n"/>
      <c r="AT47" s="401" t="n"/>
      <c r="AU47" s="401" t="n"/>
      <c r="AV47" s="401" t="n"/>
      <c r="AW47" s="402" t="n"/>
      <c r="AX47" s="151" t="n"/>
    </row>
    <row r="48" ht="55.5" customHeight="1">
      <c r="B48" s="5" t="n"/>
      <c r="C48" s="167" t="n"/>
      <c r="D48" s="168" t="n"/>
      <c r="E48" s="200" t="n"/>
      <c r="F48" s="169" t="n"/>
      <c r="G48" s="193">
        <f>G47+1</f>
        <v/>
      </c>
      <c r="H48" s="388" t="n"/>
      <c r="I48" s="389" t="n"/>
      <c r="J48" s="430" t="inlineStr">
        <is>
          <t>(Select)</t>
        </is>
      </c>
      <c r="K48" s="401" t="n"/>
      <c r="L48" s="401" t="n"/>
      <c r="M48" s="401" t="n"/>
      <c r="N48" s="401" t="n"/>
      <c r="O48" s="401" t="n"/>
      <c r="P48" s="401" t="n"/>
      <c r="Q48" s="401" t="n"/>
      <c r="R48" s="401" t="n"/>
      <c r="S48" s="401" t="n"/>
      <c r="T48" s="401" t="n"/>
      <c r="U48" s="401" t="n"/>
      <c r="V48" s="401" t="n"/>
      <c r="W48" s="401" t="n"/>
      <c r="X48" s="401" t="n"/>
      <c r="Y48" s="402" t="n"/>
      <c r="Z48" s="431" t="n"/>
      <c r="AA48" s="388" t="n"/>
      <c r="AB48" s="388" t="n"/>
      <c r="AC48" s="388" t="n"/>
      <c r="AD48" s="388" t="n"/>
      <c r="AE48" s="388" t="n"/>
      <c r="AF48" s="388" t="n"/>
      <c r="AG48" s="388" t="n"/>
      <c r="AH48" s="388" t="n"/>
      <c r="AI48" s="388" t="n"/>
      <c r="AJ48" s="388" t="n"/>
      <c r="AK48" s="388" t="n"/>
      <c r="AL48" s="388" t="n"/>
      <c r="AM48" s="388" t="n"/>
      <c r="AN48" s="389" t="n"/>
      <c r="AO48" s="177" t="n"/>
      <c r="AP48" s="401" t="n"/>
      <c r="AQ48" s="401" t="n"/>
      <c r="AR48" s="401" t="n"/>
      <c r="AS48" s="401" t="n"/>
      <c r="AT48" s="401" t="n"/>
      <c r="AU48" s="401" t="n"/>
      <c r="AV48" s="401" t="n"/>
      <c r="AW48" s="402" t="n"/>
      <c r="AX48" s="151" t="n"/>
    </row>
    <row r="49" ht="28.5" customHeight="1">
      <c r="B49" s="5" t="n"/>
      <c r="C49" s="167" t="n"/>
      <c r="D49" s="168" t="n"/>
      <c r="E49" s="200" t="n"/>
      <c r="F49" s="187" t="n"/>
      <c r="G49" s="432" t="n"/>
      <c r="H49" s="388" t="n"/>
      <c r="I49" s="388" t="n"/>
      <c r="J49" s="388" t="n"/>
      <c r="K49" s="388" t="n"/>
      <c r="L49" s="388" t="n"/>
      <c r="M49" s="388" t="n"/>
      <c r="N49" s="388" t="n"/>
      <c r="O49" s="388" t="n"/>
      <c r="P49" s="388" t="n"/>
      <c r="Q49" s="388" t="n"/>
      <c r="R49" s="388" t="n"/>
      <c r="S49" s="388" t="n"/>
      <c r="T49" s="388" t="n"/>
      <c r="U49" s="388" t="n"/>
      <c r="V49" s="388" t="n"/>
      <c r="W49" s="388" t="n"/>
      <c r="X49" s="388" t="n"/>
      <c r="Y49" s="388" t="n"/>
      <c r="Z49" s="388" t="n"/>
      <c r="AA49" s="388" t="n"/>
      <c r="AB49" s="388" t="n"/>
      <c r="AC49" s="388" t="n"/>
      <c r="AD49" s="388" t="n"/>
      <c r="AE49" s="388" t="n"/>
      <c r="AF49" s="388" t="n"/>
      <c r="AG49" s="388" t="n"/>
      <c r="AH49" s="388" t="n"/>
      <c r="AI49" s="388" t="n"/>
      <c r="AJ49" s="388" t="n"/>
      <c r="AK49" s="388" t="n"/>
      <c r="AL49" s="388" t="n"/>
      <c r="AM49" s="388" t="n"/>
      <c r="AN49" s="388" t="n"/>
      <c r="AO49" s="388" t="n"/>
      <c r="AP49" s="388" t="n"/>
      <c r="AQ49" s="388" t="n"/>
      <c r="AR49" s="388" t="n"/>
      <c r="AS49" s="388" t="n"/>
      <c r="AT49" s="388" t="n"/>
      <c r="AU49" s="388" t="n"/>
      <c r="AV49" s="388" t="n"/>
      <c r="AW49" s="389" t="n"/>
      <c r="AX49" s="151" t="n"/>
    </row>
    <row r="50" ht="28.5" customHeight="1">
      <c r="B50" s="5" t="n"/>
      <c r="C50" s="167" t="n"/>
      <c r="D50" s="168" t="n"/>
      <c r="E50" s="200" t="n"/>
      <c r="F50" s="433" t="inlineStr">
        <is>
          <t>Sec 10(13A)-Allowance to meet expenditure incurred on house rent</t>
        </is>
      </c>
      <c r="G50" s="388" t="n"/>
      <c r="H50" s="388" t="n"/>
      <c r="I50" s="388" t="n"/>
      <c r="J50" s="388" t="n"/>
      <c r="K50" s="388" t="n"/>
      <c r="L50" s="388" t="n"/>
      <c r="M50" s="388" t="n"/>
      <c r="N50" s="388" t="n"/>
      <c r="O50" s="388" t="n"/>
      <c r="P50" s="388" t="n"/>
      <c r="Q50" s="388" t="n"/>
      <c r="R50" s="388" t="n"/>
      <c r="S50" s="388" t="n"/>
      <c r="T50" s="388" t="n"/>
      <c r="U50" s="388" t="n"/>
      <c r="V50" s="388" t="n"/>
      <c r="W50" s="388" t="n"/>
      <c r="X50" s="388" t="n"/>
      <c r="Y50" s="388" t="n"/>
      <c r="Z50" s="388" t="n"/>
      <c r="AA50" s="388" t="n"/>
      <c r="AB50" s="388" t="n"/>
      <c r="AC50" s="388" t="n"/>
      <c r="AD50" s="388" t="n"/>
      <c r="AE50" s="388" t="n"/>
      <c r="AF50" s="388" t="n"/>
      <c r="AG50" s="388" t="n"/>
      <c r="AH50" s="388" t="n"/>
      <c r="AI50" s="388" t="n"/>
      <c r="AJ50" s="388" t="n"/>
      <c r="AK50" s="388" t="n"/>
      <c r="AL50" s="388" t="n"/>
      <c r="AM50" s="388" t="n"/>
      <c r="AN50" s="389" t="n"/>
      <c r="AO50" s="201" t="n">
        <v>0</v>
      </c>
      <c r="AP50" s="426" t="n"/>
      <c r="AQ50" s="426" t="n"/>
      <c r="AR50" s="426" t="n"/>
      <c r="AS50" s="426" t="n"/>
      <c r="AT50" s="426" t="n"/>
      <c r="AU50" s="426" t="n"/>
      <c r="AV50" s="426" t="n"/>
      <c r="AW50" s="427" t="n"/>
      <c r="AX50" s="151" t="n"/>
    </row>
    <row r="51" ht="21.9" customHeight="1">
      <c r="B51" s="5" t="n"/>
      <c r="C51" s="167" t="n"/>
      <c r="D51" s="168" t="n"/>
      <c r="E51" s="200" t="n"/>
      <c r="F51" s="187" t="inlineStr">
        <is>
          <t>iia</t>
        </is>
      </c>
      <c r="G51" s="432" t="inlineStr">
        <is>
          <t xml:space="preserve">Less: Income claimed for relief from taxation u/s 89A </t>
        </is>
      </c>
      <c r="H51" s="388" t="n"/>
      <c r="I51" s="388" t="n"/>
      <c r="J51" s="388" t="n"/>
      <c r="K51" s="388" t="n"/>
      <c r="L51" s="388" t="n"/>
      <c r="M51" s="388" t="n"/>
      <c r="N51" s="388" t="n"/>
      <c r="O51" s="388" t="n"/>
      <c r="P51" s="388" t="n"/>
      <c r="Q51" s="388" t="n"/>
      <c r="R51" s="388" t="n"/>
      <c r="S51" s="388" t="n"/>
      <c r="T51" s="388" t="n"/>
      <c r="U51" s="388" t="n"/>
      <c r="V51" s="388" t="n"/>
      <c r="W51" s="388" t="n"/>
      <c r="X51" s="388" t="n"/>
      <c r="Y51" s="388" t="n"/>
      <c r="Z51" s="388" t="n"/>
      <c r="AA51" s="388" t="n"/>
      <c r="AB51" s="388" t="n"/>
      <c r="AC51" s="388" t="n"/>
      <c r="AD51" s="388" t="n"/>
      <c r="AE51" s="388" t="n"/>
      <c r="AF51" s="388" t="n"/>
      <c r="AG51" s="388" t="n"/>
      <c r="AH51" s="388" t="n"/>
      <c r="AI51" s="388" t="n"/>
      <c r="AJ51" s="388" t="n"/>
      <c r="AK51" s="388" t="n"/>
      <c r="AL51" s="388" t="n"/>
      <c r="AM51" s="388" t="n"/>
      <c r="AN51" s="389" t="n"/>
      <c r="AO51" s="177" t="n"/>
      <c r="AP51" s="401" t="n"/>
      <c r="AQ51" s="401" t="n"/>
      <c r="AR51" s="401" t="n"/>
      <c r="AS51" s="401" t="n"/>
      <c r="AT51" s="401" t="n"/>
      <c r="AU51" s="401" t="n"/>
      <c r="AV51" s="401" t="n"/>
      <c r="AW51" s="402" t="n"/>
      <c r="AX51" s="151" t="n"/>
    </row>
    <row r="52" ht="22.5" customHeight="1">
      <c r="B52" s="5" t="n"/>
      <c r="C52" s="167" t="n"/>
      <c r="D52" s="168" t="n"/>
      <c r="E52" s="200" t="n"/>
      <c r="F52" s="241" t="inlineStr">
        <is>
          <t>iii</t>
        </is>
      </c>
      <c r="G52" s="233" t="inlineStr">
        <is>
          <t>Net Salary (i – ii - iia)</t>
        </is>
      </c>
      <c r="H52" s="388" t="n"/>
      <c r="I52" s="388" t="n"/>
      <c r="J52" s="388" t="n"/>
      <c r="K52" s="388" t="n"/>
      <c r="L52" s="388" t="n"/>
      <c r="M52" s="388" t="n"/>
      <c r="N52" s="388" t="n"/>
      <c r="O52" s="388" t="n"/>
      <c r="P52" s="388" t="n"/>
      <c r="Q52" s="388" t="n"/>
      <c r="R52" s="388" t="n"/>
      <c r="S52" s="388" t="n"/>
      <c r="T52" s="388" t="n"/>
      <c r="U52" s="388" t="n"/>
      <c r="V52" s="388" t="n"/>
      <c r="W52" s="388" t="n"/>
      <c r="X52" s="388" t="n"/>
      <c r="Y52" s="388" t="n"/>
      <c r="Z52" s="388" t="n"/>
      <c r="AA52" s="388" t="n"/>
      <c r="AB52" s="388" t="n"/>
      <c r="AC52" s="388" t="n"/>
      <c r="AD52" s="388" t="n"/>
      <c r="AE52" s="388" t="n"/>
      <c r="AF52" s="388" t="n"/>
      <c r="AG52" s="388" t="n"/>
      <c r="AH52" s="388" t="n"/>
      <c r="AI52" s="388" t="n"/>
      <c r="AJ52" s="388" t="n"/>
      <c r="AK52" s="388" t="n"/>
      <c r="AL52" s="388" t="n"/>
      <c r="AM52" s="388" t="n"/>
      <c r="AN52" s="389" t="n"/>
      <c r="AO52" s="201" t="n">
        <v>0</v>
      </c>
      <c r="AP52" s="426" t="n"/>
      <c r="AQ52" s="426" t="n"/>
      <c r="AR52" s="426" t="n"/>
      <c r="AS52" s="426" t="n"/>
      <c r="AT52" s="426" t="n"/>
      <c r="AU52" s="426" t="n"/>
      <c r="AV52" s="426" t="n"/>
      <c r="AW52" s="427" t="n"/>
      <c r="AX52" s="151" t="n"/>
    </row>
    <row r="53" ht="22.5" customHeight="1">
      <c r="B53" s="5" t="n"/>
      <c r="C53" s="167" t="n"/>
      <c r="D53" s="168" t="n"/>
      <c r="E53" s="200" t="n"/>
      <c r="F53" s="78" t="inlineStr">
        <is>
          <t>iv</t>
        </is>
      </c>
      <c r="G53" s="233" t="inlineStr">
        <is>
          <t>Deductions u/s 16  (iva + ivb + ivc)</t>
        </is>
      </c>
      <c r="H53" s="388" t="n"/>
      <c r="I53" s="388" t="n"/>
      <c r="J53" s="388" t="n"/>
      <c r="K53" s="388" t="n"/>
      <c r="L53" s="388" t="n"/>
      <c r="M53" s="388" t="n"/>
      <c r="N53" s="388" t="n"/>
      <c r="O53" s="388" t="n"/>
      <c r="P53" s="388" t="n"/>
      <c r="Q53" s="388" t="n"/>
      <c r="R53" s="388" t="n"/>
      <c r="S53" s="388" t="n"/>
      <c r="T53" s="388" t="n"/>
      <c r="U53" s="388" t="n"/>
      <c r="V53" s="388" t="n"/>
      <c r="W53" s="388" t="n"/>
      <c r="X53" s="388" t="n"/>
      <c r="Y53" s="388" t="n"/>
      <c r="Z53" s="388" t="n"/>
      <c r="AA53" s="388" t="n"/>
      <c r="AB53" s="388" t="n"/>
      <c r="AC53" s="388" t="n"/>
      <c r="AD53" s="388" t="n"/>
      <c r="AE53" s="388" t="n"/>
      <c r="AF53" s="388" t="n"/>
      <c r="AG53" s="388" t="n"/>
      <c r="AH53" s="388" t="n"/>
      <c r="AI53" s="388" t="n"/>
      <c r="AJ53" s="388" t="n"/>
      <c r="AK53" s="388" t="n"/>
      <c r="AL53" s="388" t="n"/>
      <c r="AM53" s="388" t="n"/>
      <c r="AN53" s="389" t="n"/>
      <c r="AO53" s="201" t="n">
        <v>0</v>
      </c>
      <c r="AP53" s="426" t="n"/>
      <c r="AQ53" s="426" t="n"/>
      <c r="AR53" s="426" t="n"/>
      <c r="AS53" s="426" t="n"/>
      <c r="AT53" s="426" t="n"/>
      <c r="AU53" s="426" t="n"/>
      <c r="AV53" s="426" t="n"/>
      <c r="AW53" s="427" t="n"/>
      <c r="AX53" s="151" t="n"/>
    </row>
    <row r="54" ht="22.5" customHeight="1">
      <c r="B54" s="5" t="n"/>
      <c r="C54" s="167" t="n"/>
      <c r="D54" s="168" t="n"/>
      <c r="E54" s="200" t="n"/>
      <c r="F54" s="428" t="n"/>
      <c r="G54" s="161" t="inlineStr">
        <is>
          <t>a</t>
        </is>
      </c>
      <c r="H54" s="388" t="n"/>
      <c r="I54" s="233" t="inlineStr">
        <is>
          <t xml:space="preserve">Standard Deduction u/s 16(ia) </t>
        </is>
      </c>
      <c r="J54" s="388" t="n"/>
      <c r="K54" s="388" t="n"/>
      <c r="L54" s="388" t="n"/>
      <c r="M54" s="388" t="n"/>
      <c r="N54" s="388" t="n"/>
      <c r="O54" s="388" t="n"/>
      <c r="P54" s="388" t="n"/>
      <c r="Q54" s="388" t="n"/>
      <c r="R54" s="388" t="n"/>
      <c r="S54" s="388" t="n"/>
      <c r="T54" s="388" t="n"/>
      <c r="U54" s="388" t="n"/>
      <c r="V54" s="388" t="n"/>
      <c r="W54" s="388" t="n"/>
      <c r="X54" s="388" t="n"/>
      <c r="Y54" s="388" t="n"/>
      <c r="Z54" s="388" t="n"/>
      <c r="AA54" s="388" t="n"/>
      <c r="AB54" s="388" t="n"/>
      <c r="AC54" s="388" t="n"/>
      <c r="AD54" s="388" t="n"/>
      <c r="AE54" s="388" t="n"/>
      <c r="AF54" s="388" t="n"/>
      <c r="AG54" s="388" t="n"/>
      <c r="AH54" s="388" t="n"/>
      <c r="AI54" s="388" t="n"/>
      <c r="AJ54" s="388" t="n"/>
      <c r="AK54" s="388" t="n"/>
      <c r="AL54" s="388" t="n"/>
      <c r="AM54" s="388" t="n"/>
      <c r="AN54" s="389" t="n"/>
      <c r="AO54" s="201" t="n">
        <v>0</v>
      </c>
      <c r="AP54" s="426" t="n"/>
      <c r="AQ54" s="426" t="n"/>
      <c r="AR54" s="426" t="n"/>
      <c r="AS54" s="426" t="n"/>
      <c r="AT54" s="426" t="n"/>
      <c r="AU54" s="426" t="n"/>
      <c r="AV54" s="426" t="n"/>
      <c r="AW54" s="427" t="n"/>
      <c r="AX54" s="151" t="n"/>
      <c r="BB54" s="186">
        <f>IF(BacValue=1,MIN(Net_salary,75000),IF(BacValue=2,MIN(Net_salary,50000),0))</f>
        <v/>
      </c>
    </row>
    <row r="55" ht="22.5" customHeight="1">
      <c r="B55" s="5" t="n"/>
      <c r="C55" s="167" t="n"/>
      <c r="D55" s="168" t="n"/>
      <c r="E55" s="200" t="n"/>
      <c r="F55" s="429" t="n"/>
      <c r="G55" s="161" t="inlineStr">
        <is>
          <t>b</t>
        </is>
      </c>
      <c r="H55" s="388" t="n"/>
      <c r="I55" s="233" t="inlineStr">
        <is>
          <t>Entertainment Allowance u/s 16(ii)</t>
        </is>
      </c>
      <c r="J55" s="388" t="n"/>
      <c r="K55" s="388" t="n"/>
      <c r="L55" s="388" t="n"/>
      <c r="M55" s="388" t="n"/>
      <c r="N55" s="388" t="n"/>
      <c r="O55" s="388" t="n"/>
      <c r="P55" s="388" t="n"/>
      <c r="Q55" s="388" t="n"/>
      <c r="R55" s="388" t="n"/>
      <c r="S55" s="388" t="n"/>
      <c r="T55" s="388" t="n"/>
      <c r="U55" s="388" t="n"/>
      <c r="V55" s="388" t="n"/>
      <c r="W55" s="388" t="n"/>
      <c r="X55" s="388" t="n"/>
      <c r="Y55" s="388" t="n"/>
      <c r="Z55" s="388" t="n"/>
      <c r="AA55" s="388" t="n"/>
      <c r="AB55" s="388" t="n"/>
      <c r="AC55" s="388" t="n"/>
      <c r="AD55" s="388" t="n"/>
      <c r="AE55" s="388" t="n"/>
      <c r="AF55" s="388" t="n"/>
      <c r="AG55" s="388" t="n"/>
      <c r="AH55" s="388" t="n"/>
      <c r="AI55" s="388" t="n"/>
      <c r="AJ55" s="388" t="n"/>
      <c r="AK55" s="388" t="n"/>
      <c r="AL55" s="388" t="n"/>
      <c r="AM55" s="388" t="n"/>
      <c r="AN55" s="389" t="n"/>
      <c r="AO55" s="188" t="n">
        <v>0</v>
      </c>
      <c r="AP55" s="388" t="n"/>
      <c r="AQ55" s="388" t="n"/>
      <c r="AR55" s="388" t="n"/>
      <c r="AS55" s="388" t="n"/>
      <c r="AT55" s="388" t="n"/>
      <c r="AU55" s="388" t="n"/>
      <c r="AV55" s="388" t="n"/>
      <c r="AW55" s="389" t="n"/>
      <c r="AX55" s="151" t="n"/>
    </row>
    <row r="56" ht="22.5" customHeight="1">
      <c r="B56" s="5" t="n"/>
      <c r="C56" s="167" t="n"/>
      <c r="D56" s="168" t="n"/>
      <c r="E56" s="200" t="n"/>
      <c r="F56" s="187" t="n"/>
      <c r="G56" s="193" t="inlineStr">
        <is>
          <t>c</t>
        </is>
      </c>
      <c r="H56" s="389" t="n"/>
      <c r="I56" s="233" t="inlineStr">
        <is>
          <t>Professional Tax u/s 16(iii)</t>
        </is>
      </c>
      <c r="J56" s="388" t="n"/>
      <c r="K56" s="388" t="n"/>
      <c r="L56" s="388" t="n"/>
      <c r="M56" s="388" t="n"/>
      <c r="N56" s="388" t="n"/>
      <c r="O56" s="388" t="n"/>
      <c r="P56" s="388" t="n"/>
      <c r="Q56" s="388" t="n"/>
      <c r="R56" s="388" t="n"/>
      <c r="S56" s="388" t="n"/>
      <c r="T56" s="388" t="n"/>
      <c r="U56" s="388" t="n"/>
      <c r="V56" s="388" t="n"/>
      <c r="W56" s="388" t="n"/>
      <c r="X56" s="388" t="n"/>
      <c r="Y56" s="388" t="n"/>
      <c r="Z56" s="388" t="n"/>
      <c r="AA56" s="388" t="n"/>
      <c r="AB56" s="388" t="n"/>
      <c r="AC56" s="388" t="n"/>
      <c r="AD56" s="388" t="n"/>
      <c r="AE56" s="388" t="n"/>
      <c r="AF56" s="388" t="n"/>
      <c r="AG56" s="388" t="n"/>
      <c r="AH56" s="388" t="n"/>
      <c r="AI56" s="388" t="n"/>
      <c r="AJ56" s="388" t="n"/>
      <c r="AK56" s="388" t="n"/>
      <c r="AL56" s="388" t="n"/>
      <c r="AM56" s="388" t="n"/>
      <c r="AN56" s="389" t="n"/>
      <c r="AO56" s="188" t="n">
        <v>0</v>
      </c>
      <c r="AP56" s="388" t="n"/>
      <c r="AQ56" s="388" t="n"/>
      <c r="AR56" s="388" t="n"/>
      <c r="AS56" s="388" t="n"/>
      <c r="AT56" s="388" t="n"/>
      <c r="AU56" s="388" t="n"/>
      <c r="AV56" s="388" t="n"/>
      <c r="AW56" s="389" t="n"/>
      <c r="AX56" s="151" t="n"/>
    </row>
    <row r="57" ht="22.5" customHeight="1">
      <c r="B57" s="5" t="n"/>
      <c r="C57" s="190" t="n"/>
      <c r="D57" s="191" t="n"/>
      <c r="E57" s="205" t="n"/>
      <c r="F57" s="193" t="inlineStr">
        <is>
          <t>v</t>
        </is>
      </c>
      <c r="G57" s="233" t="inlineStr">
        <is>
          <t>Income chargeable under the Head ‘Salaries’ (iii-iv)</t>
        </is>
      </c>
      <c r="H57" s="388" t="n"/>
      <c r="I57" s="388" t="n"/>
      <c r="J57" s="388" t="n"/>
      <c r="K57" s="388" t="n"/>
      <c r="L57" s="388" t="n"/>
      <c r="M57" s="388" t="n"/>
      <c r="N57" s="388" t="n"/>
      <c r="O57" s="388" t="n"/>
      <c r="P57" s="388" t="n"/>
      <c r="Q57" s="388" t="n"/>
      <c r="R57" s="388" t="n"/>
      <c r="S57" s="388" t="n"/>
      <c r="T57" s="388" t="n"/>
      <c r="U57" s="388" t="n"/>
      <c r="V57" s="388" t="n"/>
      <c r="W57" s="388" t="n"/>
      <c r="X57" s="388" t="n"/>
      <c r="Y57" s="388" t="n"/>
      <c r="Z57" s="388" t="n"/>
      <c r="AA57" s="388" t="n"/>
      <c r="AB57" s="388" t="n"/>
      <c r="AC57" s="388" t="n"/>
      <c r="AD57" s="388" t="n"/>
      <c r="AE57" s="388" t="n"/>
      <c r="AF57" s="388" t="n"/>
      <c r="AG57" s="388" t="n"/>
      <c r="AH57" s="388" t="n"/>
      <c r="AI57" s="388" t="n"/>
      <c r="AJ57" s="388" t="n"/>
      <c r="AK57" s="388" t="n"/>
      <c r="AL57" s="388" t="n"/>
      <c r="AM57" s="388" t="n"/>
      <c r="AN57" s="389" t="n"/>
      <c r="AO57" s="201" t="n">
        <v>0</v>
      </c>
      <c r="AP57" s="426" t="n"/>
      <c r="AQ57" s="426" t="n"/>
      <c r="AR57" s="426" t="n"/>
      <c r="AS57" s="426" t="n"/>
      <c r="AT57" s="426" t="n"/>
      <c r="AU57" s="426" t="n"/>
      <c r="AV57" s="426" t="n"/>
      <c r="AW57" s="427" t="n"/>
      <c r="AX57" s="151" t="n"/>
    </row>
    <row r="58" ht="22.5" customHeight="1">
      <c r="B58" s="5" t="n"/>
      <c r="C58" s="434" t="inlineStr">
        <is>
          <t>HOUSE PROPERTY</t>
        </is>
      </c>
      <c r="D58" s="387" t="n"/>
      <c r="E58" s="327" t="n">
        <v>2</v>
      </c>
      <c r="F58" s="216" t="inlineStr">
        <is>
          <t>Type of House Property</t>
        </is>
      </c>
      <c r="G58" s="388" t="n"/>
      <c r="H58" s="388" t="n"/>
      <c r="I58" s="388" t="n"/>
      <c r="J58" s="388" t="n"/>
      <c r="K58" s="388" t="n"/>
      <c r="L58" s="388" t="n"/>
      <c r="M58" s="388" t="n"/>
      <c r="N58" s="388" t="n"/>
      <c r="O58" s="388" t="n"/>
      <c r="P58" s="388" t="n"/>
      <c r="Q58" s="388" t="n"/>
      <c r="R58" s="388" t="n"/>
      <c r="S58" s="388" t="n"/>
      <c r="T58" s="388" t="n"/>
      <c r="U58" s="388" t="n"/>
      <c r="V58" s="388" t="n"/>
      <c r="W58" s="388" t="n"/>
      <c r="X58" s="388" t="n"/>
      <c r="Y58" s="388" t="n"/>
      <c r="Z58" s="388" t="n"/>
      <c r="AA58" s="388" t="n"/>
      <c r="AB58" s="388" t="n"/>
      <c r="AC58" s="388" t="n"/>
      <c r="AD58" s="388" t="n"/>
      <c r="AE58" s="388" t="n"/>
      <c r="AF58" s="388" t="n"/>
      <c r="AG58" s="388" t="n"/>
      <c r="AH58" s="388" t="n"/>
      <c r="AI58" s="388" t="n"/>
      <c r="AJ58" s="388" t="n"/>
      <c r="AK58" s="388" t="n"/>
      <c r="AL58" s="388" t="n"/>
      <c r="AM58" s="388" t="n"/>
      <c r="AN58" s="389" t="n"/>
      <c r="AO58" s="197" t="inlineStr">
        <is>
          <t>(Select)</t>
        </is>
      </c>
      <c r="AP58" s="401" t="n"/>
      <c r="AQ58" s="401" t="n"/>
      <c r="AR58" s="401" t="n"/>
      <c r="AS58" s="401" t="n"/>
      <c r="AT58" s="401" t="n"/>
      <c r="AU58" s="401" t="n"/>
      <c r="AV58" s="401" t="n"/>
      <c r="AW58" s="402" t="n"/>
      <c r="AX58" s="151" t="n"/>
    </row>
    <row r="59" ht="22.5" customHeight="1">
      <c r="B59" s="5" t="n"/>
      <c r="C59" s="391" t="n"/>
      <c r="D59" s="396" t="n"/>
      <c r="E59" s="428" t="n"/>
      <c r="F59" s="193" t="inlineStr">
        <is>
          <t>i</t>
        </is>
      </c>
      <c r="G59" s="216" t="inlineStr">
        <is>
          <t>Gross rent received/ receivable/ lettable value during the year</t>
        </is>
      </c>
      <c r="H59" s="388" t="n"/>
      <c r="I59" s="388" t="n"/>
      <c r="J59" s="388" t="n"/>
      <c r="K59" s="388" t="n"/>
      <c r="L59" s="388" t="n"/>
      <c r="M59" s="388" t="n"/>
      <c r="N59" s="388" t="n"/>
      <c r="O59" s="388" t="n"/>
      <c r="P59" s="388" t="n"/>
      <c r="Q59" s="388" t="n"/>
      <c r="R59" s="388" t="n"/>
      <c r="S59" s="388" t="n"/>
      <c r="T59" s="388" t="n"/>
      <c r="U59" s="388" t="n"/>
      <c r="V59" s="388" t="n"/>
      <c r="W59" s="388" t="n"/>
      <c r="X59" s="388" t="n"/>
      <c r="Y59" s="388" t="n"/>
      <c r="Z59" s="388" t="n"/>
      <c r="AA59" s="388" t="n"/>
      <c r="AB59" s="388" t="n"/>
      <c r="AC59" s="388" t="n"/>
      <c r="AD59" s="388" t="n"/>
      <c r="AE59" s="388" t="n"/>
      <c r="AF59" s="388" t="n"/>
      <c r="AG59" s="388" t="n"/>
      <c r="AH59" s="388" t="n"/>
      <c r="AI59" s="388" t="n"/>
      <c r="AJ59" s="388" t="n"/>
      <c r="AK59" s="388" t="n"/>
      <c r="AL59" s="388" t="n"/>
      <c r="AM59" s="388" t="n"/>
      <c r="AN59" s="389" t="n"/>
      <c r="AO59" s="177" t="n"/>
      <c r="AP59" s="401" t="n"/>
      <c r="AQ59" s="401" t="n"/>
      <c r="AR59" s="401" t="n"/>
      <c r="AS59" s="401" t="n"/>
      <c r="AT59" s="401" t="n"/>
      <c r="AU59" s="401" t="n"/>
      <c r="AV59" s="401" t="n"/>
      <c r="AW59" s="402" t="n"/>
      <c r="AX59" s="151" t="n"/>
    </row>
    <row r="60" ht="22.5" customHeight="1">
      <c r="B60" s="5" t="n"/>
      <c r="C60" s="391" t="n"/>
      <c r="D60" s="396" t="n"/>
      <c r="E60" s="428" t="n"/>
      <c r="F60" s="193" t="inlineStr">
        <is>
          <t>ii</t>
        </is>
      </c>
      <c r="G60" s="216" t="inlineStr">
        <is>
          <t>Tax paid to local authorities</t>
        </is>
      </c>
      <c r="H60" s="388" t="n"/>
      <c r="I60" s="388" t="n"/>
      <c r="J60" s="388" t="n"/>
      <c r="K60" s="388" t="n"/>
      <c r="L60" s="388" t="n"/>
      <c r="M60" s="388" t="n"/>
      <c r="N60" s="388" t="n"/>
      <c r="O60" s="388" t="n"/>
      <c r="P60" s="388" t="n"/>
      <c r="Q60" s="388" t="n"/>
      <c r="R60" s="388" t="n"/>
      <c r="S60" s="388" t="n"/>
      <c r="T60" s="388" t="n"/>
      <c r="U60" s="388" t="n"/>
      <c r="V60" s="388" t="n"/>
      <c r="W60" s="388" t="n"/>
      <c r="X60" s="388" t="n"/>
      <c r="Y60" s="388" t="n"/>
      <c r="Z60" s="388" t="n"/>
      <c r="AA60" s="388" t="n"/>
      <c r="AB60" s="388" t="n"/>
      <c r="AC60" s="388" t="n"/>
      <c r="AD60" s="388" t="n"/>
      <c r="AE60" s="388" t="n"/>
      <c r="AF60" s="388" t="n"/>
      <c r="AG60" s="388" t="n"/>
      <c r="AH60" s="388" t="n"/>
      <c r="AI60" s="388" t="n"/>
      <c r="AJ60" s="388" t="n"/>
      <c r="AK60" s="388" t="n"/>
      <c r="AL60" s="388" t="n"/>
      <c r="AM60" s="388" t="n"/>
      <c r="AN60" s="389" t="n"/>
      <c r="AO60" s="177" t="n"/>
      <c r="AP60" s="401" t="n"/>
      <c r="AQ60" s="401" t="n"/>
      <c r="AR60" s="401" t="n"/>
      <c r="AS60" s="401" t="n"/>
      <c r="AT60" s="401" t="n"/>
      <c r="AU60" s="401" t="n"/>
      <c r="AV60" s="401" t="n"/>
      <c r="AW60" s="402" t="n"/>
      <c r="AX60" s="151" t="n"/>
    </row>
    <row r="61" ht="22.5" customHeight="1">
      <c r="B61" s="5" t="n"/>
      <c r="C61" s="391" t="n"/>
      <c r="D61" s="396" t="n"/>
      <c r="E61" s="428" t="n"/>
      <c r="F61" s="193" t="inlineStr">
        <is>
          <t>iii</t>
        </is>
      </c>
      <c r="G61" s="216" t="inlineStr">
        <is>
          <t>Annual Value (i – ii)</t>
        </is>
      </c>
      <c r="H61" s="388" t="n"/>
      <c r="I61" s="388" t="n"/>
      <c r="J61" s="388" t="n"/>
      <c r="K61" s="388" t="n"/>
      <c r="L61" s="388" t="n"/>
      <c r="M61" s="388" t="n"/>
      <c r="N61" s="388" t="n"/>
      <c r="O61" s="388" t="n"/>
      <c r="P61" s="388" t="n"/>
      <c r="Q61" s="388" t="n"/>
      <c r="R61" s="388" t="n"/>
      <c r="S61" s="388" t="n"/>
      <c r="T61" s="388" t="n"/>
      <c r="U61" s="388" t="n"/>
      <c r="V61" s="388" t="n"/>
      <c r="W61" s="388" t="n"/>
      <c r="X61" s="388" t="n"/>
      <c r="Y61" s="388" t="n"/>
      <c r="Z61" s="388" t="n"/>
      <c r="AA61" s="388" t="n"/>
      <c r="AB61" s="388" t="n"/>
      <c r="AC61" s="388" t="n"/>
      <c r="AD61" s="388" t="n"/>
      <c r="AE61" s="388" t="n"/>
      <c r="AF61" s="388" t="n"/>
      <c r="AG61" s="388" t="n"/>
      <c r="AH61" s="388" t="n"/>
      <c r="AI61" s="388" t="n"/>
      <c r="AJ61" s="388" t="n"/>
      <c r="AK61" s="388" t="n"/>
      <c r="AL61" s="388" t="n"/>
      <c r="AM61" s="388" t="n"/>
      <c r="AN61" s="389" t="n"/>
      <c r="AO61" s="201" t="n">
        <v>0</v>
      </c>
      <c r="AP61" s="426" t="n"/>
      <c r="AQ61" s="426" t="n"/>
      <c r="AR61" s="426" t="n"/>
      <c r="AS61" s="426" t="n"/>
      <c r="AT61" s="426" t="n"/>
      <c r="AU61" s="426" t="n"/>
      <c r="AV61" s="426" t="n"/>
      <c r="AW61" s="427" t="n"/>
      <c r="AX61" s="151" t="n"/>
    </row>
    <row r="62" ht="22.5" customHeight="1">
      <c r="B62" s="5" t="n"/>
      <c r="C62" s="391" t="n"/>
      <c r="D62" s="396" t="n"/>
      <c r="E62" s="428" t="n"/>
      <c r="F62" s="193" t="inlineStr">
        <is>
          <t>iv</t>
        </is>
      </c>
      <c r="G62" s="216" t="inlineStr">
        <is>
          <t>30% of Annual Value (30% * iii)</t>
        </is>
      </c>
      <c r="H62" s="388" t="n"/>
      <c r="I62" s="388" t="n"/>
      <c r="J62" s="388" t="n"/>
      <c r="K62" s="388" t="n"/>
      <c r="L62" s="388" t="n"/>
      <c r="M62" s="388" t="n"/>
      <c r="N62" s="388" t="n"/>
      <c r="O62" s="388" t="n"/>
      <c r="P62" s="388" t="n"/>
      <c r="Q62" s="388" t="n"/>
      <c r="R62" s="388" t="n"/>
      <c r="S62" s="388" t="n"/>
      <c r="T62" s="388" t="n"/>
      <c r="U62" s="388" t="n"/>
      <c r="V62" s="388" t="n"/>
      <c r="W62" s="388" t="n"/>
      <c r="X62" s="388" t="n"/>
      <c r="Y62" s="388" t="n"/>
      <c r="Z62" s="388" t="n"/>
      <c r="AA62" s="388" t="n"/>
      <c r="AB62" s="388" t="n"/>
      <c r="AC62" s="388" t="n"/>
      <c r="AD62" s="388" t="n"/>
      <c r="AE62" s="388" t="n"/>
      <c r="AF62" s="388" t="n"/>
      <c r="AG62" s="388" t="n"/>
      <c r="AH62" s="388" t="n"/>
      <c r="AI62" s="388" t="n"/>
      <c r="AJ62" s="388" t="n"/>
      <c r="AK62" s="388" t="n"/>
      <c r="AL62" s="388" t="n"/>
      <c r="AM62" s="388" t="n"/>
      <c r="AN62" s="389" t="n"/>
      <c r="AO62" s="201" t="n">
        <v>0</v>
      </c>
      <c r="AP62" s="426" t="n"/>
      <c r="AQ62" s="426" t="n"/>
      <c r="AR62" s="426" t="n"/>
      <c r="AS62" s="426" t="n"/>
      <c r="AT62" s="426" t="n"/>
      <c r="AU62" s="426" t="n"/>
      <c r="AV62" s="426" t="n"/>
      <c r="AW62" s="427" t="n"/>
      <c r="AX62" s="151" t="n"/>
    </row>
    <row r="63" ht="22.5" customHeight="1">
      <c r="B63" s="5" t="n"/>
      <c r="C63" s="391" t="n"/>
      <c r="D63" s="396" t="n"/>
      <c r="E63" s="428" t="n"/>
      <c r="F63" s="193" t="inlineStr">
        <is>
          <t>v</t>
        </is>
      </c>
      <c r="G63" s="433" t="inlineStr">
        <is>
          <t>Interest payable on borrowed capital</t>
        </is>
      </c>
      <c r="H63" s="388" t="n"/>
      <c r="I63" s="388" t="n"/>
      <c r="J63" s="388" t="n"/>
      <c r="K63" s="388" t="n"/>
      <c r="L63" s="388" t="n"/>
      <c r="M63" s="388" t="n"/>
      <c r="N63" s="388" t="n"/>
      <c r="O63" s="388" t="n"/>
      <c r="P63" s="388" t="n"/>
      <c r="Q63" s="388" t="n"/>
      <c r="R63" s="388" t="n"/>
      <c r="S63" s="388" t="n"/>
      <c r="T63" s="388" t="n"/>
      <c r="U63" s="388" t="n"/>
      <c r="V63" s="388" t="n"/>
      <c r="W63" s="388" t="n"/>
      <c r="X63" s="388" t="n"/>
      <c r="Y63" s="388" t="n"/>
      <c r="Z63" s="388" t="n"/>
      <c r="AA63" s="388" t="n"/>
      <c r="AB63" s="388" t="n"/>
      <c r="AC63" s="388" t="n"/>
      <c r="AD63" s="388" t="n"/>
      <c r="AE63" s="388" t="n"/>
      <c r="AF63" s="388" t="n"/>
      <c r="AG63" s="388" t="n"/>
      <c r="AH63" s="388" t="n"/>
      <c r="AI63" s="388" t="n"/>
      <c r="AJ63" s="388" t="n"/>
      <c r="AK63" s="388" t="n"/>
      <c r="AL63" s="388" t="n"/>
      <c r="AM63" s="388" t="n"/>
      <c r="AN63" s="389" t="n"/>
      <c r="AO63" s="202" t="n">
        <v>0</v>
      </c>
      <c r="AP63" s="426" t="n"/>
      <c r="AQ63" s="426" t="n"/>
      <c r="AR63" s="426" t="n"/>
      <c r="AS63" s="426" t="n"/>
      <c r="AT63" s="426" t="n"/>
      <c r="AU63" s="426" t="n"/>
      <c r="AV63" s="426" t="n"/>
      <c r="AW63" s="427" t="n"/>
      <c r="AX63" s="151" t="n"/>
    </row>
    <row r="64" ht="22.5" customHeight="1">
      <c r="B64" s="5" t="n"/>
      <c r="C64" s="391" t="n"/>
      <c r="D64" s="396" t="n"/>
      <c r="E64" s="428" t="n"/>
      <c r="F64" s="193" t="inlineStr">
        <is>
          <t>vi</t>
        </is>
      </c>
      <c r="G64" s="216" t="inlineStr">
        <is>
          <t>Arrears/Unrealised Rent received during the year Less 30%</t>
        </is>
      </c>
      <c r="H64" s="388" t="n"/>
      <c r="I64" s="388" t="n"/>
      <c r="J64" s="388" t="n"/>
      <c r="K64" s="388" t="n"/>
      <c r="L64" s="388" t="n"/>
      <c r="M64" s="388" t="n"/>
      <c r="N64" s="388" t="n"/>
      <c r="O64" s="388" t="n"/>
      <c r="P64" s="388" t="n"/>
      <c r="Q64" s="388" t="n"/>
      <c r="R64" s="388" t="n"/>
      <c r="S64" s="388" t="n"/>
      <c r="T64" s="388" t="n"/>
      <c r="U64" s="388" t="n"/>
      <c r="V64" s="388" t="n"/>
      <c r="W64" s="388" t="n"/>
      <c r="X64" s="388" t="n"/>
      <c r="Y64" s="388" t="n"/>
      <c r="Z64" s="388" t="n"/>
      <c r="AA64" s="388" t="n"/>
      <c r="AB64" s="388" t="n"/>
      <c r="AC64" s="388" t="n"/>
      <c r="AD64" s="388" t="n"/>
      <c r="AE64" s="388" t="n"/>
      <c r="AF64" s="388" t="n"/>
      <c r="AG64" s="388" t="n"/>
      <c r="AH64" s="388" t="n"/>
      <c r="AI64" s="388" t="n"/>
      <c r="AJ64" s="388" t="n"/>
      <c r="AK64" s="388" t="n"/>
      <c r="AL64" s="388" t="n"/>
      <c r="AM64" s="388" t="n"/>
      <c r="AN64" s="389" t="n"/>
      <c r="AO64" s="177" t="n"/>
      <c r="AP64" s="401" t="n"/>
      <c r="AQ64" s="401" t="n"/>
      <c r="AR64" s="401" t="n"/>
      <c r="AS64" s="401" t="n"/>
      <c r="AT64" s="401" t="n"/>
      <c r="AU64" s="401" t="n"/>
      <c r="AV64" s="401" t="n"/>
      <c r="AW64" s="402" t="n"/>
      <c r="AX64" s="151" t="n"/>
    </row>
    <row r="65" ht="38.25" customHeight="1">
      <c r="B65" s="5" t="n"/>
      <c r="C65" s="392" t="n"/>
      <c r="D65" s="394" t="n"/>
      <c r="E65" s="429" t="n"/>
      <c r="F65" s="193" t="inlineStr">
        <is>
          <t>vii</t>
        </is>
      </c>
      <c r="G65" s="216" t="inlineStr">
        <is>
          <t>Income chargeable under the head ‘House Property’ (iii – iv – v )+ vi
Note : (If loss, put the figure in negative) Maximum Loss from House property that can be set-off in computing income of  this year is INR 2,00,000. To avail the benefit of carry forward and set off of loss, please use  ITR-2"</t>
        </is>
      </c>
      <c r="H65" s="388" t="n"/>
      <c r="I65" s="388" t="n"/>
      <c r="J65" s="388" t="n"/>
      <c r="K65" s="388" t="n"/>
      <c r="L65" s="388" t="n"/>
      <c r="M65" s="388" t="n"/>
      <c r="N65" s="388" t="n"/>
      <c r="O65" s="388" t="n"/>
      <c r="P65" s="388" t="n"/>
      <c r="Q65" s="388" t="n"/>
      <c r="R65" s="388" t="n"/>
      <c r="S65" s="388" t="n"/>
      <c r="T65" s="388" t="n"/>
      <c r="U65" s="388" t="n"/>
      <c r="V65" s="388" t="n"/>
      <c r="W65" s="388" t="n"/>
      <c r="X65" s="388" t="n"/>
      <c r="Y65" s="388" t="n"/>
      <c r="Z65" s="388" t="n"/>
      <c r="AA65" s="388" t="n"/>
      <c r="AB65" s="388" t="n"/>
      <c r="AC65" s="388" t="n"/>
      <c r="AD65" s="388" t="n"/>
      <c r="AE65" s="388" t="n"/>
      <c r="AF65" s="388" t="n"/>
      <c r="AG65" s="388" t="n"/>
      <c r="AH65" s="388" t="n"/>
      <c r="AI65" s="388" t="n"/>
      <c r="AJ65" s="388" t="n"/>
      <c r="AK65" s="388" t="n"/>
      <c r="AL65" s="388" t="n"/>
      <c r="AM65" s="388" t="n"/>
      <c r="AN65" s="389" t="n"/>
      <c r="AO65" s="201" t="n">
        <v>0</v>
      </c>
      <c r="AP65" s="426" t="n"/>
      <c r="AQ65" s="426" t="n"/>
      <c r="AR65" s="426" t="n"/>
      <c r="AS65" s="426" t="n"/>
      <c r="AT65" s="426" t="n"/>
      <c r="AU65" s="426" t="n"/>
      <c r="AV65" s="426" t="n"/>
      <c r="AW65" s="427" t="n"/>
      <c r="AX65" s="151" t="n"/>
    </row>
    <row r="66" ht="21" customHeight="1">
      <c r="B66" s="5" t="n"/>
      <c r="C66" s="347" t="n"/>
      <c r="D66" s="348" t="n"/>
      <c r="E66" s="196" t="n"/>
      <c r="F66" s="216" t="inlineStr">
        <is>
          <t xml:space="preserve">Income from Other Sources </t>
        </is>
      </c>
      <c r="G66" s="388" t="n"/>
      <c r="H66" s="388" t="n"/>
      <c r="I66" s="388" t="n"/>
      <c r="J66" s="388" t="n"/>
      <c r="K66" s="388" t="n"/>
      <c r="L66" s="388" t="n"/>
      <c r="M66" s="388" t="n"/>
      <c r="N66" s="388" t="n"/>
      <c r="O66" s="388" t="n"/>
      <c r="P66" s="388" t="n"/>
      <c r="Q66" s="388" t="n"/>
      <c r="R66" s="388" t="n"/>
      <c r="S66" s="388" t="n"/>
      <c r="T66" s="388" t="n"/>
      <c r="U66" s="388" t="n"/>
      <c r="V66" s="388" t="n"/>
      <c r="W66" s="388" t="n"/>
      <c r="X66" s="388" t="n"/>
      <c r="Y66" s="388" t="n"/>
      <c r="Z66" s="388" t="n"/>
      <c r="AA66" s="388" t="n"/>
      <c r="AB66" s="388" t="n"/>
      <c r="AC66" s="388" t="n"/>
      <c r="AD66" s="388" t="n"/>
      <c r="AE66" s="388" t="n"/>
      <c r="AF66" s="388" t="n"/>
      <c r="AG66" s="388" t="n"/>
      <c r="AH66" s="388" t="n"/>
      <c r="AI66" s="388" t="n"/>
      <c r="AJ66" s="388" t="n"/>
      <c r="AK66" s="388" t="n"/>
      <c r="AL66" s="388" t="n"/>
      <c r="AM66" s="388" t="n"/>
      <c r="AN66" s="389" t="n"/>
      <c r="AO66" s="201" t="n">
        <v>0</v>
      </c>
      <c r="AP66" s="426" t="n"/>
      <c r="AQ66" s="426" t="n"/>
      <c r="AR66" s="426" t="n"/>
      <c r="AS66" s="426" t="n"/>
      <c r="AT66" s="426" t="n"/>
      <c r="AU66" s="426" t="n"/>
      <c r="AV66" s="426" t="n"/>
      <c r="AW66" s="427" t="n"/>
      <c r="AX66" s="151" t="n"/>
      <c r="BB66" s="1">
        <f>COUNTIF(Others.NOI_2,"Family pension")</f>
        <v/>
      </c>
      <c r="BC66" s="1">
        <f>SUMIF(Others.NOI_2,"Family pension",Others.Amount_2)</f>
        <v/>
      </c>
    </row>
    <row r="67" ht="21" customHeight="1">
      <c r="B67" s="5" t="n"/>
      <c r="C67" s="347" t="n"/>
      <c r="D67" s="208" t="n"/>
      <c r="E67" s="200" t="n"/>
      <c r="F67" s="209" t="n"/>
      <c r="G67" s="233" t="inlineStr">
        <is>
          <t>Sl.No.</t>
        </is>
      </c>
      <c r="H67" s="388" t="n"/>
      <c r="I67" s="389" t="n"/>
      <c r="J67" s="435" t="inlineStr">
        <is>
          <t>Nature of Income</t>
        </is>
      </c>
      <c r="K67" s="393" t="n"/>
      <c r="L67" s="393" t="n"/>
      <c r="M67" s="393" t="n"/>
      <c r="N67" s="393" t="n"/>
      <c r="O67" s="393" t="n"/>
      <c r="P67" s="393" t="n"/>
      <c r="Q67" s="393" t="n"/>
      <c r="R67" s="393" t="n"/>
      <c r="S67" s="393" t="n"/>
      <c r="T67" s="393" t="n"/>
      <c r="U67" s="393" t="n"/>
      <c r="V67" s="393" t="n"/>
      <c r="W67" s="393" t="n"/>
      <c r="X67" s="393" t="n"/>
      <c r="Y67" s="394" t="n"/>
      <c r="Z67" s="278" t="inlineStr">
        <is>
          <t xml:space="preserve">Description ( If 'Any Other' selected) </t>
        </is>
      </c>
      <c r="AA67" s="388" t="n"/>
      <c r="AB67" s="388" t="n"/>
      <c r="AC67" s="388" t="n"/>
      <c r="AD67" s="388" t="n"/>
      <c r="AE67" s="388" t="n"/>
      <c r="AF67" s="388" t="n"/>
      <c r="AG67" s="388" t="n"/>
      <c r="AH67" s="388" t="n"/>
      <c r="AI67" s="388" t="n"/>
      <c r="AJ67" s="388" t="n"/>
      <c r="AK67" s="388" t="n"/>
      <c r="AL67" s="388" t="n"/>
      <c r="AM67" s="388" t="n"/>
      <c r="AN67" s="389" t="n"/>
      <c r="AO67" s="193" t="inlineStr">
        <is>
          <t>Amount</t>
        </is>
      </c>
      <c r="AP67" s="388" t="n"/>
      <c r="AQ67" s="388" t="n"/>
      <c r="AR67" s="388" t="n"/>
      <c r="AS67" s="388" t="n"/>
      <c r="AT67" s="388" t="n"/>
      <c r="AU67" s="388" t="n"/>
      <c r="AV67" s="388" t="n"/>
      <c r="AW67" s="389" t="n"/>
      <c r="AX67" s="151" t="n"/>
    </row>
    <row r="68" ht="27.75" customHeight="1">
      <c r="B68" s="5" t="n"/>
      <c r="C68" s="347" t="n"/>
      <c r="D68" s="208" t="n"/>
      <c r="E68" s="200" t="n">
        <v>3</v>
      </c>
      <c r="F68" s="209" t="n"/>
      <c r="G68" s="278" t="n">
        <v>1</v>
      </c>
      <c r="H68" s="388" t="n"/>
      <c r="I68" s="389" t="n"/>
      <c r="J68" s="430" t="n"/>
      <c r="K68" s="401" t="n"/>
      <c r="L68" s="401" t="n"/>
      <c r="M68" s="401" t="n"/>
      <c r="N68" s="401" t="n"/>
      <c r="O68" s="401" t="n"/>
      <c r="P68" s="401" t="n"/>
      <c r="Q68" s="401" t="n"/>
      <c r="R68" s="401" t="n"/>
      <c r="S68" s="401" t="n"/>
      <c r="T68" s="401" t="n"/>
      <c r="U68" s="401" t="n"/>
      <c r="V68" s="401" t="n"/>
      <c r="W68" s="401" t="n"/>
      <c r="X68" s="401" t="n"/>
      <c r="Y68" s="402" t="n"/>
      <c r="Z68" s="436" t="n"/>
      <c r="AA68" s="401" t="n"/>
      <c r="AB68" s="401" t="n"/>
      <c r="AC68" s="401" t="n"/>
      <c r="AD68" s="401" t="n"/>
      <c r="AE68" s="401" t="n"/>
      <c r="AF68" s="401" t="n"/>
      <c r="AG68" s="401" t="n"/>
      <c r="AH68" s="401" t="n"/>
      <c r="AI68" s="401" t="n"/>
      <c r="AJ68" s="401" t="n"/>
      <c r="AK68" s="401" t="n"/>
      <c r="AL68" s="401" t="n"/>
      <c r="AM68" s="401" t="n"/>
      <c r="AN68" s="402" t="n"/>
      <c r="AO68" s="177" t="n"/>
      <c r="AP68" s="401" t="n"/>
      <c r="AQ68" s="401" t="n"/>
      <c r="AR68" s="401" t="n"/>
      <c r="AS68" s="401" t="n"/>
      <c r="AT68" s="401" t="n"/>
      <c r="AU68" s="401" t="n"/>
      <c r="AV68" s="401" t="n"/>
      <c r="AW68" s="402" t="n"/>
      <c r="AX68" s="151" t="n"/>
      <c r="BB68" s="372">
        <f>IF(MID(J68,1,1)="F",AO68,0)</f>
        <v/>
      </c>
      <c r="BC68" s="372">
        <f>IF(MID(J68,1,1)="F",1,0)</f>
        <v/>
      </c>
      <c r="BD68" s="372">
        <f>IF(MID(J68,1,15)="Interest from S",AO68,0)</f>
        <v/>
      </c>
      <c r="BE68" s="372">
        <f>IF(MID(J68,1,15)="Interest from S",AO68,0)</f>
        <v/>
      </c>
      <c r="BF68" s="372">
        <f>IF(MID(J68,1,15)="Interest from D",AO68,0)</f>
        <v/>
      </c>
    </row>
    <row r="69" ht="31.5" customHeight="1">
      <c r="B69" s="5" t="n"/>
      <c r="C69" s="347" t="n"/>
      <c r="D69" s="208" t="n"/>
      <c r="E69" s="200" t="n"/>
      <c r="F69" s="209" t="n"/>
      <c r="G69" s="278">
        <f>G68+1</f>
        <v/>
      </c>
      <c r="H69" s="388" t="n"/>
      <c r="I69" s="389" t="n"/>
      <c r="J69" s="173" t="n"/>
      <c r="K69" s="401" t="n"/>
      <c r="L69" s="401" t="n"/>
      <c r="M69" s="401" t="n"/>
      <c r="N69" s="401" t="n"/>
      <c r="O69" s="401" t="n"/>
      <c r="P69" s="401" t="n"/>
      <c r="Q69" s="401" t="n"/>
      <c r="R69" s="401" t="n"/>
      <c r="S69" s="401" t="n"/>
      <c r="T69" s="401" t="n"/>
      <c r="U69" s="401" t="n"/>
      <c r="V69" s="401" t="n"/>
      <c r="W69" s="401" t="n"/>
      <c r="X69" s="401" t="n"/>
      <c r="Y69" s="402" t="n"/>
      <c r="Z69" s="436" t="n"/>
      <c r="AA69" s="401" t="n"/>
      <c r="AB69" s="401" t="n"/>
      <c r="AC69" s="401" t="n"/>
      <c r="AD69" s="401" t="n"/>
      <c r="AE69" s="401" t="n"/>
      <c r="AF69" s="401" t="n"/>
      <c r="AG69" s="401" t="n"/>
      <c r="AH69" s="401" t="n"/>
      <c r="AI69" s="401" t="n"/>
      <c r="AJ69" s="401" t="n"/>
      <c r="AK69" s="401" t="n"/>
      <c r="AL69" s="401" t="n"/>
      <c r="AM69" s="401" t="n"/>
      <c r="AN69" s="402" t="n"/>
      <c r="AO69" s="177" t="n"/>
      <c r="AP69" s="401" t="n"/>
      <c r="AQ69" s="401" t="n"/>
      <c r="AR69" s="401" t="n"/>
      <c r="AS69" s="401" t="n"/>
      <c r="AT69" s="401" t="n"/>
      <c r="AU69" s="401" t="n"/>
      <c r="AV69" s="401" t="n"/>
      <c r="AW69" s="402" t="n"/>
      <c r="AX69" s="151" t="n"/>
      <c r="BB69" s="372">
        <f>IF(MID(J69,1,1)="F",AO69,0)</f>
        <v/>
      </c>
      <c r="BC69" s="372">
        <f>IF(MID(J69,1,1)="F",1,0)</f>
        <v/>
      </c>
      <c r="BD69" s="372">
        <f>IF(MID(J69,1,15)="Interest from S",AO69,0)</f>
        <v/>
      </c>
      <c r="BE69" s="372">
        <f>IF(MID(J69,1,15)="Interest from S",AO69,0)</f>
        <v/>
      </c>
      <c r="BF69" s="372">
        <f>IF(MID(J69,1,15)="Interest from D",AO69,0)</f>
        <v/>
      </c>
    </row>
    <row r="70" ht="28.5" customHeight="1">
      <c r="B70" s="5" t="n"/>
      <c r="C70" s="347" t="n"/>
      <c r="D70" s="208" t="n"/>
      <c r="E70" s="200" t="n"/>
      <c r="F70" s="209" t="n"/>
      <c r="G70" s="278">
        <f>G69+1</f>
        <v/>
      </c>
      <c r="H70" s="388" t="n"/>
      <c r="I70" s="389" t="n"/>
      <c r="J70" s="173" t="n"/>
      <c r="K70" s="401" t="n"/>
      <c r="L70" s="401" t="n"/>
      <c r="M70" s="401" t="n"/>
      <c r="N70" s="401" t="n"/>
      <c r="O70" s="401" t="n"/>
      <c r="P70" s="401" t="n"/>
      <c r="Q70" s="401" t="n"/>
      <c r="R70" s="401" t="n"/>
      <c r="S70" s="401" t="n"/>
      <c r="T70" s="401" t="n"/>
      <c r="U70" s="401" t="n"/>
      <c r="V70" s="401" t="n"/>
      <c r="W70" s="401" t="n"/>
      <c r="X70" s="401" t="n"/>
      <c r="Y70" s="402" t="n"/>
      <c r="Z70" s="436" t="n"/>
      <c r="AA70" s="401" t="n"/>
      <c r="AB70" s="401" t="n"/>
      <c r="AC70" s="401" t="n"/>
      <c r="AD70" s="401" t="n"/>
      <c r="AE70" s="401" t="n"/>
      <c r="AF70" s="401" t="n"/>
      <c r="AG70" s="401" t="n"/>
      <c r="AH70" s="401" t="n"/>
      <c r="AI70" s="401" t="n"/>
      <c r="AJ70" s="401" t="n"/>
      <c r="AK70" s="401" t="n"/>
      <c r="AL70" s="401" t="n"/>
      <c r="AM70" s="401" t="n"/>
      <c r="AN70" s="402" t="n"/>
      <c r="AO70" s="177" t="n"/>
      <c r="AP70" s="401" t="n"/>
      <c r="AQ70" s="401" t="n"/>
      <c r="AR70" s="401" t="n"/>
      <c r="AS70" s="401" t="n"/>
      <c r="AT70" s="401" t="n"/>
      <c r="AU70" s="401" t="n"/>
      <c r="AV70" s="401" t="n"/>
      <c r="AW70" s="402" t="n"/>
      <c r="AX70" s="151" t="n"/>
      <c r="BB70" s="372">
        <f>IF(MID(J70,1,1)="F",AO70,0)</f>
        <v/>
      </c>
      <c r="BC70" s="372">
        <f>IF(MID(J70,1,1)="F",1,0)</f>
        <v/>
      </c>
      <c r="BD70" s="372">
        <f>IF(MID(J70,1,15)="Interest from S",AO70,0)</f>
        <v/>
      </c>
      <c r="BE70" s="372">
        <f>IF(MID(J70,1,15)="Interest from S",AO70,0)</f>
        <v/>
      </c>
      <c r="BF70" s="372">
        <f>IF(MID(J70,1,15)="Interest from D",AO70,0)</f>
        <v/>
      </c>
    </row>
    <row r="71" ht="26.25" customHeight="1">
      <c r="B71" s="5" t="n"/>
      <c r="C71" s="347" t="n"/>
      <c r="D71" s="208" t="n"/>
      <c r="E71" s="200" t="n"/>
      <c r="F71" s="209" t="n"/>
      <c r="G71" s="278">
        <f>G70+1</f>
        <v/>
      </c>
      <c r="H71" s="388" t="n"/>
      <c r="I71" s="389" t="n"/>
      <c r="J71" s="173" t="n"/>
      <c r="K71" s="401" t="n"/>
      <c r="L71" s="401" t="n"/>
      <c r="M71" s="401" t="n"/>
      <c r="N71" s="401" t="n"/>
      <c r="O71" s="401" t="n"/>
      <c r="P71" s="401" t="n"/>
      <c r="Q71" s="401" t="n"/>
      <c r="R71" s="401" t="n"/>
      <c r="S71" s="401" t="n"/>
      <c r="T71" s="401" t="n"/>
      <c r="U71" s="401" t="n"/>
      <c r="V71" s="401" t="n"/>
      <c r="W71" s="401" t="n"/>
      <c r="X71" s="401" t="n"/>
      <c r="Y71" s="402" t="n"/>
      <c r="Z71" s="436" t="n"/>
      <c r="AA71" s="401" t="n"/>
      <c r="AB71" s="401" t="n"/>
      <c r="AC71" s="401" t="n"/>
      <c r="AD71" s="401" t="n"/>
      <c r="AE71" s="401" t="n"/>
      <c r="AF71" s="401" t="n"/>
      <c r="AG71" s="401" t="n"/>
      <c r="AH71" s="401" t="n"/>
      <c r="AI71" s="401" t="n"/>
      <c r="AJ71" s="401" t="n"/>
      <c r="AK71" s="401" t="n"/>
      <c r="AL71" s="401" t="n"/>
      <c r="AM71" s="401" t="n"/>
      <c r="AN71" s="402" t="n"/>
      <c r="AO71" s="177" t="n"/>
      <c r="AP71" s="401" t="n"/>
      <c r="AQ71" s="401" t="n"/>
      <c r="AR71" s="401" t="n"/>
      <c r="AS71" s="401" t="n"/>
      <c r="AT71" s="401" t="n"/>
      <c r="AU71" s="401" t="n"/>
      <c r="AV71" s="401" t="n"/>
      <c r="AW71" s="402" t="n"/>
      <c r="AX71" s="151" t="n"/>
      <c r="BB71" s="372">
        <f>IF(MID(J71,1,1)="F",AO71,0)</f>
        <v/>
      </c>
      <c r="BC71" s="372">
        <f>IF(MID(J71,1,1)="F",1,0)</f>
        <v/>
      </c>
      <c r="BD71" s="372">
        <f>IF(MID(J71,1,15)="Interest from S",AO71,0)</f>
        <v/>
      </c>
      <c r="BE71" s="372">
        <f>IF(MID(J71,1,15)="Interest from S",AO71,0)</f>
        <v/>
      </c>
      <c r="BF71" s="372">
        <f>IF(MID(J71,1,15)="Interest from D",AO71,0)</f>
        <v/>
      </c>
    </row>
    <row r="72" ht="30.75" customHeight="1">
      <c r="B72" s="5" t="n"/>
      <c r="C72" s="347" t="n"/>
      <c r="D72" s="208" t="n"/>
      <c r="E72" s="200" t="n"/>
      <c r="F72" s="216" t="n"/>
      <c r="G72" s="216" t="n"/>
      <c r="H72" s="388" t="n"/>
      <c r="I72" s="388" t="n"/>
      <c r="J72" s="388" t="n"/>
      <c r="K72" s="388" t="n"/>
      <c r="L72" s="388" t="n"/>
      <c r="M72" s="388" t="n"/>
      <c r="N72" s="388" t="n"/>
      <c r="O72" s="388" t="n"/>
      <c r="P72" s="388" t="n"/>
      <c r="Q72" s="388" t="n"/>
      <c r="R72" s="388" t="n"/>
      <c r="S72" s="388" t="n"/>
      <c r="T72" s="388" t="n"/>
      <c r="U72" s="388" t="n"/>
      <c r="V72" s="388" t="n"/>
      <c r="W72" s="388" t="n"/>
      <c r="X72" s="388" t="n"/>
      <c r="Y72" s="388" t="n"/>
      <c r="Z72" s="388" t="n"/>
      <c r="AA72" s="388" t="n"/>
      <c r="AB72" s="388" t="n"/>
      <c r="AC72" s="388" t="n"/>
      <c r="AD72" s="388" t="n"/>
      <c r="AE72" s="388" t="n"/>
      <c r="AF72" s="388" t="n"/>
      <c r="AG72" s="388" t="n"/>
      <c r="AH72" s="388" t="n"/>
      <c r="AI72" s="388" t="n"/>
      <c r="AJ72" s="388" t="n"/>
      <c r="AK72" s="388" t="n"/>
      <c r="AL72" s="388" t="n"/>
      <c r="AM72" s="388" t="n"/>
      <c r="AN72" s="388" t="n"/>
      <c r="AO72" s="388" t="n"/>
      <c r="AP72" s="388" t="n"/>
      <c r="AQ72" s="388" t="n"/>
      <c r="AR72" s="388" t="n"/>
      <c r="AS72" s="388" t="n"/>
      <c r="AT72" s="388" t="n"/>
      <c r="AU72" s="388" t="n"/>
      <c r="AV72" s="388" t="n"/>
      <c r="AW72" s="389" t="n"/>
      <c r="AX72" s="151" t="n"/>
    </row>
    <row r="73" ht="22.5" customHeight="1">
      <c r="B73" s="5" t="n"/>
      <c r="C73" s="347" t="n"/>
      <c r="D73" s="208" t="n"/>
      <c r="E73" s="200" t="n"/>
      <c r="F73" s="216" t="inlineStr">
        <is>
          <t>Income from retirement benefit account maintained in a country  other than a country notified u/s 89A</t>
        </is>
      </c>
      <c r="G73" s="388" t="n"/>
      <c r="H73" s="388" t="n"/>
      <c r="I73" s="388" t="n"/>
      <c r="J73" s="388" t="n"/>
      <c r="K73" s="388" t="n"/>
      <c r="L73" s="388" t="n"/>
      <c r="M73" s="388" t="n"/>
      <c r="N73" s="388" t="n"/>
      <c r="O73" s="388" t="n"/>
      <c r="P73" s="388" t="n"/>
      <c r="Q73" s="388" t="n"/>
      <c r="R73" s="388" t="n"/>
      <c r="S73" s="388" t="n"/>
      <c r="T73" s="388" t="n"/>
      <c r="U73" s="388" t="n"/>
      <c r="V73" s="388" t="n"/>
      <c r="W73" s="388" t="n"/>
      <c r="X73" s="388" t="n"/>
      <c r="Y73" s="388" t="n"/>
      <c r="Z73" s="388" t="n"/>
      <c r="AA73" s="388" t="n"/>
      <c r="AB73" s="388" t="n"/>
      <c r="AC73" s="388" t="n"/>
      <c r="AD73" s="388" t="n"/>
      <c r="AE73" s="388" t="n"/>
      <c r="AF73" s="388" t="n"/>
      <c r="AG73" s="388" t="n"/>
      <c r="AH73" s="388" t="n"/>
      <c r="AI73" s="388" t="n"/>
      <c r="AJ73" s="388" t="n"/>
      <c r="AK73" s="388" t="n"/>
      <c r="AL73" s="388" t="n"/>
      <c r="AM73" s="388" t="n"/>
      <c r="AN73" s="389" t="n"/>
      <c r="AO73" s="299" t="n"/>
      <c r="AP73" s="401" t="n"/>
      <c r="AQ73" s="401" t="n"/>
      <c r="AR73" s="401" t="n"/>
      <c r="AS73" s="401" t="n"/>
      <c r="AT73" s="401" t="n"/>
      <c r="AU73" s="401" t="n"/>
      <c r="AV73" s="401" t="n"/>
      <c r="AW73" s="402" t="n"/>
      <c r="AX73" s="151" t="n"/>
    </row>
    <row r="74" ht="22.5" customHeight="1">
      <c r="B74" s="5" t="n"/>
      <c r="C74" s="347" t="n"/>
      <c r="D74" s="208" t="n"/>
      <c r="E74" s="200" t="n"/>
      <c r="F74" s="216" t="inlineStr">
        <is>
          <t>Income from retirement benefit account maintained in a notified country u/s 89A    (1 + 2 + 3)</t>
        </is>
      </c>
      <c r="G74" s="388" t="n"/>
      <c r="H74" s="388" t="n"/>
      <c r="I74" s="388" t="n"/>
      <c r="J74" s="388" t="n"/>
      <c r="K74" s="388" t="n"/>
      <c r="L74" s="388" t="n"/>
      <c r="M74" s="388" t="n"/>
      <c r="N74" s="388" t="n"/>
      <c r="O74" s="388" t="n"/>
      <c r="P74" s="388" t="n"/>
      <c r="Q74" s="388" t="n"/>
      <c r="R74" s="388" t="n"/>
      <c r="S74" s="388" t="n"/>
      <c r="T74" s="388" t="n"/>
      <c r="U74" s="388" t="n"/>
      <c r="V74" s="388" t="n"/>
      <c r="W74" s="388" t="n"/>
      <c r="X74" s="388" t="n"/>
      <c r="Y74" s="388" t="n"/>
      <c r="Z74" s="388" t="n"/>
      <c r="AA74" s="388" t="n"/>
      <c r="AB74" s="388" t="n"/>
      <c r="AC74" s="388" t="n"/>
      <c r="AD74" s="388" t="n"/>
      <c r="AE74" s="388" t="n"/>
      <c r="AF74" s="388" t="n"/>
      <c r="AG74" s="388" t="n"/>
      <c r="AH74" s="388" t="n"/>
      <c r="AI74" s="388" t="n"/>
      <c r="AJ74" s="388" t="n"/>
      <c r="AK74" s="388" t="n"/>
      <c r="AL74" s="388" t="n"/>
      <c r="AM74" s="388" t="n"/>
      <c r="AN74" s="389" t="n"/>
      <c r="AO74" s="150" t="n">
        <v>0</v>
      </c>
      <c r="AP74" s="426" t="n"/>
      <c r="AQ74" s="426" t="n"/>
      <c r="AR74" s="426" t="n"/>
      <c r="AS74" s="426" t="n"/>
      <c r="AT74" s="426" t="n"/>
      <c r="AU74" s="426" t="n"/>
      <c r="AV74" s="426" t="n"/>
      <c r="AW74" s="427" t="n"/>
      <c r="AX74" s="151" t="n"/>
    </row>
    <row r="75" ht="22.5" customHeight="1">
      <c r="B75" s="5" t="n"/>
      <c r="C75" s="347" t="n"/>
      <c r="D75" s="208" t="n"/>
      <c r="E75" s="200" t="n"/>
      <c r="F75" s="217" t="n">
        <v>1</v>
      </c>
      <c r="G75" s="216" t="inlineStr">
        <is>
          <t>United States of America</t>
        </is>
      </c>
      <c r="H75" s="388" t="n"/>
      <c r="I75" s="388" t="n"/>
      <c r="J75" s="388" t="n"/>
      <c r="K75" s="388" t="n"/>
      <c r="L75" s="388" t="n"/>
      <c r="M75" s="388" t="n"/>
      <c r="N75" s="388" t="n"/>
      <c r="O75" s="388" t="n"/>
      <c r="P75" s="388" t="n"/>
      <c r="Q75" s="388" t="n"/>
      <c r="R75" s="388" t="n"/>
      <c r="S75" s="388" t="n"/>
      <c r="T75" s="388" t="n"/>
      <c r="U75" s="388" t="n"/>
      <c r="V75" s="388" t="n"/>
      <c r="W75" s="388" t="n"/>
      <c r="X75" s="388" t="n"/>
      <c r="Y75" s="388" t="n"/>
      <c r="Z75" s="388" t="n"/>
      <c r="AA75" s="388" t="n"/>
      <c r="AB75" s="388" t="n"/>
      <c r="AC75" s="388" t="n"/>
      <c r="AD75" s="388" t="n"/>
      <c r="AE75" s="388" t="n"/>
      <c r="AF75" s="388" t="n"/>
      <c r="AG75" s="388" t="n"/>
      <c r="AH75" s="388" t="n"/>
      <c r="AI75" s="388" t="n"/>
      <c r="AJ75" s="388" t="n"/>
      <c r="AK75" s="388" t="n"/>
      <c r="AL75" s="388" t="n"/>
      <c r="AM75" s="388" t="n"/>
      <c r="AN75" s="389" t="n"/>
      <c r="AO75" s="177" t="n"/>
      <c r="AP75" s="401" t="n"/>
      <c r="AQ75" s="401" t="n"/>
      <c r="AR75" s="401" t="n"/>
      <c r="AS75" s="401" t="n"/>
      <c r="AT75" s="401" t="n"/>
      <c r="AU75" s="401" t="n"/>
      <c r="AV75" s="401" t="n"/>
      <c r="AW75" s="402" t="n"/>
      <c r="AX75" s="151" t="n"/>
    </row>
    <row r="76" ht="22.5" customHeight="1">
      <c r="B76" s="5" t="n"/>
      <c r="C76" s="347" t="n"/>
      <c r="D76" s="208" t="n"/>
      <c r="E76" s="200" t="n"/>
      <c r="F76" s="217" t="n">
        <v>2</v>
      </c>
      <c r="G76" s="216" t="inlineStr">
        <is>
          <t>United Kingdom of Great Britain and Northern Ireland</t>
        </is>
      </c>
      <c r="H76" s="388" t="n"/>
      <c r="I76" s="388" t="n"/>
      <c r="J76" s="388" t="n"/>
      <c r="K76" s="388" t="n"/>
      <c r="L76" s="388" t="n"/>
      <c r="M76" s="388" t="n"/>
      <c r="N76" s="388" t="n"/>
      <c r="O76" s="388" t="n"/>
      <c r="P76" s="388" t="n"/>
      <c r="Q76" s="388" t="n"/>
      <c r="R76" s="388" t="n"/>
      <c r="S76" s="388" t="n"/>
      <c r="T76" s="388" t="n"/>
      <c r="U76" s="388" t="n"/>
      <c r="V76" s="388" t="n"/>
      <c r="W76" s="388" t="n"/>
      <c r="X76" s="388" t="n"/>
      <c r="Y76" s="388" t="n"/>
      <c r="Z76" s="388" t="n"/>
      <c r="AA76" s="388" t="n"/>
      <c r="AB76" s="388" t="n"/>
      <c r="AC76" s="388" t="n"/>
      <c r="AD76" s="388" t="n"/>
      <c r="AE76" s="388" t="n"/>
      <c r="AF76" s="388" t="n"/>
      <c r="AG76" s="388" t="n"/>
      <c r="AH76" s="388" t="n"/>
      <c r="AI76" s="388" t="n"/>
      <c r="AJ76" s="388" t="n"/>
      <c r="AK76" s="388" t="n"/>
      <c r="AL76" s="388" t="n"/>
      <c r="AM76" s="388" t="n"/>
      <c r="AN76" s="389" t="n"/>
      <c r="AO76" s="177" t="n"/>
      <c r="AP76" s="401" t="n"/>
      <c r="AQ76" s="401" t="n"/>
      <c r="AR76" s="401" t="n"/>
      <c r="AS76" s="401" t="n"/>
      <c r="AT76" s="401" t="n"/>
      <c r="AU76" s="401" t="n"/>
      <c r="AV76" s="401" t="n"/>
      <c r="AW76" s="402" t="n"/>
      <c r="AX76" s="151" t="n"/>
    </row>
    <row r="77" ht="22.5" customHeight="1">
      <c r="B77" s="5" t="n"/>
      <c r="C77" s="347" t="n"/>
      <c r="D77" s="208" t="n"/>
      <c r="E77" s="200" t="n"/>
      <c r="F77" s="217" t="n">
        <v>3</v>
      </c>
      <c r="G77" s="216" t="inlineStr">
        <is>
          <t>Canada</t>
        </is>
      </c>
      <c r="H77" s="388" t="n"/>
      <c r="I77" s="388" t="n"/>
      <c r="J77" s="388" t="n"/>
      <c r="K77" s="388" t="n"/>
      <c r="L77" s="388" t="n"/>
      <c r="M77" s="388" t="n"/>
      <c r="N77" s="388" t="n"/>
      <c r="O77" s="388" t="n"/>
      <c r="P77" s="388" t="n"/>
      <c r="Q77" s="388" t="n"/>
      <c r="R77" s="388" t="n"/>
      <c r="S77" s="388" t="n"/>
      <c r="T77" s="388" t="n"/>
      <c r="U77" s="388" t="n"/>
      <c r="V77" s="388" t="n"/>
      <c r="W77" s="388" t="n"/>
      <c r="X77" s="388" t="n"/>
      <c r="Y77" s="388" t="n"/>
      <c r="Z77" s="388" t="n"/>
      <c r="AA77" s="388" t="n"/>
      <c r="AB77" s="388" t="n"/>
      <c r="AC77" s="388" t="n"/>
      <c r="AD77" s="388" t="n"/>
      <c r="AE77" s="388" t="n"/>
      <c r="AF77" s="388" t="n"/>
      <c r="AG77" s="388" t="n"/>
      <c r="AH77" s="388" t="n"/>
      <c r="AI77" s="388" t="n"/>
      <c r="AJ77" s="388" t="n"/>
      <c r="AK77" s="388" t="n"/>
      <c r="AL77" s="388" t="n"/>
      <c r="AM77" s="388" t="n"/>
      <c r="AN77" s="389" t="n"/>
      <c r="AO77" s="177" t="n"/>
      <c r="AP77" s="401" t="n"/>
      <c r="AQ77" s="401" t="n"/>
      <c r="AR77" s="401" t="n"/>
      <c r="AS77" s="401" t="n"/>
      <c r="AT77" s="401" t="n"/>
      <c r="AU77" s="401" t="n"/>
      <c r="AV77" s="401" t="n"/>
      <c r="AW77" s="402" t="n"/>
      <c r="AX77" s="151" t="n"/>
    </row>
    <row r="78" ht="22.5" customHeight="1">
      <c r="B78" s="5" t="n"/>
      <c r="C78" s="347" t="n"/>
      <c r="D78" s="208" t="n"/>
      <c r="E78" s="200" t="n"/>
      <c r="F78" s="216" t="inlineStr">
        <is>
          <t>Income from retirement benefit account maintained in a notified country u/s 89A (Quarterly breakup of Taxable Portion)</t>
        </is>
      </c>
      <c r="G78" s="388" t="n"/>
      <c r="H78" s="388" t="n"/>
      <c r="I78" s="388" t="n"/>
      <c r="J78" s="388" t="n"/>
      <c r="K78" s="388" t="n"/>
      <c r="L78" s="388" t="n"/>
      <c r="M78" s="388" t="n"/>
      <c r="N78" s="388" t="n"/>
      <c r="O78" s="388" t="n"/>
      <c r="P78" s="388" t="n"/>
      <c r="Q78" s="388" t="n"/>
      <c r="R78" s="388" t="n"/>
      <c r="S78" s="388" t="n"/>
      <c r="T78" s="388" t="n"/>
      <c r="U78" s="388" t="n"/>
      <c r="V78" s="388" t="n"/>
      <c r="W78" s="388" t="n"/>
      <c r="X78" s="388" t="n"/>
      <c r="Y78" s="388" t="n"/>
      <c r="Z78" s="388" t="n"/>
      <c r="AA78" s="388" t="n"/>
      <c r="AB78" s="388" t="n"/>
      <c r="AC78" s="388" t="n"/>
      <c r="AD78" s="388" t="n"/>
      <c r="AE78" s="388" t="n"/>
      <c r="AF78" s="388" t="n"/>
      <c r="AG78" s="388" t="n"/>
      <c r="AH78" s="388" t="n"/>
      <c r="AI78" s="388" t="n"/>
      <c r="AJ78" s="388" t="n"/>
      <c r="AK78" s="388" t="n"/>
      <c r="AL78" s="388" t="n"/>
      <c r="AM78" s="388" t="n"/>
      <c r="AN78" s="388" t="n"/>
      <c r="AO78" s="388" t="n"/>
      <c r="AP78" s="388" t="n"/>
      <c r="AQ78" s="388" t="n"/>
      <c r="AR78" s="388" t="n"/>
      <c r="AS78" s="388" t="n"/>
      <c r="AT78" s="388" t="n"/>
      <c r="AU78" s="388" t="n"/>
      <c r="AV78" s="388" t="n"/>
      <c r="AW78" s="389" t="n"/>
      <c r="AX78" s="151" t="n"/>
    </row>
    <row r="79" ht="22.5" customHeight="1">
      <c r="B79" s="5" t="n"/>
      <c r="C79" s="347" t="n"/>
      <c r="D79" s="208" t="n"/>
      <c r="E79" s="200" t="n"/>
      <c r="F79" s="217" t="inlineStr">
        <is>
          <t>i</t>
        </is>
      </c>
      <c r="G79" s="216" t="inlineStr">
        <is>
          <t>Upto 15-Jun-2024</t>
        </is>
      </c>
      <c r="H79" s="388" t="n"/>
      <c r="I79" s="388" t="n"/>
      <c r="J79" s="388" t="n"/>
      <c r="K79" s="388" t="n"/>
      <c r="L79" s="388" t="n"/>
      <c r="M79" s="388" t="n"/>
      <c r="N79" s="388" t="n"/>
      <c r="O79" s="388" t="n"/>
      <c r="P79" s="388" t="n"/>
      <c r="Q79" s="388" t="n"/>
      <c r="R79" s="388" t="n"/>
      <c r="S79" s="388" t="n"/>
      <c r="T79" s="388" t="n"/>
      <c r="U79" s="388" t="n"/>
      <c r="V79" s="388" t="n"/>
      <c r="W79" s="388" t="n"/>
      <c r="X79" s="388" t="n"/>
      <c r="Y79" s="388" t="n"/>
      <c r="Z79" s="388" t="n"/>
      <c r="AA79" s="388" t="n"/>
      <c r="AB79" s="388" t="n"/>
      <c r="AC79" s="388" t="n"/>
      <c r="AD79" s="388" t="n"/>
      <c r="AE79" s="388" t="n"/>
      <c r="AF79" s="388" t="n"/>
      <c r="AG79" s="388" t="n"/>
      <c r="AH79" s="388" t="n"/>
      <c r="AI79" s="388" t="n"/>
      <c r="AJ79" s="388" t="n"/>
      <c r="AK79" s="388" t="n"/>
      <c r="AL79" s="388" t="n"/>
      <c r="AM79" s="388" t="n"/>
      <c r="AN79" s="389" t="n"/>
      <c r="AO79" s="177" t="n">
        <v>0</v>
      </c>
      <c r="AP79" s="401" t="n"/>
      <c r="AQ79" s="401" t="n"/>
      <c r="AR79" s="401" t="n"/>
      <c r="AS79" s="401" t="n"/>
      <c r="AT79" s="401" t="n"/>
      <c r="AU79" s="401" t="n"/>
      <c r="AV79" s="401" t="n"/>
      <c r="AW79" s="402" t="n"/>
      <c r="AX79" s="151" t="n"/>
      <c r="BB79" s="1">
        <f>IncD_q1OS1+IncD_q2OS1+IncD_q3OS1+IncD_q4OS1+IncD_q5OS1</f>
        <v/>
      </c>
    </row>
    <row r="80" ht="22.5" customHeight="1">
      <c r="B80" s="5" t="n"/>
      <c r="C80" s="347" t="n"/>
      <c r="D80" s="208" t="n"/>
      <c r="E80" s="200" t="n"/>
      <c r="F80" s="217" t="inlineStr">
        <is>
          <t>ii</t>
        </is>
      </c>
      <c r="G80" s="216" t="inlineStr">
        <is>
          <t>From 16-Jun-2024 to 15-Sep-2024</t>
        </is>
      </c>
      <c r="H80" s="388" t="n"/>
      <c r="I80" s="388" t="n"/>
      <c r="J80" s="388" t="n"/>
      <c r="K80" s="388" t="n"/>
      <c r="L80" s="388" t="n"/>
      <c r="M80" s="388" t="n"/>
      <c r="N80" s="388" t="n"/>
      <c r="O80" s="388" t="n"/>
      <c r="P80" s="388" t="n"/>
      <c r="Q80" s="388" t="n"/>
      <c r="R80" s="388" t="n"/>
      <c r="S80" s="388" t="n"/>
      <c r="T80" s="388" t="n"/>
      <c r="U80" s="388" t="n"/>
      <c r="V80" s="388" t="n"/>
      <c r="W80" s="388" t="n"/>
      <c r="X80" s="388" t="n"/>
      <c r="Y80" s="388" t="n"/>
      <c r="Z80" s="388" t="n"/>
      <c r="AA80" s="388" t="n"/>
      <c r="AB80" s="388" t="n"/>
      <c r="AC80" s="388" t="n"/>
      <c r="AD80" s="388" t="n"/>
      <c r="AE80" s="388" t="n"/>
      <c r="AF80" s="388" t="n"/>
      <c r="AG80" s="388" t="n"/>
      <c r="AH80" s="388" t="n"/>
      <c r="AI80" s="388" t="n"/>
      <c r="AJ80" s="388" t="n"/>
      <c r="AK80" s="388" t="n"/>
      <c r="AL80" s="388" t="n"/>
      <c r="AM80" s="388" t="n"/>
      <c r="AN80" s="389" t="n"/>
      <c r="AO80" s="177" t="n"/>
      <c r="AP80" s="401" t="n"/>
      <c r="AQ80" s="401" t="n"/>
      <c r="AR80" s="401" t="n"/>
      <c r="AS80" s="401" t="n"/>
      <c r="AT80" s="401" t="n"/>
      <c r="AU80" s="401" t="n"/>
      <c r="AV80" s="401" t="n"/>
      <c r="AW80" s="402" t="n"/>
      <c r="AX80" s="151" t="n"/>
      <c r="BB80" s="1">
        <f>OSIncomeNotified89A-OSIncreliefus89A</f>
        <v/>
      </c>
    </row>
    <row r="81" ht="22.5" customHeight="1">
      <c r="B81" s="5" t="n"/>
      <c r="C81" s="347" t="n"/>
      <c r="D81" s="208" t="n"/>
      <c r="E81" s="200" t="n"/>
      <c r="F81" s="217" t="inlineStr">
        <is>
          <t>iii</t>
        </is>
      </c>
      <c r="G81" s="216" t="inlineStr">
        <is>
          <t>From 16-Sep-2024 to 15-Dec-2024</t>
        </is>
      </c>
      <c r="H81" s="388" t="n"/>
      <c r="I81" s="388" t="n"/>
      <c r="J81" s="388" t="n"/>
      <c r="K81" s="388" t="n"/>
      <c r="L81" s="388" t="n"/>
      <c r="M81" s="388" t="n"/>
      <c r="N81" s="388" t="n"/>
      <c r="O81" s="388" t="n"/>
      <c r="P81" s="388" t="n"/>
      <c r="Q81" s="388" t="n"/>
      <c r="R81" s="388" t="n"/>
      <c r="S81" s="388" t="n"/>
      <c r="T81" s="388" t="n"/>
      <c r="U81" s="388" t="n"/>
      <c r="V81" s="388" t="n"/>
      <c r="W81" s="388" t="n"/>
      <c r="X81" s="388" t="n"/>
      <c r="Y81" s="388" t="n"/>
      <c r="Z81" s="388" t="n"/>
      <c r="AA81" s="388" t="n"/>
      <c r="AB81" s="388" t="n"/>
      <c r="AC81" s="388" t="n"/>
      <c r="AD81" s="388" t="n"/>
      <c r="AE81" s="388" t="n"/>
      <c r="AF81" s="388" t="n"/>
      <c r="AG81" s="388" t="n"/>
      <c r="AH81" s="388" t="n"/>
      <c r="AI81" s="388" t="n"/>
      <c r="AJ81" s="388" t="n"/>
      <c r="AK81" s="388" t="n"/>
      <c r="AL81" s="388" t="n"/>
      <c r="AM81" s="388" t="n"/>
      <c r="AN81" s="389" t="n"/>
      <c r="AO81" s="177" t="n"/>
      <c r="AP81" s="401" t="n"/>
      <c r="AQ81" s="401" t="n"/>
      <c r="AR81" s="401" t="n"/>
      <c r="AS81" s="401" t="n"/>
      <c r="AT81" s="401" t="n"/>
      <c r="AU81" s="401" t="n"/>
      <c r="AV81" s="401" t="n"/>
      <c r="AW81" s="402" t="n"/>
      <c r="AX81" s="151" t="n"/>
    </row>
    <row r="82" ht="22.5" customHeight="1">
      <c r="B82" s="5" t="n"/>
      <c r="C82" s="347" t="n"/>
      <c r="D82" s="208" t="n"/>
      <c r="E82" s="200" t="n"/>
      <c r="F82" s="217" t="inlineStr">
        <is>
          <t>iv</t>
        </is>
      </c>
      <c r="G82" s="216" t="inlineStr">
        <is>
          <t>From 16-Dec-2024 to 15-Mar-2025</t>
        </is>
      </c>
      <c r="H82" s="388" t="n"/>
      <c r="I82" s="388" t="n"/>
      <c r="J82" s="388" t="n"/>
      <c r="K82" s="388" t="n"/>
      <c r="L82" s="388" t="n"/>
      <c r="M82" s="388" t="n"/>
      <c r="N82" s="388" t="n"/>
      <c r="O82" s="388" t="n"/>
      <c r="P82" s="388" t="n"/>
      <c r="Q82" s="388" t="n"/>
      <c r="R82" s="388" t="n"/>
      <c r="S82" s="388" t="n"/>
      <c r="T82" s="388" t="n"/>
      <c r="U82" s="388" t="n"/>
      <c r="V82" s="388" t="n"/>
      <c r="W82" s="388" t="n"/>
      <c r="X82" s="388" t="n"/>
      <c r="Y82" s="388" t="n"/>
      <c r="Z82" s="388" t="n"/>
      <c r="AA82" s="388" t="n"/>
      <c r="AB82" s="388" t="n"/>
      <c r="AC82" s="388" t="n"/>
      <c r="AD82" s="388" t="n"/>
      <c r="AE82" s="388" t="n"/>
      <c r="AF82" s="388" t="n"/>
      <c r="AG82" s="388" t="n"/>
      <c r="AH82" s="388" t="n"/>
      <c r="AI82" s="388" t="n"/>
      <c r="AJ82" s="388" t="n"/>
      <c r="AK82" s="388" t="n"/>
      <c r="AL82" s="388" t="n"/>
      <c r="AM82" s="388" t="n"/>
      <c r="AN82" s="389" t="n"/>
      <c r="AO82" s="177" t="n"/>
      <c r="AP82" s="401" t="n"/>
      <c r="AQ82" s="401" t="n"/>
      <c r="AR82" s="401" t="n"/>
      <c r="AS82" s="401" t="n"/>
      <c r="AT82" s="401" t="n"/>
      <c r="AU82" s="401" t="n"/>
      <c r="AV82" s="401" t="n"/>
      <c r="AW82" s="402" t="n"/>
      <c r="AX82" s="151" t="n"/>
    </row>
    <row r="83" ht="22.5" customHeight="1">
      <c r="B83" s="5" t="n"/>
      <c r="C83" s="347" t="n"/>
      <c r="D83" s="208" t="n"/>
      <c r="E83" s="200" t="n"/>
      <c r="F83" s="217" t="inlineStr">
        <is>
          <t>v</t>
        </is>
      </c>
      <c r="G83" s="216" t="inlineStr">
        <is>
          <t>From 16-Mar-2025 to 31-Mar-2025</t>
        </is>
      </c>
      <c r="H83" s="388" t="n"/>
      <c r="I83" s="388" t="n"/>
      <c r="J83" s="388" t="n"/>
      <c r="K83" s="388" t="n"/>
      <c r="L83" s="388" t="n"/>
      <c r="M83" s="388" t="n"/>
      <c r="N83" s="388" t="n"/>
      <c r="O83" s="388" t="n"/>
      <c r="P83" s="388" t="n"/>
      <c r="Q83" s="388" t="n"/>
      <c r="R83" s="388" t="n"/>
      <c r="S83" s="388" t="n"/>
      <c r="T83" s="388" t="n"/>
      <c r="U83" s="388" t="n"/>
      <c r="V83" s="388" t="n"/>
      <c r="W83" s="388" t="n"/>
      <c r="X83" s="388" t="n"/>
      <c r="Y83" s="388" t="n"/>
      <c r="Z83" s="388" t="n"/>
      <c r="AA83" s="388" t="n"/>
      <c r="AB83" s="388" t="n"/>
      <c r="AC83" s="388" t="n"/>
      <c r="AD83" s="388" t="n"/>
      <c r="AE83" s="388" t="n"/>
      <c r="AF83" s="388" t="n"/>
      <c r="AG83" s="388" t="n"/>
      <c r="AH83" s="388" t="n"/>
      <c r="AI83" s="388" t="n"/>
      <c r="AJ83" s="388" t="n"/>
      <c r="AK83" s="388" t="n"/>
      <c r="AL83" s="388" t="n"/>
      <c r="AM83" s="388" t="n"/>
      <c r="AN83" s="389" t="n"/>
      <c r="AO83" s="177" t="n"/>
      <c r="AP83" s="401" t="n"/>
      <c r="AQ83" s="401" t="n"/>
      <c r="AR83" s="401" t="n"/>
      <c r="AS83" s="401" t="n"/>
      <c r="AT83" s="401" t="n"/>
      <c r="AU83" s="401" t="n"/>
      <c r="AV83" s="401" t="n"/>
      <c r="AW83" s="402" t="n"/>
      <c r="AX83" s="151" t="n"/>
    </row>
    <row r="84" ht="24" customHeight="1">
      <c r="B84" s="5" t="n"/>
      <c r="C84" s="347" t="n"/>
      <c r="D84" s="208" t="n"/>
      <c r="E84" s="200" t="n"/>
      <c r="F84" s="216" t="inlineStr">
        <is>
          <t>Dividend  (i+ii+iii+iv+v)</t>
        </is>
      </c>
      <c r="G84" s="388" t="n"/>
      <c r="H84" s="388" t="n"/>
      <c r="I84" s="388" t="n"/>
      <c r="J84" s="388" t="n"/>
      <c r="K84" s="388" t="n"/>
      <c r="L84" s="388" t="n"/>
      <c r="M84" s="388" t="n"/>
      <c r="N84" s="388" t="n"/>
      <c r="O84" s="388" t="n"/>
      <c r="P84" s="388" t="n"/>
      <c r="Q84" s="388" t="n"/>
      <c r="R84" s="388" t="n"/>
      <c r="S84" s="388" t="n"/>
      <c r="T84" s="388" t="n"/>
      <c r="U84" s="388" t="n"/>
      <c r="V84" s="388" t="n"/>
      <c r="W84" s="388" t="n"/>
      <c r="X84" s="388" t="n"/>
      <c r="Y84" s="388" t="n"/>
      <c r="Z84" s="388" t="n"/>
      <c r="AA84" s="388" t="n"/>
      <c r="AB84" s="388" t="n"/>
      <c r="AC84" s="388" t="n"/>
      <c r="AD84" s="388" t="n"/>
      <c r="AE84" s="388" t="n"/>
      <c r="AF84" s="388" t="n"/>
      <c r="AG84" s="388" t="n"/>
      <c r="AH84" s="388" t="n"/>
      <c r="AI84" s="388" t="n"/>
      <c r="AJ84" s="388" t="n"/>
      <c r="AK84" s="388" t="n"/>
      <c r="AL84" s="388" t="n"/>
      <c r="AM84" s="388" t="n"/>
      <c r="AN84" s="389" t="n"/>
      <c r="AO84" s="437" t="n">
        <v>0</v>
      </c>
      <c r="AP84" s="401" t="n"/>
      <c r="AQ84" s="401" t="n"/>
      <c r="AR84" s="401" t="n"/>
      <c r="AS84" s="401" t="n"/>
      <c r="AT84" s="401" t="n"/>
      <c r="AU84" s="401" t="n"/>
      <c r="AV84" s="401" t="n"/>
      <c r="AW84" s="402" t="n"/>
      <c r="AX84" s="151" t="n"/>
    </row>
    <row r="85" ht="23.25" customHeight="1">
      <c r="B85" s="5" t="n"/>
      <c r="C85" s="347" t="n"/>
      <c r="D85" s="208" t="n"/>
      <c r="E85" s="200" t="n"/>
      <c r="F85" s="217" t="inlineStr">
        <is>
          <t>i</t>
        </is>
      </c>
      <c r="G85" s="216" t="inlineStr">
        <is>
          <t>Upto 15-Jun-2024</t>
        </is>
      </c>
      <c r="H85" s="388" t="n"/>
      <c r="I85" s="388" t="n"/>
      <c r="J85" s="388" t="n"/>
      <c r="K85" s="388" t="n"/>
      <c r="L85" s="388" t="n"/>
      <c r="M85" s="388" t="n"/>
      <c r="N85" s="388" t="n"/>
      <c r="O85" s="388" t="n"/>
      <c r="P85" s="388" t="n"/>
      <c r="Q85" s="388" t="n"/>
      <c r="R85" s="388" t="n"/>
      <c r="S85" s="388" t="n"/>
      <c r="T85" s="388" t="n"/>
      <c r="U85" s="388" t="n"/>
      <c r="V85" s="388" t="n"/>
      <c r="W85" s="388" t="n"/>
      <c r="X85" s="388" t="n"/>
      <c r="Y85" s="388" t="n"/>
      <c r="Z85" s="388" t="n"/>
      <c r="AA85" s="388" t="n"/>
      <c r="AB85" s="388" t="n"/>
      <c r="AC85" s="388" t="n"/>
      <c r="AD85" s="388" t="n"/>
      <c r="AE85" s="388" t="n"/>
      <c r="AF85" s="388" t="n"/>
      <c r="AG85" s="388" t="n"/>
      <c r="AH85" s="388" t="n"/>
      <c r="AI85" s="388" t="n"/>
      <c r="AJ85" s="388" t="n"/>
      <c r="AK85" s="388" t="n"/>
      <c r="AL85" s="388" t="n"/>
      <c r="AM85" s="388" t="n"/>
      <c r="AN85" s="389" t="n"/>
      <c r="AO85" s="437" t="n">
        <v>0</v>
      </c>
      <c r="AP85" s="401" t="n"/>
      <c r="AQ85" s="401" t="n"/>
      <c r="AR85" s="401" t="n"/>
      <c r="AS85" s="401" t="n"/>
      <c r="AT85" s="401" t="n"/>
      <c r="AU85" s="401" t="n"/>
      <c r="AV85" s="401" t="n"/>
      <c r="AW85" s="402" t="n"/>
      <c r="AX85" s="151" t="n"/>
      <c r="BQ85" s="1">
        <f>MIN(IncD.TotalIncome,IncD_q1div+IncD_q1OS1)+MAX(0,IncD.TotalIncome-IncD.Div-IncD_qOS1)</f>
        <v/>
      </c>
      <c r="BR85" s="1" t="n">
        <v>0</v>
      </c>
    </row>
    <row r="86" ht="23.25" customHeight="1">
      <c r="B86" s="5" t="n"/>
      <c r="C86" s="347" t="n"/>
      <c r="D86" s="208" t="n"/>
      <c r="E86" s="200" t="n"/>
      <c r="F86" s="217" t="inlineStr">
        <is>
          <t>ii</t>
        </is>
      </c>
      <c r="G86" s="216" t="inlineStr">
        <is>
          <t>From 16-Jun-2024 to 15-Sep-2024</t>
        </is>
      </c>
      <c r="H86" s="388" t="n"/>
      <c r="I86" s="388" t="n"/>
      <c r="J86" s="388" t="n"/>
      <c r="K86" s="388" t="n"/>
      <c r="L86" s="388" t="n"/>
      <c r="M86" s="388" t="n"/>
      <c r="N86" s="388" t="n"/>
      <c r="O86" s="388" t="n"/>
      <c r="P86" s="388" t="n"/>
      <c r="Q86" s="388" t="n"/>
      <c r="R86" s="388" t="n"/>
      <c r="S86" s="388" t="n"/>
      <c r="T86" s="388" t="n"/>
      <c r="U86" s="388" t="n"/>
      <c r="V86" s="388" t="n"/>
      <c r="W86" s="388" t="n"/>
      <c r="X86" s="388" t="n"/>
      <c r="Y86" s="388" t="n"/>
      <c r="Z86" s="388" t="n"/>
      <c r="AA86" s="388" t="n"/>
      <c r="AB86" s="388" t="n"/>
      <c r="AC86" s="388" t="n"/>
      <c r="AD86" s="388" t="n"/>
      <c r="AE86" s="388" t="n"/>
      <c r="AF86" s="388" t="n"/>
      <c r="AG86" s="388" t="n"/>
      <c r="AH86" s="388" t="n"/>
      <c r="AI86" s="388" t="n"/>
      <c r="AJ86" s="388" t="n"/>
      <c r="AK86" s="388" t="n"/>
      <c r="AL86" s="388" t="n"/>
      <c r="AM86" s="388" t="n"/>
      <c r="AN86" s="389" t="n"/>
      <c r="AO86" s="177" t="n">
        <v>0</v>
      </c>
      <c r="AP86" s="401" t="n"/>
      <c r="AQ86" s="401" t="n"/>
      <c r="AR86" s="401" t="n"/>
      <c r="AS86" s="401" t="n"/>
      <c r="AT86" s="401" t="n"/>
      <c r="AU86" s="401" t="n"/>
      <c r="AV86" s="401" t="n"/>
      <c r="AW86" s="402" t="n"/>
      <c r="AX86" s="151" t="n"/>
      <c r="BQ86" s="1">
        <f>MIN(IncD.TotalIncome-MAX(IncD_q1div+IncD_q1OS1-IncD.TotalChapVIADeductions,0),IncD_q2div+IncD_q2OS1)+IncD.Q1Inc</f>
        <v/>
      </c>
      <c r="BR86" s="1" t="n">
        <v>0</v>
      </c>
    </row>
    <row r="87" ht="23.25" customHeight="1">
      <c r="B87" s="5" t="n"/>
      <c r="C87" s="347" t="n"/>
      <c r="D87" s="208" t="n"/>
      <c r="E87" s="200" t="n"/>
      <c r="F87" s="217" t="inlineStr">
        <is>
          <t>iii</t>
        </is>
      </c>
      <c r="G87" s="216" t="inlineStr">
        <is>
          <t>From 16-Sep-2024 to 15-Dec-2024</t>
        </is>
      </c>
      <c r="H87" s="388" t="n"/>
      <c r="I87" s="388" t="n"/>
      <c r="J87" s="388" t="n"/>
      <c r="K87" s="388" t="n"/>
      <c r="L87" s="388" t="n"/>
      <c r="M87" s="388" t="n"/>
      <c r="N87" s="388" t="n"/>
      <c r="O87" s="388" t="n"/>
      <c r="P87" s="388" t="n"/>
      <c r="Q87" s="388" t="n"/>
      <c r="R87" s="388" t="n"/>
      <c r="S87" s="388" t="n"/>
      <c r="T87" s="388" t="n"/>
      <c r="U87" s="388" t="n"/>
      <c r="V87" s="388" t="n"/>
      <c r="W87" s="388" t="n"/>
      <c r="X87" s="388" t="n"/>
      <c r="Y87" s="388" t="n"/>
      <c r="Z87" s="388" t="n"/>
      <c r="AA87" s="388" t="n"/>
      <c r="AB87" s="388" t="n"/>
      <c r="AC87" s="388" t="n"/>
      <c r="AD87" s="388" t="n"/>
      <c r="AE87" s="388" t="n"/>
      <c r="AF87" s="388" t="n"/>
      <c r="AG87" s="388" t="n"/>
      <c r="AH87" s="388" t="n"/>
      <c r="AI87" s="388" t="n"/>
      <c r="AJ87" s="388" t="n"/>
      <c r="AK87" s="388" t="n"/>
      <c r="AL87" s="388" t="n"/>
      <c r="AM87" s="388" t="n"/>
      <c r="AN87" s="389" t="n"/>
      <c r="AO87" s="177" t="n">
        <v>0</v>
      </c>
      <c r="AP87" s="401" t="n"/>
      <c r="AQ87" s="401" t="n"/>
      <c r="AR87" s="401" t="n"/>
      <c r="AS87" s="401" t="n"/>
      <c r="AT87" s="401" t="n"/>
      <c r="AU87" s="401" t="n"/>
      <c r="AV87" s="401" t="n"/>
      <c r="AW87" s="402" t="n"/>
      <c r="AX87" s="151" t="n"/>
      <c r="BQ87" s="1">
        <f>MIN(IncD.TotalIncome-MAX(IncD_q1div+IncD_q2div+IncD_q1OS1+IncD_q2OS1-IncD.TotalChapVIADeductions,0),IncD_q3div+IncD_q3OS1)+IncD.Q2Inc</f>
        <v/>
      </c>
      <c r="BR87" s="1" t="n">
        <v>0</v>
      </c>
    </row>
    <row r="88" ht="23.25" customHeight="1">
      <c r="B88" s="5" t="n"/>
      <c r="C88" s="347" t="n"/>
      <c r="D88" s="208" t="n"/>
      <c r="E88" s="200" t="n"/>
      <c r="F88" s="217" t="inlineStr">
        <is>
          <t>iv</t>
        </is>
      </c>
      <c r="G88" s="216" t="inlineStr">
        <is>
          <t>From 16-Dec-2024 to 15-Mar-2025</t>
        </is>
      </c>
      <c r="H88" s="388" t="n"/>
      <c r="I88" s="388" t="n"/>
      <c r="J88" s="388" t="n"/>
      <c r="K88" s="388" t="n"/>
      <c r="L88" s="388" t="n"/>
      <c r="M88" s="388" t="n"/>
      <c r="N88" s="388" t="n"/>
      <c r="O88" s="388" t="n"/>
      <c r="P88" s="388" t="n"/>
      <c r="Q88" s="388" t="n"/>
      <c r="R88" s="388" t="n"/>
      <c r="S88" s="388" t="n"/>
      <c r="T88" s="388" t="n"/>
      <c r="U88" s="388" t="n"/>
      <c r="V88" s="388" t="n"/>
      <c r="W88" s="388" t="n"/>
      <c r="X88" s="388" t="n"/>
      <c r="Y88" s="388" t="n"/>
      <c r="Z88" s="388" t="n"/>
      <c r="AA88" s="388" t="n"/>
      <c r="AB88" s="388" t="n"/>
      <c r="AC88" s="388" t="n"/>
      <c r="AD88" s="388" t="n"/>
      <c r="AE88" s="388" t="n"/>
      <c r="AF88" s="388" t="n"/>
      <c r="AG88" s="388" t="n"/>
      <c r="AH88" s="388" t="n"/>
      <c r="AI88" s="388" t="n"/>
      <c r="AJ88" s="388" t="n"/>
      <c r="AK88" s="388" t="n"/>
      <c r="AL88" s="388" t="n"/>
      <c r="AM88" s="388" t="n"/>
      <c r="AN88" s="389" t="n"/>
      <c r="AO88" s="177" t="n">
        <v>0</v>
      </c>
      <c r="AP88" s="401" t="n"/>
      <c r="AQ88" s="401" t="n"/>
      <c r="AR88" s="401" t="n"/>
      <c r="AS88" s="401" t="n"/>
      <c r="AT88" s="401" t="n"/>
      <c r="AU88" s="401" t="n"/>
      <c r="AV88" s="401" t="n"/>
      <c r="AW88" s="402" t="n"/>
      <c r="AX88" s="151" t="n"/>
      <c r="BQ88" s="1">
        <f>MIN(IncD.TotalIncome-MAX(IncD_q1div+IncD_q2div+IncD_q3div+IncD_q1OS1+IncD_q2OS1+IncD_q3OS1-IncD.TotalChapVIADeductions,0),IncD_q4div+IncD_q4OS1)+ IncD.Q3Inc</f>
        <v/>
      </c>
      <c r="BR88" s="1" t="n">
        <v>0</v>
      </c>
    </row>
    <row r="89" ht="23.25" customHeight="1">
      <c r="B89" s="5" t="n"/>
      <c r="C89" s="347" t="n"/>
      <c r="D89" s="208" t="n"/>
      <c r="E89" s="200" t="n"/>
      <c r="F89" s="217" t="inlineStr">
        <is>
          <t>v</t>
        </is>
      </c>
      <c r="G89" s="216" t="inlineStr">
        <is>
          <t>From 16-Mar-2025 to 31-Mar-2025</t>
        </is>
      </c>
      <c r="H89" s="388" t="n"/>
      <c r="I89" s="388" t="n"/>
      <c r="J89" s="388" t="n"/>
      <c r="K89" s="388" t="n"/>
      <c r="L89" s="388" t="n"/>
      <c r="M89" s="388" t="n"/>
      <c r="N89" s="388" t="n"/>
      <c r="O89" s="388" t="n"/>
      <c r="P89" s="388" t="n"/>
      <c r="Q89" s="388" t="n"/>
      <c r="R89" s="388" t="n"/>
      <c r="S89" s="388" t="n"/>
      <c r="T89" s="388" t="n"/>
      <c r="U89" s="388" t="n"/>
      <c r="V89" s="388" t="n"/>
      <c r="W89" s="388" t="n"/>
      <c r="X89" s="388" t="n"/>
      <c r="Y89" s="388" t="n"/>
      <c r="Z89" s="388" t="n"/>
      <c r="AA89" s="388" t="n"/>
      <c r="AB89" s="388" t="n"/>
      <c r="AC89" s="388" t="n"/>
      <c r="AD89" s="388" t="n"/>
      <c r="AE89" s="388" t="n"/>
      <c r="AF89" s="388" t="n"/>
      <c r="AG89" s="388" t="n"/>
      <c r="AH89" s="388" t="n"/>
      <c r="AI89" s="388" t="n"/>
      <c r="AJ89" s="388" t="n"/>
      <c r="AK89" s="388" t="n"/>
      <c r="AL89" s="388" t="n"/>
      <c r="AM89" s="388" t="n"/>
      <c r="AN89" s="389" t="n"/>
      <c r="AO89" s="299" t="n">
        <v>0</v>
      </c>
      <c r="AP89" s="401" t="n"/>
      <c r="AQ89" s="401" t="n"/>
      <c r="AR89" s="401" t="n"/>
      <c r="AS89" s="401" t="n"/>
      <c r="AT89" s="401" t="n"/>
      <c r="AU89" s="401" t="n"/>
      <c r="AV89" s="401" t="n"/>
      <c r="AW89" s="402" t="n"/>
      <c r="AX89" s="151" t="n"/>
      <c r="BQ89" s="221">
        <f>MIN(IncD.TotalIncome-MAX(IncD_q1div+IncD_q2div+IncD_q3div+IncD_q4div+IncD_q1OS1+IncD_q2OS1+IncD_q3OS1+IncD_q4OS1-IncD.TotalChapVIADeductions,0),IncD_q5div+IncD_q5OS1)+ IncD.Q4Inc</f>
        <v/>
      </c>
      <c r="BR89" s="1" t="n">
        <v>0</v>
      </c>
    </row>
    <row r="90" ht="21.75" customHeight="1">
      <c r="B90" s="5" t="n"/>
      <c r="C90" s="347" t="n"/>
      <c r="D90" s="208" t="n"/>
      <c r="E90" s="200" t="n"/>
      <c r="F90" s="216" t="inlineStr">
        <is>
          <t>Less :  Income claimed for relief from taxation u/s 89A</t>
        </is>
      </c>
      <c r="G90" s="388" t="n"/>
      <c r="H90" s="388" t="n"/>
      <c r="I90" s="388" t="n"/>
      <c r="J90" s="388" t="n"/>
      <c r="K90" s="388" t="n"/>
      <c r="L90" s="388" t="n"/>
      <c r="M90" s="388" t="n"/>
      <c r="N90" s="388" t="n"/>
      <c r="O90" s="388" t="n"/>
      <c r="P90" s="388" t="n"/>
      <c r="Q90" s="388" t="n"/>
      <c r="R90" s="388" t="n"/>
      <c r="S90" s="388" t="n"/>
      <c r="T90" s="388" t="n"/>
      <c r="U90" s="388" t="n"/>
      <c r="V90" s="388" t="n"/>
      <c r="W90" s="388" t="n"/>
      <c r="X90" s="388" t="n"/>
      <c r="Y90" s="388" t="n"/>
      <c r="Z90" s="388" t="n"/>
      <c r="AA90" s="388" t="n"/>
      <c r="AB90" s="388" t="n"/>
      <c r="AC90" s="388" t="n"/>
      <c r="AD90" s="388" t="n"/>
      <c r="AE90" s="388" t="n"/>
      <c r="AF90" s="388" t="n"/>
      <c r="AG90" s="388" t="n"/>
      <c r="AH90" s="388" t="n"/>
      <c r="AI90" s="388" t="n"/>
      <c r="AJ90" s="388" t="n"/>
      <c r="AK90" s="388" t="n"/>
      <c r="AL90" s="388" t="n"/>
      <c r="AM90" s="388" t="n"/>
      <c r="AN90" s="389" t="n"/>
      <c r="AO90" s="299" t="n"/>
      <c r="AP90" s="401" t="n"/>
      <c r="AQ90" s="401" t="n"/>
      <c r="AR90" s="401" t="n"/>
      <c r="AS90" s="401" t="n"/>
      <c r="AT90" s="401" t="n"/>
      <c r="AU90" s="401" t="n"/>
      <c r="AV90" s="401" t="n"/>
      <c r="AW90" s="402" t="n"/>
      <c r="AX90" s="151" t="n"/>
    </row>
    <row r="91" ht="18.75" customHeight="1">
      <c r="B91" s="5" t="n"/>
      <c r="C91" s="347" t="n"/>
      <c r="D91" s="208" t="n"/>
      <c r="E91" s="205" t="n"/>
      <c r="F91" s="216" t="inlineStr">
        <is>
          <t>Less: Deduction u/s 57(iia) (In case of family pension only)</t>
        </is>
      </c>
      <c r="G91" s="388" t="n"/>
      <c r="H91" s="388" t="n"/>
      <c r="I91" s="388" t="n"/>
      <c r="J91" s="388" t="n"/>
      <c r="K91" s="388" t="n"/>
      <c r="L91" s="388" t="n"/>
      <c r="M91" s="388" t="n"/>
      <c r="N91" s="388" t="n"/>
      <c r="O91" s="388" t="n"/>
      <c r="P91" s="388" t="n"/>
      <c r="Q91" s="388" t="n"/>
      <c r="R91" s="388" t="n"/>
      <c r="S91" s="388" t="n"/>
      <c r="T91" s="388" t="n"/>
      <c r="U91" s="388" t="n"/>
      <c r="V91" s="388" t="n"/>
      <c r="W91" s="388" t="n"/>
      <c r="X91" s="388" t="n"/>
      <c r="Y91" s="388" t="n"/>
      <c r="Z91" s="388" t="n"/>
      <c r="AA91" s="388" t="n"/>
      <c r="AB91" s="388" t="n"/>
      <c r="AC91" s="388" t="n"/>
      <c r="AD91" s="388" t="n"/>
      <c r="AE91" s="388" t="n"/>
      <c r="AF91" s="388" t="n"/>
      <c r="AG91" s="388" t="n"/>
      <c r="AH91" s="388" t="n"/>
      <c r="AI91" s="388" t="n"/>
      <c r="AJ91" s="388" t="n"/>
      <c r="AK91" s="388" t="n"/>
      <c r="AL91" s="388" t="n"/>
      <c r="AM91" s="388" t="n"/>
      <c r="AN91" s="389" t="n"/>
      <c r="AO91" s="177" t="n">
        <v>0</v>
      </c>
      <c r="AP91" s="401" t="n"/>
      <c r="AQ91" s="401" t="n"/>
      <c r="AR91" s="401" t="n"/>
      <c r="AS91" s="401" t="n"/>
      <c r="AT91" s="401" t="n"/>
      <c r="AU91" s="401" t="n"/>
      <c r="AV91" s="401" t="n"/>
      <c r="AW91" s="402" t="n"/>
      <c r="AX91" s="151" t="n"/>
      <c r="AZ91" s="1">
        <f>IF(BacValue=1,ROUND(MIN(25000,((1/3)*TotFamilyPension)),0),IF(BacValue=2,ROUND(MIN(15000,((1/3)*TotFamilyPension)),0),0))</f>
        <v/>
      </c>
      <c r="BA91" s="222">
        <f>IF(BacValue=1,ROUND(MIN(25000,((1/3)*TotFamilyPension)),0),IF(BacValue=2,ROUND(MIN(15000,((1/3)*TotFamilyPension)),0),0))</f>
        <v/>
      </c>
      <c r="BD91" s="372">
        <f>SUM(Others.Amount_2_2)</f>
        <v/>
      </c>
    </row>
    <row r="92" hidden="1" ht="23.25" customHeight="1">
      <c r="B92" s="5" t="n"/>
      <c r="C92" s="355" t="n"/>
      <c r="D92" s="356" t="n"/>
      <c r="E92" s="225" t="n">
        <v>4</v>
      </c>
      <c r="F92" s="438" t="inlineStr">
        <is>
          <t>Gross Total Income (1+2+3) (If loss, put the figure in negative)
Note: To avail the benefit of carry forward and set off of loss, please use  ITR-2</t>
        </is>
      </c>
      <c r="G92" s="388" t="n"/>
      <c r="H92" s="388" t="n"/>
      <c r="I92" s="388" t="n"/>
      <c r="J92" s="388" t="n"/>
      <c r="K92" s="388" t="n"/>
      <c r="L92" s="388" t="n"/>
      <c r="M92" s="388" t="n"/>
      <c r="N92" s="388" t="n"/>
      <c r="O92" s="388" t="n"/>
      <c r="P92" s="388" t="n"/>
      <c r="Q92" s="388" t="n"/>
      <c r="R92" s="388" t="n"/>
      <c r="S92" s="388" t="n"/>
      <c r="T92" s="388" t="n"/>
      <c r="U92" s="388" t="n"/>
      <c r="V92" s="388" t="n"/>
      <c r="W92" s="388" t="n"/>
      <c r="X92" s="388" t="n"/>
      <c r="Y92" s="388" t="n"/>
      <c r="Z92" s="388" t="n"/>
      <c r="AA92" s="388" t="n"/>
      <c r="AB92" s="388" t="n"/>
      <c r="AC92" s="388" t="n"/>
      <c r="AD92" s="388" t="n"/>
      <c r="AE92" s="388" t="n"/>
      <c r="AF92" s="388" t="n"/>
      <c r="AG92" s="388" t="n"/>
      <c r="AH92" s="388" t="n"/>
      <c r="AI92" s="388" t="n"/>
      <c r="AJ92" s="388" t="n"/>
      <c r="AK92" s="388" t="n"/>
      <c r="AL92" s="388" t="n"/>
      <c r="AM92" s="388" t="n"/>
      <c r="AN92" s="389" t="n"/>
      <c r="AO92" s="201" t="n">
        <v>0</v>
      </c>
      <c r="AP92" s="426" t="n"/>
      <c r="AQ92" s="426" t="n"/>
      <c r="AR92" s="426" t="n"/>
      <c r="AS92" s="426" t="n"/>
      <c r="AT92" s="426" t="n"/>
      <c r="AU92" s="426" t="n"/>
      <c r="AV92" s="426" t="n"/>
      <c r="AW92" s="427" t="n"/>
      <c r="AX92" s="229" t="inlineStr">
        <is>
          <t>For deduction we're using GTI which didn't included 112A</t>
        </is>
      </c>
      <c r="BD92" s="372">
        <f>SUM(Others.Amount_2_1)</f>
        <v/>
      </c>
      <c r="BK92" s="230">
        <f>IF(IncD.TypeOfHP="Self Occupied",IncD.IncomeFromHP,(IF(IncD.TypeOfHP="Let Out",IF(ISBLANK(IncD.IncomeFromHP),0,MAX(-200000,IncD.IncomeFromHP)),0)))</f>
        <v/>
      </c>
    </row>
    <row r="93" ht="32.25" customHeight="1">
      <c r="B93" s="5" t="n"/>
      <c r="C93" s="347" t="n"/>
      <c r="D93" s="348" t="n"/>
      <c r="E93" s="231" t="n">
        <v>4</v>
      </c>
      <c r="F93" s="438" t="inlineStr">
        <is>
          <t>Gross Total Income (1+2+3+7a(iii)) (If loss, put the figure in negative)
Note: To avail the benefit of carry forward and set off of loss, please use  ITR-2</t>
        </is>
      </c>
      <c r="G93" s="388" t="n"/>
      <c r="H93" s="388" t="n"/>
      <c r="I93" s="388" t="n"/>
      <c r="J93" s="388" t="n"/>
      <c r="K93" s="388" t="n"/>
      <c r="L93" s="388" t="n"/>
      <c r="M93" s="388" t="n"/>
      <c r="N93" s="388" t="n"/>
      <c r="O93" s="388" t="n"/>
      <c r="P93" s="388" t="n"/>
      <c r="Q93" s="388" t="n"/>
      <c r="R93" s="388" t="n"/>
      <c r="S93" s="388" t="n"/>
      <c r="T93" s="388" t="n"/>
      <c r="U93" s="388" t="n"/>
      <c r="V93" s="388" t="n"/>
      <c r="W93" s="388" t="n"/>
      <c r="X93" s="388" t="n"/>
      <c r="Y93" s="388" t="n"/>
      <c r="Z93" s="388" t="n"/>
      <c r="AA93" s="388" t="n"/>
      <c r="AB93" s="388" t="n"/>
      <c r="AC93" s="388" t="n"/>
      <c r="AD93" s="388" t="n"/>
      <c r="AE93" s="388" t="n"/>
      <c r="AF93" s="388" t="n"/>
      <c r="AG93" s="388" t="n"/>
      <c r="AH93" s="388" t="n"/>
      <c r="AI93" s="388" t="n"/>
      <c r="AJ93" s="388" t="n"/>
      <c r="AK93" s="388" t="n"/>
      <c r="AL93" s="388" t="n"/>
      <c r="AM93" s="388" t="n"/>
      <c r="AN93" s="389" t="n"/>
      <c r="AO93" s="201" t="n">
        <v>0</v>
      </c>
      <c r="AP93" s="426" t="n"/>
      <c r="AQ93" s="426" t="n"/>
      <c r="AR93" s="426" t="n"/>
      <c r="AS93" s="426" t="n"/>
      <c r="AT93" s="426" t="n"/>
      <c r="AU93" s="426" t="n"/>
      <c r="AV93" s="426" t="n"/>
      <c r="AW93" s="427" t="n"/>
      <c r="AX93" s="151" t="n"/>
    </row>
    <row r="94" ht="14.25" customHeight="1">
      <c r="B94" s="5" t="n"/>
      <c r="C94" s="434" t="inlineStr">
        <is>
          <t xml:space="preserve"> DEDUCTIONS</t>
        </is>
      </c>
      <c r="D94" s="387" t="n"/>
      <c r="E94" s="231" t="n">
        <v>5</v>
      </c>
      <c r="F94" s="233" t="inlineStr">
        <is>
          <t xml:space="preserve">Part C – Deductions and Taxable Total Income </t>
        </is>
      </c>
      <c r="G94" s="388" t="n"/>
      <c r="H94" s="388" t="n"/>
      <c r="I94" s="388" t="n"/>
      <c r="J94" s="388" t="n"/>
      <c r="K94" s="388" t="n"/>
      <c r="L94" s="388" t="n"/>
      <c r="M94" s="388" t="n"/>
      <c r="N94" s="388" t="n"/>
      <c r="O94" s="388" t="n"/>
      <c r="P94" s="388" t="n"/>
      <c r="Q94" s="388" t="n"/>
      <c r="R94" s="388" t="n"/>
      <c r="S94" s="388" t="n"/>
      <c r="T94" s="388" t="n"/>
      <c r="U94" s="388" t="n"/>
      <c r="V94" s="388" t="n"/>
      <c r="W94" s="388" t="n"/>
      <c r="X94" s="388" t="n"/>
      <c r="Y94" s="388" t="n"/>
      <c r="Z94" s="388" t="n"/>
      <c r="AA94" s="389" t="n"/>
      <c r="AB94" s="193" t="inlineStr">
        <is>
          <t>Amount</t>
        </is>
      </c>
      <c r="AC94" s="388" t="n"/>
      <c r="AD94" s="388" t="n"/>
      <c r="AE94" s="388" t="n"/>
      <c r="AF94" s="388" t="n"/>
      <c r="AG94" s="388" t="n"/>
      <c r="AH94" s="388" t="n"/>
      <c r="AI94" s="388" t="n"/>
      <c r="AJ94" s="388" t="n"/>
      <c r="AK94" s="388" t="n"/>
      <c r="AL94" s="389" t="n"/>
      <c r="AM94" s="233" t="n"/>
      <c r="AN94" s="234" t="inlineStr">
        <is>
          <t>System Calculated</t>
        </is>
      </c>
      <c r="AO94" s="388" t="n"/>
      <c r="AP94" s="388" t="n"/>
      <c r="AQ94" s="388" t="n"/>
      <c r="AR94" s="388" t="n"/>
      <c r="AS94" s="388" t="n"/>
      <c r="AT94" s="388" t="n"/>
      <c r="AU94" s="388" t="n"/>
      <c r="AV94" s="388" t="n"/>
      <c r="AW94" s="389" t="n"/>
      <c r="AX94" s="151" t="n"/>
    </row>
    <row r="95" hidden="1" ht="29.25" customHeight="1">
      <c r="B95" s="5" t="n"/>
      <c r="C95" s="391" t="n"/>
      <c r="D95" s="396" t="n"/>
      <c r="E95" s="235" t="n"/>
      <c r="F95" s="439" t="inlineStr">
        <is>
          <t xml:space="preserve">Please note that the deduction in respect of the investment/ deposit/ payments for the period 01-04-2020 to 31-07-2020 cannot be claimed again, if already claimed in the AY 2020-21) </t>
        </is>
      </c>
      <c r="G95" s="388" t="n"/>
      <c r="H95" s="388" t="n"/>
      <c r="I95" s="388" t="n"/>
      <c r="J95" s="388" t="n"/>
      <c r="K95" s="388" t="n"/>
      <c r="L95" s="388" t="n"/>
      <c r="M95" s="388" t="n"/>
      <c r="N95" s="388" t="n"/>
      <c r="O95" s="388" t="n"/>
      <c r="P95" s="388" t="n"/>
      <c r="Q95" s="388" t="n"/>
      <c r="R95" s="388" t="n"/>
      <c r="S95" s="388" t="n"/>
      <c r="T95" s="388" t="n"/>
      <c r="U95" s="388" t="n"/>
      <c r="V95" s="388" t="n"/>
      <c r="W95" s="388" t="n"/>
      <c r="X95" s="388" t="n"/>
      <c r="Y95" s="388" t="n"/>
      <c r="Z95" s="388" t="n"/>
      <c r="AA95" s="388" t="n"/>
      <c r="AB95" s="388" t="n"/>
      <c r="AC95" s="388" t="n"/>
      <c r="AD95" s="388" t="n"/>
      <c r="AE95" s="388" t="n"/>
      <c r="AF95" s="388" t="n"/>
      <c r="AG95" s="388" t="n"/>
      <c r="AH95" s="388" t="n"/>
      <c r="AI95" s="388" t="n"/>
      <c r="AJ95" s="388" t="n"/>
      <c r="AK95" s="388" t="n"/>
      <c r="AL95" s="388" t="n"/>
      <c r="AM95" s="388" t="n"/>
      <c r="AN95" s="388" t="n"/>
      <c r="AO95" s="388" t="n"/>
      <c r="AP95" s="388" t="n"/>
      <c r="AQ95" s="388" t="n"/>
      <c r="AR95" s="388" t="n"/>
      <c r="AS95" s="388" t="n"/>
      <c r="AT95" s="388" t="n"/>
      <c r="AU95" s="388" t="n"/>
      <c r="AV95" s="388" t="n"/>
      <c r="AW95" s="389" t="n"/>
      <c r="AX95" s="239" t="n"/>
    </row>
    <row r="96" ht="39" customHeight="1">
      <c r="B96" s="5" t="n"/>
      <c r="C96" s="391" t="n"/>
      <c r="D96" s="396" t="n"/>
      <c r="E96" s="440" t="n"/>
      <c r="F96" s="241" t="inlineStr">
        <is>
          <t>a</t>
        </is>
      </c>
      <c r="G96" s="394" t="n"/>
      <c r="H96" s="242" t="inlineStr">
        <is>
          <t>80C - Life insurance premium, deferred annuity, contributions to provident fund, subscription to certain equity shares or debentures, etc.</t>
        </is>
      </c>
      <c r="I96" s="388" t="n"/>
      <c r="J96" s="388" t="n"/>
      <c r="K96" s="388" t="n"/>
      <c r="L96" s="388" t="n"/>
      <c r="M96" s="388" t="n"/>
      <c r="N96" s="388" t="n"/>
      <c r="O96" s="388" t="n"/>
      <c r="P96" s="388" t="n"/>
      <c r="Q96" s="388" t="n"/>
      <c r="R96" s="388" t="n"/>
      <c r="S96" s="388" t="n"/>
      <c r="T96" s="388" t="n"/>
      <c r="U96" s="388" t="n"/>
      <c r="V96" s="388" t="n"/>
      <c r="W96" s="388" t="n"/>
      <c r="X96" s="388" t="n"/>
      <c r="Y96" s="241" t="inlineStr">
        <is>
          <t>5a</t>
        </is>
      </c>
      <c r="Z96" s="393" t="n"/>
      <c r="AA96" s="394" t="n"/>
      <c r="AB96" s="441" t="n">
        <v>0</v>
      </c>
      <c r="AC96" s="426" t="n"/>
      <c r="AD96" s="426" t="n"/>
      <c r="AE96" s="426" t="n"/>
      <c r="AF96" s="426" t="n"/>
      <c r="AG96" s="426" t="n"/>
      <c r="AH96" s="426" t="n"/>
      <c r="AI96" s="426" t="n"/>
      <c r="AJ96" s="426" t="n"/>
      <c r="AK96" s="426" t="n"/>
      <c r="AL96" s="426" t="n"/>
      <c r="AM96" s="427" t="n"/>
      <c r="AN96" s="245" t="n">
        <v>0</v>
      </c>
      <c r="AO96" s="442" t="n"/>
      <c r="AP96" s="442" t="n"/>
      <c r="AQ96" s="442" t="n"/>
      <c r="AR96" s="442" t="n"/>
      <c r="AS96" s="442" t="n"/>
      <c r="AT96" s="442" t="n"/>
      <c r="AU96" s="442" t="n"/>
      <c r="AV96" s="442" t="n"/>
      <c r="AW96" s="443" t="n"/>
      <c r="AX96" s="151" t="n"/>
      <c r="BD96" s="221">
        <f>SUM(AB96:AM119)</f>
        <v/>
      </c>
    </row>
    <row r="97" ht="31.5" customHeight="1">
      <c r="B97" s="5" t="n"/>
      <c r="C97" s="391" t="n"/>
      <c r="D97" s="396" t="n"/>
      <c r="E97" s="428" t="n"/>
      <c r="F97" s="193" t="inlineStr">
        <is>
          <t>b</t>
        </is>
      </c>
      <c r="G97" s="389" t="n"/>
      <c r="H97" s="216" t="inlineStr">
        <is>
          <t>80CCC - Payment in respect Pension Fund, etc.</t>
        </is>
      </c>
      <c r="I97" s="388" t="n"/>
      <c r="J97" s="388" t="n"/>
      <c r="K97" s="388" t="n"/>
      <c r="L97" s="388" t="n"/>
      <c r="M97" s="388" t="n"/>
      <c r="N97" s="388" t="n"/>
      <c r="O97" s="388" t="n"/>
      <c r="P97" s="388" t="n"/>
      <c r="Q97" s="388" t="n"/>
      <c r="R97" s="388" t="n"/>
      <c r="S97" s="388" t="n"/>
      <c r="T97" s="388" t="n"/>
      <c r="U97" s="388" t="n"/>
      <c r="V97" s="388" t="n"/>
      <c r="W97" s="388" t="n"/>
      <c r="X97" s="389" t="n"/>
      <c r="Y97" s="193" t="inlineStr">
        <is>
          <t>5b</t>
        </is>
      </c>
      <c r="Z97" s="388" t="n"/>
      <c r="AA97" s="389" t="n"/>
      <c r="AB97" s="188" t="n">
        <v>0</v>
      </c>
      <c r="AC97" s="388" t="n"/>
      <c r="AD97" s="388" t="n"/>
      <c r="AE97" s="388" t="n"/>
      <c r="AF97" s="388" t="n"/>
      <c r="AG97" s="388" t="n"/>
      <c r="AH97" s="388" t="n"/>
      <c r="AI97" s="388" t="n"/>
      <c r="AJ97" s="388" t="n"/>
      <c r="AK97" s="388" t="n"/>
      <c r="AL97" s="388" t="n"/>
      <c r="AM97" s="389" t="n"/>
      <c r="AN97" s="201" t="n">
        <v>0</v>
      </c>
      <c r="AO97" s="426" t="n"/>
      <c r="AP97" s="426" t="n"/>
      <c r="AQ97" s="426" t="n"/>
      <c r="AR97" s="426" t="n"/>
      <c r="AS97" s="426" t="n"/>
      <c r="AT97" s="426" t="n"/>
      <c r="AU97" s="426" t="n"/>
      <c r="AV97" s="426" t="n"/>
      <c r="AW97" s="427" t="n"/>
      <c r="AX97" s="151" t="n"/>
    </row>
    <row r="98" ht="28.5" customHeight="1">
      <c r="B98" s="5" t="n"/>
      <c r="C98" s="391" t="n"/>
      <c r="D98" s="396" t="n"/>
      <c r="E98" s="428" t="n"/>
      <c r="F98" s="193" t="inlineStr">
        <is>
          <t>c</t>
        </is>
      </c>
      <c r="G98" s="389" t="n"/>
      <c r="H98" s="216" t="inlineStr">
        <is>
          <t>80CCD(1) - Contribution to pension scheme of Central Government</t>
        </is>
      </c>
      <c r="I98" s="388" t="n"/>
      <c r="J98" s="388" t="n"/>
      <c r="K98" s="388" t="n"/>
      <c r="L98" s="388" t="n"/>
      <c r="M98" s="388" t="n"/>
      <c r="N98" s="388" t="n"/>
      <c r="O98" s="388" t="n"/>
      <c r="P98" s="388" t="n"/>
      <c r="Q98" s="388" t="n"/>
      <c r="R98" s="388" t="n"/>
      <c r="S98" s="388" t="n"/>
      <c r="T98" s="388" t="n"/>
      <c r="U98" s="388" t="n"/>
      <c r="V98" s="388" t="n"/>
      <c r="W98" s="388" t="n"/>
      <c r="X98" s="389" t="n"/>
      <c r="Y98" s="193" t="inlineStr">
        <is>
          <t>5c</t>
        </is>
      </c>
      <c r="Z98" s="388" t="n"/>
      <c r="AA98" s="389" t="n"/>
      <c r="AB98" s="188" t="n">
        <v>0</v>
      </c>
      <c r="AC98" s="388" t="n"/>
      <c r="AD98" s="388" t="n"/>
      <c r="AE98" s="388" t="n"/>
      <c r="AF98" s="388" t="n"/>
      <c r="AG98" s="388" t="n"/>
      <c r="AH98" s="388" t="n"/>
      <c r="AI98" s="388" t="n"/>
      <c r="AJ98" s="388" t="n"/>
      <c r="AK98" s="388" t="n"/>
      <c r="AL98" s="388" t="n"/>
      <c r="AM98" s="389" t="n"/>
      <c r="AN98" s="201" t="n">
        <v>0</v>
      </c>
      <c r="AO98" s="426" t="n"/>
      <c r="AP98" s="426" t="n"/>
      <c r="AQ98" s="426" t="n"/>
      <c r="AR98" s="426" t="n"/>
      <c r="AS98" s="426" t="n"/>
      <c r="AT98" s="426" t="n"/>
      <c r="AU98" s="426" t="n"/>
      <c r="AV98" s="426" t="n"/>
      <c r="AW98" s="427" t="n"/>
      <c r="AX98" s="151" t="n"/>
    </row>
    <row r="99" ht="27.75" customHeight="1">
      <c r="B99" s="5" t="n"/>
      <c r="C99" s="391" t="n"/>
      <c r="D99" s="396" t="n"/>
      <c r="E99" s="428" t="n"/>
      <c r="F99" s="193" t="inlineStr">
        <is>
          <t>d</t>
        </is>
      </c>
      <c r="G99" s="389" t="n"/>
      <c r="H99" s="216" t="inlineStr">
        <is>
          <t>80CCD(1B) - Contribution to pension scheme of Central Government</t>
        </is>
      </c>
      <c r="I99" s="388" t="n"/>
      <c r="J99" s="388" t="n"/>
      <c r="K99" s="388" t="n"/>
      <c r="L99" s="388" t="n"/>
      <c r="M99" s="388" t="n"/>
      <c r="N99" s="388" t="n"/>
      <c r="O99" s="388" t="n"/>
      <c r="P99" s="388" t="n"/>
      <c r="Q99" s="388" t="n"/>
      <c r="R99" s="388" t="n"/>
      <c r="S99" s="388" t="n"/>
      <c r="T99" s="388" t="n"/>
      <c r="U99" s="388" t="n"/>
      <c r="V99" s="388" t="n"/>
      <c r="W99" s="388" t="n"/>
      <c r="X99" s="389" t="n"/>
      <c r="Y99" s="193" t="inlineStr">
        <is>
          <t>5d</t>
        </is>
      </c>
      <c r="Z99" s="388" t="n"/>
      <c r="AA99" s="389" t="n"/>
      <c r="AB99" s="188" t="n">
        <v>0</v>
      </c>
      <c r="AC99" s="388" t="n"/>
      <c r="AD99" s="388" t="n"/>
      <c r="AE99" s="388" t="n"/>
      <c r="AF99" s="388" t="n"/>
      <c r="AG99" s="388" t="n"/>
      <c r="AH99" s="388" t="n"/>
      <c r="AI99" s="388" t="n"/>
      <c r="AJ99" s="388" t="n"/>
      <c r="AK99" s="388" t="n"/>
      <c r="AL99" s="388" t="n"/>
      <c r="AM99" s="389" t="n"/>
      <c r="AN99" s="201" t="n">
        <v>0</v>
      </c>
      <c r="AO99" s="426" t="n"/>
      <c r="AP99" s="426" t="n"/>
      <c r="AQ99" s="426" t="n"/>
      <c r="AR99" s="426" t="n"/>
      <c r="AS99" s="426" t="n"/>
      <c r="AT99" s="426" t="n"/>
      <c r="AU99" s="426" t="n"/>
      <c r="AV99" s="426" t="n"/>
      <c r="AW99" s="427" t="n"/>
      <c r="AX99" s="151" t="n"/>
      <c r="BA99" s="1">
        <f>IF(OR(MID(sheet1.EmployerCategory1,1,2)="Pu",MID(sheet1.EmployerCategory1,1,1)="O"),1,IF(OR(MID(sheet1.EmployerCategory1,1,1)="C",MID(sheet1.EmployerCategory1,1,1)="S"),2,0))</f>
        <v/>
      </c>
    </row>
    <row r="100" ht="66" customHeight="1">
      <c r="B100" s="5" t="n"/>
      <c r="C100" s="391" t="n"/>
      <c r="D100" s="396" t="n"/>
      <c r="E100" s="428" t="n"/>
      <c r="F100" s="250" t="inlineStr">
        <is>
          <t>PRAN of the taxpayer</t>
        </is>
      </c>
      <c r="G100" s="388" t="n"/>
      <c r="H100" s="388" t="n"/>
      <c r="I100" s="388" t="n"/>
      <c r="J100" s="388" t="n"/>
      <c r="K100" s="388" t="n"/>
      <c r="L100" s="444" t="n"/>
      <c r="M100" s="388" t="n"/>
      <c r="N100" s="388" t="n"/>
      <c r="O100" s="388" t="n"/>
      <c r="P100" s="388" t="n"/>
      <c r="Q100" s="388" t="n"/>
      <c r="R100" s="388" t="n"/>
      <c r="S100" s="388" t="n"/>
      <c r="T100" s="388" t="n"/>
      <c r="U100" s="388" t="n"/>
      <c r="V100" s="388" t="n"/>
      <c r="W100" s="388" t="n"/>
      <c r="X100" s="389" t="n"/>
      <c r="Y100" s="255" t="n"/>
      <c r="Z100" s="388" t="n"/>
      <c r="AA100" s="388" t="n"/>
      <c r="AB100" s="388" t="n"/>
      <c r="AC100" s="388" t="n"/>
      <c r="AD100" s="388" t="n"/>
      <c r="AE100" s="388" t="n"/>
      <c r="AF100" s="388" t="n"/>
      <c r="AG100" s="388" t="n"/>
      <c r="AH100" s="388" t="n"/>
      <c r="AI100" s="388" t="n"/>
      <c r="AJ100" s="388" t="n"/>
      <c r="AK100" s="388" t="n"/>
      <c r="AL100" s="388" t="n"/>
      <c r="AM100" s="388" t="n"/>
      <c r="AN100" s="388" t="n"/>
      <c r="AO100" s="388" t="n"/>
      <c r="AP100" s="388" t="n"/>
      <c r="AQ100" s="388" t="n"/>
      <c r="AR100" s="388" t="n"/>
      <c r="AS100" s="388" t="n"/>
      <c r="AT100" s="388" t="n"/>
      <c r="AU100" s="388" t="n"/>
      <c r="AV100" s="388" t="n"/>
      <c r="AW100" s="389" t="n"/>
      <c r="AX100" s="151" t="n"/>
    </row>
    <row r="101" ht="31.5" customHeight="1">
      <c r="B101" s="5" t="n"/>
      <c r="C101" s="391" t="n"/>
      <c r="D101" s="396" t="n"/>
      <c r="E101" s="428" t="n"/>
      <c r="F101" s="193" t="inlineStr">
        <is>
          <t>e</t>
        </is>
      </c>
      <c r="G101" s="389" t="n"/>
      <c r="H101" s="216" t="inlineStr">
        <is>
          <t>80CCD(2) - Contribution to pension scheme of Central Government by employer</t>
        </is>
      </c>
      <c r="I101" s="388" t="n"/>
      <c r="J101" s="388" t="n"/>
      <c r="K101" s="388" t="n"/>
      <c r="L101" s="388" t="n"/>
      <c r="M101" s="388" t="n"/>
      <c r="N101" s="388" t="n"/>
      <c r="O101" s="388" t="n"/>
      <c r="P101" s="388" t="n"/>
      <c r="Q101" s="388" t="n"/>
      <c r="R101" s="388" t="n"/>
      <c r="S101" s="388" t="n"/>
      <c r="T101" s="388" t="n"/>
      <c r="U101" s="388" t="n"/>
      <c r="V101" s="388" t="n"/>
      <c r="W101" s="388" t="n"/>
      <c r="X101" s="389" t="n"/>
      <c r="Y101" s="193" t="inlineStr">
        <is>
          <t>5e</t>
        </is>
      </c>
      <c r="Z101" s="388" t="n"/>
      <c r="AA101" s="389" t="n"/>
      <c r="AB101" s="177" t="n"/>
      <c r="AC101" s="401" t="n"/>
      <c r="AD101" s="401" t="n"/>
      <c r="AE101" s="401" t="n"/>
      <c r="AF101" s="401" t="n"/>
      <c r="AG101" s="401" t="n"/>
      <c r="AH101" s="401" t="n"/>
      <c r="AI101" s="401" t="n"/>
      <c r="AJ101" s="401" t="n"/>
      <c r="AK101" s="401" t="n"/>
      <c r="AL101" s="401" t="n"/>
      <c r="AM101" s="402" t="n"/>
      <c r="AN101" s="201" t="n">
        <v>0</v>
      </c>
      <c r="AO101" s="426" t="n"/>
      <c r="AP101" s="426" t="n"/>
      <c r="AQ101" s="426" t="n"/>
      <c r="AR101" s="426" t="n"/>
      <c r="AS101" s="426" t="n"/>
      <c r="AT101" s="426" t="n"/>
      <c r="AU101" s="426" t="n"/>
      <c r="AV101" s="426" t="n"/>
      <c r="AW101" s="427" t="n"/>
      <c r="AX101" s="151" t="n"/>
    </row>
    <row r="102" hidden="1" ht="27" customHeight="1">
      <c r="B102" s="5" t="n"/>
      <c r="C102" s="391" t="n"/>
      <c r="D102" s="396" t="n"/>
      <c r="E102" s="428" t="n"/>
      <c r="F102" s="193" t="inlineStr">
        <is>
          <t>f</t>
        </is>
      </c>
      <c r="G102" s="389" t="n"/>
      <c r="H102" s="45" t="inlineStr">
        <is>
          <t>80CCG - Investment made under an equity savings scheme</t>
        </is>
      </c>
      <c r="I102" s="388" t="n"/>
      <c r="J102" s="388" t="n"/>
      <c r="K102" s="388" t="n"/>
      <c r="L102" s="388" t="n"/>
      <c r="M102" s="388" t="n"/>
      <c r="N102" s="388" t="n"/>
      <c r="O102" s="388" t="n"/>
      <c r="P102" s="388" t="n"/>
      <c r="Q102" s="388" t="n"/>
      <c r="R102" s="388" t="n"/>
      <c r="S102" s="388" t="n"/>
      <c r="T102" s="388" t="n"/>
      <c r="U102" s="388" t="n"/>
      <c r="V102" s="388" t="n"/>
      <c r="W102" s="388" t="n"/>
      <c r="X102" s="388" t="n"/>
      <c r="Y102" s="193" t="inlineStr">
        <is>
          <t>5f</t>
        </is>
      </c>
      <c r="Z102" s="388" t="n"/>
      <c r="AA102" s="389" t="n"/>
      <c r="AB102" s="177" t="n"/>
      <c r="AC102" s="401" t="n"/>
      <c r="AD102" s="401" t="n"/>
      <c r="AE102" s="401" t="n"/>
      <c r="AF102" s="401" t="n"/>
      <c r="AG102" s="401" t="n"/>
      <c r="AH102" s="401" t="n"/>
      <c r="AI102" s="401" t="n"/>
      <c r="AJ102" s="401" t="n"/>
      <c r="AK102" s="401" t="n"/>
      <c r="AL102" s="401" t="n"/>
      <c r="AM102" s="402" t="n"/>
      <c r="AN102" s="201" t="n">
        <v>0</v>
      </c>
      <c r="AO102" s="426" t="n"/>
      <c r="AP102" s="426" t="n"/>
      <c r="AQ102" s="426" t="n"/>
      <c r="AR102" s="426" t="n"/>
      <c r="AS102" s="426" t="n"/>
      <c r="AT102" s="426" t="n"/>
      <c r="AU102" s="426" t="n"/>
      <c r="AV102" s="426" t="n"/>
      <c r="AW102" s="427" t="n"/>
      <c r="AX102" s="151" t="n"/>
    </row>
    <row r="103" hidden="1" ht="3" customHeight="1">
      <c r="B103" s="5" t="n"/>
      <c r="C103" s="391" t="n"/>
      <c r="D103" s="396" t="n"/>
      <c r="E103" s="428" t="n"/>
      <c r="F103" s="338" t="inlineStr">
        <is>
          <t>PRAN of the taxpayer</t>
        </is>
      </c>
      <c r="G103" s="388" t="n"/>
      <c r="H103" s="388" t="n"/>
      <c r="I103" s="388" t="n"/>
      <c r="J103" s="389" t="n"/>
      <c r="K103" s="255" t="n"/>
      <c r="L103" s="388" t="n"/>
      <c r="M103" s="388" t="n"/>
      <c r="N103" s="388" t="n"/>
      <c r="O103" s="388" t="n"/>
      <c r="P103" s="388" t="n"/>
      <c r="Q103" s="388" t="n"/>
      <c r="R103" s="388" t="n"/>
      <c r="S103" s="388" t="n"/>
      <c r="T103" s="388" t="n"/>
      <c r="U103" s="388" t="n"/>
      <c r="V103" s="388" t="n"/>
      <c r="W103" s="388" t="n"/>
      <c r="X103" s="389" t="n"/>
      <c r="Y103" s="255" t="n"/>
      <c r="Z103" s="388" t="n"/>
      <c r="AA103" s="388" t="n"/>
      <c r="AB103" s="388" t="n"/>
      <c r="AC103" s="388" t="n"/>
      <c r="AD103" s="388" t="n"/>
      <c r="AE103" s="388" t="n"/>
      <c r="AF103" s="388" t="n"/>
      <c r="AG103" s="388" t="n"/>
      <c r="AH103" s="388" t="n"/>
      <c r="AI103" s="388" t="n"/>
      <c r="AJ103" s="388" t="n"/>
      <c r="AK103" s="388" t="n"/>
      <c r="AL103" s="388" t="n"/>
      <c r="AM103" s="388" t="n"/>
      <c r="AN103" s="388" t="n"/>
      <c r="AO103" s="388" t="n"/>
      <c r="AP103" s="388" t="n"/>
      <c r="AQ103" s="388" t="n"/>
      <c r="AR103" s="388" t="n"/>
      <c r="AS103" s="388" t="n"/>
      <c r="AT103" s="388" t="n"/>
      <c r="AU103" s="388" t="n"/>
      <c r="AV103" s="388" t="n"/>
      <c r="AW103" s="389" t="n"/>
      <c r="AX103" s="151" t="n"/>
    </row>
    <row r="104" ht="55.5" customHeight="1">
      <c r="B104" s="5" t="n"/>
      <c r="C104" s="391" t="n"/>
      <c r="D104" s="396" t="n"/>
      <c r="E104" s="428" t="n"/>
      <c r="F104" s="193" t="inlineStr">
        <is>
          <t>f</t>
        </is>
      </c>
      <c r="G104" s="387" t="n"/>
      <c r="H104" s="242" t="inlineStr">
        <is>
          <t>80D-Deduction in respect of Health Insurance premia. (Please fill 80D Schedule. This field is auto-populated from schedule 80D.)</t>
        </is>
      </c>
      <c r="I104" s="388" t="n"/>
      <c r="J104" s="388" t="n"/>
      <c r="K104" s="388" t="n"/>
      <c r="L104" s="388" t="n"/>
      <c r="M104" s="388" t="n"/>
      <c r="N104" s="388" t="n"/>
      <c r="O104" s="388" t="n"/>
      <c r="P104" s="388" t="n"/>
      <c r="Q104" s="388" t="n"/>
      <c r="R104" s="388" t="n"/>
      <c r="S104" s="388" t="n"/>
      <c r="T104" s="388" t="n"/>
      <c r="U104" s="388" t="n"/>
      <c r="V104" s="388" t="n"/>
      <c r="W104" s="388" t="n"/>
      <c r="X104" s="388" t="n"/>
      <c r="Y104" s="278" t="inlineStr">
        <is>
          <t>5f</t>
        </is>
      </c>
      <c r="Z104" s="388" t="n"/>
      <c r="AA104" s="389" t="n"/>
      <c r="AB104" s="201" t="n">
        <v>0</v>
      </c>
      <c r="AC104" s="426" t="n"/>
      <c r="AD104" s="426" t="n"/>
      <c r="AE104" s="426" t="n"/>
      <c r="AF104" s="426" t="n"/>
      <c r="AG104" s="426" t="n"/>
      <c r="AH104" s="426" t="n"/>
      <c r="AI104" s="426" t="n"/>
      <c r="AJ104" s="426" t="n"/>
      <c r="AK104" s="426" t="n"/>
      <c r="AL104" s="427" t="n"/>
      <c r="AM104" s="259" t="n"/>
      <c r="AN104" s="201" t="n">
        <v>0</v>
      </c>
      <c r="AO104" s="426" t="n"/>
      <c r="AP104" s="426" t="n"/>
      <c r="AQ104" s="426" t="n"/>
      <c r="AR104" s="426" t="n"/>
      <c r="AS104" s="426" t="n"/>
      <c r="AT104" s="426" t="n"/>
      <c r="AU104" s="426" t="n"/>
      <c r="AV104" s="426" t="n"/>
      <c r="AW104" s="427" t="n"/>
      <c r="AX104" s="151" t="n"/>
    </row>
    <row r="105" hidden="1" ht="27" customHeight="1">
      <c r="B105" s="5" t="n"/>
      <c r="C105" s="391" t="n"/>
      <c r="D105" s="396" t="n"/>
      <c r="E105" s="428" t="n"/>
      <c r="F105" s="391" t="n"/>
      <c r="G105" s="396" t="n"/>
      <c r="H105" s="216" t="inlineStr">
        <is>
          <t>a) Health insurance premium</t>
        </is>
      </c>
      <c r="I105" s="388" t="n"/>
      <c r="J105" s="389" t="n"/>
      <c r="K105" s="445" t="inlineStr">
        <is>
          <t>(Select)</t>
        </is>
      </c>
      <c r="L105" s="401" t="n"/>
      <c r="M105" s="401" t="n"/>
      <c r="N105" s="401" t="n"/>
      <c r="O105" s="401" t="n"/>
      <c r="P105" s="401" t="n"/>
      <c r="Q105" s="401" t="n"/>
      <c r="R105" s="401" t="n"/>
      <c r="S105" s="401" t="n"/>
      <c r="T105" s="401" t="n"/>
      <c r="U105" s="401" t="n"/>
      <c r="V105" s="401" t="n"/>
      <c r="W105" s="401" t="n"/>
      <c r="X105" s="402" t="n"/>
      <c r="Y105" s="193" t="inlineStr">
        <is>
          <t>5ga</t>
        </is>
      </c>
      <c r="Z105" s="388" t="n"/>
      <c r="AA105" s="389" t="n"/>
      <c r="AB105" s="177" t="n"/>
      <c r="AC105" s="401" t="n"/>
      <c r="AD105" s="401" t="n"/>
      <c r="AE105" s="401" t="n"/>
      <c r="AF105" s="401" t="n"/>
      <c r="AG105" s="401" t="n"/>
      <c r="AH105" s="401" t="n"/>
      <c r="AI105" s="401" t="n"/>
      <c r="AJ105" s="401" t="n"/>
      <c r="AK105" s="401" t="n"/>
      <c r="AL105" s="401" t="n"/>
      <c r="AM105" s="402" t="n"/>
      <c r="AN105" s="265" t="n">
        <v>0</v>
      </c>
      <c r="AO105" s="446" t="n"/>
      <c r="AP105" s="446" t="n"/>
      <c r="AQ105" s="446" t="n"/>
      <c r="AR105" s="446" t="n"/>
      <c r="AS105" s="446" t="n"/>
      <c r="AT105" s="446" t="n"/>
      <c r="AU105" s="446" t="n"/>
      <c r="AV105" s="446" t="n"/>
      <c r="AW105" s="447" t="n"/>
      <c r="AX105" s="151" t="n"/>
      <c r="BB105" s="372" t="inlineStr">
        <is>
          <t>Sum of 80DA and 80DC</t>
        </is>
      </c>
      <c r="BC105" s="389" t="n"/>
      <c r="BD105" s="372">
        <f>SUM(IF(ISERROR(IncdSection80D),0,IncdSection80D),Temp80DC)</f>
        <v/>
      </c>
      <c r="BE105" s="372" t="inlineStr">
        <is>
          <t>80D</t>
        </is>
      </c>
      <c r="BF105" s="372">
        <f>MIN(100000,SUM(BD107,IF(ISERROR(IncdSection80DB),0,IncdSection80DB)))</f>
        <v/>
      </c>
    </row>
    <row r="106" hidden="1" ht="36" customHeight="1">
      <c r="B106" s="5" t="n"/>
      <c r="C106" s="391" t="n"/>
      <c r="D106" s="396" t="n"/>
      <c r="E106" s="428" t="n"/>
      <c r="F106" s="391" t="n"/>
      <c r="G106" s="396" t="n"/>
      <c r="H106" s="216" t="inlineStr">
        <is>
          <t>b) Medical expenditure</t>
        </is>
      </c>
      <c r="I106" s="388" t="n"/>
      <c r="J106" s="389" t="n"/>
      <c r="K106" s="445" t="inlineStr">
        <is>
          <t>(Select)</t>
        </is>
      </c>
      <c r="L106" s="401" t="n"/>
      <c r="M106" s="401" t="n"/>
      <c r="N106" s="401" t="n"/>
      <c r="O106" s="401" t="n"/>
      <c r="P106" s="401" t="n"/>
      <c r="Q106" s="401" t="n"/>
      <c r="R106" s="401" t="n"/>
      <c r="S106" s="401" t="n"/>
      <c r="T106" s="401" t="n"/>
      <c r="U106" s="401" t="n"/>
      <c r="V106" s="401" t="n"/>
      <c r="W106" s="401" t="n"/>
      <c r="X106" s="402" t="n"/>
      <c r="Y106" s="193" t="inlineStr">
        <is>
          <t>5gb</t>
        </is>
      </c>
      <c r="Z106" s="388" t="n"/>
      <c r="AA106" s="389" t="n"/>
      <c r="AB106" s="319" t="n"/>
      <c r="AC106" s="401" t="n"/>
      <c r="AD106" s="401" t="n"/>
      <c r="AE106" s="401" t="n"/>
      <c r="AF106" s="401" t="n"/>
      <c r="AG106" s="401" t="n"/>
      <c r="AH106" s="401" t="n"/>
      <c r="AI106" s="401" t="n"/>
      <c r="AJ106" s="401" t="n"/>
      <c r="AK106" s="401" t="n"/>
      <c r="AL106" s="401" t="n"/>
      <c r="AM106" s="259" t="n"/>
      <c r="AN106" s="448" t="n"/>
      <c r="AO106" s="386" t="n"/>
      <c r="AP106" s="386" t="n"/>
      <c r="AQ106" s="386" t="n"/>
      <c r="AR106" s="386" t="n"/>
      <c r="AS106" s="386" t="n"/>
      <c r="AT106" s="386" t="n"/>
      <c r="AU106" s="386" t="n"/>
      <c r="AV106" s="386" t="n"/>
      <c r="AW106" s="387" t="n"/>
      <c r="AX106" s="151" t="n"/>
      <c r="BB106" s="449" t="inlineStr">
        <is>
          <t>Combination of 80DA and 80DB</t>
        </is>
      </c>
      <c r="BC106" s="389" t="n"/>
      <c r="BD106" s="372">
        <f>IF(AND(MID(SELECT80D,1,1)="1",MID(SELECT80DC,1,1)="1"),1,IF(AND(MID(SELECT80D,1,1)="3",MID(SELECT80DC,1,1)="2"),2,IF(AND(MID(SELECT80D,1,1)="5",MID(SELECT80DC,1,1)="3"),3,IF(AND(MID(SELECT80D,1,1)="6",OR(MID(SELECT80DC,1,1)="1",MID(SELECT80DC,1,1)="2",MID(SELECT80DC,1,1)="3")),4,0))))</f>
        <v/>
      </c>
    </row>
    <row r="107" hidden="1" ht="16.5" customHeight="1">
      <c r="B107" s="5" t="n"/>
      <c r="C107" s="391" t="n"/>
      <c r="D107" s="396" t="n"/>
      <c r="E107" s="428" t="n"/>
      <c r="F107" s="392" t="n"/>
      <c r="G107" s="394" t="n"/>
      <c r="H107" s="216" t="inlineStr">
        <is>
          <t>c) Preventive health check-up</t>
        </is>
      </c>
      <c r="I107" s="388" t="n"/>
      <c r="J107" s="389" t="n"/>
      <c r="K107" s="445" t="inlineStr">
        <is>
          <t>(Select)</t>
        </is>
      </c>
      <c r="L107" s="401" t="n"/>
      <c r="M107" s="401" t="n"/>
      <c r="N107" s="401" t="n"/>
      <c r="O107" s="401" t="n"/>
      <c r="P107" s="401" t="n"/>
      <c r="Q107" s="401" t="n"/>
      <c r="R107" s="401" t="n"/>
      <c r="S107" s="401" t="n"/>
      <c r="T107" s="401" t="n"/>
      <c r="U107" s="401" t="n"/>
      <c r="V107" s="401" t="n"/>
      <c r="W107" s="401" t="n"/>
      <c r="X107" s="402" t="n"/>
      <c r="Y107" s="193" t="inlineStr">
        <is>
          <t>5gc</t>
        </is>
      </c>
      <c r="Z107" s="388" t="n"/>
      <c r="AA107" s="389" t="n"/>
      <c r="AB107" s="319" t="n"/>
      <c r="AC107" s="401" t="n"/>
      <c r="AD107" s="401" t="n"/>
      <c r="AE107" s="401" t="n"/>
      <c r="AF107" s="401" t="n"/>
      <c r="AG107" s="401" t="n"/>
      <c r="AH107" s="401" t="n"/>
      <c r="AI107" s="401" t="n"/>
      <c r="AJ107" s="401" t="n"/>
      <c r="AK107" s="401" t="n"/>
      <c r="AL107" s="401" t="n"/>
      <c r="AM107" s="259" t="n"/>
      <c r="AN107" s="392" t="n"/>
      <c r="AO107" s="393" t="n"/>
      <c r="AP107" s="393" t="n"/>
      <c r="AQ107" s="393" t="n"/>
      <c r="AR107" s="393" t="n"/>
      <c r="AS107" s="393" t="n"/>
      <c r="AT107" s="393" t="n"/>
      <c r="AU107" s="393" t="n"/>
      <c r="AV107" s="393" t="n"/>
      <c r="AW107" s="394" t="n"/>
      <c r="AX107" s="151" t="n"/>
      <c r="BB107" s="449" t="inlineStr">
        <is>
          <t>Check and Final Sum of 80DA &amp; 80DC</t>
        </is>
      </c>
      <c r="BC107" s="389" t="n"/>
      <c r="BD107" s="372">
        <f>IF(BD106=1,MIN(25000,BD105),IF(BD106=2,MIN(25000,BD105),IF(BD106=3,MIN(50000,BD105),IF(BD106=4,MIN(75000,BD105),BD105))))</f>
        <v/>
      </c>
      <c r="BG107" s="372">
        <f>MID(SELECT80DC,1,1)</f>
        <v/>
      </c>
      <c r="BH107" s="372">
        <f>MIN(IF(BG107="1",5000,IF(BG107="2",5000,IF(BG107="3",5000,0))),TOTAL_INCOME,IF(IncD.Section80DC="",0,IncD.Section80DC))</f>
        <v/>
      </c>
    </row>
    <row r="108" ht="66.75" customHeight="1">
      <c r="B108" s="5" t="n"/>
      <c r="C108" s="391" t="n"/>
      <c r="D108" s="396" t="n"/>
      <c r="E108" s="428" t="n"/>
      <c r="F108" s="278" t="inlineStr">
        <is>
          <t>g</t>
        </is>
      </c>
      <c r="G108" s="389" t="n"/>
      <c r="H108" s="450" t="inlineStr">
        <is>
          <t>80DD - Maintenance including medical treatment of a dependent who is a person with disability.(Please fill 80DD Schedule. This field is auto-populated from schedule 80DD.)</t>
        </is>
      </c>
      <c r="I108" s="388" t="n"/>
      <c r="J108" s="388" t="n"/>
      <c r="K108" s="388" t="n"/>
      <c r="L108" s="388" t="n"/>
      <c r="M108" s="388" t="n"/>
      <c r="N108" s="388" t="n"/>
      <c r="O108" s="388" t="n"/>
      <c r="P108" s="388" t="n"/>
      <c r="Q108" s="388" t="n"/>
      <c r="R108" s="388" t="n"/>
      <c r="S108" s="388" t="n"/>
      <c r="T108" s="388" t="n"/>
      <c r="U108" s="388" t="n"/>
      <c r="V108" s="388" t="n"/>
      <c r="W108" s="388" t="n"/>
      <c r="X108" s="389" t="n"/>
      <c r="Y108" s="193" t="inlineStr">
        <is>
          <t>5g</t>
        </is>
      </c>
      <c r="Z108" s="388" t="n"/>
      <c r="AA108" s="389" t="n"/>
      <c r="AB108" s="201" t="n">
        <v>0</v>
      </c>
      <c r="AC108" s="426" t="n"/>
      <c r="AD108" s="426" t="n"/>
      <c r="AE108" s="426" t="n"/>
      <c r="AF108" s="426" t="n"/>
      <c r="AG108" s="426" t="n"/>
      <c r="AH108" s="426" t="n"/>
      <c r="AI108" s="426" t="n"/>
      <c r="AJ108" s="426" t="n"/>
      <c r="AK108" s="426" t="n"/>
      <c r="AL108" s="427" t="n"/>
      <c r="AM108" s="280" t="n"/>
      <c r="AN108" s="201" t="n">
        <v>0</v>
      </c>
      <c r="AO108" s="426" t="n"/>
      <c r="AP108" s="426" t="n"/>
      <c r="AQ108" s="426" t="n"/>
      <c r="AR108" s="426" t="n"/>
      <c r="AS108" s="426" t="n"/>
      <c r="AT108" s="426" t="n"/>
      <c r="AU108" s="426" t="n"/>
      <c r="AV108" s="426" t="n"/>
      <c r="AW108" s="427" t="n"/>
      <c r="AX108" s="151" t="n"/>
      <c r="BG108" s="372">
        <f>MID(Naturedisability_80DD_v1,1,1)</f>
        <v/>
      </c>
      <c r="BH108" s="372">
        <f>IF(BG108="1",75000,IF(BG108="2",125000,0))</f>
        <v/>
      </c>
    </row>
    <row r="109" ht="39" customHeight="1">
      <c r="B109" s="5" t="n"/>
      <c r="C109" s="391" t="n"/>
      <c r="D109" s="396" t="n"/>
      <c r="E109" s="428" t="n"/>
      <c r="F109" s="193" t="inlineStr">
        <is>
          <t>h</t>
        </is>
      </c>
      <c r="G109" s="387" t="n"/>
      <c r="H109" s="216" t="inlineStr">
        <is>
          <t>80DDB - Medical treatment of specified disease</t>
        </is>
      </c>
      <c r="I109" s="388" t="n"/>
      <c r="J109" s="389" t="n"/>
      <c r="K109" s="278" t="inlineStr">
        <is>
          <t>Name of the specified Disease</t>
        </is>
      </c>
      <c r="L109" s="388" t="n"/>
      <c r="M109" s="388" t="n"/>
      <c r="N109" s="388" t="n"/>
      <c r="O109" s="388" t="n"/>
      <c r="P109" s="388" t="n"/>
      <c r="Q109" s="388" t="n"/>
      <c r="R109" s="388" t="n"/>
      <c r="S109" s="388" t="n"/>
      <c r="T109" s="388" t="n"/>
      <c r="U109" s="388" t="n"/>
      <c r="V109" s="388" t="n"/>
      <c r="W109" s="388" t="n"/>
      <c r="X109" s="389" t="n"/>
      <c r="Y109" s="193" t="inlineStr">
        <is>
          <t>5h</t>
        </is>
      </c>
      <c r="Z109" s="386" t="n"/>
      <c r="AA109" s="387" t="n"/>
      <c r="AB109" s="247" t="n">
        <v>0</v>
      </c>
      <c r="AC109" s="386" t="n"/>
      <c r="AD109" s="386" t="n"/>
      <c r="AE109" s="386" t="n"/>
      <c r="AF109" s="386" t="n"/>
      <c r="AG109" s="386" t="n"/>
      <c r="AH109" s="386" t="n"/>
      <c r="AI109" s="386" t="n"/>
      <c r="AJ109" s="386" t="n"/>
      <c r="AK109" s="386" t="n"/>
      <c r="AL109" s="386" t="n"/>
      <c r="AM109" s="284" t="n"/>
      <c r="AN109" s="201" t="n">
        <v>0</v>
      </c>
      <c r="AO109" s="451" t="n"/>
      <c r="AP109" s="451" t="n"/>
      <c r="AQ109" s="451" t="n"/>
      <c r="AR109" s="451" t="n"/>
      <c r="AS109" s="451" t="n"/>
      <c r="AT109" s="451" t="n"/>
      <c r="AU109" s="451" t="n"/>
      <c r="AV109" s="451" t="n"/>
      <c r="AW109" s="452" t="n"/>
      <c r="AX109" s="151" t="n"/>
    </row>
    <row r="110" ht="39" customHeight="1">
      <c r="B110" s="5" t="n"/>
      <c r="C110" s="391" t="n"/>
      <c r="D110" s="396" t="n"/>
      <c r="E110" s="428" t="n"/>
      <c r="F110" s="392" t="n"/>
      <c r="G110" s="394" t="n"/>
      <c r="H110" s="288" t="inlineStr">
        <is>
          <t>(Select)</t>
        </is>
      </c>
      <c r="I110" s="388" t="n"/>
      <c r="J110" s="388" t="n"/>
      <c r="K110" s="453" t="inlineStr">
        <is>
          <t>(Select)</t>
        </is>
      </c>
      <c r="L110" s="388" t="n"/>
      <c r="M110" s="388" t="n"/>
      <c r="N110" s="388" t="n"/>
      <c r="O110" s="388" t="n"/>
      <c r="P110" s="388" t="n"/>
      <c r="Q110" s="388" t="n"/>
      <c r="R110" s="388" t="n"/>
      <c r="S110" s="388" t="n"/>
      <c r="T110" s="388" t="n"/>
      <c r="U110" s="388" t="n"/>
      <c r="V110" s="388" t="n"/>
      <c r="W110" s="388" t="n"/>
      <c r="X110" s="389" t="n"/>
      <c r="Y110" s="392" t="n"/>
      <c r="Z110" s="393" t="n"/>
      <c r="AA110" s="394" t="n"/>
      <c r="AB110" s="392" t="n"/>
      <c r="AC110" s="393" t="n"/>
      <c r="AD110" s="393" t="n"/>
      <c r="AE110" s="393" t="n"/>
      <c r="AF110" s="393" t="n"/>
      <c r="AG110" s="393" t="n"/>
      <c r="AH110" s="393" t="n"/>
      <c r="AI110" s="393" t="n"/>
      <c r="AJ110" s="393" t="n"/>
      <c r="AK110" s="393" t="n"/>
      <c r="AL110" s="393" t="n"/>
      <c r="AM110" s="294" t="n"/>
      <c r="AN110" s="454" t="n"/>
      <c r="AO110" s="442" t="n"/>
      <c r="AP110" s="442" t="n"/>
      <c r="AQ110" s="442" t="n"/>
      <c r="AR110" s="442" t="n"/>
      <c r="AS110" s="442" t="n"/>
      <c r="AT110" s="442" t="n"/>
      <c r="AU110" s="442" t="n"/>
      <c r="AV110" s="442" t="n"/>
      <c r="AW110" s="443" t="n"/>
      <c r="AX110" s="151" t="n"/>
    </row>
    <row r="111" ht="15" customHeight="1">
      <c r="B111" s="5" t="n"/>
      <c r="C111" s="391" t="n"/>
      <c r="D111" s="396" t="n"/>
      <c r="E111" s="428" t="n"/>
      <c r="F111" s="193" t="inlineStr">
        <is>
          <t>i</t>
        </is>
      </c>
      <c r="G111" s="389" t="n"/>
      <c r="H111" s="242" t="inlineStr">
        <is>
          <t>80E - Interest on loan taken for higher education</t>
        </is>
      </c>
      <c r="I111" s="388" t="n"/>
      <c r="J111" s="388" t="n"/>
      <c r="K111" s="388" t="n"/>
      <c r="L111" s="388" t="n"/>
      <c r="M111" s="388" t="n"/>
      <c r="N111" s="388" t="n"/>
      <c r="O111" s="388" t="n"/>
      <c r="P111" s="388" t="n"/>
      <c r="Q111" s="388" t="n"/>
      <c r="R111" s="388" t="n"/>
      <c r="S111" s="388" t="n"/>
      <c r="T111" s="388" t="n"/>
      <c r="U111" s="388" t="n"/>
      <c r="V111" s="388" t="n"/>
      <c r="W111" s="388" t="n"/>
      <c r="X111" s="388" t="n"/>
      <c r="Y111" s="193" t="inlineStr">
        <is>
          <t>5i</t>
        </is>
      </c>
      <c r="Z111" s="388" t="n"/>
      <c r="AA111" s="389" t="n"/>
      <c r="AB111" s="441" t="n">
        <v>0</v>
      </c>
      <c r="AC111" s="426" t="n"/>
      <c r="AD111" s="426" t="n"/>
      <c r="AE111" s="426" t="n"/>
      <c r="AF111" s="426" t="n"/>
      <c r="AG111" s="426" t="n"/>
      <c r="AH111" s="426" t="n"/>
      <c r="AI111" s="426" t="n"/>
      <c r="AJ111" s="426" t="n"/>
      <c r="AK111" s="426" t="n"/>
      <c r="AL111" s="427" t="n"/>
      <c r="AM111" s="284" t="n"/>
      <c r="AN111" s="201" t="n">
        <v>0</v>
      </c>
      <c r="AO111" s="426" t="n"/>
      <c r="AP111" s="426" t="n"/>
      <c r="AQ111" s="426" t="n"/>
      <c r="AR111" s="426" t="n"/>
      <c r="AS111" s="426" t="n"/>
      <c r="AT111" s="426" t="n"/>
      <c r="AU111" s="426" t="n"/>
      <c r="AV111" s="426" t="n"/>
      <c r="AW111" s="427" t="n"/>
      <c r="AX111" s="151" t="n"/>
    </row>
    <row r="112" ht="18" customHeight="1">
      <c r="B112" s="5" t="n"/>
      <c r="C112" s="391" t="n"/>
      <c r="D112" s="396" t="n"/>
      <c r="E112" s="428" t="n"/>
      <c r="F112" s="193" t="inlineStr">
        <is>
          <t>j</t>
        </is>
      </c>
      <c r="G112" s="389" t="n"/>
      <c r="H112" s="242" t="inlineStr">
        <is>
          <t>80EE - Interest on loan taken for residential house property</t>
        </is>
      </c>
      <c r="I112" s="388" t="n"/>
      <c r="J112" s="388" t="n"/>
      <c r="K112" s="388" t="n"/>
      <c r="L112" s="388" t="n"/>
      <c r="M112" s="388" t="n"/>
      <c r="N112" s="388" t="n"/>
      <c r="O112" s="388" t="n"/>
      <c r="P112" s="388" t="n"/>
      <c r="Q112" s="388" t="n"/>
      <c r="R112" s="388" t="n"/>
      <c r="S112" s="388" t="n"/>
      <c r="T112" s="388" t="n"/>
      <c r="U112" s="388" t="n"/>
      <c r="V112" s="388" t="n"/>
      <c r="W112" s="388" t="n"/>
      <c r="X112" s="388" t="n"/>
      <c r="Y112" s="193" t="inlineStr">
        <is>
          <t>5j</t>
        </is>
      </c>
      <c r="Z112" s="388" t="n"/>
      <c r="AA112" s="389" t="n"/>
      <c r="AB112" s="441" t="n">
        <v>0</v>
      </c>
      <c r="AC112" s="426" t="n"/>
      <c r="AD112" s="426" t="n"/>
      <c r="AE112" s="426" t="n"/>
      <c r="AF112" s="426" t="n"/>
      <c r="AG112" s="426" t="n"/>
      <c r="AH112" s="426" t="n"/>
      <c r="AI112" s="426" t="n"/>
      <c r="AJ112" s="426" t="n"/>
      <c r="AK112" s="426" t="n"/>
      <c r="AL112" s="427" t="n"/>
      <c r="AM112" s="284" t="n"/>
      <c r="AN112" s="201" t="n">
        <v>0</v>
      </c>
      <c r="AO112" s="426" t="n"/>
      <c r="AP112" s="426" t="n"/>
      <c r="AQ112" s="426" t="n"/>
      <c r="AR112" s="426" t="n"/>
      <c r="AS112" s="426" t="n"/>
      <c r="AT112" s="426" t="n"/>
      <c r="AU112" s="426" t="n"/>
      <c r="AV112" s="426" t="n"/>
      <c r="AW112" s="427" t="n"/>
      <c r="AX112" s="151" t="n"/>
    </row>
    <row r="113" ht="31.35" customHeight="1">
      <c r="B113" s="5" t="n"/>
      <c r="C113" s="391" t="n"/>
      <c r="D113" s="396" t="n"/>
      <c r="E113" s="428" t="n"/>
      <c r="F113" s="193" t="inlineStr">
        <is>
          <t>k</t>
        </is>
      </c>
      <c r="G113" s="389" t="n"/>
      <c r="H113" s="242" t="inlineStr">
        <is>
          <t>80EEA-Deduction in respect of interest on loan taken for certain house property</t>
        </is>
      </c>
      <c r="I113" s="388" t="n"/>
      <c r="J113" s="388" t="n"/>
      <c r="K113" s="388" t="n"/>
      <c r="L113" s="388" t="n"/>
      <c r="M113" s="388" t="n"/>
      <c r="N113" s="388" t="n"/>
      <c r="O113" s="388" t="n"/>
      <c r="P113" s="388" t="n"/>
      <c r="Q113" s="388" t="n"/>
      <c r="R113" s="388" t="n"/>
      <c r="S113" s="388" t="n"/>
      <c r="T113" s="388" t="n"/>
      <c r="U113" s="388" t="n"/>
      <c r="V113" s="388" t="n"/>
      <c r="W113" s="388" t="n"/>
      <c r="X113" s="388" t="n"/>
      <c r="Y113" s="193" t="inlineStr">
        <is>
          <t>5k</t>
        </is>
      </c>
      <c r="Z113" s="388" t="n"/>
      <c r="AA113" s="389" t="n"/>
      <c r="AB113" s="441" t="n">
        <v>0</v>
      </c>
      <c r="AC113" s="426" t="n"/>
      <c r="AD113" s="426" t="n"/>
      <c r="AE113" s="426" t="n"/>
      <c r="AF113" s="426" t="n"/>
      <c r="AG113" s="426" t="n"/>
      <c r="AH113" s="426" t="n"/>
      <c r="AI113" s="426" t="n"/>
      <c r="AJ113" s="426" t="n"/>
      <c r="AK113" s="426" t="n"/>
      <c r="AL113" s="427" t="n"/>
      <c r="AM113" s="299" t="n"/>
      <c r="AN113" s="201" t="n">
        <v>0</v>
      </c>
      <c r="AO113" s="426" t="n"/>
      <c r="AP113" s="426" t="n"/>
      <c r="AQ113" s="426" t="n"/>
      <c r="AR113" s="426" t="n"/>
      <c r="AS113" s="426" t="n"/>
      <c r="AT113" s="426" t="n"/>
      <c r="AU113" s="426" t="n"/>
      <c r="AV113" s="426" t="n"/>
      <c r="AW113" s="427" t="n"/>
      <c r="AX113" s="151" t="n"/>
    </row>
    <row r="114" ht="18" customHeight="1">
      <c r="B114" s="5" t="n"/>
      <c r="C114" s="391" t="n"/>
      <c r="D114" s="396" t="n"/>
      <c r="E114" s="428" t="n"/>
      <c r="F114" s="193" t="inlineStr">
        <is>
          <t>l</t>
        </is>
      </c>
      <c r="G114" s="389" t="n"/>
      <c r="H114" s="242" t="inlineStr">
        <is>
          <t>80EEB-Deduction in respect of purchase of electric vehicle</t>
        </is>
      </c>
      <c r="I114" s="388" t="n"/>
      <c r="J114" s="388" t="n"/>
      <c r="K114" s="388" t="n"/>
      <c r="L114" s="388" t="n"/>
      <c r="M114" s="388" t="n"/>
      <c r="N114" s="388" t="n"/>
      <c r="O114" s="388" t="n"/>
      <c r="P114" s="388" t="n"/>
      <c r="Q114" s="388" t="n"/>
      <c r="R114" s="388" t="n"/>
      <c r="S114" s="388" t="n"/>
      <c r="T114" s="388" t="n"/>
      <c r="U114" s="388" t="n"/>
      <c r="V114" s="388" t="n"/>
      <c r="W114" s="388" t="n"/>
      <c r="X114" s="388" t="n"/>
      <c r="Y114" s="193" t="inlineStr">
        <is>
          <t>5l</t>
        </is>
      </c>
      <c r="Z114" s="388" t="n"/>
      <c r="AA114" s="389" t="n"/>
      <c r="AB114" s="441" t="n">
        <v>0</v>
      </c>
      <c r="AC114" s="426" t="n"/>
      <c r="AD114" s="426" t="n"/>
      <c r="AE114" s="426" t="n"/>
      <c r="AF114" s="426" t="n"/>
      <c r="AG114" s="426" t="n"/>
      <c r="AH114" s="426" t="n"/>
      <c r="AI114" s="426" t="n"/>
      <c r="AJ114" s="426" t="n"/>
      <c r="AK114" s="426" t="n"/>
      <c r="AL114" s="427" t="n"/>
      <c r="AM114" s="299" t="n"/>
      <c r="AN114" s="201" t="n">
        <v>0</v>
      </c>
      <c r="AO114" s="426" t="n"/>
      <c r="AP114" s="426" t="n"/>
      <c r="AQ114" s="426" t="n"/>
      <c r="AR114" s="426" t="n"/>
      <c r="AS114" s="426" t="n"/>
      <c r="AT114" s="426" t="n"/>
      <c r="AU114" s="426" t="n"/>
      <c r="AV114" s="426" t="n"/>
      <c r="AW114" s="427" t="n"/>
      <c r="AX114" s="151" t="n"/>
    </row>
    <row r="115" ht="24.75" customHeight="1">
      <c r="B115" s="5" t="n"/>
      <c r="C115" s="391" t="n"/>
      <c r="D115" s="396" t="n"/>
      <c r="E115" s="428" t="n"/>
      <c r="F115" s="193" t="inlineStr">
        <is>
          <t>m</t>
        </is>
      </c>
      <c r="G115" s="389" t="n"/>
      <c r="H115" s="242" t="inlineStr">
        <is>
          <t>80G - Donations to certain funds, charitable institutions, etc. (Please fill 80G Schedule. This field is auto-populated from schedule 80G.)</t>
        </is>
      </c>
      <c r="I115" s="388" t="n"/>
      <c r="J115" s="388" t="n"/>
      <c r="K115" s="388" t="n"/>
      <c r="L115" s="388" t="n"/>
      <c r="M115" s="388" t="n"/>
      <c r="N115" s="388" t="n"/>
      <c r="O115" s="388" t="n"/>
      <c r="P115" s="388" t="n"/>
      <c r="Q115" s="388" t="n"/>
      <c r="R115" s="388" t="n"/>
      <c r="S115" s="388" t="n"/>
      <c r="T115" s="388" t="n"/>
      <c r="U115" s="388" t="n"/>
      <c r="V115" s="388" t="n"/>
      <c r="W115" s="388" t="n"/>
      <c r="X115" s="388" t="n"/>
      <c r="Y115" s="193" t="inlineStr">
        <is>
          <t>5m</t>
        </is>
      </c>
      <c r="Z115" s="388" t="n"/>
      <c r="AA115" s="389" t="n"/>
      <c r="AB115" s="455" t="n">
        <v>0</v>
      </c>
      <c r="AC115" s="426" t="n"/>
      <c r="AD115" s="426" t="n"/>
      <c r="AE115" s="426" t="n"/>
      <c r="AF115" s="426" t="n"/>
      <c r="AG115" s="426" t="n"/>
      <c r="AH115" s="426" t="n"/>
      <c r="AI115" s="426" t="n"/>
      <c r="AJ115" s="426" t="n"/>
      <c r="AK115" s="426" t="n"/>
      <c r="AL115" s="426" t="n"/>
      <c r="AM115" s="427" t="n"/>
      <c r="AN115" s="201" t="n">
        <v>0</v>
      </c>
      <c r="AO115" s="426" t="n"/>
      <c r="AP115" s="426" t="n"/>
      <c r="AQ115" s="426" t="n"/>
      <c r="AR115" s="426" t="n"/>
      <c r="AS115" s="426" t="n"/>
      <c r="AT115" s="426" t="n"/>
      <c r="AU115" s="426" t="n"/>
      <c r="AV115" s="426" t="n"/>
      <c r="AW115" s="427" t="n"/>
      <c r="AX115" s="151" t="n"/>
    </row>
    <row r="116" ht="17.25" customHeight="1">
      <c r="B116" s="5" t="n"/>
      <c r="C116" s="391" t="n"/>
      <c r="D116" s="396" t="n"/>
      <c r="E116" s="428" t="n"/>
      <c r="F116" s="193" t="inlineStr">
        <is>
          <t>n</t>
        </is>
      </c>
      <c r="G116" s="389" t="n"/>
      <c r="H116" s="145" t="inlineStr">
        <is>
          <t>80GG - Rent paid (Please submit form 10BA to claim deduction)</t>
        </is>
      </c>
      <c r="I116" s="388" t="n"/>
      <c r="J116" s="388" t="n"/>
      <c r="K116" s="388" t="n"/>
      <c r="L116" s="388" t="n"/>
      <c r="M116" s="388" t="n"/>
      <c r="N116" s="388" t="n"/>
      <c r="O116" s="388" t="n"/>
      <c r="P116" s="388" t="n"/>
      <c r="Q116" s="388" t="n"/>
      <c r="R116" s="388" t="n"/>
      <c r="S116" s="388" t="n"/>
      <c r="T116" s="388" t="n"/>
      <c r="U116" s="388" t="n"/>
      <c r="V116" s="388" t="n"/>
      <c r="W116" s="388" t="n"/>
      <c r="X116" s="388" t="n"/>
      <c r="Y116" s="193" t="inlineStr">
        <is>
          <t>5n</t>
        </is>
      </c>
      <c r="Z116" s="388" t="n"/>
      <c r="AA116" s="389" t="n"/>
      <c r="AB116" s="188" t="n">
        <v>0</v>
      </c>
      <c r="AC116" s="388" t="n"/>
      <c r="AD116" s="388" t="n"/>
      <c r="AE116" s="388" t="n"/>
      <c r="AF116" s="388" t="n"/>
      <c r="AG116" s="388" t="n"/>
      <c r="AH116" s="388" t="n"/>
      <c r="AI116" s="388" t="n"/>
      <c r="AJ116" s="388" t="n"/>
      <c r="AK116" s="388" t="n"/>
      <c r="AL116" s="388" t="n"/>
      <c r="AM116" s="389" t="n"/>
      <c r="AN116" s="201" t="n">
        <v>0</v>
      </c>
      <c r="AO116" s="426" t="n"/>
      <c r="AP116" s="426" t="n"/>
      <c r="AQ116" s="426" t="n"/>
      <c r="AR116" s="426" t="n"/>
      <c r="AS116" s="426" t="n"/>
      <c r="AT116" s="426" t="n"/>
      <c r="AU116" s="426" t="n"/>
      <c r="AV116" s="426" t="n"/>
      <c r="AW116" s="427" t="n"/>
      <c r="AX116" s="151" t="n"/>
    </row>
    <row r="117" ht="31.5" customHeight="1">
      <c r="B117" s="5" t="n"/>
      <c r="C117" s="391" t="n"/>
      <c r="D117" s="396" t="n"/>
      <c r="E117" s="428" t="n"/>
      <c r="F117" s="456" t="inlineStr">
        <is>
          <t>Acknowledgement number of Form 10BA</t>
        </is>
      </c>
      <c r="G117" s="388" t="n"/>
      <c r="H117" s="388" t="n"/>
      <c r="I117" s="388" t="n"/>
      <c r="J117" s="388" t="n"/>
      <c r="K117" s="389" t="n"/>
      <c r="L117" s="457" t="n"/>
      <c r="M117" s="388" t="n"/>
      <c r="N117" s="388" t="n"/>
      <c r="O117" s="388" t="n"/>
      <c r="P117" s="388" t="n"/>
      <c r="Q117" s="388" t="n"/>
      <c r="R117" s="388" t="n"/>
      <c r="S117" s="388" t="n"/>
      <c r="T117" s="388" t="n"/>
      <c r="U117" s="388" t="n"/>
      <c r="V117" s="388" t="n"/>
      <c r="W117" s="388" t="n"/>
      <c r="X117" s="389" t="n"/>
      <c r="Y117" s="255" t="n"/>
      <c r="Z117" s="388" t="n"/>
      <c r="AA117" s="388" t="n"/>
      <c r="AB117" s="388" t="n"/>
      <c r="AC117" s="388" t="n"/>
      <c r="AD117" s="388" t="n"/>
      <c r="AE117" s="388" t="n"/>
      <c r="AF117" s="388" t="n"/>
      <c r="AG117" s="388" t="n"/>
      <c r="AH117" s="388" t="n"/>
      <c r="AI117" s="388" t="n"/>
      <c r="AJ117" s="388" t="n"/>
      <c r="AK117" s="388" t="n"/>
      <c r="AL117" s="388" t="n"/>
      <c r="AM117" s="388" t="n"/>
      <c r="AN117" s="388" t="n"/>
      <c r="AO117" s="388" t="n"/>
      <c r="AP117" s="388" t="n"/>
      <c r="AQ117" s="388" t="n"/>
      <c r="AR117" s="388" t="n"/>
      <c r="AS117" s="388" t="n"/>
      <c r="AT117" s="388" t="n"/>
      <c r="AU117" s="388" t="n"/>
      <c r="AV117" s="388" t="n"/>
      <c r="AW117" s="389" t="n"/>
      <c r="AX117" s="151" t="n"/>
    </row>
    <row r="118" ht="39.75" customHeight="1">
      <c r="B118" s="5" t="n"/>
      <c r="C118" s="391" t="n"/>
      <c r="D118" s="396" t="n"/>
      <c r="E118" s="428" t="n"/>
      <c r="F118" s="193" t="inlineStr">
        <is>
          <t>o</t>
        </is>
      </c>
      <c r="G118" s="389" t="n"/>
      <c r="H118" s="242" t="inlineStr">
        <is>
          <t>80GGA - Certain donations for scientific  research or rural development (Please fill 80GGA Schedule. This field is auto-populated from schedule 80GGA.)</t>
        </is>
      </c>
      <c r="I118" s="388" t="n"/>
      <c r="J118" s="388" t="n"/>
      <c r="K118" s="388" t="n"/>
      <c r="L118" s="388" t="n"/>
      <c r="M118" s="388" t="n"/>
      <c r="N118" s="388" t="n"/>
      <c r="O118" s="388" t="n"/>
      <c r="P118" s="388" t="n"/>
      <c r="Q118" s="388" t="n"/>
      <c r="R118" s="388" t="n"/>
      <c r="S118" s="388" t="n"/>
      <c r="T118" s="388" t="n"/>
      <c r="U118" s="388" t="n"/>
      <c r="V118" s="388" t="n"/>
      <c r="W118" s="388" t="n"/>
      <c r="X118" s="388" t="n"/>
      <c r="Y118" s="193" t="inlineStr">
        <is>
          <t>5o</t>
        </is>
      </c>
      <c r="Z118" s="388" t="n"/>
      <c r="AA118" s="389" t="n"/>
      <c r="AB118" s="455" t="n">
        <v>0</v>
      </c>
      <c r="AC118" s="426" t="n"/>
      <c r="AD118" s="426" t="n"/>
      <c r="AE118" s="426" t="n"/>
      <c r="AF118" s="426" t="n"/>
      <c r="AG118" s="426" t="n"/>
      <c r="AH118" s="426" t="n"/>
      <c r="AI118" s="426" t="n"/>
      <c r="AJ118" s="426" t="n"/>
      <c r="AK118" s="426" t="n"/>
      <c r="AL118" s="426" t="n"/>
      <c r="AM118" s="427" t="n"/>
      <c r="AN118" s="201" t="n">
        <v>0</v>
      </c>
      <c r="AO118" s="426" t="n"/>
      <c r="AP118" s="426" t="n"/>
      <c r="AQ118" s="426" t="n"/>
      <c r="AR118" s="426" t="n"/>
      <c r="AS118" s="426" t="n"/>
      <c r="AT118" s="426" t="n"/>
      <c r="AU118" s="426" t="n"/>
      <c r="AV118" s="426" t="n"/>
      <c r="AW118" s="427" t="n"/>
      <c r="AX118" s="151" t="n"/>
    </row>
    <row r="119" ht="38.25" customHeight="1">
      <c r="B119" s="5" t="n"/>
      <c r="C119" s="391" t="n"/>
      <c r="D119" s="396" t="n"/>
      <c r="E119" s="428" t="n"/>
      <c r="F119" s="193" t="inlineStr">
        <is>
          <t>p</t>
        </is>
      </c>
      <c r="G119" s="389" t="n"/>
      <c r="H119" s="242" t="inlineStr">
        <is>
          <t>80GGC - Contribution to Political party. 
(Please fill 80GGC Schedule. This field is auto-populated from schedule 80GGC.)</t>
        </is>
      </c>
      <c r="I119" s="388" t="n"/>
      <c r="J119" s="388" t="n"/>
      <c r="K119" s="388" t="n"/>
      <c r="L119" s="388" t="n"/>
      <c r="M119" s="388" t="n"/>
      <c r="N119" s="388" t="n"/>
      <c r="O119" s="388" t="n"/>
      <c r="P119" s="388" t="n"/>
      <c r="Q119" s="388" t="n"/>
      <c r="R119" s="388" t="n"/>
      <c r="S119" s="388" t="n"/>
      <c r="T119" s="388" t="n"/>
      <c r="U119" s="388" t="n"/>
      <c r="V119" s="388" t="n"/>
      <c r="W119" s="388" t="n"/>
      <c r="X119" s="388" t="n"/>
      <c r="Y119" s="193" t="inlineStr">
        <is>
          <t>5p</t>
        </is>
      </c>
      <c r="Z119" s="388" t="n"/>
      <c r="AA119" s="389" t="n"/>
      <c r="AB119" s="455" t="n">
        <v>0</v>
      </c>
      <c r="AC119" s="426" t="n"/>
      <c r="AD119" s="426" t="n"/>
      <c r="AE119" s="426" t="n"/>
      <c r="AF119" s="426" t="n"/>
      <c r="AG119" s="426" t="n"/>
      <c r="AH119" s="426" t="n"/>
      <c r="AI119" s="426" t="n"/>
      <c r="AJ119" s="426" t="n"/>
      <c r="AK119" s="426" t="n"/>
      <c r="AL119" s="426" t="n"/>
      <c r="AM119" s="427" t="n"/>
      <c r="AN119" s="201" t="n">
        <v>0</v>
      </c>
      <c r="AO119" s="426" t="n"/>
      <c r="AP119" s="426" t="n"/>
      <c r="AQ119" s="426" t="n"/>
      <c r="AR119" s="426" t="n"/>
      <c r="AS119" s="426" t="n"/>
      <c r="AT119" s="426" t="n"/>
      <c r="AU119" s="426" t="n"/>
      <c r="AV119" s="426" t="n"/>
      <c r="AW119" s="427" t="n"/>
      <c r="AX119" s="151" t="n"/>
    </row>
    <row r="120" hidden="1" ht="16.5" customHeight="1">
      <c r="B120" s="5" t="n"/>
      <c r="C120" s="391" t="n"/>
      <c r="D120" s="396" t="n"/>
      <c r="E120" s="428" t="n"/>
      <c r="F120" s="193" t="inlineStr">
        <is>
          <t>p</t>
        </is>
      </c>
      <c r="G120" s="389" t="n"/>
      <c r="H120" s="45" t="inlineStr">
        <is>
          <t xml:space="preserve">80 QQB - Royalty income of authors of certain books.
</t>
        </is>
      </c>
      <c r="I120" s="388" t="n"/>
      <c r="J120" s="388" t="n"/>
      <c r="K120" s="388" t="n"/>
      <c r="L120" s="388" t="n"/>
      <c r="M120" s="388" t="n"/>
      <c r="N120" s="388" t="n"/>
      <c r="O120" s="388" t="n"/>
      <c r="P120" s="388" t="n"/>
      <c r="Q120" s="388" t="n"/>
      <c r="R120" s="388" t="n"/>
      <c r="S120" s="388" t="n"/>
      <c r="T120" s="388" t="n"/>
      <c r="U120" s="388" t="n"/>
      <c r="V120" s="388" t="n"/>
      <c r="W120" s="388" t="n"/>
      <c r="X120" s="388" t="n"/>
      <c r="Y120" s="193" t="inlineStr">
        <is>
          <t>5p</t>
        </is>
      </c>
      <c r="Z120" s="388" t="n"/>
      <c r="AA120" s="389" t="n"/>
      <c r="AB120" s="458" t="n"/>
      <c r="AC120" s="401" t="n"/>
      <c r="AD120" s="401" t="n"/>
      <c r="AE120" s="401" t="n"/>
      <c r="AF120" s="401" t="n"/>
      <c r="AG120" s="401" t="n"/>
      <c r="AH120" s="401" t="n"/>
      <c r="AI120" s="401" t="n"/>
      <c r="AJ120" s="401" t="n"/>
      <c r="AK120" s="401" t="n"/>
      <c r="AL120" s="401" t="n"/>
      <c r="AM120" s="402" t="n"/>
      <c r="AN120" s="201" t="n"/>
      <c r="AO120" s="426" t="n"/>
      <c r="AP120" s="426" t="n"/>
      <c r="AQ120" s="426" t="n"/>
      <c r="AR120" s="426" t="n"/>
      <c r="AS120" s="426" t="n"/>
      <c r="AT120" s="426" t="n"/>
      <c r="AU120" s="426" t="n"/>
      <c r="AV120" s="426" t="n"/>
      <c r="AW120" s="427" t="n"/>
      <c r="AX120" s="151" t="n"/>
    </row>
    <row r="121" hidden="1" ht="0.75" customHeight="1">
      <c r="B121" s="5" t="n"/>
      <c r="C121" s="391" t="n"/>
      <c r="D121" s="396" t="n"/>
      <c r="E121" s="428" t="n"/>
      <c r="F121" s="193" t="inlineStr">
        <is>
          <t>q</t>
        </is>
      </c>
      <c r="G121" s="389" t="n"/>
      <c r="H121" s="145" t="inlineStr">
        <is>
          <t>80 RRB - Royalty on patents</t>
        </is>
      </c>
      <c r="I121" s="388" t="n"/>
      <c r="J121" s="388" t="n"/>
      <c r="K121" s="388" t="n"/>
      <c r="L121" s="388" t="n"/>
      <c r="M121" s="388" t="n"/>
      <c r="N121" s="388" t="n"/>
      <c r="O121" s="388" t="n"/>
      <c r="P121" s="388" t="n"/>
      <c r="Q121" s="388" t="n"/>
      <c r="R121" s="388" t="n"/>
      <c r="S121" s="388" t="n"/>
      <c r="T121" s="388" t="n"/>
      <c r="U121" s="388" t="n"/>
      <c r="V121" s="388" t="n"/>
      <c r="W121" s="388" t="n"/>
      <c r="X121" s="388" t="n"/>
      <c r="Y121" s="193" t="inlineStr">
        <is>
          <t>5q</t>
        </is>
      </c>
      <c r="Z121" s="388" t="n"/>
      <c r="AA121" s="389" t="n"/>
      <c r="AB121" s="458" t="n"/>
      <c r="AC121" s="401" t="n"/>
      <c r="AD121" s="401" t="n"/>
      <c r="AE121" s="401" t="n"/>
      <c r="AF121" s="401" t="n"/>
      <c r="AG121" s="401" t="n"/>
      <c r="AH121" s="401" t="n"/>
      <c r="AI121" s="401" t="n"/>
      <c r="AJ121" s="401" t="n"/>
      <c r="AK121" s="401" t="n"/>
      <c r="AL121" s="401" t="n"/>
      <c r="AM121" s="402" t="n"/>
      <c r="AN121" s="201" t="n"/>
      <c r="AO121" s="426" t="n"/>
      <c r="AP121" s="426" t="n"/>
      <c r="AQ121" s="426" t="n"/>
      <c r="AR121" s="426" t="n"/>
      <c r="AS121" s="426" t="n"/>
      <c r="AT121" s="426" t="n"/>
      <c r="AU121" s="426" t="n"/>
      <c r="AV121" s="426" t="n"/>
      <c r="AW121" s="427" t="n"/>
      <c r="AX121" s="151" t="n"/>
    </row>
    <row r="122" ht="26.25" customHeight="1">
      <c r="B122" s="5" t="n"/>
      <c r="C122" s="391" t="n"/>
      <c r="D122" s="396" t="n"/>
      <c r="E122" s="428" t="n"/>
      <c r="F122" s="193" t="inlineStr">
        <is>
          <t>q</t>
        </is>
      </c>
      <c r="G122" s="389" t="n"/>
      <c r="H122" s="45" t="inlineStr">
        <is>
          <t>80TTA - Interest on saving bank Accounts in case of other than Resident senior citizens</t>
        </is>
      </c>
      <c r="I122" s="388" t="n"/>
      <c r="J122" s="388" t="n"/>
      <c r="K122" s="388" t="n"/>
      <c r="L122" s="388" t="n"/>
      <c r="M122" s="388" t="n"/>
      <c r="N122" s="388" t="n"/>
      <c r="O122" s="388" t="n"/>
      <c r="P122" s="388" t="n"/>
      <c r="Q122" s="388" t="n"/>
      <c r="R122" s="388" t="n"/>
      <c r="S122" s="388" t="n"/>
      <c r="T122" s="388" t="n"/>
      <c r="U122" s="388" t="n"/>
      <c r="V122" s="388" t="n"/>
      <c r="W122" s="388" t="n"/>
      <c r="X122" s="388" t="n"/>
      <c r="Y122" s="193" t="inlineStr">
        <is>
          <t>5q</t>
        </is>
      </c>
      <c r="Z122" s="388" t="n"/>
      <c r="AA122" s="389" t="n"/>
      <c r="AB122" s="247" t="n">
        <v>0</v>
      </c>
      <c r="AC122" s="388" t="n"/>
      <c r="AD122" s="388" t="n"/>
      <c r="AE122" s="388" t="n"/>
      <c r="AF122" s="388" t="n"/>
      <c r="AG122" s="388" t="n"/>
      <c r="AH122" s="388" t="n"/>
      <c r="AI122" s="388" t="n"/>
      <c r="AJ122" s="388" t="n"/>
      <c r="AK122" s="388" t="n"/>
      <c r="AL122" s="388" t="n"/>
      <c r="AM122" s="312" t="n"/>
      <c r="AN122" s="201" t="n">
        <v>0</v>
      </c>
      <c r="AO122" s="426" t="n"/>
      <c r="AP122" s="426" t="n"/>
      <c r="AQ122" s="426" t="n"/>
      <c r="AR122" s="426" t="n"/>
      <c r="AS122" s="426" t="n"/>
      <c r="AT122" s="426" t="n"/>
      <c r="AU122" s="426" t="n"/>
      <c r="AV122" s="426" t="n"/>
      <c r="AW122" s="427" t="n"/>
      <c r="AX122" s="151" t="n"/>
      <c r="BD122" s="372">
        <f>SUM(Others.Amount_2_3)</f>
        <v/>
      </c>
    </row>
    <row r="123" ht="33.75" customHeight="1">
      <c r="B123" s="5" t="n"/>
      <c r="C123" s="391" t="n"/>
      <c r="D123" s="396" t="n"/>
      <c r="E123" s="428" t="n"/>
      <c r="F123" s="193" t="inlineStr">
        <is>
          <t>r</t>
        </is>
      </c>
      <c r="G123" s="389" t="n"/>
      <c r="H123" s="216" t="inlineStr">
        <is>
          <t>80TTB- Interest on deposits in case of Resident senior citizens</t>
        </is>
      </c>
      <c r="I123" s="388" t="n"/>
      <c r="J123" s="388" t="n"/>
      <c r="K123" s="388" t="n"/>
      <c r="L123" s="388" t="n"/>
      <c r="M123" s="388" t="n"/>
      <c r="N123" s="388" t="n"/>
      <c r="O123" s="388" t="n"/>
      <c r="P123" s="388" t="n"/>
      <c r="Q123" s="388" t="n"/>
      <c r="R123" s="388" t="n"/>
      <c r="S123" s="388" t="n"/>
      <c r="T123" s="388" t="n"/>
      <c r="U123" s="388" t="n"/>
      <c r="V123" s="388" t="n"/>
      <c r="W123" s="388" t="n"/>
      <c r="X123" s="389" t="n"/>
      <c r="Y123" s="193" t="inlineStr">
        <is>
          <t>5r</t>
        </is>
      </c>
      <c r="Z123" s="388" t="n"/>
      <c r="AA123" s="389" t="n"/>
      <c r="AB123" s="247" t="n">
        <v>0</v>
      </c>
      <c r="AC123" s="388" t="n"/>
      <c r="AD123" s="388" t="n"/>
      <c r="AE123" s="388" t="n"/>
      <c r="AF123" s="388" t="n"/>
      <c r="AG123" s="388" t="n"/>
      <c r="AH123" s="388" t="n"/>
      <c r="AI123" s="388" t="n"/>
      <c r="AJ123" s="388" t="n"/>
      <c r="AK123" s="388" t="n"/>
      <c r="AL123" s="388" t="n"/>
      <c r="AM123" s="259" t="n"/>
      <c r="AN123" s="201" t="n">
        <v>0</v>
      </c>
      <c r="AO123" s="426" t="n"/>
      <c r="AP123" s="426" t="n"/>
      <c r="AQ123" s="426" t="n"/>
      <c r="AR123" s="426" t="n"/>
      <c r="AS123" s="426" t="n"/>
      <c r="AT123" s="426" t="n"/>
      <c r="AU123" s="426" t="n"/>
      <c r="AV123" s="426" t="n"/>
      <c r="AW123" s="427" t="n"/>
      <c r="AX123" s="151" t="n"/>
      <c r="BD123" s="372">
        <f>SUM(Others.Amount_2_4,Others.Amount_2_5)</f>
        <v/>
      </c>
    </row>
    <row r="124" ht="27.75" customHeight="1">
      <c r="B124" s="5" t="n"/>
      <c r="C124" s="391" t="n"/>
      <c r="D124" s="396" t="n"/>
      <c r="E124" s="429" t="n"/>
      <c r="F124" s="193" t="inlineStr">
        <is>
          <t>s</t>
        </is>
      </c>
      <c r="G124" s="389" t="n"/>
      <c r="H124" s="450" t="inlineStr">
        <is>
          <t>80U - In case of a person with disability.(Please fill 80U Schedule. This field is auto-populated from schedule 80U.)</t>
        </is>
      </c>
      <c r="I124" s="388" t="n"/>
      <c r="J124" s="388" t="n"/>
      <c r="K124" s="388" t="n"/>
      <c r="L124" s="388" t="n"/>
      <c r="M124" s="388" t="n"/>
      <c r="N124" s="388" t="n"/>
      <c r="O124" s="388" t="n"/>
      <c r="P124" s="388" t="n"/>
      <c r="Q124" s="388" t="n"/>
      <c r="R124" s="388" t="n"/>
      <c r="S124" s="388" t="n"/>
      <c r="T124" s="388" t="n"/>
      <c r="U124" s="388" t="n"/>
      <c r="V124" s="388" t="n"/>
      <c r="W124" s="388" t="n"/>
      <c r="X124" s="389" t="n"/>
      <c r="Y124" s="193" t="inlineStr">
        <is>
          <t>5s</t>
        </is>
      </c>
      <c r="Z124" s="388" t="n"/>
      <c r="AA124" s="389" t="n"/>
      <c r="AB124" s="201" t="n">
        <v>0</v>
      </c>
      <c r="AC124" s="426" t="n"/>
      <c r="AD124" s="426" t="n"/>
      <c r="AE124" s="426" t="n"/>
      <c r="AF124" s="426" t="n"/>
      <c r="AG124" s="426" t="n"/>
      <c r="AH124" s="426" t="n"/>
      <c r="AI124" s="426" t="n"/>
      <c r="AJ124" s="426" t="n"/>
      <c r="AK124" s="426" t="n"/>
      <c r="AL124" s="427" t="n"/>
      <c r="AM124" s="280" t="n"/>
      <c r="AN124" s="201" t="n">
        <v>0</v>
      </c>
      <c r="AO124" s="426" t="n"/>
      <c r="AP124" s="426" t="n"/>
      <c r="AQ124" s="426" t="n"/>
      <c r="AR124" s="426" t="n"/>
      <c r="AS124" s="426" t="n"/>
      <c r="AT124" s="426" t="n"/>
      <c r="AU124" s="426" t="n"/>
      <c r="AV124" s="426" t="n"/>
      <c r="AW124" s="427" t="n"/>
      <c r="AX124" s="151" t="n"/>
      <c r="BG124" s="372">
        <f>MID(Naturedisability_80U_v1,1,1)</f>
        <v/>
      </c>
      <c r="BH124" s="372">
        <f>IF(BG124="1",75000,IF(BG124="2",125000,0))</f>
        <v/>
      </c>
    </row>
    <row r="125" ht="27.75" customHeight="1">
      <c r="B125" s="5" t="n"/>
      <c r="C125" s="391" t="n"/>
      <c r="D125" s="396" t="n"/>
      <c r="E125" s="316" t="n"/>
      <c r="F125" s="193" t="inlineStr">
        <is>
          <t>t</t>
        </is>
      </c>
      <c r="G125" s="389" t="n"/>
      <c r="H125" s="216" t="inlineStr">
        <is>
          <t>80CCH-Contribution to Agnipath Scheme</t>
        </is>
      </c>
      <c r="I125" s="388" t="n"/>
      <c r="J125" s="388" t="n"/>
      <c r="K125" s="388" t="n"/>
      <c r="L125" s="388" t="n"/>
      <c r="M125" s="388" t="n"/>
      <c r="N125" s="388" t="n"/>
      <c r="O125" s="388" t="n"/>
      <c r="P125" s="388" t="n"/>
      <c r="Q125" s="388" t="n"/>
      <c r="R125" s="388" t="n"/>
      <c r="S125" s="388" t="n"/>
      <c r="T125" s="388" t="n"/>
      <c r="U125" s="388" t="n"/>
      <c r="V125" s="388" t="n"/>
      <c r="W125" s="388" t="n"/>
      <c r="X125" s="389" t="n"/>
      <c r="Y125" s="193" t="inlineStr">
        <is>
          <t>5t</t>
        </is>
      </c>
      <c r="Z125" s="388" t="n"/>
      <c r="AA125" s="389" t="n"/>
      <c r="AB125" s="317" t="n">
        <v>0</v>
      </c>
      <c r="AC125" s="388" t="n"/>
      <c r="AD125" s="388" t="n"/>
      <c r="AE125" s="388" t="n"/>
      <c r="AF125" s="388" t="n"/>
      <c r="AG125" s="388" t="n"/>
      <c r="AH125" s="388" t="n"/>
      <c r="AI125" s="388" t="n"/>
      <c r="AJ125" s="388" t="n"/>
      <c r="AK125" s="388" t="n"/>
      <c r="AL125" s="388" t="n"/>
      <c r="AM125" s="280" t="n"/>
      <c r="AN125" s="201" t="n">
        <v>0</v>
      </c>
      <c r="AO125" s="426" t="n"/>
      <c r="AP125" s="426" t="n"/>
      <c r="AQ125" s="426" t="n"/>
      <c r="AR125" s="426" t="n"/>
      <c r="AS125" s="426" t="n"/>
      <c r="AT125" s="426" t="n"/>
      <c r="AU125" s="426" t="n"/>
      <c r="AV125" s="426" t="n"/>
      <c r="AW125" s="427" t="n"/>
      <c r="AX125" s="151" t="n"/>
      <c r="BG125" s="372">
        <f>MID(SELECT80U,1,1)</f>
        <v/>
      </c>
      <c r="BH125" s="372">
        <f>IF(BG125="1",75000,IF(BG125="2",125000,0))</f>
        <v/>
      </c>
    </row>
    <row r="126" ht="31.5" customHeight="1">
      <c r="B126" s="5" t="n"/>
      <c r="C126" s="391" t="n"/>
      <c r="D126" s="396" t="n"/>
      <c r="E126" s="316" t="n"/>
      <c r="F126" s="193" t="inlineStr">
        <is>
          <t>u</t>
        </is>
      </c>
      <c r="G126" s="389" t="n"/>
      <c r="H126" s="216" t="inlineStr">
        <is>
          <t>Any Other deductions</t>
        </is>
      </c>
      <c r="I126" s="388" t="n"/>
      <c r="J126" s="388" t="n"/>
      <c r="K126" s="388" t="n"/>
      <c r="L126" s="388" t="n"/>
      <c r="M126" s="388" t="n"/>
      <c r="N126" s="388" t="n"/>
      <c r="O126" s="388" t="n"/>
      <c r="P126" s="388" t="n"/>
      <c r="Q126" s="388" t="n"/>
      <c r="R126" s="388" t="n"/>
      <c r="S126" s="388" t="n"/>
      <c r="T126" s="388" t="n"/>
      <c r="U126" s="388" t="n"/>
      <c r="V126" s="388" t="n"/>
      <c r="W126" s="388" t="n"/>
      <c r="X126" s="389" t="n"/>
      <c r="Y126" s="193" t="inlineStr">
        <is>
          <t>5u</t>
        </is>
      </c>
      <c r="Z126" s="388" t="n"/>
      <c r="AA126" s="389" t="n"/>
      <c r="AB126" s="317" t="n"/>
      <c r="AC126" s="388" t="n"/>
      <c r="AD126" s="388" t="n"/>
      <c r="AE126" s="388" t="n"/>
      <c r="AF126" s="388" t="n"/>
      <c r="AG126" s="388" t="n"/>
      <c r="AH126" s="388" t="n"/>
      <c r="AI126" s="388" t="n"/>
      <c r="AJ126" s="388" t="n"/>
      <c r="AK126" s="388" t="n"/>
      <c r="AL126" s="388" t="n"/>
      <c r="AM126" s="280" t="n"/>
      <c r="AN126" s="459" t="n"/>
      <c r="AO126" s="388" t="n"/>
      <c r="AP126" s="388" t="n"/>
      <c r="AQ126" s="388" t="n"/>
      <c r="AR126" s="388" t="n"/>
      <c r="AS126" s="388" t="n"/>
      <c r="AT126" s="388" t="n"/>
      <c r="AU126" s="388" t="n"/>
      <c r="AV126" s="388" t="n"/>
      <c r="AW126" s="389" t="n"/>
      <c r="AX126" s="151" t="n"/>
    </row>
    <row r="127" ht="20.1" customHeight="1">
      <c r="B127" s="5" t="n"/>
      <c r="C127" s="392" t="n"/>
      <c r="D127" s="394" t="n"/>
      <c r="E127" s="231" t="n">
        <v>6</v>
      </c>
      <c r="F127" s="233" t="inlineStr">
        <is>
          <t>Total Deductions (Total of 5a to 5t)</t>
        </is>
      </c>
      <c r="G127" s="388" t="n"/>
      <c r="H127" s="388" t="n"/>
      <c r="I127" s="388" t="n"/>
      <c r="J127" s="388" t="n"/>
      <c r="K127" s="388" t="n"/>
      <c r="L127" s="388" t="n"/>
      <c r="M127" s="388" t="n"/>
      <c r="N127" s="388" t="n"/>
      <c r="O127" s="388" t="n"/>
      <c r="P127" s="388" t="n"/>
      <c r="Q127" s="388" t="n"/>
      <c r="R127" s="388" t="n"/>
      <c r="S127" s="388" t="n"/>
      <c r="T127" s="388" t="n"/>
      <c r="U127" s="388" t="n"/>
      <c r="V127" s="388" t="n"/>
      <c r="W127" s="388" t="n"/>
      <c r="X127" s="389" t="n"/>
      <c r="Y127" s="193" t="n">
        <v>6</v>
      </c>
      <c r="Z127" s="388" t="n"/>
      <c r="AA127" s="389" t="n"/>
      <c r="AB127" s="201" t="n">
        <v>0</v>
      </c>
      <c r="AC127" s="426" t="n"/>
      <c r="AD127" s="426" t="n"/>
      <c r="AE127" s="426" t="n"/>
      <c r="AF127" s="426" t="n"/>
      <c r="AG127" s="426" t="n"/>
      <c r="AH127" s="426" t="n"/>
      <c r="AI127" s="426" t="n"/>
      <c r="AJ127" s="426" t="n"/>
      <c r="AK127" s="426" t="n"/>
      <c r="AL127" s="427" t="n"/>
      <c r="AM127" s="319" t="n">
        <v>0</v>
      </c>
      <c r="AN127" s="193" t="n">
        <v>6</v>
      </c>
      <c r="AO127" s="201" t="n">
        <v>0</v>
      </c>
      <c r="AP127" s="426" t="n"/>
      <c r="AQ127" s="426" t="n"/>
      <c r="AR127" s="426" t="n"/>
      <c r="AS127" s="426" t="n"/>
      <c r="AT127" s="426" t="n"/>
      <c r="AU127" s="426" t="n"/>
      <c r="AV127" s="426" t="n"/>
      <c r="AW127" s="427" t="n"/>
      <c r="AX127" s="320" t="n"/>
      <c r="AY127" s="221" t="n"/>
    </row>
    <row r="128" hidden="1" ht="15" customHeight="1">
      <c r="B128" s="5" t="n"/>
      <c r="C128" s="347" t="n"/>
      <c r="D128" s="348" t="n"/>
      <c r="E128" s="321" t="n">
        <v>7</v>
      </c>
      <c r="F128" s="460" t="inlineStr">
        <is>
          <t>Total Income (4 - 6)</t>
        </is>
      </c>
      <c r="G128" s="388" t="n"/>
      <c r="H128" s="388" t="n"/>
      <c r="I128" s="388" t="n"/>
      <c r="J128" s="388" t="n"/>
      <c r="K128" s="388" t="n"/>
      <c r="L128" s="388" t="n"/>
      <c r="M128" s="388" t="n"/>
      <c r="N128" s="388" t="n"/>
      <c r="O128" s="388" t="n"/>
      <c r="P128" s="388" t="n"/>
      <c r="Q128" s="388" t="n"/>
      <c r="R128" s="388" t="n"/>
      <c r="S128" s="388" t="n"/>
      <c r="T128" s="388" t="n"/>
      <c r="U128" s="388" t="n"/>
      <c r="V128" s="388" t="n"/>
      <c r="W128" s="388" t="n"/>
      <c r="X128" s="388" t="n"/>
      <c r="Y128" s="388" t="n"/>
      <c r="Z128" s="388" t="n"/>
      <c r="AA128" s="388" t="n"/>
      <c r="AB128" s="388" t="n"/>
      <c r="AC128" s="388" t="n"/>
      <c r="AD128" s="388" t="n"/>
      <c r="AE128" s="388" t="n"/>
      <c r="AF128" s="388" t="n"/>
      <c r="AG128" s="388" t="n"/>
      <c r="AH128" s="388" t="n"/>
      <c r="AI128" s="388" t="n"/>
      <c r="AJ128" s="388" t="n"/>
      <c r="AK128" s="388" t="n"/>
      <c r="AL128" s="388" t="n"/>
      <c r="AM128" s="389" t="n"/>
      <c r="AN128" s="325" t="n">
        <v>7</v>
      </c>
      <c r="AO128" s="201" t="n">
        <v>0</v>
      </c>
      <c r="AP128" s="426" t="n"/>
      <c r="AQ128" s="426" t="n"/>
      <c r="AR128" s="426" t="n"/>
      <c r="AS128" s="426" t="n"/>
      <c r="AT128" s="426" t="n"/>
      <c r="AU128" s="426" t="n"/>
      <c r="AV128" s="426" t="n"/>
      <c r="AW128" s="427" t="n"/>
      <c r="AX128" s="326" t="inlineStr">
        <is>
          <t>For slab rates,234ABC we're using total income in  which didn't included 112A</t>
        </is>
      </c>
    </row>
    <row r="129" ht="17.25" customHeight="1">
      <c r="B129" s="5" t="n"/>
      <c r="C129" s="347" t="n"/>
      <c r="D129" s="348" t="n"/>
      <c r="E129" s="327" t="n">
        <v>7</v>
      </c>
      <c r="F129" s="460" t="inlineStr">
        <is>
          <t>Total Income (4 - 6)</t>
        </is>
      </c>
      <c r="G129" s="388" t="n"/>
      <c r="H129" s="388" t="n"/>
      <c r="I129" s="388" t="n"/>
      <c r="J129" s="388" t="n"/>
      <c r="K129" s="388" t="n"/>
      <c r="L129" s="388" t="n"/>
      <c r="M129" s="388" t="n"/>
      <c r="N129" s="388" t="n"/>
      <c r="O129" s="388" t="n"/>
      <c r="P129" s="388" t="n"/>
      <c r="Q129" s="388" t="n"/>
      <c r="R129" s="388" t="n"/>
      <c r="S129" s="388" t="n"/>
      <c r="T129" s="388" t="n"/>
      <c r="U129" s="388" t="n"/>
      <c r="V129" s="388" t="n"/>
      <c r="W129" s="388" t="n"/>
      <c r="X129" s="388" t="n"/>
      <c r="Y129" s="388" t="n"/>
      <c r="Z129" s="388" t="n"/>
      <c r="AA129" s="388" t="n"/>
      <c r="AB129" s="388" t="n"/>
      <c r="AC129" s="388" t="n"/>
      <c r="AD129" s="388" t="n"/>
      <c r="AE129" s="388" t="n"/>
      <c r="AF129" s="388" t="n"/>
      <c r="AG129" s="388" t="n"/>
      <c r="AH129" s="388" t="n"/>
      <c r="AI129" s="388" t="n"/>
      <c r="AJ129" s="388" t="n"/>
      <c r="AK129" s="388" t="n"/>
      <c r="AL129" s="388" t="n"/>
      <c r="AM129" s="389" t="n"/>
      <c r="AN129" s="328" t="n">
        <v>7</v>
      </c>
      <c r="AO129" s="201" t="n">
        <v>0</v>
      </c>
      <c r="AP129" s="426" t="n"/>
      <c r="AQ129" s="426" t="n"/>
      <c r="AR129" s="426" t="n"/>
      <c r="AS129" s="426" t="n"/>
      <c r="AT129" s="426" t="n"/>
      <c r="AU129" s="426" t="n"/>
      <c r="AV129" s="426" t="n"/>
      <c r="AW129" s="427" t="n"/>
      <c r="AX129" s="151" t="n"/>
    </row>
    <row r="130" ht="17.25" customHeight="1">
      <c r="B130" s="5" t="n"/>
      <c r="C130" s="342" t="n"/>
      <c r="D130" s="343" t="n"/>
      <c r="E130" s="196" t="n"/>
      <c r="F130" s="233" t="inlineStr">
        <is>
          <t>Exempt Income: For reporting purpose and Income on which no tax is payable</t>
        </is>
      </c>
      <c r="G130" s="388" t="n"/>
      <c r="H130" s="388" t="n"/>
      <c r="I130" s="388" t="n"/>
      <c r="J130" s="388" t="n"/>
      <c r="K130" s="388" t="n"/>
      <c r="L130" s="388" t="n"/>
      <c r="M130" s="388" t="n"/>
      <c r="N130" s="388" t="n"/>
      <c r="O130" s="388" t="n"/>
      <c r="P130" s="388" t="n"/>
      <c r="Q130" s="388" t="n"/>
      <c r="R130" s="388" t="n"/>
      <c r="S130" s="388" t="n"/>
      <c r="T130" s="388" t="n"/>
      <c r="U130" s="388" t="n"/>
      <c r="V130" s="388" t="n"/>
      <c r="W130" s="388" t="n"/>
      <c r="X130" s="388" t="n"/>
      <c r="Y130" s="388" t="n"/>
      <c r="Z130" s="388" t="n"/>
      <c r="AA130" s="388" t="n"/>
      <c r="AB130" s="388" t="n"/>
      <c r="AC130" s="388" t="n"/>
      <c r="AD130" s="388" t="n"/>
      <c r="AE130" s="388" t="n"/>
      <c r="AF130" s="388" t="n"/>
      <c r="AG130" s="388" t="n"/>
      <c r="AH130" s="388" t="n"/>
      <c r="AI130" s="388" t="n"/>
      <c r="AJ130" s="388" t="n"/>
      <c r="AK130" s="388" t="n"/>
      <c r="AL130" s="388" t="n"/>
      <c r="AM130" s="388" t="n"/>
      <c r="AN130" s="388" t="n"/>
      <c r="AO130" s="388" t="n"/>
      <c r="AP130" s="388" t="n"/>
      <c r="AQ130" s="388" t="n"/>
      <c r="AR130" s="388" t="n"/>
      <c r="AS130" s="388" t="n"/>
      <c r="AT130" s="388" t="n"/>
      <c r="AU130" s="388" t="n"/>
      <c r="AV130" s="388" t="n"/>
      <c r="AW130" s="389" t="n"/>
      <c r="AX130" s="151" t="n"/>
    </row>
    <row r="131" ht="17.25" customHeight="1">
      <c r="B131" s="5" t="n"/>
      <c r="C131" s="347" t="n"/>
      <c r="D131" s="348" t="n"/>
      <c r="E131" s="200" t="n"/>
      <c r="F131" s="193" t="inlineStr">
        <is>
          <t>Sl.No.</t>
        </is>
      </c>
      <c r="G131" s="389" t="n"/>
      <c r="H131" s="193" t="inlineStr">
        <is>
          <t>Nature of Income</t>
        </is>
      </c>
      <c r="I131" s="388" t="n"/>
      <c r="J131" s="388" t="n"/>
      <c r="K131" s="388" t="n"/>
      <c r="L131" s="388" t="n"/>
      <c r="M131" s="388" t="n"/>
      <c r="N131" s="388" t="n"/>
      <c r="O131" s="388" t="n"/>
      <c r="P131" s="388" t="n"/>
      <c r="Q131" s="388" t="n"/>
      <c r="R131" s="388" t="n"/>
      <c r="S131" s="389" t="n"/>
      <c r="T131" s="193" t="inlineStr">
        <is>
          <t xml:space="preserve">Description ( If 'Any Other' selected) </t>
        </is>
      </c>
      <c r="U131" s="388" t="n"/>
      <c r="V131" s="388" t="n"/>
      <c r="W131" s="388" t="n"/>
      <c r="X131" s="388" t="n"/>
      <c r="Y131" s="388" t="n"/>
      <c r="Z131" s="388" t="n"/>
      <c r="AA131" s="388" t="n"/>
      <c r="AB131" s="388" t="n"/>
      <c r="AC131" s="388" t="n"/>
      <c r="AD131" s="388" t="n"/>
      <c r="AE131" s="388" t="n"/>
      <c r="AF131" s="389" t="n"/>
      <c r="AG131" s="331" t="n"/>
      <c r="AH131" s="193" t="inlineStr">
        <is>
          <t>Amount</t>
        </is>
      </c>
      <c r="AI131" s="388" t="n"/>
      <c r="AJ131" s="388" t="n"/>
      <c r="AK131" s="388" t="n"/>
      <c r="AL131" s="388" t="n"/>
      <c r="AM131" s="388" t="n"/>
      <c r="AN131" s="388" t="n"/>
      <c r="AO131" s="388" t="n"/>
      <c r="AP131" s="388" t="n"/>
      <c r="AQ131" s="388" t="n"/>
      <c r="AR131" s="388" t="n"/>
      <c r="AS131" s="388" t="n"/>
      <c r="AT131" s="388" t="n"/>
      <c r="AU131" s="388" t="n"/>
      <c r="AV131" s="388" t="n"/>
      <c r="AW131" s="389" t="n"/>
      <c r="AX131" s="151" t="n"/>
    </row>
    <row r="132" ht="53.25" customHeight="1">
      <c r="B132" s="5" t="n"/>
      <c r="C132" s="347" t="n"/>
      <c r="D132" s="348" t="n"/>
      <c r="E132" s="200" t="n"/>
      <c r="F132" s="193" t="n">
        <v>1</v>
      </c>
      <c r="G132" s="389" t="n"/>
      <c r="H132" s="430" t="inlineStr">
        <is>
          <t>(Select)</t>
        </is>
      </c>
      <c r="I132" s="401" t="n"/>
      <c r="J132" s="401" t="n"/>
      <c r="K132" s="401" t="n"/>
      <c r="L132" s="401" t="n"/>
      <c r="M132" s="401" t="n"/>
      <c r="N132" s="401" t="n"/>
      <c r="O132" s="401" t="n"/>
      <c r="P132" s="401" t="n"/>
      <c r="Q132" s="401" t="n"/>
      <c r="R132" s="401" t="n"/>
      <c r="S132" s="402" t="n"/>
      <c r="T132" s="410" t="inlineStr">
        <is>
          <t>Not Applicable</t>
        </is>
      </c>
      <c r="U132" s="388" t="n"/>
      <c r="V132" s="388" t="n"/>
      <c r="W132" s="388" t="n"/>
      <c r="X132" s="388" t="n"/>
      <c r="Y132" s="388" t="n"/>
      <c r="Z132" s="388" t="n"/>
      <c r="AA132" s="388" t="n"/>
      <c r="AB132" s="388" t="n"/>
      <c r="AC132" s="388" t="n"/>
      <c r="AD132" s="388" t="n"/>
      <c r="AE132" s="388" t="n"/>
      <c r="AF132" s="389" t="n"/>
      <c r="AG132" s="333" t="n"/>
      <c r="AH132" s="177" t="n"/>
      <c r="AI132" s="401" t="n"/>
      <c r="AJ132" s="401" t="n"/>
      <c r="AK132" s="401" t="n"/>
      <c r="AL132" s="401" t="n"/>
      <c r="AM132" s="401" t="n"/>
      <c r="AN132" s="401" t="n"/>
      <c r="AO132" s="401" t="n"/>
      <c r="AP132" s="401" t="n"/>
      <c r="AQ132" s="401" t="n"/>
      <c r="AR132" s="401" t="n"/>
      <c r="AS132" s="401" t="n"/>
      <c r="AT132" s="401" t="n"/>
      <c r="AU132" s="401" t="n"/>
      <c r="AV132" s="401" t="n"/>
      <c r="AW132" s="402" t="n"/>
      <c r="AX132" s="151" t="n"/>
    </row>
    <row r="133" ht="56.25" customHeight="1">
      <c r="B133" s="5" t="n"/>
      <c r="C133" s="347" t="n"/>
      <c r="D133" s="348" t="n"/>
      <c r="E133" s="200" t="n"/>
      <c r="F133" s="193">
        <f>F132+1</f>
        <v/>
      </c>
      <c r="G133" s="389" t="n"/>
      <c r="H133" s="430" t="inlineStr">
        <is>
          <t>(Select)</t>
        </is>
      </c>
      <c r="I133" s="401" t="n"/>
      <c r="J133" s="401" t="n"/>
      <c r="K133" s="401" t="n"/>
      <c r="L133" s="401" t="n"/>
      <c r="M133" s="401" t="n"/>
      <c r="N133" s="401" t="n"/>
      <c r="O133" s="401" t="n"/>
      <c r="P133" s="401" t="n"/>
      <c r="Q133" s="401" t="n"/>
      <c r="R133" s="401" t="n"/>
      <c r="S133" s="402" t="n"/>
      <c r="T133" s="410" t="inlineStr">
        <is>
          <t>Not Applicable</t>
        </is>
      </c>
      <c r="U133" s="388" t="n"/>
      <c r="V133" s="388" t="n"/>
      <c r="W133" s="388" t="n"/>
      <c r="X133" s="388" t="n"/>
      <c r="Y133" s="388" t="n"/>
      <c r="Z133" s="388" t="n"/>
      <c r="AA133" s="388" t="n"/>
      <c r="AB133" s="388" t="n"/>
      <c r="AC133" s="388" t="n"/>
      <c r="AD133" s="388" t="n"/>
      <c r="AE133" s="388" t="n"/>
      <c r="AF133" s="389" t="n"/>
      <c r="AG133" s="333" t="n"/>
      <c r="AH133" s="461" t="n"/>
      <c r="AI133" s="401" t="n"/>
      <c r="AJ133" s="401" t="n"/>
      <c r="AK133" s="401" t="n"/>
      <c r="AL133" s="401" t="n"/>
      <c r="AM133" s="401" t="n"/>
      <c r="AN133" s="401" t="n"/>
      <c r="AO133" s="401" t="n"/>
      <c r="AP133" s="401" t="n"/>
      <c r="AQ133" s="401" t="n"/>
      <c r="AR133" s="401" t="n"/>
      <c r="AS133" s="401" t="n"/>
      <c r="AT133" s="401" t="n"/>
      <c r="AU133" s="401" t="n"/>
      <c r="AV133" s="401" t="n"/>
      <c r="AW133" s="402" t="n"/>
      <c r="AX133" s="151" t="n"/>
    </row>
    <row r="134" ht="30" customHeight="1">
      <c r="B134" s="5" t="n"/>
      <c r="C134" s="347" t="n"/>
      <c r="D134" s="348" t="n"/>
      <c r="E134" s="200" t="n"/>
      <c r="F134" s="460" t="n"/>
      <c r="G134" s="388" t="n"/>
      <c r="H134" s="388" t="n"/>
      <c r="I134" s="388" t="n"/>
      <c r="J134" s="388" t="n"/>
      <c r="K134" s="388" t="n"/>
      <c r="L134" s="388" t="n"/>
      <c r="M134" s="388" t="n"/>
      <c r="N134" s="388" t="n"/>
      <c r="O134" s="388" t="n"/>
      <c r="P134" s="388" t="n"/>
      <c r="Q134" s="388" t="n"/>
      <c r="R134" s="388" t="n"/>
      <c r="S134" s="388" t="n"/>
      <c r="T134" s="388" t="n"/>
      <c r="U134" s="388" t="n"/>
      <c r="V134" s="388" t="n"/>
      <c r="W134" s="388" t="n"/>
      <c r="X134" s="388" t="n"/>
      <c r="Y134" s="388" t="n"/>
      <c r="Z134" s="388" t="n"/>
      <c r="AA134" s="388" t="n"/>
      <c r="AB134" s="388" t="n"/>
      <c r="AC134" s="388" t="n"/>
      <c r="AD134" s="388" t="n"/>
      <c r="AE134" s="388" t="n"/>
      <c r="AF134" s="388" t="n"/>
      <c r="AG134" s="388" t="n"/>
      <c r="AH134" s="388" t="n"/>
      <c r="AI134" s="388" t="n"/>
      <c r="AJ134" s="388" t="n"/>
      <c r="AK134" s="388" t="n"/>
      <c r="AL134" s="388" t="n"/>
      <c r="AM134" s="388" t="n"/>
      <c r="AN134" s="388" t="n"/>
      <c r="AO134" s="388" t="n"/>
      <c r="AP134" s="388" t="n"/>
      <c r="AQ134" s="388" t="n"/>
      <c r="AR134" s="388" t="n"/>
      <c r="AS134" s="388" t="n"/>
      <c r="AT134" s="388" t="n"/>
      <c r="AU134" s="388" t="n"/>
      <c r="AV134" s="388" t="n"/>
      <c r="AW134" s="389" t="n"/>
      <c r="AX134" s="151" t="n"/>
    </row>
    <row r="135" ht="19.35" customHeight="1">
      <c r="B135" s="5" t="n"/>
      <c r="C135" s="355" t="n"/>
      <c r="D135" s="356" t="n"/>
      <c r="E135" s="205" t="n"/>
      <c r="F135" s="145" t="inlineStr">
        <is>
          <t xml:space="preserve">Total Exempt Income </t>
        </is>
      </c>
      <c r="G135" s="388" t="n"/>
      <c r="H135" s="388" t="n"/>
      <c r="I135" s="388" t="n"/>
      <c r="J135" s="388" t="n"/>
      <c r="K135" s="388" t="n"/>
      <c r="L135" s="388" t="n"/>
      <c r="M135" s="388" t="n"/>
      <c r="N135" s="388" t="n"/>
      <c r="O135" s="388" t="n"/>
      <c r="P135" s="388" t="n"/>
      <c r="Q135" s="388" t="n"/>
      <c r="R135" s="388" t="n"/>
      <c r="S135" s="388" t="n"/>
      <c r="T135" s="388" t="n"/>
      <c r="U135" s="388" t="n"/>
      <c r="V135" s="388" t="n"/>
      <c r="W135" s="388" t="n"/>
      <c r="X135" s="388" t="n"/>
      <c r="Y135" s="388" t="n"/>
      <c r="Z135" s="388" t="n"/>
      <c r="AA135" s="388" t="n"/>
      <c r="AB135" s="388" t="n"/>
      <c r="AC135" s="388" t="n"/>
      <c r="AD135" s="388" t="n"/>
      <c r="AE135" s="388" t="n"/>
      <c r="AF135" s="388" t="n"/>
      <c r="AG135" s="388" t="n"/>
      <c r="AH135" s="388" t="n"/>
      <c r="AI135" s="388" t="n"/>
      <c r="AJ135" s="388" t="n"/>
      <c r="AK135" s="388" t="n"/>
      <c r="AL135" s="388" t="n"/>
      <c r="AM135" s="337" t="n"/>
      <c r="AN135" s="338" t="n"/>
      <c r="AO135" s="462" t="n">
        <v>0</v>
      </c>
      <c r="AP135" s="426" t="n"/>
      <c r="AQ135" s="426" t="n"/>
      <c r="AR135" s="426" t="n"/>
      <c r="AS135" s="426" t="n"/>
      <c r="AT135" s="426" t="n"/>
      <c r="AU135" s="426" t="n"/>
      <c r="AV135" s="426" t="n"/>
      <c r="AW135" s="427" t="n"/>
      <c r="AX135" s="151" t="n"/>
    </row>
    <row r="136" ht="19.5" customHeight="1">
      <c r="B136" s="5" t="n"/>
      <c r="C136" s="361" t="n"/>
      <c r="D136" s="387" t="n"/>
      <c r="E136" s="327" t="inlineStr">
        <is>
          <t>7a</t>
        </is>
      </c>
      <c r="F136" s="145" t="inlineStr">
        <is>
          <t>Income on which no tax is payable: Long Term capital gains u/s 112A not chargeable to Income-tax</t>
        </is>
      </c>
      <c r="G136" s="388" t="n"/>
      <c r="H136" s="388" t="n"/>
      <c r="I136" s="388" t="n"/>
      <c r="J136" s="388" t="n"/>
      <c r="K136" s="388" t="n"/>
      <c r="L136" s="388" t="n"/>
      <c r="M136" s="388" t="n"/>
      <c r="N136" s="388" t="n"/>
      <c r="O136" s="388" t="n"/>
      <c r="P136" s="388" t="n"/>
      <c r="Q136" s="388" t="n"/>
      <c r="R136" s="388" t="n"/>
      <c r="S136" s="388" t="n"/>
      <c r="T136" s="388" t="n"/>
      <c r="U136" s="388" t="n"/>
      <c r="V136" s="388" t="n"/>
      <c r="W136" s="388" t="n"/>
      <c r="X136" s="388" t="n"/>
      <c r="Y136" s="388" t="n"/>
      <c r="Z136" s="388" t="n"/>
      <c r="AA136" s="388" t="n"/>
      <c r="AB136" s="388" t="n"/>
      <c r="AC136" s="388" t="n"/>
      <c r="AD136" s="388" t="n"/>
      <c r="AE136" s="388" t="n"/>
      <c r="AF136" s="388" t="n"/>
      <c r="AG136" s="388" t="n"/>
      <c r="AH136" s="388" t="n"/>
      <c r="AI136" s="388" t="n"/>
      <c r="AJ136" s="388" t="n"/>
      <c r="AK136" s="388" t="n"/>
      <c r="AL136" s="388" t="n"/>
      <c r="AM136" s="337" t="n"/>
      <c r="AN136" s="338" t="n"/>
      <c r="AO136" s="344" t="n"/>
      <c r="AP136" s="345" t="n"/>
      <c r="AQ136" s="345" t="n"/>
      <c r="AR136" s="345" t="n"/>
      <c r="AS136" s="345" t="n"/>
      <c r="AT136" s="345" t="n"/>
      <c r="AU136" s="345" t="n"/>
      <c r="AV136" s="345" t="n"/>
      <c r="AW136" s="346" t="n"/>
      <c r="AX136" s="151" t="n"/>
    </row>
    <row r="137" ht="19.5" customHeight="1">
      <c r="B137" s="5" t="n"/>
      <c r="C137" s="391" t="n"/>
      <c r="D137" s="396" t="n"/>
      <c r="E137" s="205" t="n"/>
      <c r="F137" s="233" t="inlineStr">
        <is>
          <t>i</t>
        </is>
      </c>
      <c r="G137" s="463" t="inlineStr">
        <is>
          <t>Total sale consideration</t>
        </is>
      </c>
      <c r="H137" s="388" t="n"/>
      <c r="I137" s="388" t="n"/>
      <c r="J137" s="388" t="n"/>
      <c r="K137" s="388" t="n"/>
      <c r="L137" s="388" t="n"/>
      <c r="M137" s="388" t="n"/>
      <c r="N137" s="388" t="n"/>
      <c r="O137" s="388" t="n"/>
      <c r="P137" s="388" t="n"/>
      <c r="Q137" s="388" t="n"/>
      <c r="R137" s="388" t="n"/>
      <c r="S137" s="388" t="n"/>
      <c r="T137" s="388" t="n"/>
      <c r="U137" s="388" t="n"/>
      <c r="V137" s="388" t="n"/>
      <c r="W137" s="388" t="n"/>
      <c r="X137" s="388" t="n"/>
      <c r="Y137" s="388" t="n"/>
      <c r="Z137" s="388" t="n"/>
      <c r="AA137" s="388" t="n"/>
      <c r="AB137" s="388" t="n"/>
      <c r="AC137" s="388" t="n"/>
      <c r="AD137" s="388" t="n"/>
      <c r="AE137" s="388" t="n"/>
      <c r="AF137" s="388" t="n"/>
      <c r="AG137" s="388" t="n"/>
      <c r="AH137" s="388" t="n"/>
      <c r="AI137" s="388" t="n"/>
      <c r="AJ137" s="388" t="n"/>
      <c r="AK137" s="388" t="n"/>
      <c r="AL137" s="389" t="n"/>
      <c r="AM137" s="337" t="n"/>
      <c r="AN137" s="193" t="inlineStr">
        <is>
          <t>i</t>
        </is>
      </c>
      <c r="AO137" s="464" t="n">
        <v>0</v>
      </c>
      <c r="AP137" s="401" t="n"/>
      <c r="AQ137" s="401" t="n"/>
      <c r="AR137" s="401" t="n"/>
      <c r="AS137" s="401" t="n"/>
      <c r="AT137" s="401" t="n"/>
      <c r="AU137" s="401" t="n"/>
      <c r="AV137" s="401" t="n"/>
      <c r="AW137" s="402" t="n"/>
      <c r="AX137" s="151" t="n"/>
    </row>
    <row r="138" ht="19.5" customHeight="1">
      <c r="B138" s="5" t="n"/>
      <c r="C138" s="391" t="n"/>
      <c r="D138" s="396" t="n"/>
      <c r="E138" s="428" t="n"/>
      <c r="F138" s="233" t="inlineStr">
        <is>
          <t>ii</t>
        </is>
      </c>
      <c r="G138" s="463" t="inlineStr">
        <is>
          <t>Total cost of acquisition</t>
        </is>
      </c>
      <c r="H138" s="388" t="n"/>
      <c r="I138" s="388" t="n"/>
      <c r="J138" s="388" t="n"/>
      <c r="K138" s="388" t="n"/>
      <c r="L138" s="388" t="n"/>
      <c r="M138" s="388" t="n"/>
      <c r="N138" s="388" t="n"/>
      <c r="O138" s="388" t="n"/>
      <c r="P138" s="388" t="n"/>
      <c r="Q138" s="388" t="n"/>
      <c r="R138" s="388" t="n"/>
      <c r="S138" s="388" t="n"/>
      <c r="T138" s="388" t="n"/>
      <c r="U138" s="388" t="n"/>
      <c r="V138" s="388" t="n"/>
      <c r="W138" s="388" t="n"/>
      <c r="X138" s="388" t="n"/>
      <c r="Y138" s="388" t="n"/>
      <c r="Z138" s="388" t="n"/>
      <c r="AA138" s="388" t="n"/>
      <c r="AB138" s="388" t="n"/>
      <c r="AC138" s="388" t="n"/>
      <c r="AD138" s="388" t="n"/>
      <c r="AE138" s="388" t="n"/>
      <c r="AF138" s="388" t="n"/>
      <c r="AG138" s="388" t="n"/>
      <c r="AH138" s="388" t="n"/>
      <c r="AI138" s="388" t="n"/>
      <c r="AJ138" s="388" t="n"/>
      <c r="AK138" s="388" t="n"/>
      <c r="AL138" s="389" t="n"/>
      <c r="AM138" s="337" t="n"/>
      <c r="AN138" s="193" t="inlineStr">
        <is>
          <t>ii</t>
        </is>
      </c>
      <c r="AO138" s="464" t="n">
        <v>0</v>
      </c>
      <c r="AP138" s="401" t="n"/>
      <c r="AQ138" s="401" t="n"/>
      <c r="AR138" s="401" t="n"/>
      <c r="AS138" s="401" t="n"/>
      <c r="AT138" s="401" t="n"/>
      <c r="AU138" s="401" t="n"/>
      <c r="AV138" s="401" t="n"/>
      <c r="AW138" s="402" t="n"/>
      <c r="AX138" s="151" t="n"/>
    </row>
    <row r="139" ht="19.5" customHeight="1">
      <c r="B139" s="5" t="n"/>
      <c r="C139" s="392" t="n"/>
      <c r="D139" s="394" t="n"/>
      <c r="E139" s="429" t="n"/>
      <c r="F139" s="233" t="inlineStr">
        <is>
          <t>iii</t>
        </is>
      </c>
      <c r="G139" s="463" t="inlineStr">
        <is>
          <t>Long term capital gains as per sec 112A</t>
        </is>
      </c>
      <c r="H139" s="388" t="n"/>
      <c r="I139" s="388" t="n"/>
      <c r="J139" s="388" t="n"/>
      <c r="K139" s="388" t="n"/>
      <c r="L139" s="388" t="n"/>
      <c r="M139" s="388" t="n"/>
      <c r="N139" s="388" t="n"/>
      <c r="O139" s="388" t="n"/>
      <c r="P139" s="388" t="n"/>
      <c r="Q139" s="388" t="n"/>
      <c r="R139" s="388" t="n"/>
      <c r="S139" s="388" t="n"/>
      <c r="T139" s="388" t="n"/>
      <c r="U139" s="388" t="n"/>
      <c r="V139" s="388" t="n"/>
      <c r="W139" s="388" t="n"/>
      <c r="X139" s="388" t="n"/>
      <c r="Y139" s="388" t="n"/>
      <c r="Z139" s="388" t="n"/>
      <c r="AA139" s="388" t="n"/>
      <c r="AB139" s="388" t="n"/>
      <c r="AC139" s="388" t="n"/>
      <c r="AD139" s="388" t="n"/>
      <c r="AE139" s="388" t="n"/>
      <c r="AF139" s="388" t="n"/>
      <c r="AG139" s="388" t="n"/>
      <c r="AH139" s="388" t="n"/>
      <c r="AI139" s="388" t="n"/>
      <c r="AJ139" s="388" t="n"/>
      <c r="AK139" s="388" t="n"/>
      <c r="AL139" s="389" t="n"/>
      <c r="AM139" s="337" t="n"/>
      <c r="AN139" s="193" t="inlineStr">
        <is>
          <t>iii</t>
        </is>
      </c>
      <c r="AO139" s="465" t="n">
        <v>0</v>
      </c>
      <c r="AP139" s="426" t="n"/>
      <c r="AQ139" s="426" t="n"/>
      <c r="AR139" s="426" t="n"/>
      <c r="AS139" s="426" t="n"/>
      <c r="AT139" s="426" t="n"/>
      <c r="AU139" s="426" t="n"/>
      <c r="AV139" s="426" t="n"/>
      <c r="AW139" s="427" t="n"/>
      <c r="AX139" s="151" t="n"/>
    </row>
    <row r="140" ht="19.5" customHeight="1">
      <c r="B140" s="5" t="n"/>
      <c r="C140" s="360" t="n"/>
      <c r="D140" s="396" t="n"/>
      <c r="E140" s="205" t="n">
        <v>8</v>
      </c>
      <c r="F140" s="233" t="inlineStr">
        <is>
          <t xml:space="preserve">Tax Payable on Total Income </t>
        </is>
      </c>
      <c r="G140" s="388" t="n"/>
      <c r="H140" s="388" t="n"/>
      <c r="I140" s="388" t="n"/>
      <c r="J140" s="388" t="n"/>
      <c r="K140" s="388" t="n"/>
      <c r="L140" s="388" t="n"/>
      <c r="M140" s="388" t="n"/>
      <c r="N140" s="388" t="n"/>
      <c r="O140" s="388" t="n"/>
      <c r="P140" s="388" t="n"/>
      <c r="Q140" s="388" t="n"/>
      <c r="R140" s="388" t="n"/>
      <c r="S140" s="388" t="n"/>
      <c r="T140" s="388" t="n"/>
      <c r="U140" s="388" t="n"/>
      <c r="V140" s="388" t="n"/>
      <c r="W140" s="388" t="n"/>
      <c r="X140" s="388" t="n"/>
      <c r="Y140" s="388" t="n"/>
      <c r="Z140" s="388" t="n"/>
      <c r="AA140" s="388" t="n"/>
      <c r="AB140" s="388" t="n"/>
      <c r="AC140" s="388" t="n"/>
      <c r="AD140" s="388" t="n"/>
      <c r="AE140" s="388" t="n"/>
      <c r="AF140" s="388" t="n"/>
      <c r="AG140" s="388" t="n"/>
      <c r="AH140" s="388" t="n"/>
      <c r="AI140" s="388" t="n"/>
      <c r="AJ140" s="388" t="n"/>
      <c r="AK140" s="388" t="n"/>
      <c r="AL140" s="388" t="n"/>
      <c r="AM140" s="389" t="n"/>
      <c r="AN140" s="193" t="n">
        <v>8</v>
      </c>
      <c r="AO140" s="462" t="n">
        <v>0</v>
      </c>
      <c r="AP140" s="426" t="n"/>
      <c r="AQ140" s="426" t="n"/>
      <c r="AR140" s="426" t="n"/>
      <c r="AS140" s="426" t="n"/>
      <c r="AT140" s="426" t="n"/>
      <c r="AU140" s="426" t="n"/>
      <c r="AV140" s="426" t="n"/>
      <c r="AW140" s="427" t="n"/>
      <c r="AX140" s="320" t="n"/>
    </row>
    <row r="141" ht="19.5" customHeight="1">
      <c r="B141" s="5" t="n"/>
      <c r="C141" s="391" t="n"/>
      <c r="D141" s="396" t="n"/>
      <c r="E141" s="327" t="n">
        <v>9</v>
      </c>
      <c r="F141" s="233" t="inlineStr">
        <is>
          <t>Rebate u/s 87A</t>
        </is>
      </c>
      <c r="G141" s="388" t="n"/>
      <c r="H141" s="388" t="n"/>
      <c r="I141" s="388" t="n"/>
      <c r="J141" s="388" t="n"/>
      <c r="K141" s="388" t="n"/>
      <c r="L141" s="388" t="n"/>
      <c r="M141" s="388" t="n"/>
      <c r="N141" s="388" t="n"/>
      <c r="O141" s="388" t="n"/>
      <c r="P141" s="388" t="n"/>
      <c r="Q141" s="388" t="n"/>
      <c r="R141" s="388" t="n"/>
      <c r="S141" s="388" t="n"/>
      <c r="T141" s="388" t="n"/>
      <c r="U141" s="388" t="n"/>
      <c r="V141" s="388" t="n"/>
      <c r="W141" s="388" t="n"/>
      <c r="X141" s="388" t="n"/>
      <c r="Y141" s="388" t="n"/>
      <c r="Z141" s="388" t="n"/>
      <c r="AA141" s="388" t="n"/>
      <c r="AB141" s="388" t="n"/>
      <c r="AC141" s="388" t="n"/>
      <c r="AD141" s="388" t="n"/>
      <c r="AE141" s="388" t="n"/>
      <c r="AF141" s="388" t="n"/>
      <c r="AG141" s="388" t="n"/>
      <c r="AH141" s="388" t="n"/>
      <c r="AI141" s="388" t="n"/>
      <c r="AJ141" s="388" t="n"/>
      <c r="AK141" s="388" t="n"/>
      <c r="AL141" s="388" t="n"/>
      <c r="AM141" s="389" t="n"/>
      <c r="AN141" s="193" t="n">
        <v>9</v>
      </c>
      <c r="AO141" s="462" t="n">
        <v>0</v>
      </c>
      <c r="AP141" s="426" t="n"/>
      <c r="AQ141" s="426" t="n"/>
      <c r="AR141" s="426" t="n"/>
      <c r="AS141" s="426" t="n"/>
      <c r="AT141" s="426" t="n"/>
      <c r="AU141" s="426" t="n"/>
      <c r="AV141" s="426" t="n"/>
      <c r="AW141" s="427" t="n"/>
      <c r="AX141" s="320" t="n"/>
      <c r="BG141" s="362">
        <f>IF(BacValue=2,IF((IncD.TotalIncome)&lt;=500000,MIN(IncD.TotalTaxPayable,12500),0),IF(BacValue=1,IF((IncD.TotalIncome)&lt;=700000,MIN(IncD.TotalTaxPayable,25000),IF((IncD.TotalTaxPayable&gt;(IncD.TotalIncome-700000)),(IncD.TotalTaxPayable-(IncD.TotalIncome-700000)),0)),0))</f>
        <v/>
      </c>
      <c r="BH141" s="362" t="inlineStr">
        <is>
          <t>Rebate us/87A Old Formula</t>
        </is>
      </c>
    </row>
    <row r="142" ht="19.5" customHeight="1">
      <c r="B142" s="5" t="n"/>
      <c r="C142" s="391" t="n"/>
      <c r="D142" s="396" t="n"/>
      <c r="E142" s="327" t="n">
        <v>10</v>
      </c>
      <c r="F142" s="233" t="inlineStr">
        <is>
          <t xml:space="preserve">Tax payable after Rebate </t>
        </is>
      </c>
      <c r="G142" s="388" t="n"/>
      <c r="H142" s="388" t="n"/>
      <c r="I142" s="388" t="n"/>
      <c r="J142" s="388" t="n"/>
      <c r="K142" s="388" t="n"/>
      <c r="L142" s="388" t="n"/>
      <c r="M142" s="388" t="n"/>
      <c r="N142" s="388" t="n"/>
      <c r="O142" s="388" t="n"/>
      <c r="P142" s="388" t="n"/>
      <c r="Q142" s="388" t="n"/>
      <c r="R142" s="388" t="n"/>
      <c r="S142" s="388" t="n"/>
      <c r="T142" s="388" t="n"/>
      <c r="U142" s="388" t="n"/>
      <c r="V142" s="388" t="n"/>
      <c r="W142" s="388" t="n"/>
      <c r="X142" s="388" t="n"/>
      <c r="Y142" s="388" t="n"/>
      <c r="Z142" s="388" t="n"/>
      <c r="AA142" s="388" t="n"/>
      <c r="AB142" s="388" t="n"/>
      <c r="AC142" s="388" t="n"/>
      <c r="AD142" s="388" t="n"/>
      <c r="AE142" s="388" t="n"/>
      <c r="AF142" s="388" t="n"/>
      <c r="AG142" s="388" t="n"/>
      <c r="AH142" s="388" t="n"/>
      <c r="AI142" s="388" t="n"/>
      <c r="AJ142" s="388" t="n"/>
      <c r="AK142" s="388" t="n"/>
      <c r="AL142" s="388" t="n"/>
      <c r="AM142" s="389" t="n"/>
      <c r="AN142" s="193" t="n">
        <v>10</v>
      </c>
      <c r="AO142" s="462" t="n">
        <v>0</v>
      </c>
      <c r="AP142" s="426" t="n"/>
      <c r="AQ142" s="426" t="n"/>
      <c r="AR142" s="426" t="n"/>
      <c r="AS142" s="426" t="n"/>
      <c r="AT142" s="426" t="n"/>
      <c r="AU142" s="426" t="n"/>
      <c r="AV142" s="426" t="n"/>
      <c r="AW142" s="427" t="n"/>
      <c r="AX142" s="151" t="n"/>
    </row>
    <row r="143" hidden="1" ht="19.5" customHeight="1">
      <c r="B143" s="5" t="n"/>
      <c r="C143" s="391" t="n"/>
      <c r="D143" s="396" t="n"/>
      <c r="E143" s="327" t="n"/>
      <c r="F143" s="233" t="n"/>
      <c r="G143" s="388" t="n"/>
      <c r="H143" s="388" t="n"/>
      <c r="I143" s="388" t="n"/>
      <c r="J143" s="388" t="n"/>
      <c r="K143" s="388" t="n"/>
      <c r="L143" s="388" t="n"/>
      <c r="M143" s="388" t="n"/>
      <c r="N143" s="388" t="n"/>
      <c r="O143" s="388" t="n"/>
      <c r="P143" s="388" t="n"/>
      <c r="Q143" s="388" t="n"/>
      <c r="R143" s="388" t="n"/>
      <c r="S143" s="388" t="n"/>
      <c r="T143" s="388" t="n"/>
      <c r="U143" s="388" t="n"/>
      <c r="V143" s="388" t="n"/>
      <c r="W143" s="388" t="n"/>
      <c r="X143" s="388" t="n"/>
      <c r="Y143" s="388" t="n"/>
      <c r="Z143" s="388" t="n"/>
      <c r="AA143" s="388" t="n"/>
      <c r="AB143" s="388" t="n"/>
      <c r="AC143" s="388" t="n"/>
      <c r="AD143" s="388" t="n"/>
      <c r="AE143" s="388" t="n"/>
      <c r="AF143" s="388" t="n"/>
      <c r="AG143" s="388" t="n"/>
      <c r="AH143" s="388" t="n"/>
      <c r="AI143" s="388" t="n"/>
      <c r="AJ143" s="388" t="n"/>
      <c r="AK143" s="388" t="n"/>
      <c r="AL143" s="388" t="n"/>
      <c r="AM143" s="389" t="n"/>
      <c r="AN143" s="193" t="n"/>
      <c r="AO143" s="357" t="n"/>
      <c r="AP143" s="426" t="n"/>
      <c r="AQ143" s="426" t="n"/>
      <c r="AR143" s="426" t="n"/>
      <c r="AS143" s="426" t="n"/>
      <c r="AT143" s="426" t="n"/>
      <c r="AU143" s="426" t="n"/>
      <c r="AV143" s="426" t="n"/>
      <c r="AW143" s="363" t="n"/>
      <c r="AX143" s="151" t="n"/>
    </row>
    <row r="144" ht="19.5" customHeight="1">
      <c r="B144" s="5" t="n"/>
      <c r="C144" s="391" t="n"/>
      <c r="D144" s="396" t="n"/>
      <c r="E144" s="327" t="n">
        <v>11</v>
      </c>
      <c r="F144" s="233" t="inlineStr">
        <is>
          <t>Health and Education Cess @4% on (10)</t>
        </is>
      </c>
      <c r="G144" s="388" t="n"/>
      <c r="H144" s="388" t="n"/>
      <c r="I144" s="388" t="n"/>
      <c r="J144" s="388" t="n"/>
      <c r="K144" s="388" t="n"/>
      <c r="L144" s="388" t="n"/>
      <c r="M144" s="388" t="n"/>
      <c r="N144" s="388" t="n"/>
      <c r="O144" s="388" t="n"/>
      <c r="P144" s="388" t="n"/>
      <c r="Q144" s="388" t="n"/>
      <c r="R144" s="388" t="n"/>
      <c r="S144" s="388" t="n"/>
      <c r="T144" s="388" t="n"/>
      <c r="U144" s="388" t="n"/>
      <c r="V144" s="388" t="n"/>
      <c r="W144" s="388" t="n"/>
      <c r="X144" s="388" t="n"/>
      <c r="Y144" s="388" t="n"/>
      <c r="Z144" s="388" t="n"/>
      <c r="AA144" s="388" t="n"/>
      <c r="AB144" s="388" t="n"/>
      <c r="AC144" s="388" t="n"/>
      <c r="AD144" s="388" t="n"/>
      <c r="AE144" s="388" t="n"/>
      <c r="AF144" s="388" t="n"/>
      <c r="AG144" s="388" t="n"/>
      <c r="AH144" s="388" t="n"/>
      <c r="AI144" s="388" t="n"/>
      <c r="AJ144" s="388" t="n"/>
      <c r="AK144" s="388" t="n"/>
      <c r="AL144" s="388" t="n"/>
      <c r="AM144" s="389" t="n"/>
      <c r="AN144" s="193" t="n">
        <v>11</v>
      </c>
      <c r="AO144" s="462" t="n">
        <v>0</v>
      </c>
      <c r="AP144" s="426" t="n"/>
      <c r="AQ144" s="426" t="n"/>
      <c r="AR144" s="426" t="n"/>
      <c r="AS144" s="426" t="n"/>
      <c r="AT144" s="426" t="n"/>
      <c r="AU144" s="426" t="n"/>
      <c r="AV144" s="426" t="n"/>
      <c r="AW144" s="427" t="n"/>
      <c r="AX144" s="320" t="n"/>
    </row>
    <row r="145" ht="19.5" customHeight="1">
      <c r="B145" s="5" t="n"/>
      <c r="C145" s="391" t="n"/>
      <c r="D145" s="396" t="n"/>
      <c r="E145" s="327" t="n">
        <v>12</v>
      </c>
      <c r="F145" s="460" t="inlineStr">
        <is>
          <t xml:space="preserve">Total Tax and Cess </t>
        </is>
      </c>
      <c r="G145" s="388" t="n"/>
      <c r="H145" s="388" t="n"/>
      <c r="I145" s="388" t="n"/>
      <c r="J145" s="388" t="n"/>
      <c r="K145" s="388" t="n"/>
      <c r="L145" s="388" t="n"/>
      <c r="M145" s="388" t="n"/>
      <c r="N145" s="388" t="n"/>
      <c r="O145" s="388" t="n"/>
      <c r="P145" s="388" t="n"/>
      <c r="Q145" s="388" t="n"/>
      <c r="R145" s="388" t="n"/>
      <c r="S145" s="388" t="n"/>
      <c r="T145" s="388" t="n"/>
      <c r="U145" s="388" t="n"/>
      <c r="V145" s="388" t="n"/>
      <c r="W145" s="388" t="n"/>
      <c r="X145" s="388" t="n"/>
      <c r="Y145" s="388" t="n"/>
      <c r="Z145" s="388" t="n"/>
      <c r="AA145" s="388" t="n"/>
      <c r="AB145" s="388" t="n"/>
      <c r="AC145" s="388" t="n"/>
      <c r="AD145" s="388" t="n"/>
      <c r="AE145" s="388" t="n"/>
      <c r="AF145" s="388" t="n"/>
      <c r="AG145" s="388" t="n"/>
      <c r="AH145" s="388" t="n"/>
      <c r="AI145" s="388" t="n"/>
      <c r="AJ145" s="388" t="n"/>
      <c r="AK145" s="388" t="n"/>
      <c r="AL145" s="388" t="n"/>
      <c r="AM145" s="389" t="n"/>
      <c r="AN145" s="328" t="n">
        <v>12</v>
      </c>
      <c r="AO145" s="466" t="n">
        <v>0</v>
      </c>
      <c r="AP145" s="426" t="n"/>
      <c r="AQ145" s="426" t="n"/>
      <c r="AR145" s="426" t="n"/>
      <c r="AS145" s="426" t="n"/>
      <c r="AT145" s="426" t="n"/>
      <c r="AU145" s="426" t="n"/>
      <c r="AV145" s="426" t="n"/>
      <c r="AW145" s="427" t="n"/>
      <c r="AX145" s="151" t="n"/>
    </row>
    <row r="146" ht="19.5" customHeight="1">
      <c r="B146" s="5" t="n"/>
      <c r="C146" s="391" t="n"/>
      <c r="D146" s="396" t="n"/>
      <c r="E146" s="327" t="n">
        <v>13</v>
      </c>
      <c r="F146" s="233" t="inlineStr">
        <is>
          <t>Relief u/s 89 (Please ensure to submit Form 10E to claim this relief)</t>
        </is>
      </c>
      <c r="G146" s="388" t="n"/>
      <c r="H146" s="388" t="n"/>
      <c r="I146" s="388" t="n"/>
      <c r="J146" s="388" t="n"/>
      <c r="K146" s="388" t="n"/>
      <c r="L146" s="388" t="n"/>
      <c r="M146" s="388" t="n"/>
      <c r="N146" s="388" t="n"/>
      <c r="O146" s="388" t="n"/>
      <c r="P146" s="388" t="n"/>
      <c r="Q146" s="388" t="n"/>
      <c r="R146" s="388" t="n"/>
      <c r="S146" s="388" t="n"/>
      <c r="T146" s="388" t="n"/>
      <c r="U146" s="388" t="n"/>
      <c r="V146" s="388" t="n"/>
      <c r="W146" s="388" t="n"/>
      <c r="X146" s="388" t="n"/>
      <c r="Y146" s="388" t="n"/>
      <c r="Z146" s="388" t="n"/>
      <c r="AA146" s="388" t="n"/>
      <c r="AB146" s="388" t="n"/>
      <c r="AC146" s="388" t="n"/>
      <c r="AD146" s="388" t="n"/>
      <c r="AE146" s="388" t="n"/>
      <c r="AF146" s="388" t="n"/>
      <c r="AG146" s="388" t="n"/>
      <c r="AH146" s="388" t="n"/>
      <c r="AI146" s="388" t="n"/>
      <c r="AJ146" s="388" t="n"/>
      <c r="AK146" s="388" t="n"/>
      <c r="AL146" s="388" t="n"/>
      <c r="AM146" s="389" t="n"/>
      <c r="AN146" s="193" t="n">
        <v>13</v>
      </c>
      <c r="AO146" s="467" t="n">
        <v>0</v>
      </c>
      <c r="AP146" s="401" t="n"/>
      <c r="AQ146" s="401" t="n"/>
      <c r="AR146" s="401" t="n"/>
      <c r="AS146" s="401" t="n"/>
      <c r="AT146" s="401" t="n"/>
      <c r="AU146" s="401" t="n"/>
      <c r="AV146" s="401" t="n"/>
      <c r="AW146" s="402" t="n"/>
      <c r="AX146" s="370" t="n"/>
      <c r="AZ146" s="1">
        <f>IF(IncD.TotalTaxPayable&lt;=0,0,ROUND(((IncD.TotalHeadSalaries-IncomeNotified89A-IncomeNotifiedOther89A+TotFamilyPension-IncD.LessDeduction57)/(IncD.TotalIncome))*IncD.TotalTaxPayable,0))</f>
        <v/>
      </c>
    </row>
    <row r="147" hidden="1" ht="19.5" customHeight="1">
      <c r="B147" s="5" t="n"/>
      <c r="C147" s="391" t="n"/>
      <c r="D147" s="396" t="n"/>
      <c r="E147" s="327" t="inlineStr">
        <is>
          <t>13a</t>
        </is>
      </c>
      <c r="F147" s="145" t="inlineStr">
        <is>
          <t>Relief u/s 89A</t>
        </is>
      </c>
      <c r="G147" s="388" t="n"/>
      <c r="H147" s="388" t="n"/>
      <c r="I147" s="388" t="n"/>
      <c r="J147" s="388" t="n"/>
      <c r="K147" s="388" t="n"/>
      <c r="L147" s="388" t="n"/>
      <c r="M147" s="388" t="n"/>
      <c r="N147" s="388" t="n"/>
      <c r="O147" s="388" t="n"/>
      <c r="P147" s="388" t="n"/>
      <c r="Q147" s="388" t="n"/>
      <c r="R147" s="388" t="n"/>
      <c r="S147" s="388" t="n"/>
      <c r="T147" s="388" t="n"/>
      <c r="U147" s="388" t="n"/>
      <c r="V147" s="388" t="n"/>
      <c r="W147" s="388" t="n"/>
      <c r="X147" s="388" t="n"/>
      <c r="Y147" s="388" t="n"/>
      <c r="Z147" s="388" t="n"/>
      <c r="AA147" s="388" t="n"/>
      <c r="AB147" s="388" t="n"/>
      <c r="AC147" s="388" t="n"/>
      <c r="AD147" s="388" t="n"/>
      <c r="AE147" s="388" t="n"/>
      <c r="AF147" s="388" t="n"/>
      <c r="AG147" s="388" t="n"/>
      <c r="AH147" s="388" t="n"/>
      <c r="AI147" s="388" t="n"/>
      <c r="AJ147" s="388" t="n"/>
      <c r="AK147" s="388" t="n"/>
      <c r="AL147" s="388" t="n"/>
      <c r="AM147" s="371" t="n"/>
      <c r="AN147" s="193" t="inlineStr">
        <is>
          <t>13a</t>
        </is>
      </c>
      <c r="AO147" s="467" t="n">
        <v>0</v>
      </c>
      <c r="AP147" s="401" t="n"/>
      <c r="AQ147" s="401" t="n"/>
      <c r="AR147" s="401" t="n"/>
      <c r="AS147" s="401" t="n"/>
      <c r="AT147" s="401" t="n"/>
      <c r="AU147" s="401" t="n"/>
      <c r="AV147" s="401" t="n"/>
      <c r="AW147" s="402" t="n"/>
      <c r="AX147" s="370" t="n"/>
      <c r="AZ147" s="1">
        <f>IF(IncD.TotalTaxPayable&lt;=0,0,ROUND(((IncomeNotified89A)/(IncD.TotalIncome))*IncD.TotalTaxPayable,0))</f>
        <v/>
      </c>
    </row>
    <row r="148" ht="19.5" customHeight="1">
      <c r="B148" s="5" t="n"/>
      <c r="C148" s="391" t="n"/>
      <c r="D148" s="396" t="n"/>
      <c r="E148" s="327" t="n">
        <v>14</v>
      </c>
      <c r="F148" s="460" t="inlineStr">
        <is>
          <t>Balance Tax after Relief (12-13)</t>
        </is>
      </c>
      <c r="G148" s="388" t="n"/>
      <c r="H148" s="388" t="n"/>
      <c r="I148" s="388" t="n"/>
      <c r="J148" s="388" t="n"/>
      <c r="K148" s="388" t="n"/>
      <c r="L148" s="388" t="n"/>
      <c r="M148" s="388" t="n"/>
      <c r="N148" s="388" t="n"/>
      <c r="O148" s="388" t="n"/>
      <c r="P148" s="388" t="n"/>
      <c r="Q148" s="388" t="n"/>
      <c r="R148" s="388" t="n"/>
      <c r="S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9" t="n"/>
      <c r="AN148" s="328" t="n">
        <v>14</v>
      </c>
      <c r="AO148" s="201" t="n">
        <v>0</v>
      </c>
      <c r="AP148" s="426" t="n"/>
      <c r="AQ148" s="426" t="n"/>
      <c r="AR148" s="426" t="n"/>
      <c r="AS148" s="426" t="n"/>
      <c r="AT148" s="426" t="n"/>
      <c r="AU148" s="426" t="n"/>
      <c r="AV148" s="426" t="n"/>
      <c r="AW148" s="427" t="n"/>
      <c r="AX148" s="370" t="n"/>
      <c r="BG148" s="372" t="inlineStr">
        <is>
          <t>Verification Date</t>
        </is>
      </c>
      <c r="BH148" s="389" t="n"/>
      <c r="BI148" s="372">
        <f>VALUE(MID(Ver.Date,1,2))</f>
        <v/>
      </c>
    </row>
    <row r="149" ht="19.5" customHeight="1">
      <c r="B149" s="5" t="n"/>
      <c r="C149" s="391" t="n"/>
      <c r="D149" s="396" t="n"/>
      <c r="E149" s="193" t="n">
        <v>15</v>
      </c>
      <c r="F149" s="233" t="inlineStr">
        <is>
          <t>Interest u/s 234 A</t>
        </is>
      </c>
      <c r="G149" s="388" t="n"/>
      <c r="H149" s="388" t="n"/>
      <c r="I149" s="388" t="n"/>
      <c r="J149" s="388" t="n"/>
      <c r="K149" s="388" t="n"/>
      <c r="L149" s="388" t="n"/>
      <c r="M149" s="388" t="n"/>
      <c r="N149" s="388" t="n"/>
      <c r="O149" s="388" t="n"/>
      <c r="P149" s="388" t="n"/>
      <c r="Q149" s="388" t="n"/>
      <c r="R149" s="388" t="n"/>
      <c r="S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9" t="n"/>
      <c r="AN149" s="193" t="inlineStr">
        <is>
          <t>15a</t>
        </is>
      </c>
      <c r="AO149" s="468" t="n">
        <v>0</v>
      </c>
      <c r="AP149" s="388" t="n"/>
      <c r="AQ149" s="388" t="n"/>
      <c r="AR149" s="388" t="n"/>
      <c r="AS149" s="388" t="n"/>
      <c r="AT149" s="388" t="n"/>
      <c r="AU149" s="388" t="n"/>
      <c r="AV149" s="388" t="n"/>
      <c r="AW149" s="389" t="n"/>
      <c r="AX149" s="370" t="n"/>
      <c r="BG149" s="372" t="inlineStr">
        <is>
          <t>Verification Month</t>
        </is>
      </c>
      <c r="BH149" s="389" t="n"/>
      <c r="BI149" s="372">
        <f>VALUE(MID(Ver.Date,4,2))</f>
        <v/>
      </c>
    </row>
    <row r="150" ht="19.5" customHeight="1">
      <c r="B150" s="5" t="n"/>
      <c r="C150" s="391" t="n"/>
      <c r="D150" s="396" t="n"/>
      <c r="E150" s="428" t="n"/>
      <c r="F150" s="233" t="inlineStr">
        <is>
          <t>Interest u/s 234 B</t>
        </is>
      </c>
      <c r="G150" s="388" t="n"/>
      <c r="H150" s="388" t="n"/>
      <c r="I150" s="388" t="n"/>
      <c r="J150" s="388" t="n"/>
      <c r="K150" s="388" t="n"/>
      <c r="L150" s="388" t="n"/>
      <c r="M150" s="388" t="n"/>
      <c r="N150" s="388" t="n"/>
      <c r="O150" s="388" t="n"/>
      <c r="P150" s="388" t="n"/>
      <c r="Q150" s="388" t="n"/>
      <c r="R150" s="388" t="n"/>
      <c r="S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9" t="n"/>
      <c r="AN150" s="193" t="inlineStr">
        <is>
          <t>15b</t>
        </is>
      </c>
      <c r="AO150" s="468" t="n">
        <v>0</v>
      </c>
      <c r="AP150" s="388" t="n"/>
      <c r="AQ150" s="388" t="n"/>
      <c r="AR150" s="388" t="n"/>
      <c r="AS150" s="388" t="n"/>
      <c r="AT150" s="388" t="n"/>
      <c r="AU150" s="388" t="n"/>
      <c r="AV150" s="388" t="n"/>
      <c r="AW150" s="389" t="n"/>
      <c r="AX150" s="370" t="n"/>
      <c r="BG150" s="372" t="inlineStr">
        <is>
          <t>Verification Year</t>
        </is>
      </c>
      <c r="BH150" s="389" t="n"/>
      <c r="BI150" s="372">
        <f>VALUE(MID(Ver.Date,7,4))</f>
        <v/>
      </c>
    </row>
    <row r="151" ht="19.5" customHeight="1">
      <c r="B151" s="5" t="n"/>
      <c r="C151" s="391" t="n"/>
      <c r="D151" s="396" t="n"/>
      <c r="E151" s="428" t="n"/>
      <c r="F151" s="233" t="inlineStr">
        <is>
          <t>Interest u/s 234 C</t>
        </is>
      </c>
      <c r="G151" s="388" t="n"/>
      <c r="H151" s="388" t="n"/>
      <c r="I151" s="388" t="n"/>
      <c r="J151" s="388" t="n"/>
      <c r="K151" s="388" t="n"/>
      <c r="L151" s="388" t="n"/>
      <c r="M151" s="388" t="n"/>
      <c r="N151" s="388" t="n"/>
      <c r="O151" s="388" t="n"/>
      <c r="P151" s="388" t="n"/>
      <c r="Q151" s="388" t="n"/>
      <c r="R151" s="388" t="n"/>
      <c r="S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9" t="n"/>
      <c r="AN151" s="193" t="inlineStr">
        <is>
          <t>15c</t>
        </is>
      </c>
      <c r="AO151" s="468" t="n">
        <v>0</v>
      </c>
      <c r="AP151" s="388" t="n"/>
      <c r="AQ151" s="388" t="n"/>
      <c r="AR151" s="388" t="n"/>
      <c r="AS151" s="388" t="n"/>
      <c r="AT151" s="388" t="n"/>
      <c r="AU151" s="388" t="n"/>
      <c r="AV151" s="388" t="n"/>
      <c r="AW151" s="389" t="n"/>
      <c r="AX151" s="370" t="n"/>
    </row>
    <row r="152" ht="19.5" customHeight="1">
      <c r="B152" s="5" t="n"/>
      <c r="C152" s="391" t="n"/>
      <c r="D152" s="396" t="n"/>
      <c r="E152" s="429" t="n"/>
      <c r="F152" s="233" t="inlineStr">
        <is>
          <t>Fee u/s 234F</t>
        </is>
      </c>
      <c r="G152" s="388" t="n"/>
      <c r="H152" s="388" t="n"/>
      <c r="I152" s="388" t="n"/>
      <c r="J152" s="388" t="n"/>
      <c r="K152" s="388" t="n"/>
      <c r="L152" s="388" t="n"/>
      <c r="M152" s="388" t="n"/>
      <c r="N152" s="388" t="n"/>
      <c r="O152" s="388" t="n"/>
      <c r="P152" s="388" t="n"/>
      <c r="Q152" s="388" t="n"/>
      <c r="R152" s="388" t="n"/>
      <c r="S152" s="388" t="n"/>
      <c r="T152" s="388" t="n"/>
      <c r="U152" s="388" t="n"/>
      <c r="V152" s="388" t="n"/>
      <c r="W152" s="388" t="n"/>
      <c r="X152" s="388" t="n"/>
      <c r="Y152" s="388" t="n"/>
      <c r="Z152" s="388" t="n"/>
      <c r="AA152" s="388" t="n"/>
      <c r="AB152" s="388" t="n"/>
      <c r="AC152" s="388" t="n"/>
      <c r="AD152" s="388" t="n"/>
      <c r="AE152" s="388" t="n"/>
      <c r="AF152" s="388" t="n"/>
      <c r="AG152" s="388" t="n"/>
      <c r="AH152" s="388" t="n"/>
      <c r="AI152" s="388" t="n"/>
      <c r="AJ152" s="388" t="n"/>
      <c r="AK152" s="388" t="n"/>
      <c r="AL152" s="388" t="n"/>
      <c r="AM152" s="389" t="n"/>
      <c r="AN152" s="193" t="inlineStr">
        <is>
          <t>15d</t>
        </is>
      </c>
      <c r="AO152" s="468" t="n">
        <v>0</v>
      </c>
      <c r="AP152" s="388" t="n"/>
      <c r="AQ152" s="388" t="n"/>
      <c r="AR152" s="388" t="n"/>
      <c r="AS152" s="388" t="n"/>
      <c r="AT152" s="388" t="n"/>
      <c r="AU152" s="388" t="n"/>
      <c r="AV152" s="388" t="n"/>
      <c r="AW152" s="389" t="n"/>
      <c r="AX152" s="370" t="n"/>
      <c r="BG152" s="372" t="inlineStr">
        <is>
          <t>Due Date + 1</t>
        </is>
      </c>
      <c r="BH152" s="389" t="n"/>
      <c r="BI152" s="379" t="n">
        <v>43313</v>
      </c>
    </row>
    <row r="153" ht="19.5" customHeight="1">
      <c r="B153" s="5" t="n"/>
      <c r="C153" s="391" t="n"/>
      <c r="D153" s="396" t="n"/>
      <c r="E153" s="205" t="n">
        <v>16</v>
      </c>
      <c r="F153" s="233" t="inlineStr">
        <is>
          <t>Total Interest, Fee Payable (15a + 15b + 15c+15d)</t>
        </is>
      </c>
      <c r="G153" s="388" t="n"/>
      <c r="H153" s="388" t="n"/>
      <c r="I153" s="388" t="n"/>
      <c r="J153" s="388" t="n"/>
      <c r="K153" s="388" t="n"/>
      <c r="L153" s="388" t="n"/>
      <c r="M153" s="388" t="n"/>
      <c r="N153" s="388" t="n"/>
      <c r="O153" s="388" t="n"/>
      <c r="P153" s="388" t="n"/>
      <c r="Q153" s="388" t="n"/>
      <c r="R153" s="388" t="n"/>
      <c r="S153" s="388" t="n"/>
      <c r="T153" s="388" t="n"/>
      <c r="U153" s="388" t="n"/>
      <c r="V153" s="388" t="n"/>
      <c r="W153" s="388" t="n"/>
      <c r="X153" s="388" t="n"/>
      <c r="Y153" s="388" t="n"/>
      <c r="Z153" s="388" t="n"/>
      <c r="AA153" s="388" t="n"/>
      <c r="AB153" s="388" t="n"/>
      <c r="AC153" s="388" t="n"/>
      <c r="AD153" s="388" t="n"/>
      <c r="AE153" s="388" t="n"/>
      <c r="AF153" s="388" t="n"/>
      <c r="AG153" s="388" t="n"/>
      <c r="AH153" s="388" t="n"/>
      <c r="AI153" s="388" t="n"/>
      <c r="AJ153" s="388" t="n"/>
      <c r="AK153" s="388" t="n"/>
      <c r="AL153" s="388" t="n"/>
      <c r="AM153" s="389" t="n"/>
      <c r="AN153" s="328" t="n">
        <v>16</v>
      </c>
      <c r="AO153" s="201" t="n">
        <v>0</v>
      </c>
      <c r="AP153" s="426" t="n"/>
      <c r="AQ153" s="426" t="n"/>
      <c r="AR153" s="426" t="n"/>
      <c r="AS153" s="426" t="n"/>
      <c r="AT153" s="426" t="n"/>
      <c r="AU153" s="426" t="n"/>
      <c r="AV153" s="426" t="n"/>
      <c r="AW153" s="427" t="n"/>
      <c r="AX153" s="370" t="n"/>
      <c r="BG153" s="469" t="inlineStr">
        <is>
          <t>Year End Date</t>
        </is>
      </c>
      <c r="BH153" s="389" t="n"/>
      <c r="BI153" s="379" t="n">
        <v>43465</v>
      </c>
    </row>
    <row r="154" ht="19.5" customHeight="1">
      <c r="B154" s="5" t="n"/>
      <c r="C154" s="392" t="n"/>
      <c r="D154" s="394" t="n"/>
      <c r="E154" s="327" t="n">
        <v>17</v>
      </c>
      <c r="F154" s="233" t="inlineStr">
        <is>
          <t>Total Tax , Fee and  Interest (14 + 16)</t>
        </is>
      </c>
      <c r="G154" s="388" t="n"/>
      <c r="H154" s="388" t="n"/>
      <c r="I154" s="388" t="n"/>
      <c r="J154" s="388" t="n"/>
      <c r="K154" s="388" t="n"/>
      <c r="L154" s="388" t="n"/>
      <c r="M154" s="388" t="n"/>
      <c r="N154" s="388" t="n"/>
      <c r="O154" s="388" t="n"/>
      <c r="P154" s="388" t="n"/>
      <c r="Q154" s="388" t="n"/>
      <c r="R154" s="388" t="n"/>
      <c r="S154" s="388" t="n"/>
      <c r="T154" s="388" t="n"/>
      <c r="U154" s="388" t="n"/>
      <c r="V154" s="388" t="n"/>
      <c r="W154" s="388" t="n"/>
      <c r="X154" s="388" t="n"/>
      <c r="Y154" s="388" t="n"/>
      <c r="Z154" s="388" t="n"/>
      <c r="AA154" s="388" t="n"/>
      <c r="AB154" s="388" t="n"/>
      <c r="AC154" s="388" t="n"/>
      <c r="AD154" s="388" t="n"/>
      <c r="AE154" s="388" t="n"/>
      <c r="AF154" s="388" t="n"/>
      <c r="AG154" s="388" t="n"/>
      <c r="AH154" s="388" t="n"/>
      <c r="AI154" s="388" t="n"/>
      <c r="AJ154" s="388" t="n"/>
      <c r="AK154" s="388" t="n"/>
      <c r="AL154" s="388" t="n"/>
      <c r="AM154" s="389" t="n"/>
      <c r="AN154" s="328" t="n">
        <v>17</v>
      </c>
      <c r="AO154" s="201" t="n">
        <v>0</v>
      </c>
      <c r="AP154" s="426" t="n"/>
      <c r="AQ154" s="426" t="n"/>
      <c r="AR154" s="426" t="n"/>
      <c r="AS154" s="426" t="n"/>
      <c r="AT154" s="426" t="n"/>
      <c r="AU154" s="426" t="n"/>
      <c r="AV154" s="426" t="n"/>
      <c r="AW154" s="427" t="n"/>
      <c r="AX154" s="370" t="n"/>
    </row>
    <row r="155" ht="12.75" customHeight="1" thickBot="1">
      <c r="B155" s="382" t="n"/>
      <c r="C155" s="383" t="n"/>
      <c r="D155" s="383" t="n"/>
      <c r="E155" s="383" t="n"/>
      <c r="F155" s="383" t="n"/>
      <c r="G155" s="383" t="n"/>
      <c r="H155" s="383" t="n"/>
      <c r="I155" s="383" t="n"/>
      <c r="J155" s="383" t="n"/>
      <c r="K155" s="383" t="n"/>
      <c r="L155" s="383" t="n"/>
      <c r="M155" s="383" t="n"/>
      <c r="N155" s="383" t="n"/>
      <c r="O155" s="383" t="n"/>
      <c r="P155" s="383" t="n"/>
      <c r="Q155" s="383" t="n"/>
      <c r="R155" s="383" t="n"/>
      <c r="S155" s="383" t="n"/>
      <c r="T155" s="383" t="n"/>
      <c r="U155" s="383" t="n"/>
      <c r="V155" s="383" t="n"/>
      <c r="W155" s="383" t="n"/>
      <c r="X155" s="383" t="n"/>
      <c r="Y155" s="383" t="n"/>
      <c r="Z155" s="383" t="n"/>
      <c r="AA155" s="383" t="n"/>
      <c r="AB155" s="383" t="n"/>
      <c r="AC155" s="383" t="n"/>
      <c r="AD155" s="383" t="n"/>
      <c r="AE155" s="383" t="n"/>
      <c r="AF155" s="383" t="n"/>
      <c r="AG155" s="383" t="n"/>
      <c r="AH155" s="383" t="n"/>
      <c r="AI155" s="383" t="n"/>
      <c r="AJ155" s="383" t="n"/>
      <c r="AK155" s="383" t="n"/>
      <c r="AL155" s="383" t="n"/>
      <c r="AM155" s="383" t="n"/>
      <c r="AN155" s="383" t="n"/>
      <c r="AO155" s="383" t="n"/>
      <c r="AP155" s="383" t="n"/>
      <c r="AQ155" s="383" t="n"/>
      <c r="AR155" s="383" t="n"/>
      <c r="AS155" s="383" t="n"/>
      <c r="AT155" s="383" t="n"/>
      <c r="AU155" s="383" t="n"/>
      <c r="AV155" s="383" t="n"/>
      <c r="AW155" s="383" t="n"/>
      <c r="AX155" s="384" t="n"/>
    </row>
    <row r="156" ht="15" customHeight="1"/>
  </sheetData>
  <mergeCells count="464">
    <mergeCell ref="AO87:AW87"/>
    <mergeCell ref="AN11:AW11"/>
    <mergeCell ref="Y98:AA98"/>
    <mergeCell ref="F116:G116"/>
    <mergeCell ref="F129:AM129"/>
    <mergeCell ref="AO37:AW37"/>
    <mergeCell ref="AB99:AM99"/>
    <mergeCell ref="E17:AW17"/>
    <mergeCell ref="F108:G108"/>
    <mergeCell ref="T131:AF131"/>
    <mergeCell ref="AB124:AL124"/>
    <mergeCell ref="AO89:AW89"/>
    <mergeCell ref="E7:N7"/>
    <mergeCell ref="F73:AN73"/>
    <mergeCell ref="Z71:AN71"/>
    <mergeCell ref="F118:G118"/>
    <mergeCell ref="AO91:AW91"/>
    <mergeCell ref="H109:J109"/>
    <mergeCell ref="AA14:AD14"/>
    <mergeCell ref="BG153:BH153"/>
    <mergeCell ref="AO93:AW93"/>
    <mergeCell ref="Z48:AN48"/>
    <mergeCell ref="AD26:AL26"/>
    <mergeCell ref="E21:AC21"/>
    <mergeCell ref="AN6:AW6"/>
    <mergeCell ref="Y116:AA116"/>
    <mergeCell ref="F121:G121"/>
    <mergeCell ref="E23:AC23"/>
    <mergeCell ref="H99:X99"/>
    <mergeCell ref="F96:G96"/>
    <mergeCell ref="AN14:AO14"/>
    <mergeCell ref="E12:V12"/>
    <mergeCell ref="H101:X101"/>
    <mergeCell ref="F98:G98"/>
    <mergeCell ref="L117:X117"/>
    <mergeCell ref="G62:AN62"/>
    <mergeCell ref="E14:V14"/>
    <mergeCell ref="F92:AN92"/>
    <mergeCell ref="AN18:AW18"/>
    <mergeCell ref="G69:I69"/>
    <mergeCell ref="H125:X125"/>
    <mergeCell ref="AB114:AL114"/>
    <mergeCell ref="H112:X112"/>
    <mergeCell ref="AB105:AM105"/>
    <mergeCell ref="Y119:AA119"/>
    <mergeCell ref="AN19:AW19"/>
    <mergeCell ref="G76:AN76"/>
    <mergeCell ref="H114:X114"/>
    <mergeCell ref="K109:X109"/>
    <mergeCell ref="AO137:AW137"/>
    <mergeCell ref="AO88:AW88"/>
    <mergeCell ref="Y104:AA104"/>
    <mergeCell ref="F126:G126"/>
    <mergeCell ref="AO139:AW139"/>
    <mergeCell ref="G77:AN77"/>
    <mergeCell ref="Y117:AW117"/>
    <mergeCell ref="AO55:AW55"/>
    <mergeCell ref="AO40:AW40"/>
    <mergeCell ref="AN108:AW108"/>
    <mergeCell ref="F111:G111"/>
    <mergeCell ref="AA15:AD15"/>
    <mergeCell ref="E10:N10"/>
    <mergeCell ref="T132:AF132"/>
    <mergeCell ref="AB125:AL125"/>
    <mergeCell ref="AB112:AL112"/>
    <mergeCell ref="G87:AN87"/>
    <mergeCell ref="AB127:AL127"/>
    <mergeCell ref="F103:J103"/>
    <mergeCell ref="AN15:AO15"/>
    <mergeCell ref="G89:AN89"/>
    <mergeCell ref="F150:AM150"/>
    <mergeCell ref="E13:V13"/>
    <mergeCell ref="F124:G124"/>
    <mergeCell ref="E26:AC26"/>
    <mergeCell ref="AO45:AW45"/>
    <mergeCell ref="H102:X102"/>
    <mergeCell ref="G88:AN88"/>
    <mergeCell ref="G51:AN51"/>
    <mergeCell ref="F152:AM152"/>
    <mergeCell ref="E15:V15"/>
    <mergeCell ref="Z67:AN67"/>
    <mergeCell ref="AO38:AW38"/>
    <mergeCell ref="F114:G114"/>
    <mergeCell ref="E149:E152"/>
    <mergeCell ref="H105:J105"/>
    <mergeCell ref="AO84:AW84"/>
    <mergeCell ref="AB122:AL122"/>
    <mergeCell ref="Z69:AN69"/>
    <mergeCell ref="BG149:BH149"/>
    <mergeCell ref="E31:O31"/>
    <mergeCell ref="O10:AM10"/>
    <mergeCell ref="H107:J107"/>
    <mergeCell ref="AO64:AW64"/>
    <mergeCell ref="F95:AW95"/>
    <mergeCell ref="AO51:AW51"/>
    <mergeCell ref="AN20:AW20"/>
    <mergeCell ref="AB121:AM121"/>
    <mergeCell ref="Y112:AA112"/>
    <mergeCell ref="E19:AC19"/>
    <mergeCell ref="AO138:AW138"/>
    <mergeCell ref="AO76:AW76"/>
    <mergeCell ref="G70:I70"/>
    <mergeCell ref="AN22:AW22"/>
    <mergeCell ref="Y114:AA114"/>
    <mergeCell ref="F145:AM145"/>
    <mergeCell ref="AO48:AW48"/>
    <mergeCell ref="F119:G119"/>
    <mergeCell ref="AO140:AW140"/>
    <mergeCell ref="G83:AN83"/>
    <mergeCell ref="H133:S133"/>
    <mergeCell ref="F112:G112"/>
    <mergeCell ref="AO77:AW77"/>
    <mergeCell ref="F140:AM140"/>
    <mergeCell ref="AO43:AW43"/>
    <mergeCell ref="AN111:AW111"/>
    <mergeCell ref="AO35:AW35"/>
    <mergeCell ref="E30:AW30"/>
    <mergeCell ref="AN33:AW33"/>
    <mergeCell ref="AN104:AW104"/>
    <mergeCell ref="AO59:AW59"/>
    <mergeCell ref="AO46:AW46"/>
    <mergeCell ref="AO61:AW61"/>
    <mergeCell ref="AO153:AW153"/>
    <mergeCell ref="AO128:AW128"/>
    <mergeCell ref="F147:AL147"/>
    <mergeCell ref="AO90:AW90"/>
    <mergeCell ref="BG150:BH150"/>
    <mergeCell ref="AC28:AW28"/>
    <mergeCell ref="AO65:AW65"/>
    <mergeCell ref="F153:AM153"/>
    <mergeCell ref="BG152:BH152"/>
    <mergeCell ref="AA31:AM31"/>
    <mergeCell ref="H110:J110"/>
    <mergeCell ref="BB106:BC106"/>
    <mergeCell ref="H104:X104"/>
    <mergeCell ref="G45:AN45"/>
    <mergeCell ref="O11:AM11"/>
    <mergeCell ref="AN101:AW101"/>
    <mergeCell ref="F133:G133"/>
    <mergeCell ref="C94:D127"/>
    <mergeCell ref="Y6:AM6"/>
    <mergeCell ref="AO141:AW141"/>
    <mergeCell ref="AO41:AW41"/>
    <mergeCell ref="E22:AL22"/>
    <mergeCell ref="W15:Z15"/>
    <mergeCell ref="F148:AM148"/>
    <mergeCell ref="F122:G122"/>
    <mergeCell ref="G86:AN86"/>
    <mergeCell ref="AO85:AW85"/>
    <mergeCell ref="AO36:AW36"/>
    <mergeCell ref="E27:O27"/>
    <mergeCell ref="F91:AN91"/>
    <mergeCell ref="F143:AM143"/>
    <mergeCell ref="I42:AN42"/>
    <mergeCell ref="AO67:AW67"/>
    <mergeCell ref="F93:AN93"/>
    <mergeCell ref="H124:X124"/>
    <mergeCell ref="AN105:AW105"/>
    <mergeCell ref="AO80:AW80"/>
    <mergeCell ref="I44:AN44"/>
    <mergeCell ref="H126:X126"/>
    <mergeCell ref="AN120:AW120"/>
    <mergeCell ref="AO62:AW62"/>
    <mergeCell ref="AO154:AW154"/>
    <mergeCell ref="Z47:AN47"/>
    <mergeCell ref="G35:AN35"/>
    <mergeCell ref="G38:H38"/>
    <mergeCell ref="AN9:AW9"/>
    <mergeCell ref="Y96:AA96"/>
    <mergeCell ref="G59:AN59"/>
    <mergeCell ref="I37:AN37"/>
    <mergeCell ref="Y103:AW103"/>
    <mergeCell ref="AP15:AW15"/>
    <mergeCell ref="E9:AM9"/>
    <mergeCell ref="G61:AN61"/>
    <mergeCell ref="AD24:AL24"/>
    <mergeCell ref="Y106:AA106"/>
    <mergeCell ref="AO143:AV143"/>
    <mergeCell ref="AO82:AW82"/>
    <mergeCell ref="AN31:AW31"/>
    <mergeCell ref="F94:AA94"/>
    <mergeCell ref="C35:D45"/>
    <mergeCell ref="AO57:AW57"/>
    <mergeCell ref="AO75:AW75"/>
    <mergeCell ref="J3:AO3"/>
    <mergeCell ref="AB109:AL110"/>
    <mergeCell ref="F130:AW130"/>
    <mergeCell ref="AO86:AW86"/>
    <mergeCell ref="AH132:AW132"/>
    <mergeCell ref="AB104:AL104"/>
    <mergeCell ref="AO150:AW150"/>
    <mergeCell ref="AB106:AL106"/>
    <mergeCell ref="E16:AL16"/>
    <mergeCell ref="AH133:AW133"/>
    <mergeCell ref="AB120:AM120"/>
    <mergeCell ref="Y111:AA111"/>
    <mergeCell ref="E18:AL18"/>
    <mergeCell ref="AN123:AW123"/>
    <mergeCell ref="Z46:AN46"/>
    <mergeCell ref="AO70:AW70"/>
    <mergeCell ref="G54:H54"/>
    <mergeCell ref="AD20:AL20"/>
    <mergeCell ref="E5:J5"/>
    <mergeCell ref="G41:H41"/>
    <mergeCell ref="J70:Y70"/>
    <mergeCell ref="I38:AN38"/>
    <mergeCell ref="AN12:AW12"/>
    <mergeCell ref="H120:X120"/>
    <mergeCell ref="G56:H56"/>
    <mergeCell ref="G43:H43"/>
    <mergeCell ref="I40:AN40"/>
    <mergeCell ref="AB115:AM115"/>
    <mergeCell ref="G36:H36"/>
    <mergeCell ref="AB102:AM102"/>
    <mergeCell ref="F109:G110"/>
    <mergeCell ref="AB94:AL94"/>
    <mergeCell ref="AO83:AW83"/>
    <mergeCell ref="AN7:AW7"/>
    <mergeCell ref="Y105:AA105"/>
    <mergeCell ref="G64:AN64"/>
    <mergeCell ref="Y99:AA99"/>
    <mergeCell ref="AO58:AW58"/>
    <mergeCell ref="Z68:AN68"/>
    <mergeCell ref="Y101:AA101"/>
    <mergeCell ref="C140:D154"/>
    <mergeCell ref="AB97:AM97"/>
    <mergeCell ref="AO152:AW152"/>
    <mergeCell ref="AO127:AW127"/>
    <mergeCell ref="G137:AL137"/>
    <mergeCell ref="E24:AC24"/>
    <mergeCell ref="AP3:AW4"/>
    <mergeCell ref="J4:AO4"/>
    <mergeCell ref="AB107:AL107"/>
    <mergeCell ref="G139:AL139"/>
    <mergeCell ref="Y125:AA125"/>
    <mergeCell ref="I55:AN55"/>
    <mergeCell ref="AN25:AW25"/>
    <mergeCell ref="G82:AN82"/>
    <mergeCell ref="Q28:AB28"/>
    <mergeCell ref="C6:D33"/>
    <mergeCell ref="G57:AN57"/>
    <mergeCell ref="Y127:AA127"/>
    <mergeCell ref="F132:G132"/>
    <mergeCell ref="F104:G107"/>
    <mergeCell ref="C58:D65"/>
    <mergeCell ref="H97:X97"/>
    <mergeCell ref="F123:G123"/>
    <mergeCell ref="AO73:AW73"/>
    <mergeCell ref="Y100:AW100"/>
    <mergeCell ref="J71:Y71"/>
    <mergeCell ref="AN13:AW13"/>
    <mergeCell ref="H121:X121"/>
    <mergeCell ref="AN109:AW110"/>
    <mergeCell ref="I54:AN54"/>
    <mergeCell ref="K106:X106"/>
    <mergeCell ref="Y120:AA120"/>
    <mergeCell ref="I41:AN41"/>
    <mergeCell ref="H123:X123"/>
    <mergeCell ref="F117:K117"/>
    <mergeCell ref="AB116:AM116"/>
    <mergeCell ref="Y107:AA107"/>
    <mergeCell ref="F125:G125"/>
    <mergeCell ref="G72:AW72"/>
    <mergeCell ref="H115:X115"/>
    <mergeCell ref="K105:X105"/>
    <mergeCell ref="F50:AN50"/>
    <mergeCell ref="I56:AN56"/>
    <mergeCell ref="I43:AN43"/>
    <mergeCell ref="W12:AM12"/>
    <mergeCell ref="AB118:AM118"/>
    <mergeCell ref="J68:Y68"/>
    <mergeCell ref="K107:X107"/>
    <mergeCell ref="Y121:AA121"/>
    <mergeCell ref="AO135:AW135"/>
    <mergeCell ref="T133:AF133"/>
    <mergeCell ref="Y115:AA115"/>
    <mergeCell ref="Y102:AA102"/>
    <mergeCell ref="F120:G120"/>
    <mergeCell ref="E6:N6"/>
    <mergeCell ref="P33:Z33"/>
    <mergeCell ref="G138:AL138"/>
    <mergeCell ref="AD25:AL25"/>
    <mergeCell ref="AB123:AL123"/>
    <mergeCell ref="J46:Y46"/>
    <mergeCell ref="W14:Z14"/>
    <mergeCell ref="F78:AW78"/>
    <mergeCell ref="H118:X118"/>
    <mergeCell ref="E25:AC25"/>
    <mergeCell ref="AP14:AW14"/>
    <mergeCell ref="AN10:AW10"/>
    <mergeCell ref="AN106:AW107"/>
    <mergeCell ref="G85:AN85"/>
    <mergeCell ref="AO79:AW79"/>
    <mergeCell ref="AO54:AW54"/>
    <mergeCell ref="J48:Y48"/>
    <mergeCell ref="G60:AN60"/>
    <mergeCell ref="AO146:AW146"/>
    <mergeCell ref="H98:X98"/>
    <mergeCell ref="F35:F38"/>
    <mergeCell ref="AO56:AW56"/>
    <mergeCell ref="E96:E124"/>
    <mergeCell ref="F127:X127"/>
    <mergeCell ref="F146:AM146"/>
    <mergeCell ref="E20:AC20"/>
    <mergeCell ref="G71:I71"/>
    <mergeCell ref="AO60:AW60"/>
    <mergeCell ref="P34:AW34"/>
    <mergeCell ref="F58:AN58"/>
    <mergeCell ref="AN21:AW21"/>
    <mergeCell ref="H116:X116"/>
    <mergeCell ref="Y123:AA123"/>
    <mergeCell ref="W13:AM13"/>
    <mergeCell ref="AB119:AM119"/>
    <mergeCell ref="AN23:AW23"/>
    <mergeCell ref="G80:AN80"/>
    <mergeCell ref="F141:AM141"/>
    <mergeCell ref="E29:AW29"/>
    <mergeCell ref="AO92:AW92"/>
    <mergeCell ref="G68:I68"/>
    <mergeCell ref="G79:AN79"/>
    <mergeCell ref="E58:E65"/>
    <mergeCell ref="AO42:AW42"/>
    <mergeCell ref="H113:X113"/>
    <mergeCell ref="F135:AL135"/>
    <mergeCell ref="K110:X110"/>
    <mergeCell ref="Y124:AA124"/>
    <mergeCell ref="F84:AN84"/>
    <mergeCell ref="AO44:AW44"/>
    <mergeCell ref="H131:S131"/>
    <mergeCell ref="AN99:AW99"/>
    <mergeCell ref="O6:X6"/>
    <mergeCell ref="H108:X108"/>
    <mergeCell ref="J69:Y69"/>
    <mergeCell ref="AN113:AW113"/>
    <mergeCell ref="Y109:AA110"/>
    <mergeCell ref="AO129:AW129"/>
    <mergeCell ref="AB126:AL126"/>
    <mergeCell ref="AN94:AW94"/>
    <mergeCell ref="P27:AB27"/>
    <mergeCell ref="K103:X103"/>
    <mergeCell ref="F154:AM154"/>
    <mergeCell ref="AO149:AW149"/>
    <mergeCell ref="E33:O33"/>
    <mergeCell ref="AO151:AW151"/>
    <mergeCell ref="F149:AM149"/>
    <mergeCell ref="P31:Z31"/>
    <mergeCell ref="BG148:BH148"/>
    <mergeCell ref="F151:AM151"/>
    <mergeCell ref="F74:AN74"/>
    <mergeCell ref="E28:O28"/>
    <mergeCell ref="AN97:AW97"/>
    <mergeCell ref="AE14:AL14"/>
    <mergeCell ref="AN24:AW24"/>
    <mergeCell ref="G81:AN81"/>
    <mergeCell ref="AO50:AW50"/>
    <mergeCell ref="H119:X119"/>
    <mergeCell ref="AO142:AW142"/>
    <mergeCell ref="Y126:AA126"/>
    <mergeCell ref="H106:J106"/>
    <mergeCell ref="AN26:AW26"/>
    <mergeCell ref="F131:G131"/>
    <mergeCell ref="G53:AN53"/>
    <mergeCell ref="AO52:AW52"/>
    <mergeCell ref="F136:AL136"/>
    <mergeCell ref="E32:AW32"/>
    <mergeCell ref="AO144:AW144"/>
    <mergeCell ref="BB105:BC105"/>
    <mergeCell ref="F142:AM142"/>
    <mergeCell ref="AO81:AW81"/>
    <mergeCell ref="BB107:BC107"/>
    <mergeCell ref="AN121:AW121"/>
    <mergeCell ref="F144:AM144"/>
    <mergeCell ref="AO47:AW47"/>
    <mergeCell ref="AN115:AW115"/>
    <mergeCell ref="C3:D5"/>
    <mergeCell ref="AN102:AW102"/>
    <mergeCell ref="H132:S132"/>
    <mergeCell ref="J47:Y47"/>
    <mergeCell ref="H122:X122"/>
    <mergeCell ref="AN116:AW116"/>
    <mergeCell ref="AO63:AW63"/>
    <mergeCell ref="E34:O34"/>
    <mergeCell ref="Y122:AA122"/>
    <mergeCell ref="AC27:AW27"/>
    <mergeCell ref="AA33:AM33"/>
    <mergeCell ref="AO69:AW69"/>
    <mergeCell ref="AE15:AL15"/>
    <mergeCell ref="AN96:AW96"/>
    <mergeCell ref="G44:H44"/>
    <mergeCell ref="G49:AW49"/>
    <mergeCell ref="AN98:AW98"/>
    <mergeCell ref="AO53:AW53"/>
    <mergeCell ref="AO145:AW145"/>
    <mergeCell ref="F99:G99"/>
    <mergeCell ref="G40:H40"/>
    <mergeCell ref="AO147:AW147"/>
    <mergeCell ref="AB113:AL113"/>
    <mergeCell ref="O7:X7"/>
    <mergeCell ref="G75:AN75"/>
    <mergeCell ref="AN124:AW124"/>
    <mergeCell ref="AN118:AW118"/>
    <mergeCell ref="AO71:AW71"/>
    <mergeCell ref="AN126:AW126"/>
    <mergeCell ref="F90:AN90"/>
    <mergeCell ref="AN119:AW119"/>
    <mergeCell ref="E137:E139"/>
    <mergeCell ref="AO66:AW66"/>
    <mergeCell ref="E11:N11"/>
    <mergeCell ref="AO68:AW68"/>
    <mergeCell ref="G42:H42"/>
    <mergeCell ref="AN8:AW8"/>
    <mergeCell ref="G65:AN65"/>
    <mergeCell ref="AB96:AM96"/>
    <mergeCell ref="G39:H39"/>
    <mergeCell ref="Y7:AM7"/>
    <mergeCell ref="I36:AN36"/>
    <mergeCell ref="G63:AN63"/>
    <mergeCell ref="AB98:AM98"/>
    <mergeCell ref="G37:H37"/>
    <mergeCell ref="E8:AM8"/>
    <mergeCell ref="AN112:AW112"/>
    <mergeCell ref="Y108:AA108"/>
    <mergeCell ref="F101:G101"/>
    <mergeCell ref="G47:I47"/>
    <mergeCell ref="F53:F55"/>
    <mergeCell ref="E3:I4"/>
    <mergeCell ref="G52:AN52"/>
    <mergeCell ref="AN114:AW114"/>
    <mergeCell ref="G46:I46"/>
    <mergeCell ref="Y97:AA97"/>
    <mergeCell ref="C136:D139"/>
    <mergeCell ref="F128:AM128"/>
    <mergeCell ref="F115:G115"/>
    <mergeCell ref="AO148:AW148"/>
    <mergeCell ref="F102:G102"/>
    <mergeCell ref="AD21:AL21"/>
    <mergeCell ref="F134:AW134"/>
    <mergeCell ref="H96:X96"/>
    <mergeCell ref="AH131:AW131"/>
    <mergeCell ref="AD23:AL23"/>
    <mergeCell ref="AB108:AL108"/>
    <mergeCell ref="Y113:AA113"/>
    <mergeCell ref="L100:X100"/>
    <mergeCell ref="AO74:AW74"/>
    <mergeCell ref="F100:K100"/>
    <mergeCell ref="AO39:AW39"/>
    <mergeCell ref="AN125:AW125"/>
    <mergeCell ref="F113:G113"/>
    <mergeCell ref="AB101:AM101"/>
    <mergeCell ref="F97:G97"/>
    <mergeCell ref="J67:Y67"/>
    <mergeCell ref="AB111:AL111"/>
    <mergeCell ref="F66:AN66"/>
    <mergeCell ref="AD19:AM19"/>
    <mergeCell ref="G55:H55"/>
    <mergeCell ref="AN16:AW16"/>
    <mergeCell ref="H111:X111"/>
    <mergeCell ref="G67:I67"/>
    <mergeCell ref="AN122:AW122"/>
    <mergeCell ref="Y118:AA118"/>
    <mergeCell ref="I39:AN39"/>
    <mergeCell ref="G48:I48"/>
    <mergeCell ref="Z70:AN70"/>
    <mergeCell ref="AP5:AX5"/>
  </mergeCells>
  <conditionalFormatting sqref="AB96 AB97:AM97 AB98:AW99 AN96:AW97 AO56:AW56">
    <cfRule type="expression" priority="8" dxfId="0" stopIfTrue="1">
      <formula>BacValue=1</formula>
    </cfRule>
  </conditionalFormatting>
  <conditionalFormatting sqref="AB104:AW108 AB109 AB111:AW116 AB118:AW124 AM109:AN109 AM110">
    <cfRule type="expression" priority="7" dxfId="0" stopIfTrue="1">
      <formula>BacValue=1</formula>
    </cfRule>
  </conditionalFormatting>
  <conditionalFormatting sqref="AM127">
    <cfRule type="expression" priority="6" dxfId="0" stopIfTrue="1">
      <formula>BacValue=1</formula>
    </cfRule>
  </conditionalFormatting>
  <conditionalFormatting sqref="Y103">
    <cfRule type="expression" priority="5" dxfId="0" stopIfTrue="1">
      <formula>BacValue=1</formula>
    </cfRule>
  </conditionalFormatting>
  <conditionalFormatting sqref="Y117">
    <cfRule type="expression" priority="4" dxfId="0" stopIfTrue="1">
      <formula>BacValue=1</formula>
    </cfRule>
  </conditionalFormatting>
  <conditionalFormatting sqref="Y100">
    <cfRule type="expression" priority="3" dxfId="0" stopIfTrue="1">
      <formula>BacValue=1</formula>
    </cfRule>
  </conditionalFormatting>
  <conditionalFormatting sqref="K103">
    <cfRule type="expression" priority="2" dxfId="0" stopIfTrue="1">
      <formula>BacValue=1</formula>
    </cfRule>
  </conditionalFormatting>
  <conditionalFormatting sqref="L100">
    <cfRule type="expression" priority="1" dxfId="0" stopIfTrue="1">
      <formula>BacValue=1</formula>
    </cfRule>
  </conditionalFormatting>
  <dataValidations count="125">
    <dataValidation sqref="AB124:AL124 AM124:AM126" showDropDown="0" showInputMessage="0" showErrorMessage="1" allowBlank="1" errorTitle="Section 80U" error="Section 80U should be Numeric,   Non negative, no decimal, upto 14 digits." type="whole">
      <formula1>0</formula1>
      <formula2>99999999999999</formula2>
    </dataValidation>
    <dataValidation sqref="J47:Y48" showDropDown="0" showInputMessage="1" showErrorMessage="1" allowBlank="1" type="list">
      <formula1>Dropdown_115BAC_Y</formula1>
    </dataValidation>
    <dataValidation sqref="L100:X100" showDropDown="0" showInputMessage="1" showErrorMessage="1" allowBlank="1" errorTitle="PRAN Number" error="Invalid PRAN of the taxpayer in Sheet Income Details. PRAN of the taxpayer should be 125 digits." type="textLength">
      <formula1>1</formula1>
      <formula2>125</formula2>
    </dataValidation>
    <dataValidation sqref="Y100:AW100" showDropDown="0" showInputMessage="1" showErrorMessage="1" allowBlank="1" errorTitle="Error" error="Invalid PRAN of the taxpayer in Sheet Income Details. PRAN of the taxpayer should be Numeric, Non negative, no decimal, upto 125 digits." type="textLength" operator="equal">
      <formula1>125</formula1>
    </dataValidation>
    <dataValidation sqref="Q28:AB28" showDropDown="0" showInputMessage="1" showErrorMessage="1" allowBlank="1" error="Please enter a valid Mobile Number." type="textLength" operator="lessThanOrEqual">
      <formula1>10</formula1>
    </dataValidation>
    <dataValidation sqref="E30:AW30" showDropDown="0" showInputMessage="1" showErrorMessage="1" allowBlank="1" error="Please enter a valid Mobile Number." type="textLength" operator="lessThan">
      <formula1>10</formula1>
    </dataValidation>
    <dataValidation sqref="AO50:AW50" showDropDown="0" showInputMessage="1" showErrorMessage="1" allowBlank="1" errorTitle="Sec 10(13A) " error="Sec 10(13A) should be Numeric, Non negative, no decimal, upto 14 digits." type="whole">
      <formula1>0</formula1>
      <formula2>99999999999999</formula2>
    </dataValidation>
    <dataValidation sqref="L117" showDropDown="0" showInputMessage="1" showErrorMessage="1" allowBlank="1" errorTitle="Ack. no. of Form 10BA" error="Acknowledgement number of Form 10BA should be Numeric,  Non negative, no decimal, upto 15 digits._x000a_ " type="whole">
      <formula1>100000000000000</formula1>
      <formula2>999999999999999</formula2>
    </dataValidation>
    <dataValidation sqref="K103:X103" showDropDown="0" showInputMessage="1" showErrorMessage="1" allowBlank="1" errorTitle="PRAN of the taxpayer" error="PRAN of the taxpayer is should be exactly 12 in length and Alphanumeric only." type="textLength" operator="equal">
      <formula1>12</formula1>
    </dataValidation>
    <dataValidation sqref="AC28" showDropDown="0" showInputMessage="1" showErrorMessage="1" allowBlank="1" type="list">
      <formula1>ReturnSecList</formula1>
    </dataValidation>
    <dataValidation sqref="K110:X110" showDropDown="0" showInputMessage="1" showErrorMessage="1" allowBlank="1" errorTitle="80DDB" error="Please select from the Dropdown." type="list">
      <formula1>Specified_Disease</formula1>
    </dataValidation>
    <dataValidation sqref="H110:J110" showDropDown="0" showInputMessage="1" showErrorMessage="1" allowBlank="1" type="list">
      <formula1>Selection80DDB</formula1>
    </dataValidation>
    <dataValidation sqref="AO138:AW139" showDropDown="0" showInputMessage="1" showErrorMessage="1" allowBlank="1" error="Amount should be numeric,  Non negative, no decimal, upto 99,999,999,999,999" type="whole">
      <formula1>0</formula1>
      <formula2>99999999999999</formula2>
    </dataValidation>
    <dataValidation sqref="AO137:AW137" showDropDown="0" showInputMessage="1" showErrorMessage="1" allowBlank="1" error="Amount should be numeric,  Non negative, no decimal, upto 99,999,999,999,999_x000a_" type="whole">
      <formula1>0</formula1>
      <formula2>99999999999999</formula2>
    </dataValidation>
    <dataValidation sqref="AO84:AW84" showDropDown="0" showInputMessage="1" showErrorMessage="1" allowBlank="1" errorTitle="Alert!" error="Amount should be numeric, non negative no decimal, upto 99,999,999,999,999" type="whole">
      <formula1>0</formula1>
      <formula2>99999999999999</formula2>
    </dataValidation>
    <dataValidation sqref="P34:AW34" showDropDown="0" showInputMessage="1" showErrorMessage="1" allowBlank="1" type="textLength" operator="equal">
      <formula1>10</formula1>
    </dataValidation>
    <dataValidation sqref="AB125:AL126" showDropDown="0" showInputMessage="0" showErrorMessage="1" allowBlank="1" errorTitle="Any Other Deductions" error="Any other deductions should be Numeric,   Non negative, no decimal, upto 14 digits." type="whole">
      <formula1>0</formula1>
      <formula2>99999999999999</formula2>
    </dataValidation>
    <dataValidation sqref="K126:X126" showDropDown="0" showInputMessage="1" showErrorMessage="1" allowBlank="1" errorTitle="80U" error="Please select from the Dropdown."/>
    <dataValidation sqref="AB113:AL113" showDropDown="0" showInputMessage="0" showErrorMessage="1" allowBlank="1" errorTitle="Section 80EE" error="Section 80EEA  should be Numeric, Non negative, no decimal, upto 14 digits." type="whole">
      <formula1>0</formula1>
      <formula2>99999999999999</formula2>
    </dataValidation>
    <dataValidation sqref="AO51:AW51" showDropDown="0" showInputMessage="1" showErrorMessage="1" allowBlank="1" errorTitle="Less : Income claimed" error="Less : Income claimed for relief from taxation u/s 89A _x000a_should be numeric, non negative no decimal, upto 99,999,999,999,999" type="whole">
      <formula1>0</formula1>
      <formula2>99999999999999</formula2>
    </dataValidation>
    <dataValidation sqref="AB114:AL114" showDropDown="0" showInputMessage="0" showErrorMessage="1" allowBlank="1" errorTitle="Section 80EEB" error="Section 80EEB  should be Numeric, Non negative, no decimal, upto 14 digits." type="whole">
      <formula1>0</formula1>
      <formula2>99999999999999</formula2>
    </dataValidation>
    <dataValidation sqref="AO90:AW90" showDropDown="0" showInputMessage="1" showErrorMessage="1" allowBlank="1" errorTitle="Less: Income claimed for relief" error="Less : Income claimed for relief from taxation u/s 89A _x000a_should be numeric, non negative no decimal, upto 99,999,999,999,999" type="whole">
      <formula1>0</formula1>
      <formula2>99999999999999</formula2>
    </dataValidation>
    <dataValidation sqref="AO73:AW73 AO75:AW77 AO79:AW83" showDropDown="0" showInputMessage="1" showErrorMessage="1" allowBlank="1" error="Amount  should be  Non negative, numeric, no decimal, upto 14 digits." type="whole">
      <formula1>0</formula1>
      <formula2>99999999999999</formula2>
    </dataValidation>
    <dataValidation sqref="AD23:AL26 AN22:AW22" showDropDown="0" showInputMessage="1" showErrorMessage="1" allowBlank="1" error="Please select a value from Dropdown" type="list">
      <formula1>"(Select),Yes,No"</formula1>
    </dataValidation>
    <dataValidation sqref="AO44:AW44" showDropDown="0" showInputMessage="1" showErrorMessage="1" allowBlank="1" errorTitle="Income Notified Other than 89A" error="Income Notified Other than 89A should be  Non negative, numeric, no decimal, upto 99,999,999,999,999" type="whole">
      <formula1>0</formula1>
      <formula2>99999999999999</formula2>
    </dataValidation>
    <dataValidation sqref="AO39:AW39 AO41:AO43" showDropDown="0" showInputMessage="1" showErrorMessage="1" allowBlank="1" errorTitle="Income Notified 89A" error="Income from 89A should be  Non negative, numeric, no decimal, upto 99,999,999,999,999" type="whole">
      <formula1>0</formula1>
      <formula2>99999999999999</formula2>
    </dataValidation>
    <dataValidation sqref="AO89:AW89" showDropDown="0" showInputMessage="1" showErrorMessage="1" allowBlank="1" errorTitle="From 16/3 to 31/3 (v)" error="From 16/3 to 31/3 (v)_x000a_should be numeric, non negative no decimal, upto 99,999,999,999,999" type="whole">
      <formula1>0</formula1>
      <formula2>99999999999999</formula2>
    </dataValidation>
    <dataValidation sqref="AO88:AW88" showDropDown="0" showInputMessage="1" showErrorMessage="1" allowBlank="1" errorTitle="From 16/12 to 15/3 (iv)" error="From 16/12 to 15/3 (iv)_x000a_should be numeric, non negative no decimal, upto 99,999,999,999,999" type="whole">
      <formula1>0</formula1>
      <formula2>99999999999999</formula2>
    </dataValidation>
    <dataValidation sqref="AO87:AW87" showDropDown="0" showInputMessage="1" showErrorMessage="1" allowBlank="1" errorTitle="From 16/9 to 15/12 (iii)" error="From 16/9 to 15/12 (iii)_x000a_should be numeric, non negative no decimal, upto 99,999,999,999,999" type="whole">
      <formula1>0</formula1>
      <formula2>99999999999999</formula2>
    </dataValidation>
    <dataValidation sqref="AO86:AW86" showDropDown="0" showInputMessage="1" showErrorMessage="1" allowBlank="1" errorTitle="From 16/6 to 15/9 (ii)" error="From 16/6 to 15/9 (ii)_x000a_should be numeric, non negative no decimal, upto 99,999,999,999,999" type="whole">
      <formula1>0</formula1>
      <formula2>99999999999999</formula2>
    </dataValidation>
    <dataValidation sqref="AO85:AW85" showDropDown="0" showInputMessage="1" showErrorMessage="1" allowBlank="1" errorTitle="Upto 15/6 (i)" error="Upto 15/6 (i)_x000a_should be numeric, non negative no decimal, upto 99,999,999,999,999" type="whole">
      <formula1>0</formula1>
      <formula2>99999999999999</formula2>
    </dataValidation>
    <dataValidation sqref="AO92:AW93" showDropDown="0" showInputMessage="1" showErrorMessage="1" allowBlank="1" errorTitle="Gross Total Income" error="Gross Total Income  should be Numeric, no decimal, upto 99,999,999,999,999" type="whole">
      <formula1>0</formula1>
      <formula2>99999999999999</formula2>
    </dataValidation>
    <dataValidation sqref="AO68:AW71" showDropDown="0" showInputMessage="1" showErrorMessage="1" allowBlank="1" errorTitle="Amount" error="Amount  should be  Non negative, numeric, no decimal, upto 14 digits." type="whole">
      <formula1>0</formula1>
      <formula2>99999999999999</formula2>
    </dataValidation>
    <dataValidation sqref="J68:Y71" showDropDown="0" showInputMessage="1" showErrorMessage="1" allowBlank="1" errorTitle="Nature of Income" error="Please select valid option  from the Dropdown." type="list">
      <formula1>PART_Nature_2</formula1>
    </dataValidation>
    <dataValidation sqref="Z68:Z71" showDropDown="0" showInputMessage="1" showErrorMessage="1" allowBlank="1" errorTitle="Description" error="Description cannot exceed 125 characters"/>
    <dataValidation sqref="AN16" showDropDown="0" showInputMessage="0" showErrorMessage="1" allowBlank="1" error="Please select from the Dropdown." operator="equal">
      <formula1>0</formula1>
      <formula2>0</formula2>
    </dataValidation>
    <dataValidation sqref="AE15:AL15" showDropDown="0" showInputMessage="1" showErrorMessage="1" allowBlank="1" error="Please select from the Drop Down" type="list" operator="equal">
      <formula1>"(Select),Yes,No"</formula1>
    </dataValidation>
    <dataValidation sqref="AO152:AW152" showDropDown="0" showInputMessage="0" showErrorMessage="1" allowBlank="1" errorTitle="Interest payable u/s 234 C" error="Interest payable u/s 234 C  should be Numeric, Non negative, no decimal and cannot be more than 10000" type="whole" operator="lessThanOrEqual">
      <formula1>10000</formula1>
    </dataValidation>
    <dataValidation sqref="AN15:AO15" showDropDown="0" showInputMessage="1" showErrorMessage="1" allowBlank="1" errorTitle="ZipCode" error="ZipCode can be Minimum 1 and up to 8 Characters." type="textLength" operator="lessThanOrEqual">
      <formula1>8</formula1>
    </dataValidation>
    <dataValidation sqref="W15:Z15" showDropDown="0" showInputMessage="1" showErrorMessage="1" allowBlank="1" errorTitle="Country" error="Select from the Drop Down" type="list" operator="equal">
      <formula1>CountList</formula1>
    </dataValidation>
    <dataValidation sqref="AN19:AW21 AN23:AN26 AO23:AW25" showDropDown="0" showInputMessage="1" showErrorMessage="1" allowBlank="1" error="Amount entered should be Numeric , Non Negatve , No Decimal upto 14 digits" type="whole">
      <formula1>0</formula1>
      <formula2>99999999999999</formula2>
    </dataValidation>
    <dataValidation sqref="AD19:AM19 AD20:AL21" showDropDown="0" showInputMessage="1" showErrorMessage="1" allowBlank="1" error="Please select a value from Dropdown" type="list" operator="equal">
      <formula1>"(Select),Yes,No"</formula1>
    </dataValidation>
    <dataValidation sqref="AN18:AW18" showDropDown="0" showInputMessage="1" showErrorMessage="1" allowBlank="1" error="Please select from the Dropdown." type="list" operator="equal">
      <formula1>"(Select),Yes,No"</formula1>
    </dataValidation>
    <dataValidation sqref="AN105:AW105" showDropDown="0" showInputMessage="1" showErrorMessage="1" allowBlank="1" error="Deduction under section 80D cannot be more than Rs. 100000" type="whole">
      <formula1>0</formula1>
      <formula2>100000</formula2>
    </dataValidation>
    <dataValidation sqref="AO146:AW147" showDropDown="0" showInputMessage="1" showErrorMessage="1" allowBlank="1" error="Amount entered should be Numeric,   Non negative, no decimal, upto 14 digits." type="whole">
      <formula1>0</formula1>
      <formula2>99999999999999</formula2>
    </dataValidation>
    <dataValidation sqref="AB122:AL122" showDropDown="0" showInputMessage="0" showErrorMessage="1" allowBlank="1" errorTitle="Section 80TTA" error="Section 80TTA  should be Numeric, Non negative, no decimal, upto 14 digits." type="whole">
      <formula1>0</formula1>
      <formula2>99999999999999</formula2>
    </dataValidation>
    <dataValidation sqref="AB102:AM102" showDropDown="0" showInputMessage="0" showErrorMessage="1" allowBlank="1" errorTitle="Section 80CCG" error="Section 80CCG should be Numeric,  Non negative, no decimal, upto 14 digits." type="whole">
      <formula1>0</formula1>
      <formula2>99999999999999</formula2>
    </dataValidation>
    <dataValidation sqref="AO55:AW55" showDropDown="0" showInputMessage="1" showErrorMessage="1" allowBlank="1" errorTitle="Other deductions u/s 16" error="Other deductions u/s 16_x000a_should be  Non negative, numeric, no decimal, upto 14 digits." type="whole">
      <formula1>0</formula1>
      <formula2>99999999999999</formula2>
    </dataValidation>
    <dataValidation sqref="AD28:AW28" showDropDown="0" showInputMessage="1" showErrorMessage="1" allowBlank="1" error="Please Select from the List." type="list">
      <formula1>ReturnSecList</formula1>
    </dataValidation>
    <dataValidation sqref="P28" showDropDown="0" showInputMessage="1" showErrorMessage="1" allowBlank="1" errorTitle="country code" error="country code should not be greater 5 digits and Alphabets, Alphanumeric or Special characters are not allowed to enter." type="whole">
      <formula1>0</formula1>
      <formula2>99999</formula2>
    </dataValidation>
    <dataValidation sqref="E28:O28" showDropDown="0" showInputMessage="0" showErrorMessage="1" allowBlank="1" errorTitle="Email Address" error="Email Address cannot be more than 125 characters." type="textLength" operator="lessThanOrEqual">
      <formula1>125</formula1>
    </dataValidation>
    <dataValidation sqref="AO91:AW91" showDropDown="0" showInputMessage="1" showErrorMessage="1" allowBlank="1" errorTitle="Less:Deduction u/s 57(iia)" error="Less:Deduction u/s 57(iia) _x000a_should be numeric, non negative no decimal, upto 99,999,999,999,999" type="whole">
      <formula1>0</formula1>
      <formula2>99999999999999</formula2>
    </dataValidation>
    <dataValidation sqref="AO64:AW64" showDropDown="0" showInputMessage="1" showErrorMessage="1" allowBlank="1" errorTitle="Arrears/Unrealized" error="Arrears/Unrealized should be numeric, non negative no decimal, upto 14 digits." type="whole">
      <formula1>0</formula1>
      <formula2>99999999999999</formula2>
    </dataValidation>
    <dataValidation sqref="AH132:AW133" showDropDown="0" showInputMessage="1" showErrorMessage="1" allowBlank="1" error="Amount enterted should be Numeric,   Non negative, no decimal, upto 14 digits." type="whole">
      <formula1>0</formula1>
      <formula2>99999999999999</formula2>
    </dataValidation>
    <dataValidation sqref="H132:S133" showDropDown="0" showInputMessage="1" showErrorMessage="1" allowBlank="1" error="Please select from the Dropdown." type="list">
      <formula1>IF(BacValue=1,PartNatureBacYes,PART_Nature)</formula1>
    </dataValidation>
    <dataValidation sqref="AO56:AW56" showDropDown="0" showInputMessage="1" showErrorMessage="1" allowBlank="1" errorTitle="Professional Tax u/s 16(ii)" error="Maximum deduction of Professional tax u/s 16(iii) can be claimed of Rs. 5,000." type="whole">
      <formula1>0</formula1>
      <formula2>5000</formula2>
    </dataValidation>
    <dataValidation sqref="AO38:AW38" showDropDown="0" showInputMessage="1" showErrorMessage="1" allowBlank="1" errorTitle="Profits Salary" error="Profits in lieu of Salary should be  Non negative, numeric, no decimal, upto 99,999,999,999,999" type="whole">
      <formula1>0</formula1>
      <formula2>99999999999999</formula2>
    </dataValidation>
    <dataValidation sqref="AO67:AW67" showDropDown="0" showInputMessage="1" showErrorMessage="1" allowBlank="1" errorTitle="Income From OS"/>
    <dataValidation sqref="AO47:AW48" showDropDown="0" showInputMessage="1" showErrorMessage="1" allowBlank="1" errorTitle="Amount" error="Amount  should be  Non negative, numeric, no decimal, upto 99,999,999,999,999" type="whole">
      <formula1>0</formula1>
      <formula2>99999999999999</formula2>
    </dataValidation>
    <dataValidation sqref="Z47:AN48" showDropDown="0" showInputMessage="1" showErrorMessage="1" allowBlank="1" errorTitle="Description" error="Description cannot exceed 125 characters" type="textLength" operator="lessThanOrEqual">
      <formula1>125</formula1>
    </dataValidation>
    <dataValidation sqref="AB123:AL123" showDropDown="0" showInputMessage="0" showErrorMessage="1" allowBlank="1" errorTitle="Section 80TTB" error="Section 80TTB  should be Numeric, Non negative, no decimal, upto 14 digits." type="whole">
      <formula1>0</formula1>
      <formula2>99999999999999</formula2>
    </dataValidation>
    <dataValidation sqref="AO54:AW54" showDropDown="0" showInputMessage="1" showErrorMessage="1" allowBlank="1" errorTitle="Deduction u/s 16(ia)" error="Deduction u/s 16(ia)_x000a_should be  Non negative, numeric, no decimal, upto 99,999,999,999,999" type="whole">
      <formula1>0</formula1>
      <formula2>99999999999999</formula2>
    </dataValidation>
    <dataValidation sqref="AP15:AW15" showDropDown="0" showInputMessage="1" showErrorMessage="1" allowBlank="1" errorTitle="Nature of Employment" error="Please select from the Dropdown." type="list" operator="equal">
      <formula1>EmpCatList</formula1>
    </dataValidation>
    <dataValidation sqref="AA15:AD15" showDropDown="0" showInputMessage="1" showErrorMessage="1" allowBlank="1" errorTitle="Pincode" error="Pin Code must be exactly 6 digits and should not start with zero." type="textLength" operator="equal">
      <formula1>6</formula1>
    </dataValidation>
    <dataValidation sqref="AB107:AL107" showDropDown="0" showInputMessage="0" showErrorMessage="1" allowBlank="1" errorTitle="Preventive health check-up" error="Preventive health check-up amount  should be Numeric, Non negative, no decimal upto 14 digits." type="whole">
      <formula1>0</formula1>
      <formula2>99999999999999</formula2>
    </dataValidation>
    <dataValidation sqref="AB106:AL106" showDropDown="0" showInputMessage="0" showErrorMessage="1" allowBlank="1" errorTitle=" Medical expenditure" error=" Medical expenditure amount should be Numeric, Non negative, no decimal, upto 14 digits." type="whole">
      <formula1>0</formula1>
      <formula2>99999999999999</formula2>
    </dataValidation>
    <dataValidation sqref="AB105:AM105" showDropDown="0" showInputMessage="0" showErrorMessage="1" allowBlank="1" errorTitle="Health insurance premium" error="Health insurance premium amount should be Numeric, Non negative, no decimal, upto 14 digits." type="whole">
      <formula1>0</formula1>
      <formula2>99999999999999</formula2>
    </dataValidation>
    <dataValidation sqref="K105:X105" showDropDown="0" showInputMessage="1" showErrorMessage="1" allowBlank="1" errorTitle="Health insurance premium" error="Please select from the Dropdown." type="list">
      <formula1>Selection80D</formula1>
    </dataValidation>
    <dataValidation sqref="K107:X107" showDropDown="0" showInputMessage="1" showErrorMessage="1" allowBlank="1" errorTitle="Preventive health check-up" error="Please select from the Dropdown." type="list">
      <formula1>Selection80DC</formula1>
    </dataValidation>
    <dataValidation sqref="K106:X106" showDropDown="0" showInputMessage="1" showErrorMessage="1" allowBlank="1" errorTitle=" Medical expenditure" error="Please select from the Dropdown." type="list">
      <formula1>Selection80DB</formula1>
    </dataValidation>
    <dataValidation sqref="AN31:AW31" showDropDown="0" showInputMessage="0" showErrorMessage="1" allowBlank="1" errorTitle="Date of Filing Original Return" error="Please enter a date in dd/mm/yyyy format." type="textLength" operator="equal">
      <formula1>10</formula1>
    </dataValidation>
    <dataValidation sqref="AO62:AW62" showDropDown="0" showInputMessage="1" showErrorMessage="1" allowBlank="1" errorTitle="Standard Deduction" error="Standard Deduction should be numeric,non negative  no decimal, upto 99,999,999,999,999" type="whole">
      <formula1>0</formula1>
      <formula2>99999999999999</formula2>
    </dataValidation>
    <dataValidation sqref="AO58:AW58" showDropDown="0" showInputMessage="1" showErrorMessage="1" allowBlank="1" errorTitle="Type of HP" error="Please select from the Dropdown." type="list">
      <formula1>"(Select),Self Occupied, Let Out,Deemed Let Out"</formula1>
    </dataValidation>
    <dataValidation sqref="AO45" showDropDown="0" showInputMessage="1" showErrorMessage="1" allowBlank="1" errorTitle="Profits Salary" error="Profits Salary should be  Non negative, numeric, no decimal, upto 99,999,999,999,999" type="whole">
      <formula1>0</formula1>
      <formula2>99999999999999</formula2>
    </dataValidation>
    <dataValidation sqref="AO36:AW36" showDropDown="0" showInputMessage="1" showErrorMessage="1" allowBlank="1" errorTitle="Allowances " error="Salary as per section 17(1) should be  Non negative, numeric, no decimal, upto 99,999,999,999,999" type="whole">
      <formula1>0</formula1>
      <formula2>99999999999999</formula2>
    </dataValidation>
    <dataValidation sqref="AO35:AW35" showDropDown="0" showInputMessage="1" showErrorMessage="1" allowBlank="1" errorTitle="Income From Salary" error="Income From Salary / Pension should be  Non negative, numeric, no decimal, upto 99,999,999,999,999" type="whole">
      <formula1>0</formula1>
      <formula2>99999999999999</formula2>
    </dataValidation>
    <dataValidation sqref="AN7:AW7" showDropDown="0" showInputMessage="1" showErrorMessage="1" allowBlank="1" errorTitle="PAN" error="Invalid PAN. PAN format should be First 5 Alphabets, next 4 digits, then 1 Alphabet." type="textLength" operator="equal">
      <formula1>10</formula1>
    </dataValidation>
    <dataValidation sqref="AN11:AW11" showDropDown="0" showInputMessage="1" showErrorMessage="1" allowBlank="1" errorTitle="Date of Birth " error="Please enter a valid Date of Birth in dd/mm/yyyy format." type="textLength" operator="equal">
      <formula1>10</formula1>
    </dataValidation>
    <dataValidation sqref="AY33:BG34" showDropDown="0" showInputMessage="1" showErrorMessage="1" allowBlank="1" operator="lessThanOrEqual"/>
    <dataValidation sqref="AN33:AW33" showDropDown="0" showInputMessage="1" showErrorMessage="1" allowBlank="1" errorTitle="Notice Date " error="Please enter a date in &quot;Date of notice /order&quot; field in dd/mm/yyyy format" type="textLength" operator="equal">
      <formula1>10</formula1>
    </dataValidation>
    <dataValidation sqref="P33:Z33" showDropDown="0" showInputMessage="1" showErrorMessage="1" allowBlank="1" errorTitle="Unique Number" error="Unique Number / DIN cannot exceed 100 characters" type="textLength" operator="lessThanOrEqual">
      <formula1>100</formula1>
    </dataValidation>
    <dataValidation sqref="AA33" showDropDown="0" showInputMessage="0" showErrorMessage="1" allowBlank="1" errorTitle="Notice  no" error="Notice  No (Communication Reference No) cannot be more than 23 characters " operator="lessThanOrEqual"/>
    <dataValidation sqref="P31:Z31" showDropDown="0" showInputMessage="1" showErrorMessage="1" allowBlank="1" errorTitle="Receipt Number" error="Invalid Receipt Number. Please retry" type="textLength" operator="equal">
      <formula1>15</formula1>
    </dataValidation>
    <dataValidation sqref="AA31" showDropDown="0" showInputMessage="0" showErrorMessage="1" allowBlank="1"/>
    <dataValidation sqref="AO60:AW60" showDropDown="0" showInputMessage="1" showErrorMessage="1" allowBlank="1" errorTitle="Tax paid to local authorities " error="Tax paid to local authorities should be numeric, no decimal,upto 14 digits." type="whole">
      <formula1>0</formula1>
      <formula2>99999999999999</formula2>
    </dataValidation>
    <dataValidation sqref="AO59:AW59" showDropDown="0" showInputMessage="1" showErrorMessage="1" allowBlank="1" errorTitle="Gross rent Recieved" error="Gross rent Recieved should be non negative numeric,  no decimal, upto 14 digits." type="whole">
      <formula1>0</formula1>
      <formula2>99999999999999</formula2>
    </dataValidation>
    <dataValidation sqref="AO37:AW37" showDropDown="0" showInputMessage="1" showErrorMessage="1" allowBlank="1" errorTitle="Perquisites" error="Perquisites should be  Non negative, numeric, no decimal, upto 99,999,999,999,999" type="whole">
      <formula1>0</formula1>
      <formula2>99999999999999</formula2>
    </dataValidation>
    <dataValidation sqref="AO61:AW61" showDropDown="0" showInputMessage="1" showErrorMessage="1" allowBlank="1" type="whole">
      <formula1>-99999999999999</formula1>
      <formula2>99999999999999</formula2>
    </dataValidation>
    <dataValidation sqref="AM15:AM16 AM18 AM20:AM26" showDropDown="0" showInputMessage="1" showErrorMessage="1" allowBlank="1" operator="equal"/>
    <dataValidation sqref="AN13:AW13" showDropDown="0" showInputMessage="0" showErrorMessage="1" allowBlank="1" errorTitle="Town/city/district" error="Town/City/District cannot be more than 50 characters." type="textLength" operator="lessThanOrEqual">
      <formula1>50</formula1>
    </dataValidation>
    <dataValidation sqref="E15" showDropDown="0" showInputMessage="0" showErrorMessage="1" allowBlank="1" error="Please select from the Dropdown." type="list" operator="lessThanOrEqual">
      <formula1>StateList</formula1>
    </dataValidation>
    <dataValidation sqref="AN8:AW8" showDropDown="0" showInputMessage="1" showErrorMessage="1" allowBlank="1" errorTitle="Aadhaar Number" error="Please enter valid aadhaar number" type="textLength" operator="equal">
      <formula1>12</formula1>
    </dataValidation>
    <dataValidation sqref="AN9:AW9" showDropDown="0" showInputMessage="1" showErrorMessage="1" allowBlank="1" errorTitle="Aadhaar Enrolment Id" error="Please enter the valid Aadhaar Enrolment ID" type="textLength" operator="equal">
      <formula1>28</formula1>
    </dataValidation>
    <dataValidation sqref="AB98:AM98" showDropDown="0" showInputMessage="0" showErrorMessage="1" allowBlank="1" errorTitle="Section 80CCD(1)" error="Section 80CCD(1) should be Numeric, Non negative, no decimal, upto 14 digits." type="whole">
      <formula1>0</formula1>
      <formula2>99999999999999</formula2>
    </dataValidation>
    <dataValidation sqref="AO151:AW151" showDropDown="0" showInputMessage="0" showErrorMessage="1" allowBlank="1" errorTitle="Interest payable u/s 234 C" error="Interest payable u/s 234 C  should be Numeric, Non negative, no decimal, upto 99,999,999,999,999" type="whole">
      <formula1>0</formula1>
      <formula2>99999999999999</formula2>
    </dataValidation>
    <dataValidation sqref="AB99:AM99" showDropDown="0" showInputMessage="0" showErrorMessage="1" allowBlank="1" errorTitle="Section 80CCD(1B)" error="Section 80CCD(1B) should be Numeric, Non negative, no decimal, upto 14 digits." type="whole">
      <formula1>0</formula1>
      <formula2>99999999999999</formula2>
    </dataValidation>
    <dataValidation sqref="AB97:AM97" showDropDown="0" showInputMessage="0" showErrorMessage="1" allowBlank="1" errorTitle="Section 80CCC" error="Section 80CCC should be Numeric, Non negative, no decimal, upto 14 digits." type="whole">
      <formula1>0</formula1>
      <formula2>99999999999999</formula2>
    </dataValidation>
    <dataValidation sqref="AO149:AW149" showDropDown="0" showInputMessage="1" showErrorMessage="1" allowBlank="1" errorTitle="Interest payable u/s 234 A" error="Interest payable u/s 234 A should be Numeric,   Non negative, no decimal, upto 99,999,999,999,999" type="whole">
      <formula1>0</formula1>
      <formula2>99999999999999</formula2>
    </dataValidation>
    <dataValidation sqref="AO150:AW150" showDropDown="0" showInputMessage="1" showErrorMessage="1" allowBlank="1" errorTitle="Interest payable u/s 234 B" error="Interast Payable u/s 234 B should be numeric ,Non-negative,no decimal and upto 99999999999999 " type="whole">
      <formula1>0</formula1>
      <formula2>99999999999999</formula2>
    </dataValidation>
    <dataValidation sqref="AO154" showDropDown="0" showInputMessage="0" showErrorMessage="1" allowBlank="1" errorTitle="TotTaxPlusIntrstPay" error="TotTaxPlusIntrstPay  Non negative, no decimal, upto 99,999,999,999,999" type="whole">
      <formula1>0</formula1>
      <formula2>99999999999999</formula2>
    </dataValidation>
    <dataValidation sqref="AO128:AO129" showDropDown="0" showInputMessage="0" showErrorMessage="1" allowBlank="1" errorTitle="TotalIncome" error="TotalIncome  no decimal, upto 99,999,999,999,999" type="whole">
      <formula1>-99999999999999</formula1>
      <formula2>99999999999999</formula2>
    </dataValidation>
    <dataValidation sqref="AB127:AM127" showDropDown="0" showInputMessage="0" showErrorMessage="1" allowBlank="1" errorTitle="Total" error="Total Non negative, no decimal, upto 99,999,999,999,999" type="whole">
      <formula1>0</formula1>
      <formula2>99999999999999</formula2>
    </dataValidation>
    <dataValidation sqref="AM122:AM123" showDropDown="0" showInputMessage="0" showErrorMessage="1" allowBlank="1" errorTitle="Section 80TTA" error="Section 80TTA  should be Numeric, Non negative, no decimal, upto 99,999,999,999,999" type="whole">
      <formula1>0</formula1>
      <formula2>99999999999999</formula2>
    </dataValidation>
    <dataValidation sqref="AB121:AM121" showDropDown="0" showInputMessage="0" showErrorMessage="1" allowBlank="1" errorTitle="Section 80RRB" error="Section 80RRB should be Numeric,  Non negative, no decimal, upto 99,999,999,999,999" type="whole">
      <formula1>0</formula1>
      <formula2>99999999999999</formula2>
    </dataValidation>
    <dataValidation sqref="AB120:AM120" showDropDown="0" showInputMessage="0" showErrorMessage="1" allowBlank="1" errorTitle="Section 80QQB" error="Section 80QQB  should be Numeric, Non negative, no decimal, upto 99,999,999,999,999" type="whole">
      <formula1>0</formula1>
      <formula2>99999999999999</formula2>
    </dataValidation>
    <dataValidation sqref="AM104" showDropDown="0" showInputMessage="0" showErrorMessage="1" allowBlank="1" errorTitle="Section 80CCG" error="Section 80CCG should be Numeric,  Non negative, no decimal, upto 99,999,999,999,999" type="whole">
      <formula1>0</formula1>
      <formula2>99999999999999</formula2>
    </dataValidation>
    <dataValidation sqref="AB101:AM101" showDropDown="0" showInputMessage="0" showErrorMessage="1" allowBlank="1" errorTitle="Section 80CCD(2)" error="Section 80CCD(2) should be Numeric, Non negative, no decimal, upto 14 digits." type="whole">
      <formula1>0</formula1>
      <formula2>99999999999999</formula2>
    </dataValidation>
    <dataValidation sqref="AB96" showDropDown="0" showInputMessage="0" showErrorMessage="1" allowBlank="1" errorTitle="Section 80C" error="Section 80C should be Numeric, Non negative, no decimal, upto 14 digits." type="whole">
      <formula1>0</formula1>
      <formula2>99999999999999</formula2>
    </dataValidation>
    <dataValidation sqref="O7:X7" showDropDown="0" showInputMessage="0" showErrorMessage="1" allowBlank="1" errorTitle="Middle Name" error="Middle name cannot exceed 25 characters" type="textLength" operator="lessThanOrEqual">
      <formula1>25</formula1>
    </dataValidation>
    <dataValidation sqref="Y7" showDropDown="0" showInputMessage="0" showErrorMessage="1" allowBlank="1" errorTitle="Last Name" error="Last Name cannot be more than 75 characters " type="textLength" operator="lessThanOrEqual">
      <formula1>75</formula1>
    </dataValidation>
    <dataValidation sqref="E13:V13" showDropDown="0" showInputMessage="0" showErrorMessage="1" allowBlank="1" errorTitle=" Road/Street/Post Office" error=" Road/Street/Post Office cannot be more than 50 characters." type="textLength" operator="lessThanOrEqual">
      <formula1>50</formula1>
    </dataValidation>
    <dataValidation sqref="W13:AM13" showDropDown="0" showInputMessage="0" showErrorMessage="1" allowBlank="1" errorTitle="Area/Locality" error="Area/Locality cannot be more than 50 characters." type="textLength" operator="lessThanOrEqual">
      <formula1>50</formula1>
    </dataValidation>
    <dataValidation sqref="E11:N11" showDropDown="0" showInputMessage="0" showErrorMessage="1" allowBlank="1" errorTitle="Flat/Door/Block No." error="Flat/Door/Block No. cannot be more than 50 characters." type="textLength" operator="lessThanOrEqual">
      <formula1>50</formula1>
    </dataValidation>
    <dataValidation sqref="AM106:AM107" showDropDown="0" showInputMessage="0" showErrorMessage="1" allowBlank="1" errorTitle="Section 80D" error="Section 80D  should be Numeric, Non negative, no decimal, upto 99,999,999,999,999" type="whole">
      <formula1>0</formula1>
      <formula2>99999999999999</formula2>
    </dataValidation>
    <dataValidation sqref="AB108:AM108" showDropDown="0" showInputMessage="0" showErrorMessage="1" allowBlank="1" errorTitle="Section 80DD" error="Section 80DD should be Numeric,  Non negative, no decimal upto 14 digits." type="whole">
      <formula1>0</formula1>
      <formula2>99999999999999</formula2>
    </dataValidation>
    <dataValidation sqref="AB109 AM109:AM110" showDropDown="0" showInputMessage="0" showErrorMessage="1" allowBlank="1" errorTitle="Section 80DDB" error="Section 80DDB should be Numeric,  Non negative, no decimal, upto 14 digits." type="whole">
      <formula1>0</formula1>
      <formula2>99999999999999</formula2>
    </dataValidation>
    <dataValidation sqref="AB111:AM111" showDropDown="0" showInputMessage="0" showErrorMessage="1" allowBlank="1" errorTitle="Section 80E" error="Section 80E  should be Numeric, Non negative, no decimal, upto 14 digits." type="whole">
      <formula1>0</formula1>
      <formula2>99999999999999</formula2>
    </dataValidation>
    <dataValidation sqref="AB115:AM115" showDropDown="0" showInputMessage="0" showErrorMessage="1" allowBlank="1" errorTitle="Section 80G" error="Section 80G should be Numeric,  Non negative, no decimal, upto 99,999,999,999,999" type="whole">
      <formula1>0</formula1>
      <formula2>99999999999999</formula2>
    </dataValidation>
    <dataValidation sqref="AB116:AM116" showDropDown="0" showInputMessage="0" showErrorMessage="1" allowBlank="1" errorTitle="Section 80GG" error="Section 80GG should be Numeric,  Non negative, no decimal, upto 14 digits." type="whole">
      <formula1>0</formula1>
      <formula2>99999999999999</formula2>
    </dataValidation>
    <dataValidation sqref="AB118:AM118" showDropDown="0" showInputMessage="0" showErrorMessage="1" allowBlank="1" errorTitle="Section 80GGA" error="Section 80GGA  should be Numeric, Non negative, no decimal, upto 99,999,999,999,999" type="whole">
      <formula1>0</formula1>
      <formula2>99999999999999</formula2>
    </dataValidation>
    <dataValidation sqref="AB119:AM119" showDropDown="0" showInputMessage="0" showErrorMessage="1" allowBlank="1" errorTitle="Section 80GGC" error="Section 80GGC should be Numeric,  Non negative, no decimal, upto 14 digits." type="whole">
      <formula1>0</formula1>
      <formula2>99999999999999</formula2>
    </dataValidation>
    <dataValidation sqref="AO140 AO141:AW141 AO142:AO143" showDropDown="0" showInputMessage="0" showErrorMessage="1" allowBlank="1" errorTitle="TotalTaxPayable" error="TotalTaxPayable  No decimal, upto 99,999,999,999,999 " type="whole">
      <formula1>0</formula1>
      <formula2>99999999999999</formula2>
    </dataValidation>
    <dataValidation sqref="O11:AM11" showDropDown="0" showInputMessage="0" showErrorMessage="1" allowBlank="1" errorTitle="Name ofPremises/Building/Village" error="Name of premises / building / village cannot be more than 50 characters." type="textLength" operator="lessThanOrEqual">
      <formula1>50</formula1>
    </dataValidation>
    <dataValidation sqref="E7:N7" showDropDown="0" showInputMessage="0" showErrorMessage="1" allowBlank="1" errorTitle="First Name" error="First name cannot exceed 25 characters" type="textLength" operator="lessThanOrEqual">
      <formula1>25</formula1>
    </dataValidation>
    <dataValidation sqref="AB112:AL112 AM112:AM114" showDropDown="0" showInputMessage="0" showErrorMessage="1" allowBlank="1" errorTitle="Section 80EE" error="Section 80EE  should be Numeric, Non negative, no decimal, upto 14 digits." type="whole">
      <formula1>0</formula1>
      <formula2>99999999999999</formula2>
    </dataValidation>
  </dataValidations>
  <hyperlinks>
    <hyperlink ref="F50" location="'Schedule EA 10(13A)'!A1" display="Sec 10(13A)-Allowance to meet expenditure incurred on house rent"/>
    <hyperlink ref="G63" location="'Schedule 24(b)'!A1" display="Interest payable on borrowed capital"/>
    <hyperlink ref="H96" location="'80C'!A1" display="80C - Life insurance premium, deferred annuity, contributions to provident fund, subscription to certain equity shares or debentures, etc."/>
    <hyperlink ref="H104" location="'80D'!A1" display="80D-Deduction in respect of Health Insurance premia. (Please fill 80D Schedule. This field is auto-populated from schedule 80D.)"/>
    <hyperlink ref="H108" location="'80U-80DD'!A1" display="80DD - Maintenance including medical treatment of a dependent who is a person with disability.(Please fill 80DD Schedule. This field is auto-populated from schedule 80DD.)"/>
    <hyperlink ref="H111" location="'80E_80EE_80EEA_80EEB'!A1" display="80E - Interest on loan taken for higher education"/>
    <hyperlink ref="H112" location="'80E_80EE_80EEA_80EEB'!A1" display="80EE - Interest on loan taken for residential house property"/>
    <hyperlink ref="H113" location="'80E_80EE_80EEA_80EEB'!A1" display="80EEA-Deduction in respect of interest on loan taken for certain house property"/>
    <hyperlink ref="H114" location="'80E_80EE_80EEA_80EEB'!A1" display="80EEB-Deduction in respect of purchase of electric vehicle"/>
    <hyperlink ref="H115" location="'80G'!A1" display="80G - Donations to certain funds, charitable institutions, etc. (Please fill 80G Schedule. This field is auto-populated from schedule 80G.)"/>
    <hyperlink ref="H118" location="'80GGA'!E7" display="80GGA - Certain donations for scientific  research or rural development (Please fill 80GGA Schedule. This field is auto-populated from schedule 80GGA.)"/>
    <hyperlink ref="H119" location="'80GGC'!A1" display="'80GGC'!A1"/>
    <hyperlink ref="H124" location="'80U-80DD'!A1" display="80U - In case of a person with disability.(Please fill 80U Schedule. This field is auto-populated from schedule 80U.)"/>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Stuti Badola</dc:creator>
  <dcterms:created xmlns:dcterms="http://purl.org/dc/terms/" xmlns:xsi="http://www.w3.org/2001/XMLSchema-instance" xsi:type="dcterms:W3CDTF">2025-08-18T18:32:37Z</dcterms:created>
  <dcterms:modified xmlns:dcterms="http://purl.org/dc/terms/" xmlns:xsi="http://www.w3.org/2001/XMLSchema-instance" xsi:type="dcterms:W3CDTF">2025-08-18T19:35:53Z</dcterms:modified>
  <cp:lastModifiedBy>Stuti Badola</cp:lastModifiedBy>
</cp:coreProperties>
</file>