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 Bernard\Documents\UTN\Fisica\"/>
    </mc:Choice>
  </mc:AlternateContent>
  <xr:revisionPtr revIDLastSave="0" documentId="13_ncr:1_{121C8131-3383-44D0-83D4-B3CF1A41CE41}" xr6:coauthVersionLast="47" xr6:coauthVersionMax="47" xr10:uidLastSave="{00000000-0000-0000-0000-000000000000}"/>
  <bookViews>
    <workbookView xWindow="28680" yWindow="-120" windowWidth="29040" windowHeight="15840" xr2:uid="{49395162-4F31-4427-BA9A-05B966F1B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G20" i="1"/>
  <c r="G21" i="1"/>
  <c r="G22" i="1"/>
  <c r="G23" i="1"/>
  <c r="G24" i="1"/>
  <c r="G25" i="1"/>
  <c r="G26" i="1"/>
  <c r="G27" i="1"/>
  <c r="G28" i="1"/>
  <c r="G29" i="1"/>
  <c r="G30" i="1"/>
  <c r="G19" i="1"/>
  <c r="F20" i="1"/>
  <c r="F21" i="1"/>
  <c r="F22" i="1"/>
  <c r="F23" i="1"/>
  <c r="F24" i="1"/>
  <c r="F25" i="1"/>
  <c r="F26" i="1"/>
  <c r="F27" i="1"/>
  <c r="F28" i="1"/>
  <c r="F29" i="1"/>
  <c r="F30" i="1"/>
  <c r="F19" i="1"/>
  <c r="F15" i="1" l="1"/>
  <c r="G15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K3" i="1"/>
  <c r="M3" i="1" s="1"/>
  <c r="O3" i="1" s="1"/>
  <c r="T3" i="1" s="1"/>
  <c r="J3" i="1"/>
  <c r="L3" i="1" s="1"/>
  <c r="N3" i="1" s="1"/>
  <c r="I3" i="1"/>
  <c r="H3" i="1"/>
  <c r="F3" i="1" s="1"/>
</calcChain>
</file>

<file path=xl/sharedStrings.xml><?xml version="1.0" encoding="utf-8"?>
<sst xmlns="http://schemas.openxmlformats.org/spreadsheetml/2006/main" count="36" uniqueCount="21">
  <si>
    <t>Altura</t>
  </si>
  <si>
    <t>Diametro</t>
  </si>
  <si>
    <t>Medidas</t>
  </si>
  <si>
    <t>Nro medida</t>
  </si>
  <si>
    <t>Calculos</t>
  </si>
  <si>
    <t>Error Total D</t>
  </si>
  <si>
    <t>Error Total h</t>
  </si>
  <si>
    <t>Sxm D</t>
  </si>
  <si>
    <t>Sxm h</t>
  </si>
  <si>
    <t>Sx D</t>
  </si>
  <si>
    <t>Sx h</t>
  </si>
  <si>
    <t>Promedio D</t>
  </si>
  <si>
    <t>Promedio h</t>
  </si>
  <si>
    <t>Promedio V</t>
  </si>
  <si>
    <t>Error Total V</t>
  </si>
  <si>
    <t>Frecuencia</t>
  </si>
  <si>
    <t>25,36-25,38</t>
  </si>
  <si>
    <t>25,33-25,35</t>
  </si>
  <si>
    <t>25,30-25,32</t>
  </si>
  <si>
    <t>25,29-25,31</t>
  </si>
  <si>
    <t>25,26-25,28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</si>
</sst>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2" fontId="0" fillId="0" borderId="8" xfId="0" applyNumberFormat="1" applyBorder="1"/>
    <xf numFmtId="164" fontId="0" fillId="0" borderId="9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0" xfId="0" applyAlignment="1"/>
    <xf numFmtId="165" fontId="0" fillId="0" borderId="8" xfId="0" applyNumberFormat="1" applyBorder="1"/>
    <xf numFmtId="164" fontId="0" fillId="0" borderId="8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9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1" xfId="0" applyNumberFormat="1" applyBorder="1"/>
    <xf numFmtId="0" fontId="0" fillId="0" borderId="10" xfId="0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  <a:r>
              <a:rPr lang="es-ES" baseline="0"/>
              <a:t> de medidas de altura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6708333333333336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Altura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Sheet1!$C$19:$C$23</c:f>
              <c:numCache>
                <c:formatCode>General</c:formatCode>
                <c:ptCount val="5"/>
                <c:pt idx="0">
                  <c:v>18.8</c:v>
                </c:pt>
                <c:pt idx="1">
                  <c:v>18.850000000000001</c:v>
                </c:pt>
                <c:pt idx="2">
                  <c:v>18.899999999999999</c:v>
                </c:pt>
                <c:pt idx="3">
                  <c:v>18.95</c:v>
                </c:pt>
                <c:pt idx="4">
                  <c:v>19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B4C-B247-15D10671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3193408"/>
        <c:axId val="1471191680"/>
      </c:barChart>
      <c:lineChart>
        <c:grouping val="standard"/>
        <c:varyColors val="0"/>
        <c:ser>
          <c:idx val="1"/>
          <c:order val="1"/>
          <c:tx>
            <c:v>Poligono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Sheet1!$C$19:$C$23</c:f>
              <c:numCache>
                <c:formatCode>General</c:formatCode>
                <c:ptCount val="5"/>
                <c:pt idx="0">
                  <c:v>18.8</c:v>
                </c:pt>
                <c:pt idx="1">
                  <c:v>18.850000000000001</c:v>
                </c:pt>
                <c:pt idx="2">
                  <c:v>18.899999999999999</c:v>
                </c:pt>
                <c:pt idx="3">
                  <c:v>18.95</c:v>
                </c:pt>
                <c:pt idx="4">
                  <c:v>19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C-4B4C-B247-15D10671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193408"/>
        <c:axId val="1471191680"/>
      </c:lineChart>
      <c:catAx>
        <c:axId val="11731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191680"/>
        <c:crosses val="autoZero"/>
        <c:auto val="1"/>
        <c:lblAlgn val="ctr"/>
        <c:lblOffset val="100"/>
        <c:noMultiLvlLbl val="0"/>
      </c:catAx>
      <c:valAx>
        <c:axId val="1471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193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  <a:r>
              <a:rPr lang="es-ES" baseline="0"/>
              <a:t> de medidas de diámetro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6708333333333336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Altura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Sheet1!$F$53:$F$57</c:f>
              <c:strCache>
                <c:ptCount val="5"/>
                <c:pt idx="0">
                  <c:v>25,26-25,28</c:v>
                </c:pt>
                <c:pt idx="1">
                  <c:v>25,29-25,31</c:v>
                </c:pt>
                <c:pt idx="2">
                  <c:v>25,30-25,32</c:v>
                </c:pt>
                <c:pt idx="3">
                  <c:v>25,33-25,35</c:v>
                </c:pt>
                <c:pt idx="4">
                  <c:v>25,36-25,38</c:v>
                </c:pt>
              </c:strCache>
            </c:str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B-4D6B-92EC-F5A25B6A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3193408"/>
        <c:axId val="1471191680"/>
      </c:barChart>
      <c:lineChart>
        <c:grouping val="standard"/>
        <c:varyColors val="0"/>
        <c:ser>
          <c:idx val="1"/>
          <c:order val="1"/>
          <c:tx>
            <c:v>Poligono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Sheet1!$F$53:$F$57</c:f>
              <c:strCache>
                <c:ptCount val="5"/>
                <c:pt idx="0">
                  <c:v>25,26-25,28</c:v>
                </c:pt>
                <c:pt idx="1">
                  <c:v>25,29-25,31</c:v>
                </c:pt>
                <c:pt idx="2">
                  <c:v>25,30-25,32</c:v>
                </c:pt>
                <c:pt idx="3">
                  <c:v>25,33-25,35</c:v>
                </c:pt>
                <c:pt idx="4">
                  <c:v>25,36-25,38</c:v>
                </c:pt>
              </c:strCache>
            </c:str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C-400F-A883-879CB48A9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193408"/>
        <c:axId val="1471191680"/>
      </c:lineChart>
      <c:catAx>
        <c:axId val="11731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191680"/>
        <c:crosses val="autoZero"/>
        <c:auto val="1"/>
        <c:lblAlgn val="ctr"/>
        <c:lblOffset val="100"/>
        <c:noMultiLvlLbl val="0"/>
      </c:catAx>
      <c:valAx>
        <c:axId val="1471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193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231595</xdr:colOff>
      <xdr:row>6</xdr:row>
      <xdr:rowOff>11912</xdr:rowOff>
    </xdr:from>
    <xdr:to>
      <xdr:col>19</xdr:col>
      <xdr:colOff>397247</xdr:colOff>
      <xdr:row>22</xdr:row>
      <xdr:rowOff>12741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7D197-73A8-4089-B348-D152FB34D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26</xdr:row>
      <xdr:rowOff>114300</xdr:rowOff>
    </xdr:from>
    <xdr:to>
      <xdr:col>16</xdr:col>
      <xdr:colOff>436494</xdr:colOff>
      <xdr:row>42</xdr:row>
      <xdr:rowOff>105604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D8F50-715C-423E-8657-5A7B4D785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7F1C-78F0-45B7-9B02-6957FF89D9A8}">
  <dimension ref="A1:U57"/>
  <sheetViews>
    <sheetView tabSelected="1" topLeftCell="A22" zoomScale="115" zoomScaleNormal="115" workbookViewId="0">
      <selection activeCell="S40" sqref="S40"/>
    </sheetView>
  </sheetViews>
  <sheetFormatPr defaultRowHeight="15" x14ac:dyDescent="0.25"/>
  <cols>
    <col min="3" max="3" width="12.5703125" customWidth="1"/>
    <col min="4" max="4" width="10.28515625" customWidth="1"/>
    <col min="5" max="5" width="11.7109375" customWidth="1"/>
    <col min="6" max="7" width="12.5703125" bestFit="1" customWidth="1"/>
    <col min="8" max="8" width="11.85546875" customWidth="1"/>
    <col min="9" max="9" width="11.42578125" bestFit="1" customWidth="1"/>
    <col min="10" max="13" width="6.7109375" bestFit="1" customWidth="1"/>
    <col min="14" max="14" width="11.7109375" bestFit="1" customWidth="1"/>
    <col min="15" max="15" width="11.85546875" bestFit="1" customWidth="1"/>
    <col min="19" max="19" width="18.5703125" bestFit="1" customWidth="1"/>
    <col min="20" max="20" width="14" bestFit="1" customWidth="1"/>
  </cols>
  <sheetData>
    <row r="1" spans="3:21" x14ac:dyDescent="0.25">
      <c r="C1" s="29" t="s">
        <v>2</v>
      </c>
      <c r="D1" s="30"/>
      <c r="E1" s="31"/>
      <c r="H1" s="29" t="s">
        <v>4</v>
      </c>
      <c r="I1" s="30"/>
      <c r="J1" s="30"/>
      <c r="K1" s="30"/>
      <c r="L1" s="30"/>
      <c r="M1" s="30"/>
      <c r="N1" s="30"/>
      <c r="O1" s="31"/>
      <c r="S1" s="29" t="s">
        <v>4</v>
      </c>
      <c r="T1" s="31"/>
      <c r="U1" s="12"/>
    </row>
    <row r="2" spans="3:21" x14ac:dyDescent="0.25">
      <c r="C2" s="2" t="s">
        <v>3</v>
      </c>
      <c r="D2" s="1" t="s">
        <v>0</v>
      </c>
      <c r="E2" s="3" t="s">
        <v>1</v>
      </c>
      <c r="H2" s="2" t="s">
        <v>12</v>
      </c>
      <c r="I2" s="1" t="s">
        <v>11</v>
      </c>
      <c r="J2" s="1" t="s">
        <v>10</v>
      </c>
      <c r="K2" s="1" t="s">
        <v>9</v>
      </c>
      <c r="L2" s="1" t="s">
        <v>8</v>
      </c>
      <c r="M2" s="1" t="s">
        <v>7</v>
      </c>
      <c r="N2" s="1" t="s">
        <v>6</v>
      </c>
      <c r="O2" s="3" t="s">
        <v>5</v>
      </c>
      <c r="S2" s="15" t="s">
        <v>13</v>
      </c>
      <c r="T2" s="16" t="s">
        <v>14</v>
      </c>
    </row>
    <row r="3" spans="3:21" ht="15.75" thickBot="1" x14ac:dyDescent="0.3">
      <c r="C3" s="2">
        <v>1</v>
      </c>
      <c r="D3" s="7">
        <v>19</v>
      </c>
      <c r="E3" s="10">
        <v>25.34</v>
      </c>
      <c r="F3" s="23">
        <f>D3-$H$3</f>
        <v>8.3333333333332149E-2</v>
      </c>
      <c r="G3" s="23">
        <f>E3-$I$3</f>
        <v>1.0000000000001563E-2</v>
      </c>
      <c r="H3" s="18">
        <f>AVERAGE(D3:D14)</f>
        <v>18.916666666666668</v>
      </c>
      <c r="I3" s="8">
        <f>AVERAGE(E3:E14)</f>
        <v>25.33</v>
      </c>
      <c r="J3" s="13">
        <f>_xlfn.STDEV.S(D3:D14)</f>
        <v>7.784989441615188E-2</v>
      </c>
      <c r="K3" s="13">
        <f>_xlfn.STDEV.S(E3:E14)</f>
        <v>3.9772077916776817E-2</v>
      </c>
      <c r="L3" s="13">
        <f>J3/SQRT(C14)</f>
        <v>2.2473328748774616E-2</v>
      </c>
      <c r="M3" s="13">
        <f>K3/SQRT(C14)</f>
        <v>1.1481209945740933E-2</v>
      </c>
      <c r="N3" s="14">
        <f>SQRT(0.01^2+L3^2)</f>
        <v>2.4597774392218896E-2</v>
      </c>
      <c r="O3" s="9">
        <f>SQRT(0.003^2+M3^2)</f>
        <v>1.1866683690828727E-2</v>
      </c>
      <c r="S3" s="4">
        <v>9532.5</v>
      </c>
      <c r="T3" s="17">
        <f>SQRT((4*O3^2/I3^2)+(N3/H3)^2)*S3</f>
        <v>15.278032017838706</v>
      </c>
    </row>
    <row r="4" spans="3:21" x14ac:dyDescent="0.25">
      <c r="C4" s="2">
        <v>2</v>
      </c>
      <c r="D4" s="7">
        <v>19</v>
      </c>
      <c r="E4" s="10">
        <v>25.33</v>
      </c>
      <c r="F4" s="23">
        <f t="shared" ref="F4:F14" si="0">D4-$H$3</f>
        <v>8.3333333333332149E-2</v>
      </c>
      <c r="G4" s="23">
        <f t="shared" ref="G4:G14" si="1">E4-$I$3</f>
        <v>0</v>
      </c>
    </row>
    <row r="5" spans="3:21" x14ac:dyDescent="0.25">
      <c r="C5" s="2">
        <v>3</v>
      </c>
      <c r="D5" s="7">
        <v>18.95</v>
      </c>
      <c r="E5" s="10">
        <v>25.31</v>
      </c>
      <c r="F5" s="23">
        <f t="shared" si="0"/>
        <v>3.3333333333331439E-2</v>
      </c>
      <c r="G5" s="23">
        <f t="shared" si="1"/>
        <v>-1.9999999999999574E-2</v>
      </c>
    </row>
    <row r="6" spans="3:21" x14ac:dyDescent="0.25">
      <c r="C6" s="2">
        <v>4</v>
      </c>
      <c r="D6" s="7">
        <v>18.8</v>
      </c>
      <c r="E6" s="10">
        <v>25.32</v>
      </c>
      <c r="F6" s="23">
        <f t="shared" si="0"/>
        <v>-0.11666666666666714</v>
      </c>
      <c r="G6" s="23">
        <f t="shared" si="1"/>
        <v>-9.9999999999980105E-3</v>
      </c>
    </row>
    <row r="7" spans="3:21" x14ac:dyDescent="0.25">
      <c r="C7" s="2">
        <v>5</v>
      </c>
      <c r="D7" s="7">
        <v>18.95</v>
      </c>
      <c r="E7" s="10">
        <v>25.38</v>
      </c>
      <c r="F7" s="23">
        <f t="shared" si="0"/>
        <v>3.3333333333331439E-2</v>
      </c>
      <c r="G7" s="23">
        <f t="shared" si="1"/>
        <v>5.0000000000000711E-2</v>
      </c>
    </row>
    <row r="8" spans="3:21" x14ac:dyDescent="0.25">
      <c r="C8" s="2">
        <v>6</v>
      </c>
      <c r="D8" s="7">
        <v>19</v>
      </c>
      <c r="E8" s="10">
        <v>25.3</v>
      </c>
      <c r="F8" s="23">
        <f t="shared" si="0"/>
        <v>8.3333333333332149E-2</v>
      </c>
      <c r="G8" s="23">
        <f t="shared" si="1"/>
        <v>-2.9999999999997584E-2</v>
      </c>
    </row>
    <row r="9" spans="3:21" x14ac:dyDescent="0.25">
      <c r="C9" s="2">
        <v>7</v>
      </c>
      <c r="D9" s="7">
        <v>18.8</v>
      </c>
      <c r="E9" s="10">
        <v>25.35</v>
      </c>
      <c r="F9" s="23">
        <f t="shared" si="0"/>
        <v>-0.11666666666666714</v>
      </c>
      <c r="G9" s="23">
        <f t="shared" si="1"/>
        <v>2.0000000000003126E-2</v>
      </c>
    </row>
    <row r="10" spans="3:21" x14ac:dyDescent="0.25">
      <c r="C10" s="2">
        <v>8</v>
      </c>
      <c r="D10" s="7">
        <v>18.899999999999999</v>
      </c>
      <c r="E10" s="10">
        <v>25.26</v>
      </c>
      <c r="F10" s="23">
        <f t="shared" si="0"/>
        <v>-1.6666666666669272E-2</v>
      </c>
      <c r="G10" s="23">
        <f t="shared" si="1"/>
        <v>-6.9999999999996732E-2</v>
      </c>
    </row>
    <row r="11" spans="3:21" x14ac:dyDescent="0.25">
      <c r="C11" s="2">
        <v>9</v>
      </c>
      <c r="D11" s="7">
        <v>18.899999999999999</v>
      </c>
      <c r="E11" s="10">
        <v>25.37</v>
      </c>
      <c r="F11" s="23">
        <f t="shared" si="0"/>
        <v>-1.6666666666669272E-2</v>
      </c>
      <c r="G11" s="23">
        <f t="shared" si="1"/>
        <v>4.00000000000027E-2</v>
      </c>
    </row>
    <row r="12" spans="3:21" x14ac:dyDescent="0.25">
      <c r="C12" s="2">
        <v>10</v>
      </c>
      <c r="D12" s="7">
        <v>19</v>
      </c>
      <c r="E12" s="10">
        <v>25.38</v>
      </c>
      <c r="F12" s="23">
        <f t="shared" si="0"/>
        <v>8.3333333333332149E-2</v>
      </c>
      <c r="G12" s="23">
        <f t="shared" si="1"/>
        <v>5.0000000000000711E-2</v>
      </c>
    </row>
    <row r="13" spans="3:21" x14ac:dyDescent="0.25">
      <c r="C13" s="2">
        <v>11</v>
      </c>
      <c r="D13" s="7">
        <v>18.850000000000001</v>
      </c>
      <c r="E13" s="10">
        <v>25.35</v>
      </c>
      <c r="F13" s="23">
        <f t="shared" si="0"/>
        <v>-6.666666666666643E-2</v>
      </c>
      <c r="G13" s="23">
        <f t="shared" si="1"/>
        <v>2.0000000000003126E-2</v>
      </c>
    </row>
    <row r="14" spans="3:21" ht="15.75" thickBot="1" x14ac:dyDescent="0.3">
      <c r="C14" s="4">
        <v>12</v>
      </c>
      <c r="D14" s="8">
        <v>18.850000000000001</v>
      </c>
      <c r="E14" s="11">
        <v>25.27</v>
      </c>
      <c r="F14" s="23">
        <f t="shared" si="0"/>
        <v>-6.666666666666643E-2</v>
      </c>
      <c r="G14" s="23">
        <f t="shared" si="1"/>
        <v>-5.9999999999998721E-2</v>
      </c>
    </row>
    <row r="15" spans="3:21" x14ac:dyDescent="0.25">
      <c r="F15" s="26">
        <f>SUM(F3:F14)</f>
        <v>-1.4210854715202004E-14</v>
      </c>
      <c r="G15" s="26">
        <f>SUM(G3:G14)</f>
        <v>2.1316282072803006E-14</v>
      </c>
    </row>
    <row r="16" spans="3:21" ht="15.75" thickBot="1" x14ac:dyDescent="0.3"/>
    <row r="17" spans="1:7" x14ac:dyDescent="0.25">
      <c r="A17" s="29" t="s">
        <v>15</v>
      </c>
      <c r="B17" s="30"/>
      <c r="C17" s="30"/>
      <c r="D17" s="31"/>
    </row>
    <row r="18" spans="1:7" x14ac:dyDescent="0.25">
      <c r="A18" s="2" t="s">
        <v>1</v>
      </c>
      <c r="B18" s="1" t="s">
        <v>15</v>
      </c>
      <c r="C18" s="1" t="s">
        <v>0</v>
      </c>
      <c r="D18" s="3" t="s">
        <v>15</v>
      </c>
      <c r="E18" t="s">
        <v>1</v>
      </c>
      <c r="F18" t="s">
        <v>15</v>
      </c>
    </row>
    <row r="19" spans="1:7" x14ac:dyDescent="0.25">
      <c r="A19" s="20">
        <v>25.26</v>
      </c>
      <c r="B19" s="1">
        <v>1</v>
      </c>
      <c r="C19" s="1">
        <v>18.8</v>
      </c>
      <c r="D19" s="3">
        <v>2</v>
      </c>
      <c r="F19" s="24">
        <f>F3^2</f>
        <v>6.9444444444442472E-3</v>
      </c>
      <c r="G19" s="25">
        <f>G3^2</f>
        <v>1.0000000000003127E-4</v>
      </c>
    </row>
    <row r="20" spans="1:7" x14ac:dyDescent="0.25">
      <c r="A20" s="20">
        <v>25.27</v>
      </c>
      <c r="B20" s="1">
        <v>1</v>
      </c>
      <c r="C20" s="1">
        <v>18.850000000000001</v>
      </c>
      <c r="D20" s="3">
        <v>2</v>
      </c>
      <c r="F20" s="24">
        <f t="shared" ref="F20:G30" si="2">F4^2</f>
        <v>6.9444444444442472E-3</v>
      </c>
      <c r="G20" s="25">
        <f t="shared" si="2"/>
        <v>0</v>
      </c>
    </row>
    <row r="21" spans="1:7" x14ac:dyDescent="0.25">
      <c r="A21" s="20">
        <v>25.3</v>
      </c>
      <c r="B21" s="1">
        <v>1</v>
      </c>
      <c r="C21" s="1">
        <v>18.899999999999999</v>
      </c>
      <c r="D21" s="3">
        <v>2</v>
      </c>
      <c r="F21" s="24">
        <f t="shared" si="2"/>
        <v>1.1111111111109847E-3</v>
      </c>
      <c r="G21" s="25">
        <f t="shared" si="2"/>
        <v>3.9999999999998294E-4</v>
      </c>
    </row>
    <row r="22" spans="1:7" x14ac:dyDescent="0.25">
      <c r="A22" s="20">
        <v>25.31</v>
      </c>
      <c r="B22" s="1">
        <v>1</v>
      </c>
      <c r="C22" s="1">
        <v>18.95</v>
      </c>
      <c r="D22" s="3">
        <v>2</v>
      </c>
      <c r="F22" s="24">
        <f t="shared" si="2"/>
        <v>1.3611111111111221E-2</v>
      </c>
      <c r="G22" s="25">
        <f t="shared" si="2"/>
        <v>9.9999999999960215E-5</v>
      </c>
    </row>
    <row r="23" spans="1:7" x14ac:dyDescent="0.25">
      <c r="A23" s="20">
        <v>25.32</v>
      </c>
      <c r="B23" s="1">
        <v>1</v>
      </c>
      <c r="C23" s="1">
        <v>19</v>
      </c>
      <c r="D23" s="3">
        <v>4</v>
      </c>
      <c r="F23" s="24">
        <f t="shared" si="2"/>
        <v>1.1111111111109847E-3</v>
      </c>
      <c r="G23" s="25">
        <f t="shared" si="2"/>
        <v>2.5000000000000712E-3</v>
      </c>
    </row>
    <row r="24" spans="1:7" x14ac:dyDescent="0.25">
      <c r="A24" s="20">
        <v>25.33</v>
      </c>
      <c r="B24" s="1">
        <v>1</v>
      </c>
      <c r="C24" s="27" t="s">
        <v>15</v>
      </c>
      <c r="D24" s="28"/>
      <c r="F24" s="24">
        <f t="shared" si="2"/>
        <v>6.9444444444442472E-3</v>
      </c>
      <c r="G24" s="25">
        <f t="shared" si="2"/>
        <v>8.9999999999985502E-4</v>
      </c>
    </row>
    <row r="25" spans="1:7" x14ac:dyDescent="0.25">
      <c r="A25" s="20">
        <v>25.34</v>
      </c>
      <c r="B25" s="1">
        <v>1</v>
      </c>
      <c r="C25" s="1" t="s">
        <v>1</v>
      </c>
      <c r="D25" s="3" t="s">
        <v>15</v>
      </c>
      <c r="F25" s="24">
        <f t="shared" si="2"/>
        <v>1.3611111111111221E-2</v>
      </c>
      <c r="G25" s="25">
        <f t="shared" si="2"/>
        <v>4.0000000000012508E-4</v>
      </c>
    </row>
    <row r="26" spans="1:7" x14ac:dyDescent="0.25">
      <c r="A26" s="20">
        <v>25.35</v>
      </c>
      <c r="B26" s="1">
        <v>2</v>
      </c>
      <c r="C26" s="7">
        <v>25.26</v>
      </c>
      <c r="D26" s="3">
        <v>1</v>
      </c>
      <c r="F26" s="24">
        <f t="shared" si="2"/>
        <v>2.7777777777786462E-4</v>
      </c>
      <c r="G26" s="25">
        <f t="shared" si="2"/>
        <v>4.8999999999995427E-3</v>
      </c>
    </row>
    <row r="27" spans="1:7" x14ac:dyDescent="0.25">
      <c r="A27" s="20">
        <v>25.37</v>
      </c>
      <c r="B27" s="1">
        <v>1</v>
      </c>
      <c r="C27" s="7">
        <v>25.27</v>
      </c>
      <c r="D27" s="3">
        <v>1</v>
      </c>
      <c r="F27" s="24">
        <f t="shared" si="2"/>
        <v>2.7777777777786462E-4</v>
      </c>
      <c r="G27" s="25">
        <f t="shared" si="2"/>
        <v>1.600000000000216E-3</v>
      </c>
    </row>
    <row r="28" spans="1:7" ht="15.75" thickBot="1" x14ac:dyDescent="0.3">
      <c r="A28" s="18">
        <v>25.38</v>
      </c>
      <c r="B28" s="5">
        <v>2</v>
      </c>
      <c r="C28" s="8">
        <v>25.3</v>
      </c>
      <c r="D28" s="6">
        <v>1</v>
      </c>
      <c r="F28" s="24">
        <f t="shared" si="2"/>
        <v>6.9444444444442472E-3</v>
      </c>
      <c r="G28" s="25">
        <f t="shared" si="2"/>
        <v>2.5000000000000712E-3</v>
      </c>
    </row>
    <row r="29" spans="1:7" x14ac:dyDescent="0.25">
      <c r="C29" s="21">
        <v>25.31</v>
      </c>
      <c r="D29" s="22">
        <v>1</v>
      </c>
      <c r="F29" s="24">
        <f t="shared" si="2"/>
        <v>4.4444444444444132E-3</v>
      </c>
      <c r="G29" s="25">
        <f t="shared" si="2"/>
        <v>4.0000000000012508E-4</v>
      </c>
    </row>
    <row r="30" spans="1:7" x14ac:dyDescent="0.25">
      <c r="C30" s="20">
        <v>25.32</v>
      </c>
      <c r="D30" s="3">
        <v>1</v>
      </c>
      <c r="F30" s="24">
        <f t="shared" si="2"/>
        <v>4.4444444444444132E-3</v>
      </c>
      <c r="G30" s="25">
        <f t="shared" si="2"/>
        <v>3.5999999999998464E-3</v>
      </c>
    </row>
    <row r="31" spans="1:7" x14ac:dyDescent="0.25">
      <c r="C31" s="20">
        <v>25.33</v>
      </c>
      <c r="D31" s="3">
        <v>1</v>
      </c>
      <c r="F31" s="23">
        <f>SUM(F19:F30)</f>
        <v>6.6666666666665944E-2</v>
      </c>
      <c r="G31" s="23">
        <f>SUM(G19:G30)</f>
        <v>1.7399999999999829E-2</v>
      </c>
    </row>
    <row r="32" spans="1:7" x14ac:dyDescent="0.25">
      <c r="C32" s="20">
        <v>25.34</v>
      </c>
      <c r="D32" s="3">
        <v>1</v>
      </c>
      <c r="F32" s="23"/>
    </row>
    <row r="33" spans="3:6" x14ac:dyDescent="0.25">
      <c r="C33" s="20">
        <v>25.35</v>
      </c>
      <c r="D33" s="3">
        <v>2</v>
      </c>
      <c r="F33" s="23"/>
    </row>
    <row r="34" spans="3:6" x14ac:dyDescent="0.25">
      <c r="C34" s="20">
        <v>25.37</v>
      </c>
      <c r="D34" s="3">
        <v>1</v>
      </c>
    </row>
    <row r="35" spans="3:6" ht="15.75" thickBot="1" x14ac:dyDescent="0.3">
      <c r="C35" s="18">
        <v>25.38</v>
      </c>
      <c r="D35" s="6">
        <v>2</v>
      </c>
    </row>
    <row r="36" spans="3:6" x14ac:dyDescent="0.25">
      <c r="C36" s="19"/>
    </row>
    <row r="37" spans="3:6" ht="15.75" thickBot="1" x14ac:dyDescent="0.3">
      <c r="C37" s="11"/>
    </row>
    <row r="40" spans="3:6" x14ac:dyDescent="0.25">
      <c r="D40" s="20">
        <v>25.26</v>
      </c>
      <c r="E40" s="1">
        <v>1</v>
      </c>
    </row>
    <row r="41" spans="3:6" x14ac:dyDescent="0.25">
      <c r="D41" s="20">
        <v>25.27</v>
      </c>
      <c r="E41" s="1">
        <v>1</v>
      </c>
    </row>
    <row r="42" spans="3:6" x14ac:dyDescent="0.25">
      <c r="D42" s="20">
        <v>25.3</v>
      </c>
      <c r="E42" s="1">
        <v>1</v>
      </c>
    </row>
    <row r="43" spans="3:6" x14ac:dyDescent="0.25">
      <c r="D43" s="20">
        <v>25.31</v>
      </c>
      <c r="E43" s="1">
        <v>1</v>
      </c>
    </row>
    <row r="44" spans="3:6" x14ac:dyDescent="0.25">
      <c r="D44" s="20">
        <v>25.32</v>
      </c>
      <c r="E44" s="1">
        <v>1</v>
      </c>
    </row>
    <row r="45" spans="3:6" x14ac:dyDescent="0.25">
      <c r="D45" s="20">
        <v>25.33</v>
      </c>
      <c r="E45" s="1">
        <v>1</v>
      </c>
    </row>
    <row r="46" spans="3:6" x14ac:dyDescent="0.25">
      <c r="D46" s="20">
        <v>25.34</v>
      </c>
      <c r="E46" s="1">
        <v>1</v>
      </c>
    </row>
    <row r="47" spans="3:6" x14ac:dyDescent="0.25">
      <c r="D47" s="20">
        <v>25.35</v>
      </c>
      <c r="E47" s="1">
        <v>2</v>
      </c>
    </row>
    <row r="48" spans="3:6" x14ac:dyDescent="0.25">
      <c r="D48" s="20">
        <v>25.37</v>
      </c>
      <c r="E48" s="1">
        <v>1</v>
      </c>
    </row>
    <row r="49" spans="3:8" ht="15.75" thickBot="1" x14ac:dyDescent="0.3">
      <c r="D49" s="18">
        <v>25.38</v>
      </c>
      <c r="E49" s="5">
        <v>2</v>
      </c>
    </row>
    <row r="53" spans="3:8" x14ac:dyDescent="0.25">
      <c r="C53" t="s">
        <v>16</v>
      </c>
      <c r="D53">
        <v>3</v>
      </c>
      <c r="F53" t="s">
        <v>20</v>
      </c>
      <c r="G53">
        <v>2</v>
      </c>
      <c r="H53">
        <v>2</v>
      </c>
    </row>
    <row r="54" spans="3:8" x14ac:dyDescent="0.25">
      <c r="C54" t="s">
        <v>17</v>
      </c>
      <c r="D54">
        <v>4</v>
      </c>
      <c r="F54" t="s">
        <v>19</v>
      </c>
      <c r="G54">
        <v>2</v>
      </c>
    </row>
    <row r="55" spans="3:8" x14ac:dyDescent="0.25">
      <c r="C55" t="s">
        <v>18</v>
      </c>
      <c r="D55">
        <v>3</v>
      </c>
      <c r="F55" t="s">
        <v>18</v>
      </c>
      <c r="G55">
        <v>3</v>
      </c>
    </row>
    <row r="56" spans="3:8" x14ac:dyDescent="0.25">
      <c r="C56" t="s">
        <v>19</v>
      </c>
      <c r="D56">
        <v>2</v>
      </c>
      <c r="F56" t="s">
        <v>17</v>
      </c>
      <c r="G56">
        <v>4</v>
      </c>
    </row>
    <row r="57" spans="3:8" x14ac:dyDescent="0.25">
      <c r="C57" t="s">
        <v>20</v>
      </c>
      <c r="D57">
        <v>2</v>
      </c>
      <c r="F57" t="s">
        <v>16</v>
      </c>
      <c r="G57">
        <v>3</v>
      </c>
    </row>
  </sheetData>
  <sortState xmlns:xlrd2="http://schemas.microsoft.com/office/spreadsheetml/2017/richdata2" ref="C26:C37">
    <sortCondition ref="C26:C37"/>
  </sortState>
  <mergeCells count="5">
    <mergeCell ref="C24:D24"/>
    <mergeCell ref="A17:D17"/>
    <mergeCell ref="C1:E1"/>
    <mergeCell ref="H1:O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bernard</dc:creator>
  <cp:lastModifiedBy>maxi bernard</cp:lastModifiedBy>
  <dcterms:created xsi:type="dcterms:W3CDTF">2022-04-11T20:45:46Z</dcterms:created>
  <dcterms:modified xsi:type="dcterms:W3CDTF">2022-04-22T20:41:28Z</dcterms:modified>
</cp:coreProperties>
</file>