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educn-my.sharepoint.com/personal/12024017_zju_edu_cn/Documents/KirinArm/script/"/>
    </mc:Choice>
  </mc:AlternateContent>
  <xr:revisionPtr revIDLastSave="104" documentId="8_{7D66E4D2-682D-40EF-A044-80FEAEE1A34E}" xr6:coauthVersionLast="36" xr6:coauthVersionMax="36" xr10:uidLastSave="{98168CFA-8302-4435-9ECC-BF106E354EFE}"/>
  <bookViews>
    <workbookView xWindow="0" yWindow="0" windowWidth="21600" windowHeight="10065" xr2:uid="{C149780A-DD0F-4DE4-BA63-C8FE3995CD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H30" i="1"/>
  <c r="I30" i="1"/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G15" i="1" s="1"/>
  <c r="F14" i="1"/>
  <c r="G14" i="1" s="1"/>
  <c r="F13" i="1"/>
  <c r="G13" i="1" s="1"/>
</calcChain>
</file>

<file path=xl/sharedStrings.xml><?xml version="1.0" encoding="utf-8"?>
<sst xmlns="http://schemas.openxmlformats.org/spreadsheetml/2006/main" count="74" uniqueCount="72">
  <si>
    <t>电机参数数据库</t>
    <phoneticPr fontId="1" type="noConversion"/>
  </si>
  <si>
    <t>Nominal Torque</t>
    <phoneticPr fontId="1" type="noConversion"/>
  </si>
  <si>
    <t>Mass (kg)</t>
    <phoneticPr fontId="1" type="noConversion"/>
  </si>
  <si>
    <t>Type</t>
    <phoneticPr fontId="1" type="noConversion"/>
  </si>
  <si>
    <t>优化用到的参数</t>
    <phoneticPr fontId="1" type="noConversion"/>
  </si>
  <si>
    <t>url link</t>
    <phoneticPr fontId="1" type="noConversion"/>
  </si>
  <si>
    <t>其他参数</t>
    <phoneticPr fontId="1" type="noConversion"/>
  </si>
  <si>
    <t>T-motor</t>
    <phoneticPr fontId="1" type="noConversion"/>
  </si>
  <si>
    <t>Categary</t>
    <phoneticPr fontId="1" type="noConversion"/>
  </si>
  <si>
    <t>R60</t>
    <phoneticPr fontId="1" type="noConversion"/>
  </si>
  <si>
    <t>Nominal Voltage (U0,  V)</t>
    <phoneticPr fontId="1" type="noConversion"/>
  </si>
  <si>
    <t>Torque constant (Kt, Nm/A)</t>
    <phoneticPr fontId="1" type="noConversion"/>
  </si>
  <si>
    <t>No-load Speed (wm, rad/s)</t>
    <phoneticPr fontId="1" type="noConversion"/>
  </si>
  <si>
    <t>Critical Speed (wn, rad/s)</t>
    <phoneticPr fontId="1" type="noConversion"/>
  </si>
  <si>
    <t>Max Torque (tm, N.m)</t>
    <phoneticPr fontId="1" type="noConversion"/>
  </si>
  <si>
    <t>Terminal resistance (R, Ω)</t>
    <phoneticPr fontId="1" type="noConversion"/>
  </si>
  <si>
    <t>Rotor inertia (Im, kg.m2)</t>
    <phoneticPr fontId="1" type="noConversion"/>
  </si>
  <si>
    <t>Terminal inductance (L, H)</t>
    <phoneticPr fontId="1" type="noConversion"/>
  </si>
  <si>
    <t>Speed constant (1/Kv, rad/s/v)</t>
    <phoneticPr fontId="1" type="noConversion"/>
  </si>
  <si>
    <t>R60 KV115_R系列外转力矩电机_外骨骼四足机器人应用_CubeMars—与您携手打造更稳定可靠的机器人动力系统！</t>
  </si>
  <si>
    <t>备注</t>
    <phoneticPr fontId="1" type="noConversion"/>
  </si>
  <si>
    <t>speed  constant 是kv值的倒数</t>
    <phoneticPr fontId="1" type="noConversion"/>
  </si>
  <si>
    <t>R80</t>
    <phoneticPr fontId="1" type="noConversion"/>
  </si>
  <si>
    <t>R80 KV110_R系列外转力矩电机_外骨骼四足机器人应用_CubeMars—与您携手打造更稳定可靠的机器人动力系统！</t>
  </si>
  <si>
    <t>R100</t>
    <phoneticPr fontId="1" type="noConversion"/>
  </si>
  <si>
    <t>R100 KV90_R系列外转力矩电机_外骨骼四足机器人应用_CubeMars—与您携手打造更稳定可靠的机器人动力系统！</t>
  </si>
  <si>
    <t>Nominal Current  (I, A)</t>
    <phoneticPr fontId="1" type="noConversion"/>
  </si>
  <si>
    <t>Maxon EC flat</t>
    <phoneticPr fontId="1" type="noConversion"/>
  </si>
  <si>
    <t>EC90 flat 600W 48V</t>
    <phoneticPr fontId="1" type="noConversion"/>
  </si>
  <si>
    <t>maxon在线商城 | maxon group</t>
  </si>
  <si>
    <t>EC90 flat 360W 36V</t>
    <phoneticPr fontId="1" type="noConversion"/>
  </si>
  <si>
    <t>EC60 flat 200W 48V</t>
    <phoneticPr fontId="1" type="noConversion"/>
  </si>
  <si>
    <t>EC45 flat 50W 48V</t>
    <phoneticPr fontId="1" type="noConversion"/>
  </si>
  <si>
    <t>Maxon EC i</t>
    <phoneticPr fontId="1" type="noConversion"/>
  </si>
  <si>
    <t>EC-I 52 420W 48V</t>
    <phoneticPr fontId="1" type="noConversion"/>
  </si>
  <si>
    <t>EC-I 52 200W 48V</t>
    <phoneticPr fontId="1" type="noConversion"/>
  </si>
  <si>
    <t>EC-I 40 100W 48V</t>
    <phoneticPr fontId="1" type="noConversion"/>
  </si>
  <si>
    <t>Maxon EC 4pole</t>
    <phoneticPr fontId="1" type="noConversion"/>
  </si>
  <si>
    <t>EC-4 30 200W 48V</t>
    <phoneticPr fontId="1" type="noConversion"/>
  </si>
  <si>
    <t>EC-4 30 100W 48V</t>
    <phoneticPr fontId="1" type="noConversion"/>
  </si>
  <si>
    <t>Maxon EC max</t>
    <phoneticPr fontId="1" type="noConversion"/>
  </si>
  <si>
    <t>EC-m 40 120W 48V</t>
    <phoneticPr fontId="1" type="noConversion"/>
  </si>
  <si>
    <t>EC-m 40 70W 48V</t>
    <phoneticPr fontId="1" type="noConversion"/>
  </si>
  <si>
    <t>EC-m 40 40W 48V</t>
    <phoneticPr fontId="1" type="noConversion"/>
  </si>
  <si>
    <t>Maxon EC</t>
    <phoneticPr fontId="1" type="noConversion"/>
  </si>
  <si>
    <t>EC 60 400W 48V</t>
    <phoneticPr fontId="1" type="noConversion"/>
  </si>
  <si>
    <t>EC 45 250W 48V</t>
    <phoneticPr fontId="1" type="noConversion"/>
  </si>
  <si>
    <t>EC 45 150W 48V</t>
    <phoneticPr fontId="1" type="noConversion"/>
  </si>
  <si>
    <t>EC45 flat 120W 48V</t>
    <phoneticPr fontId="1" type="noConversion"/>
  </si>
  <si>
    <t>EC-I 40 50W 48V</t>
    <phoneticPr fontId="1" type="noConversion"/>
  </si>
  <si>
    <t>EC-4 32 480W 48V</t>
    <phoneticPr fontId="1" type="noConversion"/>
  </si>
  <si>
    <t>EC 32 80W 48V</t>
    <phoneticPr fontId="1" type="noConversion"/>
  </si>
  <si>
    <t>Allied Motion</t>
    <phoneticPr fontId="1" type="noConversion"/>
  </si>
  <si>
    <t>KM 062 150W</t>
    <phoneticPr fontId="1" type="noConversion"/>
  </si>
  <si>
    <t>Winding Voltage (V)</t>
    <phoneticPr fontId="1" type="noConversion"/>
  </si>
  <si>
    <t>DC Current (A)</t>
    <phoneticPr fontId="1" type="noConversion"/>
  </si>
  <si>
    <t>KM 072 232W</t>
    <phoneticPr fontId="1" type="noConversion"/>
  </si>
  <si>
    <t>RI60</t>
    <phoneticPr fontId="1" type="noConversion"/>
  </si>
  <si>
    <t>RI50</t>
    <phoneticPr fontId="1" type="noConversion"/>
  </si>
  <si>
    <t>RI50 KV100_RI系列内转无框力矩电机_外骨骼四足机器人应用_CubeMars—与您携手打造更稳定可靠的机器人动力系统！</t>
  </si>
  <si>
    <t>RI60 KV120_RI系列内转无框力矩电机_外骨骼四足机器人应用_CubeMars—与您携手打造更稳定可靠的机器人动力系统！</t>
  </si>
  <si>
    <t>RI70</t>
    <phoneticPr fontId="1" type="noConversion"/>
  </si>
  <si>
    <t>RI70 KV95_RI系列内转无框力矩电机_外骨骼四足机器人应用_CubeMars—与您携手打造更稳定可靠的机器人动力系统！</t>
  </si>
  <si>
    <t>RI80</t>
    <phoneticPr fontId="1" type="noConversion"/>
  </si>
  <si>
    <t>RI80 KV75_RI系列内转无框力矩电机_外骨骼四足机器人应用_CubeMars—与您携手打造更稳定可靠的机器人动力系统！</t>
  </si>
  <si>
    <t>RI100</t>
    <phoneticPr fontId="1" type="noConversion"/>
  </si>
  <si>
    <t>RI100 KV105_RI系列内转无框力矩电机_外骨骼四足机器人应用_CubeMars—与您携手打造更稳定可靠的机器人动力系统！</t>
  </si>
  <si>
    <t>KM 109 767W</t>
    <phoneticPr fontId="1" type="noConversion"/>
  </si>
  <si>
    <t>KM 109 662W</t>
    <phoneticPr fontId="1" type="noConversion"/>
  </si>
  <si>
    <t>KM 125 1171W</t>
    <phoneticPr fontId="1" type="noConversion"/>
  </si>
  <si>
    <t>MF0095056</t>
  </si>
  <si>
    <t>MF0127020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</si>
</sst>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8"/>
      <color theme="1"/>
      <name val="Microsoft YaHei Light"/>
      <family val="2"/>
      <charset val="134"/>
    </font>
    <font>
      <b/>
      <sz val="24"/>
      <color theme="1"/>
      <name val="Microsoft YaHei Light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2">
      <alignment vertical="center"/>
    </xf>
    <xf numFmtId="0" fontId="0" fillId="3" borderId="0" xfId="2" applyFont="1">
      <alignment vertical="center"/>
    </xf>
    <xf numFmtId="0" fontId="0" fillId="0" borderId="0" xfId="0" applyAlignment="1">
      <alignment horizontal="left" vertical="center"/>
    </xf>
    <xf numFmtId="0" fontId="5" fillId="0" borderId="0" xfId="5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4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4" fillId="4" borderId="0" xfId="3" applyFont="1" applyAlignment="1">
      <alignment horizontal="center" vertical="center"/>
    </xf>
  </cellXfs>
  <cellStyles count="6">
    <cellStyle name="20% - 着色 2" xfId="1" builtinId="34"/>
    <cellStyle name="20% - 着色 4" xfId="2" builtinId="42"/>
    <cellStyle name="20% - 着色 5" xfId="3" builtinId="46"/>
    <cellStyle name="20% - 着色 6" xfId="4" builtinId="50"/>
    <cellStyle name="常规" xfId="0" builtinId="0"/>
    <cellStyle name="超链接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cubemars.com/goods-860-RI80+KV75.html" TargetMode="External"/><Relationship Id="rId3" Type="http://schemas.openxmlformats.org/officeDocument/2006/relationships/hyperlink" Target="https://store.cubemars.com/goods-944-R80+KV110.html" TargetMode="External"/><Relationship Id="rId7" Type="http://schemas.openxmlformats.org/officeDocument/2006/relationships/hyperlink" Target="https://store.cubemars.com/goods-858-RI70+KV95.html" TargetMode="External"/><Relationship Id="rId2" Type="http://schemas.openxmlformats.org/officeDocument/2006/relationships/hyperlink" Target="https://store.cubemars.com/goods-943-R60+KV115.html" TargetMode="External"/><Relationship Id="rId1" Type="http://schemas.openxmlformats.org/officeDocument/2006/relationships/hyperlink" Target="https://www.maxongroup.com.cn/maxon/view/category/motor?etcc_cu=onsite&amp;etcc_med_onsite=Product&amp;etcc_cmp_onsite=EC-4pole%e7%b3%bb%e5%88%97&amp;etcc_plc=Overview-Page-brushless-DC-Motors&amp;etcc_var=%5bcn%5d%23zh%23_d_&amp;target=filter&amp;filterCategory=ec4pole" TargetMode="External"/><Relationship Id="rId6" Type="http://schemas.openxmlformats.org/officeDocument/2006/relationships/hyperlink" Target="https://store.cubemars.com/goods-857-RI60+KV120.html" TargetMode="External"/><Relationship Id="rId5" Type="http://schemas.openxmlformats.org/officeDocument/2006/relationships/hyperlink" Target="https://store.cubemars.com/goods-856-RI50+KV100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ore.cubemars.com/goods-945-R100+KV90.html" TargetMode="External"/><Relationship Id="rId9" Type="http://schemas.openxmlformats.org/officeDocument/2006/relationships/hyperlink" Target="https://store.cubemars.com/goods-859-RI100+KV1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7E54-C410-4E15-A261-92B5AA5453B3}">
  <dimension ref="A1:U74"/>
  <sheetViews>
    <sheetView tabSelected="1" topLeftCell="A16" workbookViewId="0">
      <selection activeCell="D38" sqref="D38"/>
    </sheetView>
  </sheetViews>
  <sheetFormatPr defaultRowHeight="14.25" x14ac:dyDescent="0.2"/>
  <cols>
    <col min="1" max="1" width="17.5" customWidth="1"/>
    <col min="2" max="2" width="18.375" customWidth="1"/>
    <col min="3" max="3" width="22" customWidth="1"/>
    <col min="4" max="4" width="22.5" customWidth="1"/>
    <col min="5" max="5" width="24.875" customWidth="1"/>
    <col min="6" max="6" width="22.75" customWidth="1"/>
    <col min="7" max="7" width="20.875" customWidth="1"/>
    <col min="8" max="8" width="27.375" customWidth="1"/>
    <col min="9" max="9" width="25.125" customWidth="1"/>
    <col min="10" max="10" width="23.25" customWidth="1"/>
    <col min="11" max="11" width="14" customWidth="1"/>
    <col min="12" max="12" width="15.25" customWidth="1"/>
    <col min="13" max="13" width="20.25" customWidth="1"/>
    <col min="14" max="14" width="23.5" customWidth="1"/>
    <col min="15" max="16" width="21.625" customWidth="1"/>
    <col min="17" max="17" width="31.75" customWidth="1"/>
    <col min="18" max="18" width="23.125" customWidth="1"/>
  </cols>
  <sheetData>
    <row r="1" spans="1:21" ht="14.2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2"/>
      <c r="T1" s="2"/>
      <c r="U1" s="2"/>
    </row>
    <row r="2" spans="1:2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2"/>
      <c r="T2" s="2"/>
      <c r="U2" s="2"/>
    </row>
    <row r="3" spans="1:2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2"/>
      <c r="T3" s="2"/>
      <c r="U3" s="2"/>
    </row>
    <row r="4" spans="1:21" ht="27" customHeight="1" x14ac:dyDescent="0.2">
      <c r="A4" s="9" t="s">
        <v>4</v>
      </c>
      <c r="B4" s="9"/>
      <c r="C4" s="9"/>
      <c r="D4" s="9"/>
      <c r="E4" s="9"/>
      <c r="F4" s="9"/>
      <c r="G4" s="9"/>
      <c r="H4" s="9"/>
      <c r="I4" s="9"/>
      <c r="J4" s="9"/>
      <c r="K4" s="10" t="s">
        <v>6</v>
      </c>
      <c r="L4" s="10"/>
      <c r="M4" s="10"/>
      <c r="N4" s="10"/>
      <c r="O4" s="10"/>
      <c r="P4" s="10"/>
      <c r="Q4" s="10"/>
      <c r="R4" s="10"/>
      <c r="S4" s="1"/>
      <c r="T4" s="1"/>
      <c r="U4" s="1"/>
    </row>
    <row r="5" spans="1:21" x14ac:dyDescent="0.2">
      <c r="A5" s="4" t="s">
        <v>8</v>
      </c>
      <c r="B5" s="4" t="s">
        <v>3</v>
      </c>
      <c r="C5" s="4" t="s">
        <v>16</v>
      </c>
      <c r="D5" s="4" t="s">
        <v>10</v>
      </c>
      <c r="E5" s="4" t="s">
        <v>12</v>
      </c>
      <c r="F5" s="4" t="s">
        <v>13</v>
      </c>
      <c r="G5" s="4" t="s">
        <v>14</v>
      </c>
      <c r="H5" s="4" t="s">
        <v>18</v>
      </c>
      <c r="I5" s="4" t="s">
        <v>11</v>
      </c>
      <c r="J5" s="4" t="s">
        <v>15</v>
      </c>
      <c r="K5" s="3" t="s">
        <v>2</v>
      </c>
      <c r="L5" s="3" t="s">
        <v>1</v>
      </c>
      <c r="M5" s="4" t="s">
        <v>26</v>
      </c>
      <c r="N5" s="4" t="s">
        <v>17</v>
      </c>
      <c r="O5" s="4" t="s">
        <v>54</v>
      </c>
      <c r="P5" s="4" t="s">
        <v>55</v>
      </c>
      <c r="Q5" s="4" t="s">
        <v>20</v>
      </c>
      <c r="R5" s="3" t="s">
        <v>5</v>
      </c>
    </row>
    <row r="6" spans="1:21" s="5" customFormat="1" ht="17.25" customHeight="1" x14ac:dyDescent="0.2">
      <c r="A6" s="8" t="s">
        <v>7</v>
      </c>
      <c r="B6" s="5" t="s">
        <v>58</v>
      </c>
      <c r="C6" s="5">
        <v>2.2800000000000002E-6</v>
      </c>
      <c r="D6" s="5">
        <v>48</v>
      </c>
      <c r="E6" s="5">
        <v>481.7</v>
      </c>
      <c r="F6" s="5">
        <v>146.6</v>
      </c>
      <c r="G6" s="5">
        <v>1.6</v>
      </c>
      <c r="H6" s="5">
        <v>0.1095</v>
      </c>
      <c r="I6" s="5">
        <v>0.1095</v>
      </c>
      <c r="J6" s="5">
        <v>1.42</v>
      </c>
      <c r="K6" s="5">
        <v>0.18</v>
      </c>
      <c r="L6" s="5">
        <v>0.57999999999999996</v>
      </c>
      <c r="M6" s="5">
        <v>5.3</v>
      </c>
      <c r="N6" s="5">
        <v>1.5E-3</v>
      </c>
      <c r="Q6" s="5" t="s">
        <v>21</v>
      </c>
      <c r="R6" s="6" t="s">
        <v>59</v>
      </c>
    </row>
    <row r="7" spans="1:21" s="5" customFormat="1" x14ac:dyDescent="0.2">
      <c r="A7" s="8"/>
      <c r="B7" s="5" t="s">
        <v>57</v>
      </c>
      <c r="C7" s="5">
        <v>3.3000000000000002E-6</v>
      </c>
      <c r="D7" s="5">
        <v>48</v>
      </c>
      <c r="E7" s="5">
        <v>628.29999999999995</v>
      </c>
      <c r="F7" s="5">
        <v>167.5</v>
      </c>
      <c r="G7" s="5">
        <v>1.63</v>
      </c>
      <c r="H7" s="5">
        <v>8.5000000000000006E-2</v>
      </c>
      <c r="I7" s="5">
        <v>8.5000000000000006E-2</v>
      </c>
      <c r="J7" s="5">
        <v>0.9</v>
      </c>
      <c r="K7" s="5">
        <v>0.156</v>
      </c>
      <c r="L7" s="5">
        <v>0.56999999999999995</v>
      </c>
      <c r="M7" s="5">
        <v>6.7</v>
      </c>
      <c r="N7" s="5">
        <v>8.7699999999999996E-4</v>
      </c>
      <c r="R7" s="6" t="s">
        <v>60</v>
      </c>
    </row>
    <row r="8" spans="1:21" s="5" customFormat="1" x14ac:dyDescent="0.2">
      <c r="A8" s="8"/>
      <c r="B8" s="5" t="s">
        <v>61</v>
      </c>
      <c r="C8" s="5">
        <v>9.2E-6</v>
      </c>
      <c r="D8" s="5">
        <v>48</v>
      </c>
      <c r="E8" s="5">
        <v>471</v>
      </c>
      <c r="F8" s="5">
        <v>188.5</v>
      </c>
      <c r="G8" s="5">
        <v>2.68</v>
      </c>
      <c r="H8" s="5">
        <v>0.1118</v>
      </c>
      <c r="I8" s="5">
        <v>0.1118</v>
      </c>
      <c r="J8" s="5">
        <v>0.41799999999999998</v>
      </c>
      <c r="K8" s="5">
        <v>0.27</v>
      </c>
      <c r="L8" s="5">
        <v>0.94</v>
      </c>
      <c r="M8" s="5">
        <v>8.4</v>
      </c>
      <c r="N8" s="5">
        <v>6.2270000000000001E-4</v>
      </c>
      <c r="R8" s="6" t="s">
        <v>62</v>
      </c>
    </row>
    <row r="9" spans="1:21" s="5" customFormat="1" x14ac:dyDescent="0.2">
      <c r="A9" s="8"/>
      <c r="B9" s="5" t="s">
        <v>63</v>
      </c>
      <c r="C9" s="5">
        <v>1.77E-5</v>
      </c>
      <c r="D9" s="5">
        <v>48</v>
      </c>
      <c r="E9" s="5">
        <v>377</v>
      </c>
      <c r="F9" s="5">
        <v>199</v>
      </c>
      <c r="G9" s="5">
        <v>4.0999999999999996</v>
      </c>
      <c r="H9" s="5">
        <v>0.14000000000000001</v>
      </c>
      <c r="I9" s="5">
        <v>0.14000000000000001</v>
      </c>
      <c r="J9" s="5">
        <v>0.28000000000000003</v>
      </c>
      <c r="K9" s="5">
        <v>0.41099999999999998</v>
      </c>
      <c r="L9" s="5">
        <v>1.45</v>
      </c>
      <c r="M9" s="5">
        <v>10.4</v>
      </c>
      <c r="N9" s="5">
        <v>9.8799999999999995E-4</v>
      </c>
      <c r="R9" s="6" t="s">
        <v>64</v>
      </c>
    </row>
    <row r="10" spans="1:21" s="5" customFormat="1" x14ac:dyDescent="0.2">
      <c r="A10" s="8"/>
      <c r="B10" s="5" t="s">
        <v>65</v>
      </c>
      <c r="C10" s="5">
        <v>2.16E-5</v>
      </c>
      <c r="D10" s="5">
        <v>48</v>
      </c>
      <c r="E10" s="5">
        <v>502.6</v>
      </c>
      <c r="F10" s="5">
        <v>157.1</v>
      </c>
      <c r="G10" s="5">
        <v>4.95</v>
      </c>
      <c r="H10" s="5">
        <v>0.104</v>
      </c>
      <c r="I10" s="5">
        <v>0.104</v>
      </c>
      <c r="J10" s="5">
        <v>0.126</v>
      </c>
      <c r="K10" s="5">
        <v>0.5</v>
      </c>
      <c r="L10" s="5">
        <v>1.76</v>
      </c>
      <c r="M10" s="5">
        <v>16.899999999999999</v>
      </c>
      <c r="N10" s="5">
        <v>3.6600000000000001E-4</v>
      </c>
      <c r="R10" s="6" t="s">
        <v>66</v>
      </c>
    </row>
    <row r="11" spans="1:21" s="5" customFormat="1" x14ac:dyDescent="0.2">
      <c r="A11" s="8" t="s">
        <v>27</v>
      </c>
      <c r="B11" s="5" t="s">
        <v>28</v>
      </c>
      <c r="C11" s="5">
        <v>5.1000000000000004E-4</v>
      </c>
      <c r="D11" s="5">
        <v>48</v>
      </c>
      <c r="E11" s="5">
        <v>205.2</v>
      </c>
      <c r="F11" s="5">
        <v>145</v>
      </c>
      <c r="G11" s="5">
        <v>3.9</v>
      </c>
      <c r="H11" s="5">
        <v>0.23100000000000001</v>
      </c>
      <c r="I11" s="5">
        <v>0.23100000000000001</v>
      </c>
      <c r="J11" s="5">
        <v>0.84399999999999997</v>
      </c>
      <c r="K11" s="5">
        <v>0.98799999999999999</v>
      </c>
      <c r="L11" s="5">
        <v>1.49</v>
      </c>
      <c r="M11" s="5">
        <v>5.95</v>
      </c>
      <c r="N11" s="5">
        <v>1.07E-3</v>
      </c>
      <c r="R11" s="6"/>
    </row>
    <row r="12" spans="1:21" s="5" customFormat="1" ht="13.5" customHeight="1" x14ac:dyDescent="0.2">
      <c r="A12" s="8"/>
      <c r="B12" s="5" t="s">
        <v>30</v>
      </c>
      <c r="C12" s="5">
        <v>3.21E-4</v>
      </c>
      <c r="D12" s="5">
        <v>36</v>
      </c>
      <c r="E12" s="5">
        <v>326.7</v>
      </c>
      <c r="F12" s="5">
        <v>230</v>
      </c>
      <c r="G12" s="5">
        <v>2.2999999999999998</v>
      </c>
      <c r="H12" s="5">
        <v>0.108</v>
      </c>
      <c r="I12" s="5">
        <v>0.108</v>
      </c>
      <c r="J12" s="5">
        <v>0.52300000000000002</v>
      </c>
      <c r="K12" s="5">
        <v>0.63800000000000001</v>
      </c>
      <c r="L12" s="5">
        <v>0.93300000000000005</v>
      </c>
      <c r="M12" s="5">
        <v>7.61</v>
      </c>
      <c r="N12" s="5">
        <v>5.5400000000000002E-4</v>
      </c>
    </row>
    <row r="13" spans="1:21" s="5" customFormat="1" x14ac:dyDescent="0.2">
      <c r="A13" s="8"/>
      <c r="B13" s="5" t="s">
        <v>31</v>
      </c>
      <c r="C13" s="5">
        <v>8.3200000000000003E-5</v>
      </c>
      <c r="D13" s="5">
        <v>48</v>
      </c>
      <c r="E13" s="5">
        <v>421</v>
      </c>
      <c r="F13" s="5">
        <f t="shared" ref="F13:F29" si="0">ROUND(E13*0.7,1)</f>
        <v>294.7</v>
      </c>
      <c r="G13" s="5">
        <f>ROUND(I13*(D13-H13*F13)/J13,2)</f>
        <v>1.5</v>
      </c>
      <c r="H13" s="5">
        <v>0.113</v>
      </c>
      <c r="I13" s="5">
        <v>0.113</v>
      </c>
      <c r="J13" s="5">
        <v>1.1100000000000001</v>
      </c>
      <c r="K13" s="5">
        <v>0.36</v>
      </c>
      <c r="L13" s="5">
        <v>0.57699999999999996</v>
      </c>
      <c r="M13" s="5">
        <v>4.5999999999999996</v>
      </c>
      <c r="N13" s="5">
        <v>1.2800000000000001E-3</v>
      </c>
      <c r="R13" s="6" t="s">
        <v>29</v>
      </c>
    </row>
    <row r="14" spans="1:21" s="5" customFormat="1" x14ac:dyDescent="0.2">
      <c r="A14" s="8"/>
      <c r="B14" s="5" t="s">
        <v>48</v>
      </c>
      <c r="C14" s="5">
        <v>1.8099999999999999E-5</v>
      </c>
      <c r="D14" s="5">
        <v>48</v>
      </c>
      <c r="E14" s="5">
        <v>584.29999999999995</v>
      </c>
      <c r="F14" s="5">
        <f t="shared" si="0"/>
        <v>409</v>
      </c>
      <c r="G14" s="5">
        <f>ROUND(I14*(D14-H14*F14)/J14,2)</f>
        <v>0.39</v>
      </c>
      <c r="H14" s="5">
        <v>8.0799999999999997E-2</v>
      </c>
      <c r="I14" s="5">
        <v>8.0799999999999997E-2</v>
      </c>
      <c r="J14" s="5">
        <v>3.07</v>
      </c>
      <c r="K14" s="5">
        <v>0.15</v>
      </c>
      <c r="L14" s="5">
        <v>0.14599999999999999</v>
      </c>
      <c r="M14" s="5">
        <v>1.78</v>
      </c>
      <c r="N14" s="5">
        <v>1.2099999999999999E-3</v>
      </c>
    </row>
    <row r="15" spans="1:21" s="5" customFormat="1" x14ac:dyDescent="0.2">
      <c r="A15" s="8"/>
      <c r="B15" s="5" t="s">
        <v>32</v>
      </c>
      <c r="C15" s="5">
        <v>1.3499999999999999E-5</v>
      </c>
      <c r="D15" s="5">
        <v>48</v>
      </c>
      <c r="E15" s="5">
        <v>493.2</v>
      </c>
      <c r="F15" s="5">
        <f t="shared" si="0"/>
        <v>345.2</v>
      </c>
      <c r="G15" s="5">
        <f>ROUND(I15*(D15-H15*F15)/J15,2)</f>
        <v>0.45</v>
      </c>
      <c r="H15" s="5">
        <v>7.8600000000000003E-2</v>
      </c>
      <c r="I15" s="5">
        <v>7.8600000000000003E-2</v>
      </c>
      <c r="J15" s="5">
        <v>3.61</v>
      </c>
      <c r="K15" s="5">
        <v>0.11600000000000001</v>
      </c>
      <c r="L15" s="5">
        <v>0.10199999999999999</v>
      </c>
      <c r="M15" s="5">
        <v>1.27</v>
      </c>
      <c r="N15" s="5">
        <v>1.73E-3</v>
      </c>
    </row>
    <row r="16" spans="1:21" s="5" customFormat="1" x14ac:dyDescent="0.2">
      <c r="A16" s="8" t="s">
        <v>33</v>
      </c>
      <c r="B16" s="5" t="s">
        <v>34</v>
      </c>
      <c r="C16" s="5">
        <v>1.7E-5</v>
      </c>
      <c r="D16" s="5">
        <v>48</v>
      </c>
      <c r="E16" s="5">
        <v>533</v>
      </c>
      <c r="F16" s="5">
        <f t="shared" si="0"/>
        <v>373.1</v>
      </c>
      <c r="G16" s="5">
        <v>1.2</v>
      </c>
      <c r="H16" s="5">
        <v>8.9200000000000002E-2</v>
      </c>
      <c r="I16" s="5">
        <v>8.9200000000000002E-2</v>
      </c>
      <c r="J16" s="5">
        <v>0.28100000000000003</v>
      </c>
      <c r="K16" s="5">
        <v>0.752</v>
      </c>
      <c r="L16" s="5">
        <v>1.01</v>
      </c>
      <c r="M16" s="5">
        <v>9.8699999999999992</v>
      </c>
      <c r="N16" s="5">
        <v>4.4999999999999999E-4</v>
      </c>
    </row>
    <row r="17" spans="1:16" s="5" customFormat="1" x14ac:dyDescent="0.2">
      <c r="A17" s="8"/>
      <c r="B17" s="5" t="s">
        <v>35</v>
      </c>
      <c r="C17" s="5">
        <v>2.6400000000000001E-5</v>
      </c>
      <c r="D17" s="5">
        <v>48</v>
      </c>
      <c r="E17" s="5">
        <v>415</v>
      </c>
      <c r="F17" s="5">
        <f t="shared" si="0"/>
        <v>290.5</v>
      </c>
      <c r="G17" s="5">
        <v>1.9</v>
      </c>
      <c r="H17" s="5">
        <v>0.115</v>
      </c>
      <c r="I17" s="5">
        <v>0.115</v>
      </c>
      <c r="J17" s="5">
        <v>0.24</v>
      </c>
      <c r="K17" s="5">
        <v>1.1499999999999999</v>
      </c>
      <c r="L17" s="5">
        <v>0.622</v>
      </c>
      <c r="M17" s="5">
        <v>5.43</v>
      </c>
      <c r="N17" s="5">
        <v>4.2400000000000001E-4</v>
      </c>
    </row>
    <row r="18" spans="1:16" s="5" customFormat="1" x14ac:dyDescent="0.2">
      <c r="A18" s="8"/>
      <c r="B18" s="5" t="s">
        <v>36</v>
      </c>
      <c r="C18" s="5">
        <v>4.4000000000000002E-6</v>
      </c>
      <c r="D18" s="5">
        <v>48</v>
      </c>
      <c r="E18" s="5">
        <v>523</v>
      </c>
      <c r="F18" s="5">
        <f t="shared" si="0"/>
        <v>366.1</v>
      </c>
      <c r="G18" s="5">
        <v>0.4</v>
      </c>
      <c r="H18" s="5">
        <v>7.0999999999999994E-2</v>
      </c>
      <c r="I18" s="5">
        <v>9.0999999999999998E-2</v>
      </c>
      <c r="J18" s="5">
        <v>1.01</v>
      </c>
      <c r="K18" s="5">
        <v>0.39</v>
      </c>
      <c r="L18" s="5">
        <v>0.222</v>
      </c>
      <c r="M18" s="5">
        <v>2.39</v>
      </c>
      <c r="N18" s="5">
        <v>9.5500000000000001E-4</v>
      </c>
    </row>
    <row r="19" spans="1:16" s="5" customFormat="1" x14ac:dyDescent="0.2">
      <c r="A19" s="8"/>
      <c r="B19" s="5" t="s">
        <v>49</v>
      </c>
      <c r="C19" s="5">
        <v>1.28E-6</v>
      </c>
      <c r="D19" s="5">
        <v>48</v>
      </c>
      <c r="E19" s="5">
        <v>791.7</v>
      </c>
      <c r="F19" s="5">
        <f t="shared" si="0"/>
        <v>554.20000000000005</v>
      </c>
      <c r="G19" s="5">
        <v>0.15</v>
      </c>
      <c r="H19" s="5">
        <v>5.96E-2</v>
      </c>
      <c r="I19" s="5">
        <v>5.96E-2</v>
      </c>
      <c r="J19" s="5">
        <v>2.63</v>
      </c>
      <c r="K19" s="5">
        <v>0.15</v>
      </c>
      <c r="L19" s="5">
        <v>7.3300000000000004E-2</v>
      </c>
      <c r="M19" s="5">
        <v>1.18</v>
      </c>
      <c r="N19" s="5">
        <v>1.9300000000000001E-3</v>
      </c>
    </row>
    <row r="20" spans="1:16" s="5" customFormat="1" x14ac:dyDescent="0.2">
      <c r="A20" s="8" t="s">
        <v>37</v>
      </c>
      <c r="B20" s="5" t="s">
        <v>38</v>
      </c>
      <c r="C20" s="5">
        <v>3.3299999999999999E-6</v>
      </c>
      <c r="D20" s="5">
        <v>48</v>
      </c>
      <c r="E20" s="5">
        <v>1727.9</v>
      </c>
      <c r="F20" s="5">
        <f t="shared" si="0"/>
        <v>1209.5</v>
      </c>
      <c r="G20" s="5">
        <v>0.2</v>
      </c>
      <c r="H20" s="5">
        <v>2.76E-2</v>
      </c>
      <c r="I20" s="5">
        <v>2.76E-2</v>
      </c>
      <c r="J20" s="5">
        <v>0.38600000000000001</v>
      </c>
      <c r="K20" s="5">
        <v>0.3</v>
      </c>
      <c r="L20" s="5">
        <v>9.2899999999999996E-2</v>
      </c>
      <c r="M20" s="5">
        <v>3.68</v>
      </c>
      <c r="N20" s="5">
        <v>6.5300000000000002E-5</v>
      </c>
    </row>
    <row r="21" spans="1:16" s="5" customFormat="1" x14ac:dyDescent="0.2">
      <c r="A21" s="8"/>
      <c r="B21" s="5" t="s">
        <v>50</v>
      </c>
      <c r="C21" s="5">
        <v>1.4E-5</v>
      </c>
      <c r="D21" s="5">
        <v>48</v>
      </c>
      <c r="E21" s="5">
        <v>672.3</v>
      </c>
      <c r="F21" s="5">
        <f t="shared" si="0"/>
        <v>470.6</v>
      </c>
      <c r="G21" s="5">
        <v>1.5</v>
      </c>
      <c r="H21" s="5">
        <v>7.0499999999999993E-2</v>
      </c>
      <c r="I21" s="5">
        <v>7.0499999999999993E-2</v>
      </c>
      <c r="J21" s="5">
        <v>1.01</v>
      </c>
      <c r="K21" s="5">
        <v>0.86</v>
      </c>
      <c r="L21" s="5">
        <v>0.80400000000000005</v>
      </c>
      <c r="M21" s="5">
        <v>11.4</v>
      </c>
      <c r="N21" s="5">
        <v>2.9799999999999999E-7</v>
      </c>
    </row>
    <row r="22" spans="1:16" s="5" customFormat="1" x14ac:dyDescent="0.2">
      <c r="A22" s="8"/>
      <c r="B22" s="5" t="s">
        <v>39</v>
      </c>
      <c r="C22" s="5">
        <v>1.8300000000000001E-6</v>
      </c>
      <c r="D22" s="5">
        <v>48</v>
      </c>
      <c r="E22" s="5">
        <v>1832.6</v>
      </c>
      <c r="F22" s="5">
        <f t="shared" si="0"/>
        <v>1282.8</v>
      </c>
      <c r="G22" s="5">
        <v>0.14000000000000001</v>
      </c>
      <c r="H22" s="5">
        <v>2.6100000000000002E-2</v>
      </c>
      <c r="I22" s="5">
        <v>2.6100000000000002E-2</v>
      </c>
      <c r="J22" s="5">
        <v>0.83599999999999997</v>
      </c>
      <c r="K22" s="5">
        <v>0.21</v>
      </c>
      <c r="L22" s="5">
        <v>7.3400000000000007E-2</v>
      </c>
      <c r="M22" s="5">
        <v>2.95</v>
      </c>
      <c r="N22" s="5">
        <v>1.1800000000000001E-3</v>
      </c>
    </row>
    <row r="23" spans="1:16" s="5" customFormat="1" x14ac:dyDescent="0.2">
      <c r="A23" s="8" t="s">
        <v>40</v>
      </c>
      <c r="B23" s="5" t="s">
        <v>41</v>
      </c>
      <c r="C23" s="5">
        <v>1.01E-5</v>
      </c>
      <c r="D23" s="5">
        <v>48</v>
      </c>
      <c r="E23" s="5">
        <v>495.3</v>
      </c>
      <c r="F23" s="5">
        <f t="shared" si="0"/>
        <v>346.7</v>
      </c>
      <c r="G23" s="5">
        <v>0.38</v>
      </c>
      <c r="H23" s="5">
        <v>9.6100000000000005E-2</v>
      </c>
      <c r="I23" s="5">
        <v>9.6100000000000005E-2</v>
      </c>
      <c r="J23" s="5">
        <v>4.4000000000000004</v>
      </c>
      <c r="K23" s="5">
        <v>0.72</v>
      </c>
      <c r="L23" s="5">
        <v>0.20300000000000001</v>
      </c>
      <c r="M23" s="5">
        <v>2.19</v>
      </c>
      <c r="N23" s="5">
        <v>9.3700000000000001E-4</v>
      </c>
    </row>
    <row r="24" spans="1:16" s="5" customFormat="1" x14ac:dyDescent="0.2">
      <c r="A24" s="8"/>
      <c r="B24" s="5" t="s">
        <v>42</v>
      </c>
      <c r="C24" s="5">
        <v>5.1200000000000001E-6</v>
      </c>
      <c r="D24" s="5">
        <v>48</v>
      </c>
      <c r="E24" s="5">
        <v>945.6</v>
      </c>
      <c r="F24" s="5">
        <f t="shared" si="0"/>
        <v>661.9</v>
      </c>
      <c r="G24" s="5">
        <v>0.19</v>
      </c>
      <c r="H24" s="5">
        <v>0.05</v>
      </c>
      <c r="I24" s="5">
        <v>0.05</v>
      </c>
      <c r="J24" s="5">
        <v>3.78</v>
      </c>
      <c r="K24" s="5">
        <v>0.46</v>
      </c>
      <c r="L24" s="5">
        <v>9.4200000000000006E-2</v>
      </c>
      <c r="M24" s="5">
        <v>2.02</v>
      </c>
      <c r="N24" s="5">
        <v>5.9199999999999997E-4</v>
      </c>
    </row>
    <row r="25" spans="1:16" s="5" customFormat="1" x14ac:dyDescent="0.2">
      <c r="A25" s="8"/>
      <c r="B25" s="5" t="s">
        <v>43</v>
      </c>
      <c r="C25" s="5">
        <v>1.1000000000000001E-6</v>
      </c>
      <c r="D25" s="5">
        <v>48</v>
      </c>
      <c r="E25" s="5">
        <v>968.6</v>
      </c>
      <c r="F25" s="5">
        <f t="shared" si="0"/>
        <v>678</v>
      </c>
      <c r="G25" s="5">
        <v>7.0000000000000007E-2</v>
      </c>
      <c r="H25" s="5">
        <v>4.8599999999999997E-2</v>
      </c>
      <c r="I25" s="5">
        <v>4.8599999999999997E-2</v>
      </c>
      <c r="J25" s="5">
        <v>14.8</v>
      </c>
      <c r="K25" s="5">
        <v>0.19500000000000001</v>
      </c>
      <c r="L25" s="5">
        <v>3.3399999999999999E-2</v>
      </c>
      <c r="M25" s="5">
        <v>0.73799999999999999</v>
      </c>
      <c r="N25" s="5">
        <v>1.24E-3</v>
      </c>
    </row>
    <row r="26" spans="1:16" s="5" customFormat="1" x14ac:dyDescent="0.2">
      <c r="A26" s="8" t="s">
        <v>44</v>
      </c>
      <c r="B26" s="5" t="s">
        <v>45</v>
      </c>
      <c r="C26" s="5">
        <v>8.3100000000000001E-5</v>
      </c>
      <c r="D26" s="5">
        <v>48</v>
      </c>
      <c r="E26" s="5">
        <v>562.29999999999995</v>
      </c>
      <c r="F26" s="5">
        <f t="shared" si="0"/>
        <v>393.6</v>
      </c>
      <c r="G26" s="5">
        <v>1.7</v>
      </c>
      <c r="H26" s="5">
        <v>8.4900000000000003E-2</v>
      </c>
      <c r="I26" s="5">
        <v>8.4900000000000003E-2</v>
      </c>
      <c r="J26" s="5">
        <v>0.34499999999999997</v>
      </c>
      <c r="K26" s="5">
        <v>2.4500000000000002</v>
      </c>
      <c r="L26" s="5">
        <v>0.76800000000000002</v>
      </c>
      <c r="M26" s="5">
        <v>9.56</v>
      </c>
      <c r="N26" s="5">
        <v>2.7300000000000002E-4</v>
      </c>
    </row>
    <row r="27" spans="1:16" s="5" customFormat="1" x14ac:dyDescent="0.2">
      <c r="A27" s="8"/>
      <c r="B27" s="5" t="s">
        <v>46</v>
      </c>
      <c r="C27" s="5">
        <v>2.09E-5</v>
      </c>
      <c r="D27" s="5">
        <v>48</v>
      </c>
      <c r="E27" s="5">
        <v>1120.5</v>
      </c>
      <c r="F27" s="5">
        <f t="shared" si="0"/>
        <v>784.4</v>
      </c>
      <c r="G27" s="5">
        <v>0.59</v>
      </c>
      <c r="H27" s="5">
        <v>4.2700000000000002E-2</v>
      </c>
      <c r="I27" s="5">
        <v>4.2700000000000002E-2</v>
      </c>
      <c r="J27" s="5">
        <v>0.33600000000000002</v>
      </c>
      <c r="K27" s="5">
        <v>1.1499999999999999</v>
      </c>
      <c r="L27" s="5">
        <v>0.316</v>
      </c>
      <c r="M27" s="5">
        <v>7.94</v>
      </c>
      <c r="N27" s="5">
        <v>1.4899999999999999E-4</v>
      </c>
    </row>
    <row r="28" spans="1:16" s="5" customFormat="1" x14ac:dyDescent="0.2">
      <c r="A28" s="8"/>
      <c r="B28" s="5" t="s">
        <v>47</v>
      </c>
      <c r="C28" s="5">
        <v>1.19E-5</v>
      </c>
      <c r="D28" s="5">
        <v>48</v>
      </c>
      <c r="E28" s="5">
        <v>1068.2</v>
      </c>
      <c r="F28" s="5">
        <f t="shared" si="0"/>
        <v>747.7</v>
      </c>
      <c r="G28" s="5">
        <v>0.38</v>
      </c>
      <c r="H28" s="5">
        <v>4.4499999999999998E-2</v>
      </c>
      <c r="I28" s="5">
        <v>4.4499999999999998E-2</v>
      </c>
      <c r="J28" s="5">
        <v>1.29</v>
      </c>
      <c r="K28" s="5">
        <v>0.85</v>
      </c>
      <c r="L28" s="5">
        <v>0.17399999999999999</v>
      </c>
      <c r="M28" s="5">
        <v>4.21</v>
      </c>
      <c r="N28" s="5">
        <v>3.9500000000000001E-4</v>
      </c>
    </row>
    <row r="29" spans="1:16" s="5" customFormat="1" x14ac:dyDescent="0.2">
      <c r="A29" s="8"/>
      <c r="B29" s="5" t="s">
        <v>51</v>
      </c>
      <c r="C29" s="5">
        <v>1.9999999999999999E-6</v>
      </c>
      <c r="D29" s="5">
        <v>48</v>
      </c>
      <c r="E29" s="5">
        <v>1183.3</v>
      </c>
      <c r="F29" s="5">
        <f t="shared" si="0"/>
        <v>828.3</v>
      </c>
      <c r="G29" s="5">
        <v>9.6000000000000002E-2</v>
      </c>
      <c r="H29" s="5">
        <v>0.04</v>
      </c>
      <c r="I29" s="5">
        <v>0.04</v>
      </c>
      <c r="J29" s="5">
        <v>5.43</v>
      </c>
      <c r="K29" s="5">
        <v>0.27</v>
      </c>
      <c r="L29" s="5">
        <v>4.5900000000000003E-2</v>
      </c>
      <c r="M29" s="5">
        <v>1.23</v>
      </c>
      <c r="N29" s="5">
        <v>8.5599999999999999E-4</v>
      </c>
    </row>
    <row r="30" spans="1:16" s="5" customFormat="1" x14ac:dyDescent="0.2">
      <c r="A30" s="5" t="s">
        <v>52</v>
      </c>
      <c r="B30" s="5" t="s">
        <v>53</v>
      </c>
      <c r="C30" s="5">
        <v>7.8999999999999996E-5</v>
      </c>
      <c r="D30" s="5">
        <v>18</v>
      </c>
      <c r="E30" s="5">
        <v>524.75</v>
      </c>
      <c r="F30" s="5">
        <v>274.10000000000002</v>
      </c>
      <c r="G30" s="5">
        <v>2.4</v>
      </c>
      <c r="H30" s="5">
        <f>ROUND(O30/E30,4)</f>
        <v>5.91E-2</v>
      </c>
      <c r="I30" s="5">
        <f>ROUND(L30/P30,4)</f>
        <v>5.91E-2</v>
      </c>
      <c r="K30" s="5">
        <v>0.22</v>
      </c>
      <c r="L30" s="5">
        <v>0.55000000000000004</v>
      </c>
      <c r="O30" s="5">
        <v>31</v>
      </c>
      <c r="P30" s="5">
        <v>9.3000000000000007</v>
      </c>
    </row>
    <row r="31" spans="1:16" s="5" customFormat="1" x14ac:dyDescent="0.2">
      <c r="B31" s="5" t="s">
        <v>56</v>
      </c>
      <c r="C31" s="5">
        <v>1.6899999999999999E-4</v>
      </c>
      <c r="D31" s="5">
        <v>22</v>
      </c>
      <c r="E31" s="5">
        <v>461.7</v>
      </c>
      <c r="F31" s="5">
        <v>237.1</v>
      </c>
      <c r="G31" s="5">
        <v>3.9</v>
      </c>
      <c r="H31" s="5">
        <f>ROUND(O31/E31,4)</f>
        <v>8.2299999999999998E-2</v>
      </c>
      <c r="I31" s="5">
        <f>ROUND(L31/P31,4)</f>
        <v>8.1699999999999995E-2</v>
      </c>
      <c r="K31" s="5">
        <v>0.37</v>
      </c>
      <c r="L31" s="5">
        <v>0.98</v>
      </c>
      <c r="O31" s="5">
        <v>38</v>
      </c>
      <c r="P31" s="5">
        <v>12</v>
      </c>
    </row>
    <row r="32" spans="1:16" s="5" customFormat="1" x14ac:dyDescent="0.2">
      <c r="B32" s="5" t="s">
        <v>68</v>
      </c>
      <c r="C32" s="5">
        <v>9.6000000000000002E-4</v>
      </c>
      <c r="D32" s="5">
        <v>30</v>
      </c>
      <c r="E32" s="5">
        <v>399</v>
      </c>
      <c r="F32" s="5">
        <v>204.6</v>
      </c>
      <c r="G32" s="5">
        <v>3.24</v>
      </c>
    </row>
    <row r="33" spans="1:18" s="5" customFormat="1" x14ac:dyDescent="0.2">
      <c r="B33" s="5" t="s">
        <v>67</v>
      </c>
      <c r="C33" s="5">
        <v>1.2459999999999999E-3</v>
      </c>
      <c r="D33" s="5">
        <v>40</v>
      </c>
      <c r="E33" s="5">
        <v>367.4</v>
      </c>
      <c r="F33" s="5">
        <v>183.7</v>
      </c>
      <c r="G33" s="5">
        <v>4.17</v>
      </c>
    </row>
    <row r="34" spans="1:18" s="5" customFormat="1" x14ac:dyDescent="0.2">
      <c r="B34" s="5" t="s">
        <v>69</v>
      </c>
      <c r="C34" s="5">
        <v>1.879E-3</v>
      </c>
      <c r="D34" s="5">
        <v>48</v>
      </c>
      <c r="E34" s="5">
        <v>419</v>
      </c>
      <c r="F34" s="5">
        <v>192.5</v>
      </c>
      <c r="G34" s="5">
        <v>5.2</v>
      </c>
    </row>
    <row r="35" spans="1:18" s="5" customFormat="1" x14ac:dyDescent="0.2">
      <c r="B35" t="s">
        <v>70</v>
      </c>
      <c r="C35" s="5">
        <v>6.2E-4</v>
      </c>
      <c r="D35" s="5">
        <v>48</v>
      </c>
    </row>
    <row r="36" spans="1:18" s="5" customFormat="1" x14ac:dyDescent="0.2">
      <c r="B36" t="s">
        <v>71</v>
      </c>
      <c r="C36" s="5">
        <v>6.6E-4</v>
      </c>
      <c r="D36" s="5">
        <v>48</v>
      </c>
      <c r="E36" s="5">
        <v>294</v>
      </c>
      <c r="F36" s="5">
        <v>178</v>
      </c>
      <c r="G36" s="5">
        <v>3.8</v>
      </c>
    </row>
    <row r="37" spans="1:18" s="5" customFormat="1" ht="17.25" customHeight="1" x14ac:dyDescent="0.2">
      <c r="A37" s="8" t="s">
        <v>7</v>
      </c>
      <c r="B37" s="5" t="s">
        <v>9</v>
      </c>
      <c r="C37" s="5">
        <v>3.3000000000000002E-6</v>
      </c>
      <c r="D37" s="5">
        <v>48</v>
      </c>
      <c r="E37" s="5">
        <v>576</v>
      </c>
      <c r="F37" s="5">
        <v>387.5</v>
      </c>
      <c r="G37" s="5">
        <v>2.2999999999999998</v>
      </c>
      <c r="H37" s="5">
        <v>8.3000000000000004E-2</v>
      </c>
      <c r="I37" s="5">
        <v>8.3000000000000004E-2</v>
      </c>
      <c r="J37" s="5">
        <v>0.23499999999999999</v>
      </c>
      <c r="K37" s="5">
        <v>0.248</v>
      </c>
      <c r="L37" s="5">
        <v>0.75</v>
      </c>
      <c r="M37" s="5">
        <v>9</v>
      </c>
      <c r="N37" s="5">
        <v>1.83E-4</v>
      </c>
      <c r="Q37" s="5" t="s">
        <v>21</v>
      </c>
      <c r="R37" s="6" t="s">
        <v>19</v>
      </c>
    </row>
    <row r="38" spans="1:18" s="5" customFormat="1" x14ac:dyDescent="0.2">
      <c r="A38" s="8"/>
      <c r="B38" s="5" t="s">
        <v>22</v>
      </c>
      <c r="C38" s="5">
        <v>1.77E-5</v>
      </c>
      <c r="D38" s="5">
        <v>48</v>
      </c>
      <c r="E38" s="5">
        <v>555</v>
      </c>
      <c r="F38" s="5">
        <v>382.2</v>
      </c>
      <c r="G38" s="5">
        <v>4</v>
      </c>
      <c r="H38" s="5">
        <v>8.6800000000000002E-2</v>
      </c>
      <c r="I38" s="5">
        <v>8.6800000000000002E-2</v>
      </c>
      <c r="J38" s="5">
        <v>0.125</v>
      </c>
      <c r="K38" s="5">
        <v>0.35399999999999998</v>
      </c>
      <c r="L38" s="5">
        <v>1.3</v>
      </c>
      <c r="M38" s="5">
        <v>15</v>
      </c>
      <c r="N38" s="5">
        <v>8.7000000000000001E-5</v>
      </c>
      <c r="R38" s="6" t="s">
        <v>23</v>
      </c>
    </row>
    <row r="39" spans="1:18" s="5" customFormat="1" x14ac:dyDescent="0.2">
      <c r="A39" s="8"/>
      <c r="B39" s="5" t="s">
        <v>24</v>
      </c>
      <c r="C39" s="5">
        <v>2.16E-5</v>
      </c>
      <c r="D39" s="5">
        <v>48</v>
      </c>
      <c r="E39" s="5">
        <v>460.7</v>
      </c>
      <c r="F39" s="5">
        <v>324.60000000000002</v>
      </c>
      <c r="G39" s="5">
        <v>11</v>
      </c>
      <c r="H39" s="5">
        <v>0.106</v>
      </c>
      <c r="I39" s="5">
        <v>0.106</v>
      </c>
      <c r="J39" s="5">
        <v>5.0999999999999997E-2</v>
      </c>
      <c r="K39" s="5">
        <v>0.73099999999999998</v>
      </c>
      <c r="L39" s="5">
        <v>3.7</v>
      </c>
      <c r="M39" s="5">
        <v>35</v>
      </c>
      <c r="N39" s="5">
        <v>3.3000000000000003E-5</v>
      </c>
      <c r="R39" s="6" t="s">
        <v>25</v>
      </c>
    </row>
    <row r="40" spans="1:18" s="5" customFormat="1" x14ac:dyDescent="0.2"/>
    <row r="41" spans="1:18" s="5" customFormat="1" x14ac:dyDescent="0.2"/>
    <row r="42" spans="1:18" s="5" customFormat="1" x14ac:dyDescent="0.2"/>
    <row r="43" spans="1:18" s="5" customFormat="1" x14ac:dyDescent="0.2"/>
    <row r="44" spans="1:18" s="5" customFormat="1" x14ac:dyDescent="0.2"/>
    <row r="45" spans="1:18" s="5" customFormat="1" x14ac:dyDescent="0.2"/>
    <row r="46" spans="1:18" s="5" customFormat="1" x14ac:dyDescent="0.2"/>
    <row r="47" spans="1:18" s="5" customFormat="1" x14ac:dyDescent="0.2"/>
    <row r="48" spans="1:18" s="5" customFormat="1" x14ac:dyDescent="0.2"/>
    <row r="49" spans="15:16" s="5" customFormat="1" x14ac:dyDescent="0.2"/>
    <row r="50" spans="15:16" s="5" customFormat="1" x14ac:dyDescent="0.2"/>
    <row r="51" spans="15:16" s="5" customFormat="1" x14ac:dyDescent="0.2"/>
    <row r="52" spans="15:16" s="5" customFormat="1" x14ac:dyDescent="0.2"/>
    <row r="53" spans="15:16" s="5" customFormat="1" x14ac:dyDescent="0.2"/>
    <row r="54" spans="15:16" s="5" customFormat="1" x14ac:dyDescent="0.2"/>
    <row r="55" spans="15:16" s="5" customFormat="1" x14ac:dyDescent="0.2"/>
    <row r="56" spans="15:16" s="5" customFormat="1" x14ac:dyDescent="0.2"/>
    <row r="57" spans="15:16" s="5" customFormat="1" x14ac:dyDescent="0.2"/>
    <row r="58" spans="15:16" s="5" customFormat="1" x14ac:dyDescent="0.2"/>
    <row r="59" spans="15:16" s="5" customFormat="1" x14ac:dyDescent="0.2"/>
    <row r="60" spans="15:16" s="5" customFormat="1" x14ac:dyDescent="0.2"/>
    <row r="61" spans="15:16" s="5" customFormat="1" x14ac:dyDescent="0.2"/>
    <row r="62" spans="15:16" s="5" customFormat="1" x14ac:dyDescent="0.2"/>
    <row r="63" spans="15:16" s="1" customFormat="1" x14ac:dyDescent="0.2">
      <c r="O63" s="7"/>
      <c r="P63" s="7"/>
    </row>
    <row r="64" spans="15:16" s="1" customFormat="1" x14ac:dyDescent="0.2">
      <c r="O64" s="7"/>
      <c r="P64" s="7"/>
    </row>
    <row r="65" spans="15:16" s="1" customFormat="1" x14ac:dyDescent="0.2">
      <c r="O65" s="7"/>
      <c r="P65" s="7"/>
    </row>
    <row r="66" spans="15:16" s="1" customFormat="1" x14ac:dyDescent="0.2">
      <c r="O66" s="7"/>
      <c r="P66" s="7"/>
    </row>
    <row r="67" spans="15:16" s="1" customFormat="1" x14ac:dyDescent="0.2">
      <c r="O67" s="7"/>
      <c r="P67" s="7"/>
    </row>
    <row r="68" spans="15:16" s="1" customFormat="1" x14ac:dyDescent="0.2">
      <c r="O68" s="7"/>
      <c r="P68" s="7"/>
    </row>
    <row r="69" spans="15:16" s="1" customFormat="1" x14ac:dyDescent="0.2">
      <c r="O69" s="7"/>
      <c r="P69" s="7"/>
    </row>
    <row r="70" spans="15:16" s="1" customFormat="1" x14ac:dyDescent="0.2">
      <c r="O70" s="7"/>
      <c r="P70" s="7"/>
    </row>
    <row r="71" spans="15:16" s="1" customFormat="1" x14ac:dyDescent="0.2">
      <c r="O71" s="7"/>
      <c r="P71" s="7"/>
    </row>
    <row r="72" spans="15:16" s="1" customFormat="1" x14ac:dyDescent="0.2">
      <c r="O72" s="7"/>
      <c r="P72" s="7"/>
    </row>
    <row r="73" spans="15:16" s="1" customFormat="1" x14ac:dyDescent="0.2">
      <c r="O73" s="7"/>
      <c r="P73" s="7"/>
    </row>
    <row r="74" spans="15:16" s="1" customFormat="1" x14ac:dyDescent="0.2">
      <c r="O74" s="7"/>
      <c r="P74" s="7"/>
    </row>
  </sheetData>
  <mergeCells count="10">
    <mergeCell ref="A37:A39"/>
    <mergeCell ref="A6:A10"/>
    <mergeCell ref="A26:A29"/>
    <mergeCell ref="A4:J4"/>
    <mergeCell ref="K4:R4"/>
    <mergeCell ref="A1:R3"/>
    <mergeCell ref="A11:A15"/>
    <mergeCell ref="A16:A19"/>
    <mergeCell ref="A20:A22"/>
    <mergeCell ref="A23:A25"/>
  </mergeCells>
  <phoneticPr fontId="1" type="noConversion"/>
  <hyperlinks>
    <hyperlink ref="R13" r:id="rId1" display="https://www.maxongroup.com.cn/maxon/view/category/motor?etcc_cu=onsite&amp;etcc_med_onsite=Product&amp;etcc_cmp_onsite=EC-4pole%e7%b3%bb%e5%88%97&amp;etcc_plc=Overview-Page-brushless-DC-Motors&amp;etcc_var=%5bcn%5d%23zh%23_d_&amp;target=filter&amp;filterCategory=ec4pole" xr:uid="{A2C7366F-A662-4F34-8DF6-21789B7C9A35}"/>
    <hyperlink ref="R37" r:id="rId2" display="https://store.cubemars.com/goods-943-R60+KV115.html" xr:uid="{8E8AB09F-F183-4427-8EA9-FB8C94E210A5}"/>
    <hyperlink ref="R38" r:id="rId3" display="https://store.cubemars.com/goods-944-R80+KV110.html" xr:uid="{ADC841BD-7B83-4C64-9CDD-A3EBA43FED1C}"/>
    <hyperlink ref="R39" r:id="rId4" display="https://store.cubemars.com/goods-945-R100+KV90.html" xr:uid="{0B574439-5016-4AD4-9347-F4841E54DD4C}"/>
    <hyperlink ref="R6" r:id="rId5" display="https://store.cubemars.com/goods-856-RI50+KV100.html" xr:uid="{D17FD58A-CD32-4D69-8670-474E8EC4EF61}"/>
    <hyperlink ref="R7" r:id="rId6" display="https://store.cubemars.com/goods-857-RI60+KV120.html" xr:uid="{FB717477-E638-4B94-B421-66E47F26F1BB}"/>
    <hyperlink ref="R8" r:id="rId7" display="https://store.cubemars.com/goods-858-RI70+KV95.html" xr:uid="{E8C0A468-8C00-45B9-A872-74D8FE0EC816}"/>
    <hyperlink ref="R9" r:id="rId8" display="https://store.cubemars.com/goods-860-RI80+KV75.html" xr:uid="{72940F55-91D9-42FF-BE93-368B602F4087}"/>
    <hyperlink ref="R10" r:id="rId9" display="https://store.cubemars.com/goods-859-RI100+KV105.html" xr:uid="{BB5FB284-7F7B-4B80-BA29-65F921BC0752}"/>
  </hyperlinks>
  <pageMargins left="0.7" right="0.7" top="0.75" bottom="0.75" header="0.3" footer="0.3"/>
  <pageSetup paperSize="9" orientation="portrait" verticalDpi="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19BF51971BEA654AA0B064D77506AE75" ma:contentTypeVersion="10" ma:contentTypeDescription="新建文档。" ma:contentTypeScope="" ma:versionID="1f4f113c104e441b60ea4c7aab233bb7">
  <xsd:schema xmlns:xsd="http://www.w3.org/2001/XMLSchema" xmlns:xs="http://www.w3.org/2001/XMLSchema" xmlns:p="http://schemas.microsoft.com/office/2006/metadata/properties" xmlns:ns3="4fc87042-b9fc-4c0e-a1dc-0ef6b4fd77a1" targetNamespace="http://schemas.microsoft.com/office/2006/metadata/properties" ma:root="true" ma:fieldsID="94c2ef24e1e217f34ea3286523e83c8c" ns3:_="">
    <xsd:import namespace="4fc87042-b9fc-4c0e-a1dc-0ef6b4fd77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87042-b9fc-4c0e-a1dc-0ef6b4fd7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3458DB-A8AF-4CC0-A383-38B7D65DCCCF}">
  <ds:schemaRefs>
    <ds:schemaRef ds:uri="http://schemas.microsoft.com/office/infopath/2007/PartnerControls"/>
    <ds:schemaRef ds:uri="4fc87042-b9fc-4c0e-a1dc-0ef6b4fd77a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5962B0-92CB-4C82-8567-5FF9147980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3030C7-DDDB-4979-AE34-32A5FF86B2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87042-b9fc-4c0e-a1dc-0ef6b4fd7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Stylite Y</dc:creator>
  <cp:lastModifiedBy>Stylite Y</cp:lastModifiedBy>
  <dcterms:created xsi:type="dcterms:W3CDTF">2023-06-06T02:31:32Z</dcterms:created>
  <dcterms:modified xsi:type="dcterms:W3CDTF">2023-06-17T05:47:53Z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0x01010019BF51971BEA654AA0B064D77506AE75</vt:lpwstr>
  </property>
</Properties>
</file>