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件\复材\传输文件\传输文件\二次开发数据\"/>
    </mc:Choice>
  </mc:AlternateContent>
  <xr:revisionPtr revIDLastSave="0" documentId="13_ncr:1_{38E0DEED-236D-4F62-9D21-5B2ADDBFE077}" xr6:coauthVersionLast="47" xr6:coauthVersionMax="47" xr10:uidLastSave="{00000000-0000-0000-0000-000000000000}"/>
  <bookViews>
    <workbookView xWindow="-120" yWindow="-120" windowWidth="29040" windowHeight="15720" xr2:uid="{CF9B124F-71C9-4D08-B8D9-E82A1041D9B3}"/>
  </bookViews>
  <sheets>
    <sheet name="RSA-time" sheetId="1" r:id="rId1"/>
    <sheet name="RVEs-time" sheetId="3" r:id="rId2"/>
    <sheet name="RVE-Vr" sheetId="5" r:id="rId3"/>
    <sheet name="ratio of diamond" sheetId="4" r:id="rId4"/>
    <sheet name="K-Kr" sheetId="7" r:id="rId5"/>
    <sheet name="K-hc" sheetId="8" r:id="rId6"/>
    <sheet name="K-D" sheetId="9" r:id="rId7"/>
    <sheet name="K-Vr" sheetId="10" r:id="rId8"/>
    <sheet name="K-Sphericity" sheetId="6" r:id="rId9"/>
    <sheet name="mesh size" sheetId="11" r:id="rId10"/>
    <sheet name="Exp-FE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2" i="11"/>
  <c r="E2" i="12"/>
  <c r="E3" i="12"/>
  <c r="E4" i="12"/>
  <c r="E5" i="12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1" i="5"/>
  <c r="J1" i="5"/>
</calcChain>
</file>

<file path=xl/sharedStrings.xml><?xml version="1.0" encoding="utf-8"?>
<sst xmlns="http://schemas.openxmlformats.org/spreadsheetml/2006/main" count="173" uniqueCount="59">
  <si>
    <r>
      <rPr>
        <sz val="11"/>
        <color theme="1"/>
        <rFont val="Times New Roman"/>
        <family val="1"/>
      </rPr>
      <t>10%vol-</t>
    </r>
    <r>
      <rPr>
        <i/>
        <sz val="11"/>
        <color theme="1"/>
        <rFont val="Times New Roman"/>
        <family val="1"/>
      </rPr>
      <t>κ</t>
    </r>
    <phoneticPr fontId="1" type="noConversion"/>
  </si>
  <si>
    <r>
      <t>40%vol-</t>
    </r>
    <r>
      <rPr>
        <i/>
        <sz val="11"/>
        <color theme="1"/>
        <rFont val="Times New Roman"/>
        <family val="1"/>
      </rPr>
      <t>κ</t>
    </r>
    <phoneticPr fontId="1" type="noConversion"/>
  </si>
  <si>
    <r>
      <t>20%vol-</t>
    </r>
    <r>
      <rPr>
        <i/>
        <sz val="11"/>
        <color theme="1"/>
        <rFont val="Times New Roman"/>
        <family val="1"/>
      </rPr>
      <t>κ</t>
    </r>
    <phoneticPr fontId="1" type="noConversion"/>
  </si>
  <si>
    <r>
      <t>30%vol-</t>
    </r>
    <r>
      <rPr>
        <i/>
        <sz val="11"/>
        <color theme="1"/>
        <rFont val="Times New Roman"/>
        <family val="1"/>
      </rPr>
      <t>κ</t>
    </r>
    <phoneticPr fontId="1" type="noConversion"/>
  </si>
  <si>
    <t>maxwell</t>
  </si>
  <si>
    <t>H_J</t>
  </si>
  <si>
    <t>DEM</t>
  </si>
  <si>
    <t>a=0.2,l=a*1.414/3,</t>
  </si>
  <si>
    <t>237/l</t>
  </si>
  <si>
    <t>max</t>
    <phoneticPr fontId="1" type="noConversion"/>
  </si>
  <si>
    <t>H_J</t>
    <phoneticPr fontId="1" type="noConversion"/>
  </si>
  <si>
    <t>DEM</t>
    <phoneticPr fontId="1" type="noConversion"/>
  </si>
  <si>
    <t>dem</t>
    <phoneticPr fontId="1" type="noConversion"/>
  </si>
  <si>
    <t>10⁶-FE</t>
    <phoneticPr fontId="1" type="noConversion"/>
  </si>
  <si>
    <t>10⁶-DEM</t>
    <phoneticPr fontId="1" type="noConversion"/>
  </si>
  <si>
    <r>
      <t>10</t>
    </r>
    <r>
      <rPr>
        <sz val="11"/>
        <color theme="1"/>
        <rFont val="Calibri"/>
        <family val="2"/>
      </rPr>
      <t>⁸</t>
    </r>
    <r>
      <rPr>
        <sz val="11"/>
        <color theme="1"/>
        <rFont val="Times New Roman"/>
        <family val="1"/>
      </rPr>
      <t>-FE</t>
    </r>
    <phoneticPr fontId="1" type="noConversion"/>
  </si>
  <si>
    <t>10⁸-DEM</t>
    <phoneticPr fontId="1" type="noConversion"/>
  </si>
  <si>
    <r>
      <t>RSA-</t>
    </r>
    <r>
      <rPr>
        <b/>
        <sz val="11"/>
        <color theme="1"/>
        <rFont val="Times New Roman"/>
        <family val="1"/>
      </rPr>
      <t>Pt</t>
    </r>
    <r>
      <rPr>
        <sz val="11"/>
        <color theme="1"/>
        <rFont val="Times New Roman"/>
        <family val="1"/>
      </rPr>
      <t>s</t>
    </r>
    <phoneticPr fontId="1" type="noConversion"/>
  </si>
  <si>
    <t>https://doi.org/10.1016/j.matdes.2015.07.059</t>
  </si>
  <si>
    <t>H-J</t>
    <phoneticPr fontId="1" type="noConversion"/>
  </si>
  <si>
    <t>RVE-FE</t>
    <phoneticPr fontId="1" type="noConversion"/>
  </si>
  <si>
    <t>Maxwell</t>
    <phoneticPr fontId="1" type="noConversion"/>
  </si>
  <si>
    <t>a=0.2,l=a*1.414/3,h=10000000</t>
    <phoneticPr fontId="1" type="noConversion"/>
  </si>
  <si>
    <t>a=300</t>
    <phoneticPr fontId="1" type="noConversion"/>
  </si>
  <si>
    <t>D=300</t>
    <phoneticPr fontId="1" type="noConversion"/>
  </si>
  <si>
    <t>Vr=25</t>
    <phoneticPr fontId="1" type="noConversion"/>
  </si>
  <si>
    <t>hc</t>
    <phoneticPr fontId="1" type="noConversion"/>
  </si>
  <si>
    <t>D</t>
    <phoneticPr fontId="1" type="noConversion"/>
  </si>
  <si>
    <t>mesh size/xa</t>
    <phoneticPr fontId="1" type="noConversion"/>
  </si>
  <si>
    <t>Interfacial thermal resistance</t>
    <phoneticPr fontId="1" type="noConversion"/>
  </si>
  <si>
    <t>Km=301，Kr=1500，D=100um</t>
    <phoneticPr fontId="1" type="noConversion"/>
  </si>
  <si>
    <t>Vr</t>
    <phoneticPr fontId="1" type="noConversion"/>
  </si>
  <si>
    <t>K</t>
    <phoneticPr fontId="1" type="noConversion"/>
  </si>
  <si>
    <t>Related parameters</t>
    <phoneticPr fontId="1" type="noConversion"/>
  </si>
  <si>
    <t>RSA-Point/s</t>
    <phoneticPr fontId="1" type="noConversion"/>
  </si>
  <si>
    <t>RSA/s</t>
    <phoneticPr fontId="1" type="noConversion"/>
  </si>
  <si>
    <t>point/s</t>
    <phoneticPr fontId="1" type="noConversion"/>
  </si>
  <si>
    <t>RVE/s</t>
    <phoneticPr fontId="1" type="noConversion"/>
  </si>
  <si>
    <t>l/a</t>
    <phoneticPr fontId="1" type="noConversion"/>
  </si>
  <si>
    <t>Volume of Dia</t>
    <phoneticPr fontId="1" type="noConversion"/>
  </si>
  <si>
    <t>Volume of envelope sphere</t>
    <phoneticPr fontId="1" type="noConversion"/>
  </si>
  <si>
    <t>ratio</t>
    <phoneticPr fontId="1" type="noConversion"/>
  </si>
  <si>
    <t>R of envelope sphere</t>
    <phoneticPr fontId="1" type="noConversion"/>
  </si>
  <si>
    <t>Vr=10.0566297768627</t>
    <phoneticPr fontId="1" type="noConversion"/>
  </si>
  <si>
    <t>Vr=40.2265191074508</t>
    <phoneticPr fontId="1" type="noConversion"/>
  </si>
  <si>
    <t>237/Kr</t>
    <phoneticPr fontId="1" type="noConversion"/>
  </si>
  <si>
    <t>400/Kr</t>
    <phoneticPr fontId="1" type="noConversion"/>
  </si>
  <si>
    <t>400//Kr</t>
    <phoneticPr fontId="1" type="noConversion"/>
  </si>
  <si>
    <t>D：0.185685302049244</t>
    <phoneticPr fontId="1" type="noConversion"/>
  </si>
  <si>
    <t>Km：237/400</t>
    <phoneticPr fontId="1" type="noConversion"/>
  </si>
  <si>
    <t>Kr：2000</t>
    <phoneticPr fontId="1" type="noConversion"/>
  </si>
  <si>
    <t>400/hc</t>
    <phoneticPr fontId="1" type="noConversion"/>
  </si>
  <si>
    <t>237/hc</t>
    <phoneticPr fontId="1" type="noConversion"/>
  </si>
  <si>
    <t>Vr=10.0</t>
    <phoneticPr fontId="1" type="noConversion"/>
  </si>
  <si>
    <t>Vr=40.0</t>
    <phoneticPr fontId="1" type="noConversion"/>
  </si>
  <si>
    <t>237/D</t>
    <phoneticPr fontId="1" type="noConversion"/>
  </si>
  <si>
    <t>400/D</t>
    <phoneticPr fontId="1" type="noConversion"/>
  </si>
  <si>
    <t>237/Vr</t>
    <phoneticPr fontId="1" type="noConversion"/>
  </si>
  <si>
    <t>400/Vr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</si>
</sst>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0"/>
      <name val="Cambria Math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2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" fillId="0" borderId="0" xfId="2" applyAlignment="1">
      <alignment horizontal="center" vertical="center"/>
    </xf>
    <xf numFmtId="0" fontId="9" fillId="5" borderId="0" xfId="0" applyFont="1" applyFill="1">
      <alignment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colors>
    <mruColors>
      <color rgb="FFF7F7F7"/>
      <color rgb="FF0000FF"/>
      <color rgb="FF00CC00"/>
      <color rgb="FF00FF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1843535616076"/>
          <c:y val="5.4813818533615083E-2"/>
          <c:w val="0.8462249247451199"/>
          <c:h val="0.8099587020310482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'RVEs-time'!$F$23</c:f>
              <c:strCache>
                <c:ptCount val="1"/>
                <c:pt idx="0">
                  <c:v>RSA-Pts</c:v>
                </c:pt>
              </c:strCache>
            </c:strRef>
          </c:tx>
          <c:spPr>
            <a:ln w="9525" cap="rnd">
              <a:solidFill>
                <a:srgbClr val="00CC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'RSA-time'!$A$2:$A$13</c:f>
              <c:numCache>
                <c:formatCode>0.00%</c:formatCode>
                <c:ptCount val="12"/>
                <c:pt idx="0">
                  <c:v>5.8889999999999998E-2</c:v>
                </c:pt>
                <c:pt idx="1">
                  <c:v>8.677E-2</c:v>
                </c:pt>
                <c:pt idx="2">
                  <c:v>0.12186</c:v>
                </c:pt>
                <c:pt idx="3">
                  <c:v>0.15187</c:v>
                </c:pt>
                <c:pt idx="4">
                  <c:v>0.17723</c:v>
                </c:pt>
                <c:pt idx="5">
                  <c:v>0.20238</c:v>
                </c:pt>
                <c:pt idx="6">
                  <c:v>0.23208999999999999</c:v>
                </c:pt>
                <c:pt idx="7">
                  <c:v>0.25192999999999999</c:v>
                </c:pt>
                <c:pt idx="8">
                  <c:v>0.27844999999999998</c:v>
                </c:pt>
                <c:pt idx="9">
                  <c:v>0.30076999999999998</c:v>
                </c:pt>
                <c:pt idx="10">
                  <c:v>0.32954</c:v>
                </c:pt>
                <c:pt idx="11">
                  <c:v>0.34866999999999998</c:v>
                </c:pt>
              </c:numCache>
            </c:numRef>
          </c:xVal>
          <c:yVal>
            <c:numRef>
              <c:f>'RSA-time'!$B$2:$B$13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0.04</c:v>
                </c:pt>
                <c:pt idx="2">
                  <c:v>4.9000000000000002E-2</c:v>
                </c:pt>
                <c:pt idx="3">
                  <c:v>8.2000000000000003E-2</c:v>
                </c:pt>
                <c:pt idx="4">
                  <c:v>0.158</c:v>
                </c:pt>
                <c:pt idx="5">
                  <c:v>0.23100000000000001</c:v>
                </c:pt>
                <c:pt idx="6">
                  <c:v>0.48699999999999999</c:v>
                </c:pt>
                <c:pt idx="7">
                  <c:v>0.84899999999999998</c:v>
                </c:pt>
                <c:pt idx="8">
                  <c:v>1.9450000000000001</c:v>
                </c:pt>
                <c:pt idx="9">
                  <c:v>4.3140000000000001</c:v>
                </c:pt>
                <c:pt idx="10">
                  <c:v>22.289000000000001</c:v>
                </c:pt>
                <c:pt idx="11">
                  <c:v>180.28200000000001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E-4C8D-BE7C-7ED295E43EB7}"/>
            </c:ext>
          </c:extLst>
        </c:ser>
        <c:ser>
          <c:idx val="3"/>
          <c:order val="1"/>
          <c:tx>
            <c:v>RSA-RVE model</c:v>
          </c:tx>
          <c:spPr>
            <a:ln w="9525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'RSA-time'!$A$2:$A$13</c:f>
              <c:numCache>
                <c:formatCode>0.00%</c:formatCode>
                <c:ptCount val="12"/>
                <c:pt idx="0">
                  <c:v>5.8889999999999998E-2</c:v>
                </c:pt>
                <c:pt idx="1">
                  <c:v>8.677E-2</c:v>
                </c:pt>
                <c:pt idx="2">
                  <c:v>0.12186</c:v>
                </c:pt>
                <c:pt idx="3">
                  <c:v>0.15187</c:v>
                </c:pt>
                <c:pt idx="4">
                  <c:v>0.17723</c:v>
                </c:pt>
                <c:pt idx="5">
                  <c:v>0.20238</c:v>
                </c:pt>
                <c:pt idx="6">
                  <c:v>0.23208999999999999</c:v>
                </c:pt>
                <c:pt idx="7">
                  <c:v>0.25192999999999999</c:v>
                </c:pt>
                <c:pt idx="8">
                  <c:v>0.27844999999999998</c:v>
                </c:pt>
                <c:pt idx="9">
                  <c:v>0.30076999999999998</c:v>
                </c:pt>
                <c:pt idx="10">
                  <c:v>0.32954</c:v>
                </c:pt>
                <c:pt idx="11">
                  <c:v>0.34866999999999998</c:v>
                </c:pt>
              </c:numCache>
            </c:numRef>
          </c:xVal>
          <c:yVal>
            <c:numRef>
              <c:f>'RSA-time'!$C$2:$C$13</c:f>
              <c:numCache>
                <c:formatCode>General</c:formatCode>
                <c:ptCount val="12"/>
                <c:pt idx="0">
                  <c:v>2.7050000000000001</c:v>
                </c:pt>
                <c:pt idx="1">
                  <c:v>4.1219999999999999</c:v>
                </c:pt>
                <c:pt idx="2">
                  <c:v>4.2789999999999999</c:v>
                </c:pt>
                <c:pt idx="3">
                  <c:v>5.9329999999999998</c:v>
                </c:pt>
                <c:pt idx="4">
                  <c:v>7.9820000000000002</c:v>
                </c:pt>
                <c:pt idx="5">
                  <c:v>9.8610000000000007</c:v>
                </c:pt>
                <c:pt idx="6">
                  <c:v>13.577</c:v>
                </c:pt>
                <c:pt idx="7">
                  <c:v>16.37</c:v>
                </c:pt>
                <c:pt idx="8">
                  <c:v>21.559000000000001</c:v>
                </c:pt>
                <c:pt idx="9">
                  <c:v>27.202999999999999</c:v>
                </c:pt>
                <c:pt idx="10">
                  <c:v>50.573</c:v>
                </c:pt>
                <c:pt idx="11">
                  <c:v>212.684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1E-4C8D-BE7C-7ED295E43EB7}"/>
            </c:ext>
          </c:extLst>
        </c:ser>
        <c:ser>
          <c:idx val="0"/>
          <c:order val="2"/>
          <c:tx>
            <c:v>Cell-RSA-Pts</c:v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'RVEs-time'!$A$2:$A$24</c:f>
              <c:numCache>
                <c:formatCode>0.00%</c:formatCode>
                <c:ptCount val="23"/>
                <c:pt idx="0">
                  <c:v>5.0790000000000002E-2</c:v>
                </c:pt>
                <c:pt idx="1">
                  <c:v>7.6450000000000004E-2</c:v>
                </c:pt>
                <c:pt idx="2">
                  <c:v>0.1</c:v>
                </c:pt>
                <c:pt idx="3">
                  <c:v>0.12509999999999999</c:v>
                </c:pt>
                <c:pt idx="4">
                  <c:v>0.15</c:v>
                </c:pt>
                <c:pt idx="5">
                  <c:v>0.18534999999999999</c:v>
                </c:pt>
                <c:pt idx="6">
                  <c:v>0.20577000000000001</c:v>
                </c:pt>
                <c:pt idx="7">
                  <c:v>0.22955999999999999</c:v>
                </c:pt>
                <c:pt idx="8">
                  <c:v>0.25028</c:v>
                </c:pt>
                <c:pt idx="9">
                  <c:v>0.27594000000000002</c:v>
                </c:pt>
                <c:pt idx="10">
                  <c:v>0.30054999999999998</c:v>
                </c:pt>
                <c:pt idx="11">
                  <c:v>0.32462999999999997</c:v>
                </c:pt>
                <c:pt idx="12">
                  <c:v>0.34976000000000002</c:v>
                </c:pt>
                <c:pt idx="13">
                  <c:v>0.37490000000000001</c:v>
                </c:pt>
                <c:pt idx="14">
                  <c:v>0.39898</c:v>
                </c:pt>
                <c:pt idx="15">
                  <c:v>0.42464000000000002</c:v>
                </c:pt>
                <c:pt idx="16">
                  <c:v>0.44977</c:v>
                </c:pt>
                <c:pt idx="17">
                  <c:v>0.47386</c:v>
                </c:pt>
                <c:pt idx="18">
                  <c:v>0.48537000000000002</c:v>
                </c:pt>
                <c:pt idx="19">
                  <c:v>0.49428</c:v>
                </c:pt>
                <c:pt idx="20">
                  <c:v>0.51259999999999994</c:v>
                </c:pt>
                <c:pt idx="21">
                  <c:v>0.52988000000000002</c:v>
                </c:pt>
                <c:pt idx="22">
                  <c:v>0.53983000000000003</c:v>
                </c:pt>
              </c:numCache>
            </c:numRef>
          </c:xVal>
          <c:yVal>
            <c:numRef>
              <c:f>'RVEs-time'!$B$2:$B$24</c:f>
              <c:numCache>
                <c:formatCode>General</c:formatCode>
                <c:ptCount val="23"/>
                <c:pt idx="0">
                  <c:v>1.212</c:v>
                </c:pt>
                <c:pt idx="1">
                  <c:v>1.343</c:v>
                </c:pt>
                <c:pt idx="2">
                  <c:v>1.4750000000000001</c:v>
                </c:pt>
                <c:pt idx="3">
                  <c:v>1.6220000000000001</c:v>
                </c:pt>
                <c:pt idx="4">
                  <c:v>1.79</c:v>
                </c:pt>
                <c:pt idx="5">
                  <c:v>1.9910000000000001</c:v>
                </c:pt>
                <c:pt idx="6">
                  <c:v>2.1360000000000001</c:v>
                </c:pt>
                <c:pt idx="7">
                  <c:v>2.2879999999999998</c:v>
                </c:pt>
                <c:pt idx="8">
                  <c:v>2.4159999999999999</c:v>
                </c:pt>
                <c:pt idx="9">
                  <c:v>2.6110000000000002</c:v>
                </c:pt>
                <c:pt idx="10">
                  <c:v>2.7810000000000001</c:v>
                </c:pt>
                <c:pt idx="11">
                  <c:v>2.9580000000000002</c:v>
                </c:pt>
                <c:pt idx="12">
                  <c:v>3.1579999999999999</c:v>
                </c:pt>
                <c:pt idx="13">
                  <c:v>3.347</c:v>
                </c:pt>
                <c:pt idx="14">
                  <c:v>3.5609999999999999</c:v>
                </c:pt>
                <c:pt idx="15">
                  <c:v>3.76</c:v>
                </c:pt>
                <c:pt idx="16">
                  <c:v>3.9780000000000002</c:v>
                </c:pt>
                <c:pt idx="17">
                  <c:v>4.2110000000000003</c:v>
                </c:pt>
                <c:pt idx="18">
                  <c:v>4.4249999999999998</c:v>
                </c:pt>
                <c:pt idx="19">
                  <c:v>8.9359999999999999</c:v>
                </c:pt>
                <c:pt idx="20">
                  <c:v>9.34</c:v>
                </c:pt>
                <c:pt idx="21">
                  <c:v>23.027999999999999</c:v>
                </c:pt>
                <c:pt idx="22">
                  <c:v>46.784999999999997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E1E-4C8D-BE7C-7ED295E43EB7}"/>
            </c:ext>
          </c:extLst>
        </c:ser>
        <c:ser>
          <c:idx val="1"/>
          <c:order val="3"/>
          <c:tx>
            <c:v>Cell-RSA-RVE model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'RVEs-time'!$A$2:$A$24</c:f>
              <c:numCache>
                <c:formatCode>0.00%</c:formatCode>
                <c:ptCount val="23"/>
                <c:pt idx="0">
                  <c:v>5.0790000000000002E-2</c:v>
                </c:pt>
                <c:pt idx="1">
                  <c:v>7.6450000000000004E-2</c:v>
                </c:pt>
                <c:pt idx="2">
                  <c:v>0.1</c:v>
                </c:pt>
                <c:pt idx="3">
                  <c:v>0.12509999999999999</c:v>
                </c:pt>
                <c:pt idx="4">
                  <c:v>0.15</c:v>
                </c:pt>
                <c:pt idx="5">
                  <c:v>0.18534999999999999</c:v>
                </c:pt>
                <c:pt idx="6">
                  <c:v>0.20577000000000001</c:v>
                </c:pt>
                <c:pt idx="7">
                  <c:v>0.22955999999999999</c:v>
                </c:pt>
                <c:pt idx="8">
                  <c:v>0.25028</c:v>
                </c:pt>
                <c:pt idx="9">
                  <c:v>0.27594000000000002</c:v>
                </c:pt>
                <c:pt idx="10">
                  <c:v>0.30054999999999998</c:v>
                </c:pt>
                <c:pt idx="11">
                  <c:v>0.32462999999999997</c:v>
                </c:pt>
                <c:pt idx="12">
                  <c:v>0.34976000000000002</c:v>
                </c:pt>
                <c:pt idx="13">
                  <c:v>0.37490000000000001</c:v>
                </c:pt>
                <c:pt idx="14">
                  <c:v>0.39898</c:v>
                </c:pt>
                <c:pt idx="15">
                  <c:v>0.42464000000000002</c:v>
                </c:pt>
                <c:pt idx="16">
                  <c:v>0.44977</c:v>
                </c:pt>
                <c:pt idx="17">
                  <c:v>0.47386</c:v>
                </c:pt>
                <c:pt idx="18">
                  <c:v>0.48537000000000002</c:v>
                </c:pt>
                <c:pt idx="19">
                  <c:v>0.49428</c:v>
                </c:pt>
                <c:pt idx="20">
                  <c:v>0.51259999999999994</c:v>
                </c:pt>
                <c:pt idx="21">
                  <c:v>0.52988000000000002</c:v>
                </c:pt>
                <c:pt idx="22">
                  <c:v>0.53983000000000003</c:v>
                </c:pt>
              </c:numCache>
            </c:numRef>
          </c:xVal>
          <c:yVal>
            <c:numRef>
              <c:f>'RVEs-time'!$C$2:$C$24</c:f>
              <c:numCache>
                <c:formatCode>General</c:formatCode>
                <c:ptCount val="23"/>
                <c:pt idx="0">
                  <c:v>2.3479999999999999</c:v>
                </c:pt>
                <c:pt idx="1">
                  <c:v>4.7210000000000001</c:v>
                </c:pt>
                <c:pt idx="2">
                  <c:v>4.1950000000000003</c:v>
                </c:pt>
                <c:pt idx="3">
                  <c:v>5.4790000000000001</c:v>
                </c:pt>
                <c:pt idx="4">
                  <c:v>7.0090000000000003</c:v>
                </c:pt>
                <c:pt idx="5">
                  <c:v>8.9659999999999993</c:v>
                </c:pt>
                <c:pt idx="6">
                  <c:v>10.193</c:v>
                </c:pt>
                <c:pt idx="7">
                  <c:v>12.744</c:v>
                </c:pt>
                <c:pt idx="8">
                  <c:v>13.587</c:v>
                </c:pt>
                <c:pt idx="9">
                  <c:v>15.707000000000001</c:v>
                </c:pt>
                <c:pt idx="10">
                  <c:v>18.616</c:v>
                </c:pt>
                <c:pt idx="11">
                  <c:v>21.094000000000001</c:v>
                </c:pt>
                <c:pt idx="12">
                  <c:v>23.905000000000001</c:v>
                </c:pt>
                <c:pt idx="13">
                  <c:v>26.468</c:v>
                </c:pt>
                <c:pt idx="14">
                  <c:v>30.15</c:v>
                </c:pt>
                <c:pt idx="15">
                  <c:v>32.771999999999998</c:v>
                </c:pt>
                <c:pt idx="16">
                  <c:v>36.951000000000001</c:v>
                </c:pt>
                <c:pt idx="17">
                  <c:v>39.335000000000001</c:v>
                </c:pt>
                <c:pt idx="18">
                  <c:v>43.424999999999997</c:v>
                </c:pt>
                <c:pt idx="19">
                  <c:v>46.713000000000001</c:v>
                </c:pt>
                <c:pt idx="20">
                  <c:v>51.557000000000002</c:v>
                </c:pt>
                <c:pt idx="21">
                  <c:v>71.534999999999997</c:v>
                </c:pt>
                <c:pt idx="22">
                  <c:v>98.927999999999997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E1E-4C8D-BE7C-7ED295E43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Volume fraction of inclusion 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vol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Time(s)</a:t>
                </a:r>
              </a:p>
            </c:rich>
          </c:tx>
          <c:layout>
            <c:manualLayout>
              <c:xMode val="edge"/>
              <c:yMode val="edge"/>
              <c:x val="1.3365924133145128E-3"/>
              <c:y val="0.3934530932777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0983695090142366"/>
          <c:y val="0.46763271620568131"/>
          <c:w val="0.4484714728369143"/>
          <c:h val="0.2793236678451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9269005847954"/>
          <c:y val="4.1985858585858585E-2"/>
          <c:w val="0.61361452637613645"/>
          <c:h val="0.79071616161616165"/>
        </c:manualLayout>
      </c:layout>
      <c:scatterChart>
        <c:scatterStyle val="smoothMarker"/>
        <c:varyColors val="0"/>
        <c:ser>
          <c:idx val="0"/>
          <c:order val="0"/>
          <c:tx>
            <c:v>Cu-FE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'K-Vr'!$E$3:$E$12</c:f>
              <c:numCache>
                <c:formatCode>General</c:formatCode>
                <c:ptCount val="10"/>
                <c:pt idx="0">
                  <c:v>0</c:v>
                </c:pt>
                <c:pt idx="1">
                  <c:v>6.8001252999999998E-2</c:v>
                </c:pt>
                <c:pt idx="2">
                  <c:v>0.11585398700000001</c:v>
                </c:pt>
                <c:pt idx="3">
                  <c:v>0.148595331</c:v>
                </c:pt>
                <c:pt idx="4">
                  <c:v>0.19896663000000001</c:v>
                </c:pt>
                <c:pt idx="5">
                  <c:v>0.24933792799999999</c:v>
                </c:pt>
                <c:pt idx="6">
                  <c:v>0.29970922700000002</c:v>
                </c:pt>
                <c:pt idx="7">
                  <c:v>0.34756196099999997</c:v>
                </c:pt>
                <c:pt idx="8">
                  <c:v>0.39289537299999999</c:v>
                </c:pt>
                <c:pt idx="9">
                  <c:v>0.41556193800000002</c:v>
                </c:pt>
              </c:numCache>
            </c:numRef>
          </c:xVal>
          <c:yVal>
            <c:numRef>
              <c:f>'K-Vr'!$F$3:$F$12</c:f>
              <c:numCache>
                <c:formatCode>General</c:formatCode>
                <c:ptCount val="10"/>
                <c:pt idx="0">
                  <c:v>400</c:v>
                </c:pt>
                <c:pt idx="1">
                  <c:v>417.07131020000003</c:v>
                </c:pt>
                <c:pt idx="2">
                  <c:v>432.30109879999998</c:v>
                </c:pt>
                <c:pt idx="3">
                  <c:v>438.06995619999998</c:v>
                </c:pt>
                <c:pt idx="4">
                  <c:v>454.87861249999997</c:v>
                </c:pt>
                <c:pt idx="5">
                  <c:v>466.13243720000003</c:v>
                </c:pt>
                <c:pt idx="6">
                  <c:v>481.8807089</c:v>
                </c:pt>
                <c:pt idx="7">
                  <c:v>493.23973039999998</c:v>
                </c:pt>
                <c:pt idx="8">
                  <c:v>508.53718149999997</c:v>
                </c:pt>
                <c:pt idx="9">
                  <c:v>519.46609639999997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5-4806-BD18-3E288987DBE9}"/>
            </c:ext>
          </c:extLst>
        </c:ser>
        <c:ser>
          <c:idx val="2"/>
          <c:order val="1"/>
          <c:tx>
            <c:v>Cu-Maxwell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'K-Vr'!$B$17:$B$34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'K-Vr'!$F$17:$F$34</c:f>
              <c:numCache>
                <c:formatCode>General</c:formatCode>
                <c:ptCount val="18"/>
                <c:pt idx="0">
                  <c:v>400</c:v>
                </c:pt>
                <c:pt idx="1">
                  <c:v>417.39130434782601</c:v>
                </c:pt>
                <c:pt idx="2">
                  <c:v>435.29411764705901</c:v>
                </c:pt>
                <c:pt idx="3">
                  <c:v>453.73134328358202</c:v>
                </c:pt>
                <c:pt idx="4">
                  <c:v>472.72727272727298</c:v>
                </c:pt>
                <c:pt idx="5">
                  <c:v>492.30769230769198</c:v>
                </c:pt>
                <c:pt idx="6">
                  <c:v>512.5</c:v>
                </c:pt>
                <c:pt idx="7">
                  <c:v>533.33333333333303</c:v>
                </c:pt>
                <c:pt idx="8">
                  <c:v>554.83870967741905</c:v>
                </c:pt>
                <c:pt idx="9">
                  <c:v>577.04918032786895</c:v>
                </c:pt>
                <c:pt idx="10">
                  <c:v>600</c:v>
                </c:pt>
                <c:pt idx="11">
                  <c:v>623.72881355932202</c:v>
                </c:pt>
                <c:pt idx="12">
                  <c:v>648.27586206896603</c:v>
                </c:pt>
                <c:pt idx="13">
                  <c:v>673.68421052631595</c:v>
                </c:pt>
                <c:pt idx="14">
                  <c:v>700</c:v>
                </c:pt>
                <c:pt idx="15">
                  <c:v>727.27272727272702</c:v>
                </c:pt>
                <c:pt idx="16">
                  <c:v>755.555555555556</c:v>
                </c:pt>
                <c:pt idx="17">
                  <c:v>784.90566037735903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C5-4806-BD18-3E288987DBE9}"/>
            </c:ext>
          </c:extLst>
        </c:ser>
        <c:ser>
          <c:idx val="6"/>
          <c:order val="2"/>
          <c:tx>
            <c:v>Cu-H_J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'K-Vr'!$B$38:$B$55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'K-Vr'!$F$38:$F$55</c:f>
              <c:numCache>
                <c:formatCode>General</c:formatCode>
                <c:ptCount val="18"/>
                <c:pt idx="0">
                  <c:v>400</c:v>
                </c:pt>
                <c:pt idx="1">
                  <c:v>404.91683994943998</c:v>
                </c:pt>
                <c:pt idx="2">
                  <c:v>409.87413786180099</c:v>
                </c:pt>
                <c:pt idx="3">
                  <c:v>414.87239515942599</c:v>
                </c:pt>
                <c:pt idx="4">
                  <c:v>419.91212158497802</c:v>
                </c:pt>
                <c:pt idx="5">
                  <c:v>424.99383537473398</c:v>
                </c:pt>
                <c:pt idx="6">
                  <c:v>430.11806343623601</c:v>
                </c:pt>
                <c:pt idx="7">
                  <c:v>435.28534153041198</c:v>
                </c:pt>
                <c:pt idx="8">
                  <c:v>440.49621445831002</c:v>
                </c:pt>
                <c:pt idx="9">
                  <c:v>445.75123625257902</c:v>
                </c:pt>
                <c:pt idx="10">
                  <c:v>451.05097037383803</c:v>
                </c:pt>
                <c:pt idx="11">
                  <c:v>456.39598991207203</c:v>
                </c:pt>
                <c:pt idx="12">
                  <c:v>461.78687779322502</c:v>
                </c:pt>
                <c:pt idx="13">
                  <c:v>467.22422699112099</c:v>
                </c:pt>
                <c:pt idx="14">
                  <c:v>472.70864074490299</c:v>
                </c:pt>
                <c:pt idx="15">
                  <c:v>478.240732782127</c:v>
                </c:pt>
                <c:pt idx="16">
                  <c:v>483.821127547711</c:v>
                </c:pt>
                <c:pt idx="17">
                  <c:v>489.45046043890397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C5-4806-BD18-3E288987DBE9}"/>
            </c:ext>
          </c:extLst>
        </c:ser>
        <c:ser>
          <c:idx val="7"/>
          <c:order val="3"/>
          <c:tx>
            <c:v>Cu-DEM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'K-Vr'!$B$59:$B$76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'K-Vr'!$F$59:$F$76</c:f>
              <c:numCache>
                <c:formatCode>General</c:formatCode>
                <c:ptCount val="18"/>
                <c:pt idx="0">
                  <c:v>400</c:v>
                </c:pt>
                <c:pt idx="1">
                  <c:v>404.92004158670898</c:v>
                </c:pt>
                <c:pt idx="2">
                  <c:v>409.886700650818</c:v>
                </c:pt>
                <c:pt idx="3">
                  <c:v>414.90010394201698</c:v>
                </c:pt>
                <c:pt idx="4">
                  <c:v>419.96037436098902</c:v>
                </c:pt>
                <c:pt idx="5">
                  <c:v>425.06763097326802</c:v>
                </c:pt>
                <c:pt idx="6">
                  <c:v>430.22198902487497</c:v>
                </c:pt>
                <c:pt idx="7">
                  <c:v>435.42355995966301</c:v>
                </c:pt>
                <c:pt idx="8">
                  <c:v>440.672451438319</c:v>
                </c:pt>
                <c:pt idx="9">
                  <c:v>445.96876735899002</c:v>
                </c:pt>
                <c:pt idx="10">
                  <c:v>451.31260787946098</c:v>
                </c:pt>
                <c:pt idx="11">
                  <c:v>456.70406944084402</c:v>
                </c:pt>
                <c:pt idx="12">
                  <c:v>462.14324479272301</c:v>
                </c:pt>
                <c:pt idx="13">
                  <c:v>467.63022301969897</c:v>
                </c:pt>
                <c:pt idx="14">
                  <c:v>473.16508956928197</c:v>
                </c:pt>
                <c:pt idx="15">
                  <c:v>478.747926281079</c:v>
                </c:pt>
                <c:pt idx="16">
                  <c:v>484.37881141722397</c:v>
                </c:pt>
                <c:pt idx="17">
                  <c:v>490.05781969398703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C5-4806-BD18-3E288987DBE9}"/>
            </c:ext>
          </c:extLst>
        </c:ser>
        <c:ser>
          <c:idx val="3"/>
          <c:order val="4"/>
          <c:tx>
            <c:v>Al-FE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'K-Vr'!$B$3:$B$12</c:f>
              <c:numCache>
                <c:formatCode>General</c:formatCode>
                <c:ptCount val="10"/>
                <c:pt idx="0">
                  <c:v>0</c:v>
                </c:pt>
                <c:pt idx="1">
                  <c:v>4.7852734000000001E-2</c:v>
                </c:pt>
                <c:pt idx="2">
                  <c:v>0.103261162</c:v>
                </c:pt>
                <c:pt idx="3">
                  <c:v>0.161188156</c:v>
                </c:pt>
                <c:pt idx="4">
                  <c:v>0.20148519500000001</c:v>
                </c:pt>
                <c:pt idx="5">
                  <c:v>0.24933792799999999</c:v>
                </c:pt>
                <c:pt idx="6">
                  <c:v>0.29970922700000002</c:v>
                </c:pt>
                <c:pt idx="7">
                  <c:v>0.35259909099999998</c:v>
                </c:pt>
                <c:pt idx="8">
                  <c:v>0.39541451700000002</c:v>
                </c:pt>
                <c:pt idx="9">
                  <c:v>0.40547415199999998</c:v>
                </c:pt>
              </c:numCache>
            </c:numRef>
          </c:xVal>
          <c:yVal>
            <c:numRef>
              <c:f>'K-Vr'!$C$3:$C$12</c:f>
              <c:numCache>
                <c:formatCode>General</c:formatCode>
                <c:ptCount val="10"/>
                <c:pt idx="0">
                  <c:v>237</c:v>
                </c:pt>
                <c:pt idx="1">
                  <c:v>251.29770199999999</c:v>
                </c:pt>
                <c:pt idx="2">
                  <c:v>270.48797660000002</c:v>
                </c:pt>
                <c:pt idx="3">
                  <c:v>288.74254889999997</c:v>
                </c:pt>
                <c:pt idx="4">
                  <c:v>306.53752939999998</c:v>
                </c:pt>
                <c:pt idx="5">
                  <c:v>324.28293930000001</c:v>
                </c:pt>
                <c:pt idx="6">
                  <c:v>341.40093209999998</c:v>
                </c:pt>
                <c:pt idx="7">
                  <c:v>362.11453299999999</c:v>
                </c:pt>
                <c:pt idx="8">
                  <c:v>384.05994479999998</c:v>
                </c:pt>
                <c:pt idx="9">
                  <c:v>391.00547119999999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5-4806-BD18-3E288987DBE9}"/>
            </c:ext>
          </c:extLst>
        </c:ser>
        <c:ser>
          <c:idx val="1"/>
          <c:order val="5"/>
          <c:tx>
            <c:v>Al-Maxwell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'K-Vr'!$B$17:$B$34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'K-Vr'!$C$17:$C$34</c:f>
              <c:numCache>
                <c:formatCode>General</c:formatCode>
                <c:ptCount val="18"/>
                <c:pt idx="0">
                  <c:v>237</c:v>
                </c:pt>
                <c:pt idx="1">
                  <c:v>249.89641655606701</c:v>
                </c:pt>
                <c:pt idx="2">
                  <c:v>263.26931701490003</c:v>
                </c:pt>
                <c:pt idx="3">
                  <c:v>277.145605363453</c:v>
                </c:pt>
                <c:pt idx="4">
                  <c:v>291.55424990207598</c:v>
                </c:pt>
                <c:pt idx="5">
                  <c:v>306.52648510732701</c:v>
                </c:pt>
                <c:pt idx="6">
                  <c:v>322.09603765472599</c:v>
                </c:pt>
                <c:pt idx="7">
                  <c:v>338.29938004363902</c:v>
                </c:pt>
                <c:pt idx="8">
                  <c:v>355.17601583859698</c:v>
                </c:pt>
                <c:pt idx="9">
                  <c:v>372.76880122272598</c:v>
                </c:pt>
                <c:pt idx="10">
                  <c:v>391.12430837329401</c:v>
                </c:pt>
                <c:pt idx="11">
                  <c:v>410.293237146053</c:v>
                </c:pt>
                <c:pt idx="12">
                  <c:v>430.33088273096502</c:v>
                </c:pt>
                <c:pt idx="13">
                  <c:v>451.29766836312001</c:v>
                </c:pt>
                <c:pt idx="14">
                  <c:v>473.25975389752</c:v>
                </c:pt>
                <c:pt idx="15">
                  <c:v>496.28973315865699</c:v>
                </c:pt>
                <c:pt idx="16">
                  <c:v>520.46743554952502</c:v>
                </c:pt>
                <c:pt idx="17">
                  <c:v>545.88085057038097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C5-4806-BD18-3E288987DBE9}"/>
            </c:ext>
          </c:extLst>
        </c:ser>
        <c:ser>
          <c:idx val="4"/>
          <c:order val="6"/>
          <c:tx>
            <c:v>Al-H_J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'K-Vr'!$B$38:$B$55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'K-Vr'!$C$38:$C$55</c:f>
              <c:numCache>
                <c:formatCode>General</c:formatCode>
                <c:ptCount val="18"/>
                <c:pt idx="0">
                  <c:v>237</c:v>
                </c:pt>
                <c:pt idx="1">
                  <c:v>243.42723064282799</c:v>
                </c:pt>
                <c:pt idx="2">
                  <c:v>249.97172183142999</c:v>
                </c:pt>
                <c:pt idx="3">
                  <c:v>256.63671211936401</c:v>
                </c:pt>
                <c:pt idx="4">
                  <c:v>263.425560426706</c:v>
                </c:pt>
                <c:pt idx="5">
                  <c:v>270.34175168453299</c:v>
                </c:pt>
                <c:pt idx="6">
                  <c:v>277.38890280005302</c:v>
                </c:pt>
                <c:pt idx="7">
                  <c:v>284.57076896382199</c:v>
                </c:pt>
                <c:pt idx="8">
                  <c:v>291.89125032216799</c:v>
                </c:pt>
                <c:pt idx="9">
                  <c:v>299.35439903972099</c:v>
                </c:pt>
                <c:pt idx="10">
                  <c:v>306.96442677892998</c:v>
                </c:pt>
                <c:pt idx="11">
                  <c:v>314.72571262557602</c:v>
                </c:pt>
                <c:pt idx="12">
                  <c:v>322.64281149160701</c:v>
                </c:pt>
                <c:pt idx="13">
                  <c:v>330.72046302918898</c:v>
                </c:pt>
                <c:pt idx="14">
                  <c:v>338.96360109261798</c:v>
                </c:pt>
                <c:pt idx="15">
                  <c:v>347.37736378779198</c:v>
                </c:pt>
                <c:pt idx="16">
                  <c:v>355.96710415224697</c:v>
                </c:pt>
                <c:pt idx="17">
                  <c:v>364.73840151241001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C5-4806-BD18-3E288987DBE9}"/>
            </c:ext>
          </c:extLst>
        </c:ser>
        <c:ser>
          <c:idx val="5"/>
          <c:order val="7"/>
          <c:tx>
            <c:v>Al-DEM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'K-Vr'!$B$59:$B$76</c:f>
              <c:numCache>
                <c:formatCode>General</c:formatCode>
                <c:ptCount val="18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</c:numCache>
            </c:numRef>
          </c:xVal>
          <c:yVal>
            <c:numRef>
              <c:f>'K-Vr'!$C$59:$C$76</c:f>
              <c:numCache>
                <c:formatCode>General</c:formatCode>
                <c:ptCount val="18"/>
                <c:pt idx="0">
                  <c:v>237</c:v>
                </c:pt>
                <c:pt idx="1">
                  <c:v>243.44753744759601</c:v>
                </c:pt>
                <c:pt idx="2">
                  <c:v>250.05232949133099</c:v>
                </c:pt>
                <c:pt idx="3">
                  <c:v>256.81656576443902</c:v>
                </c:pt>
                <c:pt idx="4">
                  <c:v>263.74239056862501</c:v>
                </c:pt>
                <c:pt idx="5">
                  <c:v>270.83190054729999</c:v>
                </c:pt>
                <c:pt idx="6">
                  <c:v>278.08714248747799</c:v>
                </c:pt>
                <c:pt idx="7">
                  <c:v>285.51011125758703</c:v>
                </c:pt>
                <c:pt idx="8">
                  <c:v>293.10274788752298</c:v>
                </c:pt>
                <c:pt idx="9">
                  <c:v>300.86693779637301</c:v>
                </c:pt>
                <c:pt idx="10">
                  <c:v>308.80450917226801</c:v>
                </c:pt>
                <c:pt idx="11">
                  <c:v>316.91723150787499</c:v>
                </c:pt>
                <c:pt idx="12">
                  <c:v>325.20681429405198</c:v>
                </c:pt>
                <c:pt idx="13">
                  <c:v>333.67490587325102</c:v>
                </c:pt>
                <c:pt idx="14">
                  <c:v>342.32309245329799</c:v>
                </c:pt>
                <c:pt idx="15">
                  <c:v>351.15289728127499</c:v>
                </c:pt>
                <c:pt idx="16">
                  <c:v>360.165779976328</c:v>
                </c:pt>
                <c:pt idx="17">
                  <c:v>369.36313601941299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C5-4806-BD18-3E288987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0.4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 fraction 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diamond 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zh-CN" sz="900" b="0" i="0" u="none" strike="noStrike" kern="12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641945438899506"/>
              <c:y val="0.9073974956222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.0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0.1"/>
      </c:valAx>
      <c:valAx>
        <c:axId val="818914416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29936024714127"/>
          <c:y val="0.175173773924889"/>
          <c:w val="0.25420575028147202"/>
          <c:h val="0.54655412978338946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0599078972238"/>
          <c:y val="4.1985858585858585E-2"/>
          <c:w val="0.7209446150558726"/>
          <c:h val="0.78988145549146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'K-Sphericity'!$L$14</c:f>
              <c:strCache>
                <c:ptCount val="1"/>
                <c:pt idx="0">
                  <c:v>10⁶-FE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'K-Sphericity'!$B$3:$B$9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'K-Sphericity'!$D$3:$D$9</c:f>
              <c:numCache>
                <c:formatCode>General</c:formatCode>
                <c:ptCount val="7"/>
                <c:pt idx="0">
                  <c:v>217.86779809999999</c:v>
                </c:pt>
                <c:pt idx="1">
                  <c:v>218.54607859999999</c:v>
                </c:pt>
                <c:pt idx="2">
                  <c:v>218.02071509999999</c:v>
                </c:pt>
                <c:pt idx="3">
                  <c:v>217.7621024</c:v>
                </c:pt>
                <c:pt idx="4">
                  <c:v>224.06242900000001</c:v>
                </c:pt>
                <c:pt idx="5">
                  <c:v>222.71782540000001</c:v>
                </c:pt>
                <c:pt idx="6">
                  <c:v>222.75372400000001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2-400E-9148-E51342E728BB}"/>
            </c:ext>
          </c:extLst>
        </c:ser>
        <c:ser>
          <c:idx val="3"/>
          <c:order val="1"/>
          <c:tx>
            <c:strRef>
              <c:f>'K-Sphericity'!$L$15</c:f>
              <c:strCache>
                <c:ptCount val="1"/>
                <c:pt idx="0">
                  <c:v>10⁸-FE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'K-Sphericity'!$B$3:$B$9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'K-Sphericity'!$G$3:$G$9</c:f>
              <c:numCache>
                <c:formatCode>General</c:formatCode>
                <c:ptCount val="7"/>
                <c:pt idx="0">
                  <c:v>413.84986730000003</c:v>
                </c:pt>
                <c:pt idx="1">
                  <c:v>414.65720900000002</c:v>
                </c:pt>
                <c:pt idx="2">
                  <c:v>413.06017589999999</c:v>
                </c:pt>
                <c:pt idx="3">
                  <c:v>417.83284170000002</c:v>
                </c:pt>
                <c:pt idx="4">
                  <c:v>421.84414070000003</c:v>
                </c:pt>
                <c:pt idx="5">
                  <c:v>421.82664299999999</c:v>
                </c:pt>
                <c:pt idx="6">
                  <c:v>420.9809621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72-400E-9148-E51342E728BB}"/>
            </c:ext>
          </c:extLst>
        </c:ser>
        <c:ser>
          <c:idx val="4"/>
          <c:order val="3"/>
          <c:tx>
            <c:strRef>
              <c:f>'K-Sphericity'!$L$17</c:f>
              <c:strCache>
                <c:ptCount val="1"/>
                <c:pt idx="0">
                  <c:v>10⁶-DEM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'K-Sphericity'!$B$13:$B$14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xVal>
          <c:yVal>
            <c:numRef>
              <c:f>'K-Sphericity'!$C$13:$C$14</c:f>
              <c:numCache>
                <c:formatCode>General</c:formatCode>
                <c:ptCount val="2"/>
                <c:pt idx="0">
                  <c:v>209.71319963106001</c:v>
                </c:pt>
                <c:pt idx="1">
                  <c:v>209.71319963106001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A-4F73-B12F-52C694FE2527}"/>
            </c:ext>
          </c:extLst>
        </c:ser>
        <c:ser>
          <c:idx val="5"/>
          <c:order val="4"/>
          <c:tx>
            <c:strRef>
              <c:f>'K-Sphericity'!$L$18</c:f>
              <c:strCache>
                <c:ptCount val="1"/>
                <c:pt idx="0">
                  <c:v>10⁸-DEM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'K-Sphericity'!$B$13:$B$14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xVal>
          <c:yVal>
            <c:numRef>
              <c:f>'K-Sphericity'!$F$13:$F$14</c:f>
              <c:numCache>
                <c:formatCode>General</c:formatCode>
                <c:ptCount val="2"/>
                <c:pt idx="0">
                  <c:v>400.24630212488699</c:v>
                </c:pt>
                <c:pt idx="1">
                  <c:v>400.24630212488699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5A-4F73-B12F-52C694FE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  <c:extLst/>
      </c:scatterChart>
      <c:scatterChart>
        <c:scatterStyle val="smoothMarker"/>
        <c:varyColors val="0"/>
        <c:ser>
          <c:idx val="1"/>
          <c:order val="2"/>
          <c:tx>
            <c:v>Sphericity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'K-Sphericity'!$B$3:$B$9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'K-Sphericity'!$A$3:$A$9</c:f>
              <c:numCache>
                <c:formatCode>General</c:formatCode>
                <c:ptCount val="7"/>
                <c:pt idx="0">
                  <c:v>0.90909139400000005</c:v>
                </c:pt>
                <c:pt idx="1">
                  <c:v>0.92088259400000005</c:v>
                </c:pt>
                <c:pt idx="2">
                  <c:v>0.91569576200000002</c:v>
                </c:pt>
                <c:pt idx="3">
                  <c:v>0.90048569499999997</c:v>
                </c:pt>
                <c:pt idx="4">
                  <c:v>0.88214614099999999</c:v>
                </c:pt>
                <c:pt idx="5">
                  <c:v>0.86485480999999997</c:v>
                </c:pt>
                <c:pt idx="6">
                  <c:v>0.85173533599999995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72-400E-9148-E51342E7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99456"/>
        <c:axId val="695598496"/>
      </c:scatterChart>
      <c:valAx>
        <c:axId val="818912976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05383897828541"/>
              <c:y val="0.90182607365198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0.1"/>
      </c:valAx>
      <c:valAx>
        <c:axId val="8189144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valAx>
        <c:axId val="695598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Degree of sphericity</a:t>
                </a:r>
                <a:endParaRPr lang="zh-CN" altLang="en-US" sz="8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151494273026382"/>
              <c:y val="0.19942770250631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5599456"/>
        <c:crosses val="max"/>
        <c:crossBetween val="midCat"/>
      </c:valAx>
      <c:valAx>
        <c:axId val="6955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9849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872115330227093"/>
          <c:y val="0.30853903549286726"/>
          <c:w val="0.28678267020769826"/>
          <c:h val="0.31273601586124544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0599078972238"/>
          <c:y val="4.1985858585858585E-2"/>
          <c:w val="0.7209446150558726"/>
          <c:h val="0.78988145549146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'K-Sphericity'!$L$14</c:f>
              <c:strCache>
                <c:ptCount val="1"/>
                <c:pt idx="0">
                  <c:v>10⁶-FE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'K-Sphericity'!$B$19:$B$25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'K-Sphericity'!$D$19:$D$25</c:f>
              <c:numCache>
                <c:formatCode>General</c:formatCode>
                <c:ptCount val="7"/>
                <c:pt idx="0">
                  <c:v>216.85726323399999</c:v>
                </c:pt>
                <c:pt idx="1">
                  <c:v>221.54572784600001</c:v>
                </c:pt>
                <c:pt idx="2">
                  <c:v>223.01761353200001</c:v>
                </c:pt>
                <c:pt idx="3">
                  <c:v>225.65886845599999</c:v>
                </c:pt>
                <c:pt idx="4">
                  <c:v>226.69304530900001</c:v>
                </c:pt>
                <c:pt idx="5">
                  <c:v>224.07809177600001</c:v>
                </c:pt>
                <c:pt idx="6">
                  <c:v>226.40303915499999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E-44D6-A2BB-3E32FFC44D87}"/>
            </c:ext>
          </c:extLst>
        </c:ser>
        <c:ser>
          <c:idx val="3"/>
          <c:order val="1"/>
          <c:tx>
            <c:strRef>
              <c:f>'K-Sphericity'!$L$15</c:f>
              <c:strCache>
                <c:ptCount val="1"/>
                <c:pt idx="0">
                  <c:v>10⁸-FE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'K-Sphericity'!$B$19:$B$25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'K-Sphericity'!$G$19:$G$25</c:f>
              <c:numCache>
                <c:formatCode>General</c:formatCode>
                <c:ptCount val="7"/>
                <c:pt idx="0">
                  <c:v>423.16708189399998</c:v>
                </c:pt>
                <c:pt idx="1">
                  <c:v>419.48750071199999</c:v>
                </c:pt>
                <c:pt idx="2">
                  <c:v>421.599125646</c:v>
                </c:pt>
                <c:pt idx="3">
                  <c:v>422.46056641500002</c:v>
                </c:pt>
                <c:pt idx="4">
                  <c:v>425.16364952399999</c:v>
                </c:pt>
                <c:pt idx="5">
                  <c:v>425.01844541999998</c:v>
                </c:pt>
                <c:pt idx="6">
                  <c:v>429.60689431100002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E-44D6-A2BB-3E32FFC44D87}"/>
            </c:ext>
          </c:extLst>
        </c:ser>
        <c:ser>
          <c:idx val="4"/>
          <c:order val="3"/>
          <c:tx>
            <c:strRef>
              <c:f>'K-Sphericity'!$L$17</c:f>
              <c:strCache>
                <c:ptCount val="1"/>
                <c:pt idx="0">
                  <c:v>10⁶-DEM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'K-Sphericity'!$B$29:$B$35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'K-Sphericity'!$D$29:$D$35</c:f>
              <c:numCache>
                <c:formatCode>0.00_);[Red]\(0.00\)</c:formatCode>
                <c:ptCount val="7"/>
                <c:pt idx="0">
                  <c:v>203.37102885121701</c:v>
                </c:pt>
                <c:pt idx="1">
                  <c:v>205.25138881062099</c:v>
                </c:pt>
                <c:pt idx="2">
                  <c:v>206.81524465791099</c:v>
                </c:pt>
                <c:pt idx="3">
                  <c:v>207.79169246736899</c:v>
                </c:pt>
                <c:pt idx="4">
                  <c:v>208.36611189641701</c:v>
                </c:pt>
                <c:pt idx="5">
                  <c:v>208.661343263275</c:v>
                </c:pt>
                <c:pt idx="6">
                  <c:v>208.77649123985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E-44D6-A2BB-3E32FFC44D87}"/>
            </c:ext>
          </c:extLst>
        </c:ser>
        <c:ser>
          <c:idx val="5"/>
          <c:order val="4"/>
          <c:tx>
            <c:strRef>
              <c:f>'K-Sphericity'!$L$18</c:f>
              <c:strCache>
                <c:ptCount val="1"/>
                <c:pt idx="0">
                  <c:v>10⁸-DEM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'K-Sphericity'!$B$29:$B$35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'K-Sphericity'!$G$29:$G$35</c:f>
              <c:numCache>
                <c:formatCode>0.00_);[Red]\(0.00\)</c:formatCode>
                <c:ptCount val="7"/>
                <c:pt idx="0">
                  <c:v>415.111588012661</c:v>
                </c:pt>
                <c:pt idx="1">
                  <c:v>415.87356672997299</c:v>
                </c:pt>
                <c:pt idx="2">
                  <c:v>416.464950537471</c:v>
                </c:pt>
                <c:pt idx="3">
                  <c:v>416.816316484097</c:v>
                </c:pt>
                <c:pt idx="4">
                  <c:v>417.016963170064</c:v>
                </c:pt>
                <c:pt idx="5">
                  <c:v>417.118403304384</c:v>
                </c:pt>
                <c:pt idx="6">
                  <c:v>417.15766307089598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E-44D6-A2BB-3E32FFC4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  <c:extLst/>
      </c:scatterChart>
      <c:scatterChart>
        <c:scatterStyle val="smoothMarker"/>
        <c:varyColors val="0"/>
        <c:ser>
          <c:idx val="1"/>
          <c:order val="2"/>
          <c:tx>
            <c:v>D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'K-Sphericity'!$B$19:$B$25</c:f>
              <c:numCache>
                <c:formatCode>General</c:formatCode>
                <c:ptCount val="7"/>
                <c:pt idx="0">
                  <c:v>0.36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</c:numCache>
            </c:numRef>
          </c:xVal>
          <c:yVal>
            <c:numRef>
              <c:f>'K-Sphericity'!$H$19:$H$25</c:f>
              <c:numCache>
                <c:formatCode>General</c:formatCode>
                <c:ptCount val="7"/>
                <c:pt idx="0">
                  <c:v>250.31</c:v>
                </c:pt>
                <c:pt idx="1">
                  <c:v>263.69</c:v>
                </c:pt>
                <c:pt idx="2">
                  <c:v>275.02999999999997</c:v>
                </c:pt>
                <c:pt idx="3">
                  <c:v>282.20999999999998</c:v>
                </c:pt>
                <c:pt idx="4">
                  <c:v>286.47000000000003</c:v>
                </c:pt>
                <c:pt idx="5">
                  <c:v>288.67</c:v>
                </c:pt>
                <c:pt idx="6">
                  <c:v>289.52999999999997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E-44D6-A2BB-3E32FFC4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99456"/>
        <c:axId val="695598496"/>
      </c:scatterChart>
      <c:valAx>
        <c:axId val="818912976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305383897828541"/>
              <c:y val="0.90182607365198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0.1"/>
      </c:valAx>
      <c:valAx>
        <c:axId val="8189144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valAx>
        <c:axId val="695598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Equivalent particle size </a:t>
                </a:r>
                <a:r>
                  <a:rPr lang="en-US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l-GR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en-US" altLang="zh-CN" sz="8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151485279932245"/>
              <c:y val="0.10520408330900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5599456"/>
        <c:crosses val="max"/>
        <c:crossBetween val="midCat"/>
      </c:valAx>
      <c:valAx>
        <c:axId val="69559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59849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7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52403639866489371"/>
          <c:y val="0.31511901048925328"/>
          <c:w val="0.28678267020769826"/>
          <c:h val="0.31273601586124544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5142138988211"/>
          <c:y val="4.1985858585858585E-2"/>
          <c:w val="0.77262357061873665"/>
          <c:h val="0.78988145549146627"/>
        </c:manualLayout>
      </c:layout>
      <c:scatterChart>
        <c:scatterStyle val="smoothMarker"/>
        <c:varyColors val="0"/>
        <c:ser>
          <c:idx val="4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'mesh size'!$A$2:$A$11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xVal>
          <c:yVal>
            <c:numRef>
              <c:f>'mesh size'!$B$2:$B$11</c:f>
              <c:numCache>
                <c:formatCode>General</c:formatCode>
                <c:ptCount val="10"/>
                <c:pt idx="0">
                  <c:v>341.27107969044101</c:v>
                </c:pt>
                <c:pt idx="1">
                  <c:v>341.28749892781599</c:v>
                </c:pt>
                <c:pt idx="2">
                  <c:v>341.13316744227501</c:v>
                </c:pt>
                <c:pt idx="3">
                  <c:v>341.092227608489</c:v>
                </c:pt>
                <c:pt idx="4">
                  <c:v>340.91015947986699</c:v>
                </c:pt>
                <c:pt idx="5">
                  <c:v>340.824614229546</c:v>
                </c:pt>
                <c:pt idx="6">
                  <c:v>340.72694252688399</c:v>
                </c:pt>
                <c:pt idx="7">
                  <c:v>340.645823389572</c:v>
                </c:pt>
                <c:pt idx="8">
                  <c:v>340.62647513826198</c:v>
                </c:pt>
                <c:pt idx="9">
                  <c:v>340.618787165848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1-4961-AF66-75826028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  <c:extLst/>
      </c:scatterChart>
      <c:valAx>
        <c:axId val="81891297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mesh size/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685302183213464"/>
              <c:y val="0.90182632303529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0.1"/>
      </c:valAx>
      <c:valAx>
        <c:axId val="818914416"/>
        <c:scaling>
          <c:orientation val="minMax"/>
          <c:max val="341.4"/>
        </c:scaling>
        <c:delete val="0"/>
        <c:axPos val="r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At val="1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5142138988211"/>
          <c:y val="4.1985858585858585E-2"/>
          <c:w val="0.77262357061873665"/>
          <c:h val="0.78988145549146627"/>
        </c:manualLayout>
      </c:layout>
      <c:scatterChart>
        <c:scatterStyle val="smoothMarker"/>
        <c:varyColors val="0"/>
        <c:ser>
          <c:idx val="0"/>
          <c:order val="0"/>
          <c:tx>
            <c:v>Exp-Dia(Cu)/Cu</c:v>
          </c:tx>
          <c:spPr>
            <a:ln w="12700" cap="rnd">
              <a:noFill/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'Exp-FE'!$B$2:$B$5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'Exp-FE'!$D$2:$D$5</c:f>
              <c:numCache>
                <c:formatCode>General</c:formatCode>
                <c:ptCount val="4"/>
                <c:pt idx="0">
                  <c:v>282.05243000000002</c:v>
                </c:pt>
                <c:pt idx="1">
                  <c:v>246.22846999999999</c:v>
                </c:pt>
                <c:pt idx="2">
                  <c:v>225.12551999999999</c:v>
                </c:pt>
                <c:pt idx="3">
                  <c:v>207.76664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D7-4A73-A58A-0CD4D138BD6D}"/>
            </c:ext>
          </c:extLst>
        </c:ser>
        <c:ser>
          <c:idx val="3"/>
          <c:order val="1"/>
          <c:tx>
            <c:v>FE-Dia(Cu)/Cu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'Exp-FE'!$B$2:$B$5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'Exp-FE'!$I$2:$I$5</c:f>
              <c:numCache>
                <c:formatCode>General</c:formatCode>
                <c:ptCount val="4"/>
                <c:pt idx="0">
                  <c:v>281</c:v>
                </c:pt>
                <c:pt idx="1">
                  <c:v>260.39999999999998</c:v>
                </c:pt>
                <c:pt idx="2">
                  <c:v>241.9</c:v>
                </c:pt>
                <c:pt idx="3">
                  <c:v>219.8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D7-4A73-A58A-0CD4D138BD6D}"/>
            </c:ext>
          </c:extLst>
        </c:ser>
        <c:ser>
          <c:idx val="1"/>
          <c:order val="2"/>
          <c:tx>
            <c:v>H-J-Dia(Cu)/Cu</c:v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'Exp-FE'!$B$2:$B$5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'Exp-FE'!$G$2:$G$5</c:f>
              <c:numCache>
                <c:formatCode>General</c:formatCode>
                <c:ptCount val="4"/>
                <c:pt idx="0">
                  <c:v>279.2</c:v>
                </c:pt>
                <c:pt idx="1">
                  <c:v>258.3</c:v>
                </c:pt>
                <c:pt idx="2">
                  <c:v>238.3</c:v>
                </c:pt>
                <c:pt idx="3">
                  <c:v>219.3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D7-4A73-A58A-0CD4D138BD6D}"/>
            </c:ext>
          </c:extLst>
        </c:ser>
        <c:ser>
          <c:idx val="2"/>
          <c:order val="3"/>
          <c:tx>
            <c:v>DEM-Dia(Cu)/Cu</c:v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'Exp-FE'!$B$2:$B$5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'Exp-FE'!$H$2:$H$5</c:f>
              <c:numCache>
                <c:formatCode>General</c:formatCode>
                <c:ptCount val="4"/>
                <c:pt idx="0">
                  <c:v>280.39999999999998</c:v>
                </c:pt>
                <c:pt idx="1">
                  <c:v>260</c:v>
                </c:pt>
                <c:pt idx="2">
                  <c:v>240.1</c:v>
                </c:pt>
                <c:pt idx="3">
                  <c:v>220.7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D7-4A73-A58A-0CD4D138BD6D}"/>
            </c:ext>
          </c:extLst>
        </c:ser>
        <c:ser>
          <c:idx val="4"/>
          <c:order val="4"/>
          <c:tx>
            <c:v>Maxwell-Dia(Cu)/Cu</c:v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6"/>
              </a:solidFill>
              <a:ln w="9525">
                <a:solidFill>
                  <a:schemeClr val="accent6">
                    <a:alpha val="99000"/>
                  </a:schemeClr>
                </a:solidFill>
              </a:ln>
              <a:effectLst/>
            </c:spPr>
          </c:marker>
          <c:xVal>
            <c:numRef>
              <c:f>'Exp-FE'!$B$2:$B$5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'Exp-FE'!$F$2:$F$5</c:f>
              <c:numCache>
                <c:formatCode>General</c:formatCode>
                <c:ptCount val="4"/>
                <c:pt idx="0">
                  <c:v>327.5</c:v>
                </c:pt>
                <c:pt idx="1">
                  <c:v>355.6</c:v>
                </c:pt>
                <c:pt idx="2">
                  <c:v>385.5</c:v>
                </c:pt>
                <c:pt idx="3">
                  <c:v>417.3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7-4A73-A58A-0CD4D138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  <c:extLst/>
      </c:scatterChart>
      <c:valAx>
        <c:axId val="8189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 fraction 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of diamond 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</a:t>
                </a:r>
                <a:r>
                  <a:rPr lang="en-US" altLang="zh-CN" sz="900" b="0" i="0" u="none" strike="noStrike" kern="12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layout>
            <c:manualLayout>
              <c:xMode val="edge"/>
              <c:yMode val="edge"/>
              <c:x val="0.30566544925573474"/>
              <c:y val="0.9018261874045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00218459974175"/>
          <c:y val="0.55230386911070983"/>
          <c:w val="0.42837973037458688"/>
          <c:h val="0.26706083971629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69813112328617E-2"/>
          <c:y val="5.4813818533615083E-2"/>
          <c:w val="0.7928164812656654"/>
          <c:h val="0.80995870203104825"/>
        </c:manualLayout>
      </c:layout>
      <c:scatterChart>
        <c:scatterStyle val="smoothMarker"/>
        <c:varyColors val="0"/>
        <c:ser>
          <c:idx val="2"/>
          <c:order val="0"/>
          <c:tx>
            <c:v>10%vol-SD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'RVE-Vr'!$C$31:$C$38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65</c:v>
                </c:pt>
              </c:numCache>
            </c:numRef>
          </c:xVal>
          <c:yVal>
            <c:numRef>
              <c:f>'RVE-Vr'!$H$31:$H$38</c:f>
              <c:numCache>
                <c:formatCode>General</c:formatCode>
                <c:ptCount val="8"/>
                <c:pt idx="0">
                  <c:v>4.479402264</c:v>
                </c:pt>
                <c:pt idx="1">
                  <c:v>2.6984806290000001</c:v>
                </c:pt>
                <c:pt idx="2">
                  <c:v>2.3297895240000002</c:v>
                </c:pt>
                <c:pt idx="3">
                  <c:v>1.1615317709999999</c:v>
                </c:pt>
                <c:pt idx="4">
                  <c:v>0.39578587100000001</c:v>
                </c:pt>
                <c:pt idx="5">
                  <c:v>0.41609850900000001</c:v>
                </c:pt>
                <c:pt idx="6">
                  <c:v>0.21840236699999999</c:v>
                </c:pt>
                <c:pt idx="7">
                  <c:v>0.40769780900000002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9F-44CB-B0C0-A8A82975258C}"/>
            </c:ext>
          </c:extLst>
        </c:ser>
        <c:ser>
          <c:idx val="1"/>
          <c:order val="1"/>
          <c:tx>
            <c:v>20%vol-SD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'RVE-Vr'!$C$1:$C$8</c:f>
              <c:numCache>
                <c:formatCode>General</c:formatCode>
                <c:ptCount val="8"/>
                <c:pt idx="0">
                  <c:v>11</c:v>
                </c:pt>
                <c:pt idx="1">
                  <c:v>20</c:v>
                </c:pt>
                <c:pt idx="2">
                  <c:v>30</c:v>
                </c:pt>
                <c:pt idx="3">
                  <c:v>43</c:v>
                </c:pt>
                <c:pt idx="4">
                  <c:v>58</c:v>
                </c:pt>
                <c:pt idx="5">
                  <c:v>79</c:v>
                </c:pt>
                <c:pt idx="6">
                  <c:v>102</c:v>
                </c:pt>
                <c:pt idx="7">
                  <c:v>131</c:v>
                </c:pt>
              </c:numCache>
            </c:numRef>
          </c:xVal>
          <c:yVal>
            <c:numRef>
              <c:f>'RVE-Vr'!$H$1:$H$8</c:f>
              <c:numCache>
                <c:formatCode>General</c:formatCode>
                <c:ptCount val="8"/>
                <c:pt idx="0">
                  <c:v>4.7699905630000003</c:v>
                </c:pt>
                <c:pt idx="1">
                  <c:v>3.6802067919999999</c:v>
                </c:pt>
                <c:pt idx="2">
                  <c:v>3.1528027779999999</c:v>
                </c:pt>
                <c:pt idx="3">
                  <c:v>1.7931329069999999</c:v>
                </c:pt>
                <c:pt idx="4">
                  <c:v>0.50778384200000004</c:v>
                </c:pt>
                <c:pt idx="5">
                  <c:v>0.51315652099999998</c:v>
                </c:pt>
                <c:pt idx="6">
                  <c:v>0.41187103200000003</c:v>
                </c:pt>
                <c:pt idx="7">
                  <c:v>0.62206446000000004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9F-44CB-B0C0-A8A82975258C}"/>
            </c:ext>
          </c:extLst>
        </c:ser>
        <c:ser>
          <c:idx val="0"/>
          <c:order val="2"/>
          <c:tx>
            <c:v>30%vol-SD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'RVE-Vr'!$C$11:$C$18</c:f>
              <c:numCache>
                <c:formatCode>General</c:formatCode>
                <c:ptCount val="8"/>
                <c:pt idx="0">
                  <c:v>18</c:v>
                </c:pt>
                <c:pt idx="1">
                  <c:v>29</c:v>
                </c:pt>
                <c:pt idx="2">
                  <c:v>44</c:v>
                </c:pt>
                <c:pt idx="3">
                  <c:v>64</c:v>
                </c:pt>
                <c:pt idx="4">
                  <c:v>88</c:v>
                </c:pt>
                <c:pt idx="5">
                  <c:v>118</c:v>
                </c:pt>
                <c:pt idx="6">
                  <c:v>153</c:v>
                </c:pt>
                <c:pt idx="7">
                  <c:v>196</c:v>
                </c:pt>
              </c:numCache>
            </c:numRef>
          </c:xVal>
          <c:yVal>
            <c:numRef>
              <c:f>'RVE-Vr'!$H$11:$H$18</c:f>
              <c:numCache>
                <c:formatCode>General</c:formatCode>
                <c:ptCount val="8"/>
                <c:pt idx="0">
                  <c:v>6.7630187450000001</c:v>
                </c:pt>
                <c:pt idx="1">
                  <c:v>2.754844785</c:v>
                </c:pt>
                <c:pt idx="2">
                  <c:v>3.2832374739999999</c:v>
                </c:pt>
                <c:pt idx="3">
                  <c:v>2.001204263</c:v>
                </c:pt>
                <c:pt idx="4">
                  <c:v>0.99049502899999997</c:v>
                </c:pt>
                <c:pt idx="5">
                  <c:v>0.61272115699999996</c:v>
                </c:pt>
                <c:pt idx="6">
                  <c:v>0.52183124999999997</c:v>
                </c:pt>
                <c:pt idx="7">
                  <c:v>0.38313736399999998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9F-44CB-B0C0-A8A82975258C}"/>
            </c:ext>
          </c:extLst>
        </c:ser>
        <c:ser>
          <c:idx val="3"/>
          <c:order val="3"/>
          <c:tx>
            <c:v>40%vol-SD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'RVE-Vr'!$C$21:$C$28</c:f>
              <c:numCache>
                <c:formatCode>General</c:formatCode>
                <c:ptCount val="8"/>
                <c:pt idx="0">
                  <c:v>24</c:v>
                </c:pt>
                <c:pt idx="1">
                  <c:v>39</c:v>
                </c:pt>
                <c:pt idx="2">
                  <c:v>60</c:v>
                </c:pt>
                <c:pt idx="3">
                  <c:v>85</c:v>
                </c:pt>
                <c:pt idx="4">
                  <c:v>118</c:v>
                </c:pt>
                <c:pt idx="5">
                  <c:v>157</c:v>
                </c:pt>
                <c:pt idx="6">
                  <c:v>204</c:v>
                </c:pt>
                <c:pt idx="7">
                  <c:v>261</c:v>
                </c:pt>
              </c:numCache>
            </c:numRef>
          </c:xVal>
          <c:yVal>
            <c:numRef>
              <c:f>'RVE-Vr'!$H$21:$H$28</c:f>
              <c:numCache>
                <c:formatCode>General</c:formatCode>
                <c:ptCount val="8"/>
                <c:pt idx="0">
                  <c:v>2.6419037790000002</c:v>
                </c:pt>
                <c:pt idx="1">
                  <c:v>1.9617721159999999</c:v>
                </c:pt>
                <c:pt idx="2">
                  <c:v>1.874361409</c:v>
                </c:pt>
                <c:pt idx="3">
                  <c:v>1.5810904589999999</c:v>
                </c:pt>
                <c:pt idx="4">
                  <c:v>1.008168757</c:v>
                </c:pt>
                <c:pt idx="5">
                  <c:v>1.0173294239999999</c:v>
                </c:pt>
                <c:pt idx="6">
                  <c:v>1.2685946260000001</c:v>
                </c:pt>
                <c:pt idx="7">
                  <c:v>0.69812107099999998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9F-44CB-B0C0-A8A82975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scatterChart>
        <c:scatterStyle val="smoothMarker"/>
        <c:varyColors val="0"/>
        <c:ser>
          <c:idx val="4"/>
          <c:order val="4"/>
          <c:tx>
            <c:strRef>
              <c:f>'RVE-Vr'!$A$32</c:f>
              <c:strCache>
                <c:ptCount val="1"/>
                <c:pt idx="0">
                  <c:v>10%vol-κ</c:v>
                </c:pt>
              </c:strCache>
            </c:strRef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'RVE-Vr'!$C$31:$C$38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40</c:v>
                </c:pt>
                <c:pt idx="6">
                  <c:v>50</c:v>
                </c:pt>
                <c:pt idx="7">
                  <c:v>65</c:v>
                </c:pt>
              </c:numCache>
            </c:numRef>
          </c:xVal>
          <c:yVal>
            <c:numRef>
              <c:f>'RVE-Vr'!$G$31:$G$38</c:f>
              <c:numCache>
                <c:formatCode>General</c:formatCode>
                <c:ptCount val="8"/>
                <c:pt idx="0">
                  <c:v>268.49337489999999</c:v>
                </c:pt>
                <c:pt idx="1">
                  <c:v>267.58273500000001</c:v>
                </c:pt>
                <c:pt idx="2">
                  <c:v>267.68083389999998</c:v>
                </c:pt>
                <c:pt idx="3">
                  <c:v>269.10948070000001</c:v>
                </c:pt>
                <c:pt idx="4">
                  <c:v>267.48892050000001</c:v>
                </c:pt>
                <c:pt idx="5">
                  <c:v>268.76261240000002</c:v>
                </c:pt>
                <c:pt idx="6">
                  <c:v>267.3986817</c:v>
                </c:pt>
                <c:pt idx="7">
                  <c:v>267.65127790000003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9F-44CB-B0C0-A8A82975258C}"/>
            </c:ext>
          </c:extLst>
        </c:ser>
        <c:ser>
          <c:idx val="5"/>
          <c:order val="5"/>
          <c:tx>
            <c:strRef>
              <c:f>'RVE-Vr'!$A$2</c:f>
              <c:strCache>
                <c:ptCount val="1"/>
                <c:pt idx="0">
                  <c:v>20%vol-κ</c:v>
                </c:pt>
              </c:strCache>
            </c:strRef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'RVE-Vr'!$C$1:$C$8</c:f>
              <c:numCache>
                <c:formatCode>General</c:formatCode>
                <c:ptCount val="8"/>
                <c:pt idx="0">
                  <c:v>11</c:v>
                </c:pt>
                <c:pt idx="1">
                  <c:v>20</c:v>
                </c:pt>
                <c:pt idx="2">
                  <c:v>30</c:v>
                </c:pt>
                <c:pt idx="3">
                  <c:v>43</c:v>
                </c:pt>
                <c:pt idx="4">
                  <c:v>58</c:v>
                </c:pt>
                <c:pt idx="5">
                  <c:v>79</c:v>
                </c:pt>
                <c:pt idx="6">
                  <c:v>102</c:v>
                </c:pt>
                <c:pt idx="7">
                  <c:v>131</c:v>
                </c:pt>
              </c:numCache>
            </c:numRef>
          </c:xVal>
          <c:yVal>
            <c:numRef>
              <c:f>'RVE-Vr'!$G$1:$G$8</c:f>
              <c:numCache>
                <c:formatCode>General</c:formatCode>
                <c:ptCount val="8"/>
                <c:pt idx="0">
                  <c:v>298.88876370000003</c:v>
                </c:pt>
                <c:pt idx="1">
                  <c:v>304.15511120000002</c:v>
                </c:pt>
                <c:pt idx="2">
                  <c:v>301.02971100000002</c:v>
                </c:pt>
                <c:pt idx="3">
                  <c:v>300.03377899999998</c:v>
                </c:pt>
                <c:pt idx="4">
                  <c:v>299.20136889999998</c:v>
                </c:pt>
                <c:pt idx="5">
                  <c:v>299.99557870000001</c:v>
                </c:pt>
                <c:pt idx="6">
                  <c:v>298.93946729999999</c:v>
                </c:pt>
                <c:pt idx="7">
                  <c:v>300.52883989999998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9F-44CB-B0C0-A8A82975258C}"/>
            </c:ext>
          </c:extLst>
        </c:ser>
        <c:ser>
          <c:idx val="6"/>
          <c:order val="6"/>
          <c:tx>
            <c:strRef>
              <c:f>'RVE-Vr'!$A$12</c:f>
              <c:strCache>
                <c:ptCount val="1"/>
                <c:pt idx="0">
                  <c:v>30%vol-κ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'RVE-Vr'!$C$11:$C$18</c:f>
              <c:numCache>
                <c:formatCode>General</c:formatCode>
                <c:ptCount val="8"/>
                <c:pt idx="0">
                  <c:v>18</c:v>
                </c:pt>
                <c:pt idx="1">
                  <c:v>29</c:v>
                </c:pt>
                <c:pt idx="2">
                  <c:v>44</c:v>
                </c:pt>
                <c:pt idx="3">
                  <c:v>64</c:v>
                </c:pt>
                <c:pt idx="4">
                  <c:v>88</c:v>
                </c:pt>
                <c:pt idx="5">
                  <c:v>118</c:v>
                </c:pt>
                <c:pt idx="6">
                  <c:v>153</c:v>
                </c:pt>
                <c:pt idx="7">
                  <c:v>196</c:v>
                </c:pt>
              </c:numCache>
            </c:numRef>
          </c:xVal>
          <c:yVal>
            <c:numRef>
              <c:f>'RVE-Vr'!$G$11:$G$18</c:f>
              <c:numCache>
                <c:formatCode>General</c:formatCode>
                <c:ptCount val="8"/>
                <c:pt idx="0">
                  <c:v>340.00073509999999</c:v>
                </c:pt>
                <c:pt idx="1">
                  <c:v>337.7843575</c:v>
                </c:pt>
                <c:pt idx="2">
                  <c:v>339.0941239</c:v>
                </c:pt>
                <c:pt idx="3">
                  <c:v>337.49101309999998</c:v>
                </c:pt>
                <c:pt idx="4">
                  <c:v>336.41553479999999</c:v>
                </c:pt>
                <c:pt idx="5">
                  <c:v>336.67052030000002</c:v>
                </c:pt>
                <c:pt idx="6">
                  <c:v>335.33005220000001</c:v>
                </c:pt>
                <c:pt idx="7">
                  <c:v>336.55934300000001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9F-44CB-B0C0-A8A82975258C}"/>
            </c:ext>
          </c:extLst>
        </c:ser>
        <c:ser>
          <c:idx val="7"/>
          <c:order val="7"/>
          <c:tx>
            <c:strRef>
              <c:f>'RVE-Vr'!$A$22</c:f>
              <c:strCache>
                <c:ptCount val="1"/>
                <c:pt idx="0">
                  <c:v>40%vol-κ</c:v>
                </c:pt>
              </c:strCache>
            </c:strRef>
          </c:tx>
          <c:spPr>
            <a:ln w="9525" cap="rnd" cmpd="sng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'RVE-Vr'!$C$21:$C$28</c:f>
              <c:numCache>
                <c:formatCode>General</c:formatCode>
                <c:ptCount val="8"/>
                <c:pt idx="0">
                  <c:v>24</c:v>
                </c:pt>
                <c:pt idx="1">
                  <c:v>39</c:v>
                </c:pt>
                <c:pt idx="2">
                  <c:v>60</c:v>
                </c:pt>
                <c:pt idx="3">
                  <c:v>85</c:v>
                </c:pt>
                <c:pt idx="4">
                  <c:v>118</c:v>
                </c:pt>
                <c:pt idx="5">
                  <c:v>157</c:v>
                </c:pt>
                <c:pt idx="6">
                  <c:v>204</c:v>
                </c:pt>
                <c:pt idx="7">
                  <c:v>261</c:v>
                </c:pt>
              </c:numCache>
            </c:numRef>
          </c:xVal>
          <c:yVal>
            <c:numRef>
              <c:f>'RVE-Vr'!$G$21:$G$28</c:f>
              <c:numCache>
                <c:formatCode>General</c:formatCode>
                <c:ptCount val="8"/>
                <c:pt idx="0">
                  <c:v>375.5298555</c:v>
                </c:pt>
                <c:pt idx="1">
                  <c:v>376.77505400000001</c:v>
                </c:pt>
                <c:pt idx="2">
                  <c:v>376.91181469999998</c:v>
                </c:pt>
                <c:pt idx="3">
                  <c:v>376.37781030000002</c:v>
                </c:pt>
                <c:pt idx="4">
                  <c:v>376.49775820000002</c:v>
                </c:pt>
                <c:pt idx="5">
                  <c:v>377.07859389999999</c:v>
                </c:pt>
                <c:pt idx="6">
                  <c:v>375.06137260000003</c:v>
                </c:pt>
                <c:pt idx="7">
                  <c:v>374.96626240000001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9F-44CB-B0C0-A8A82975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63215"/>
        <c:axId val="1318472335"/>
      </c:scatterChart>
      <c:valAx>
        <c:axId val="8189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baseline="0"/>
                  <a:t>Equivalent number of particles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baseline="0">
                    <a:effectLst/>
                  </a:rPr>
                  <a:t>Standard Deviation SD</a:t>
                </a:r>
                <a:endPara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694740802628758E-3"/>
              <c:y val="0.29301836053826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valAx>
        <c:axId val="131847233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1000" b="0" i="1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10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1000" b="0" i="0" u="none" strike="noStrike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18463215"/>
        <c:crosses val="max"/>
        <c:crossBetween val="midCat"/>
      </c:valAx>
      <c:valAx>
        <c:axId val="131846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472335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989628996804257"/>
          <c:y val="0.44539373948934052"/>
          <c:w val="0.51151054465542201"/>
          <c:h val="0.20797653107923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973299628077"/>
          <c:y val="5.4813979098360922E-2"/>
          <c:w val="0.81849516869777961"/>
          <c:h val="0.80995870203104825"/>
        </c:manualLayout>
      </c:layout>
      <c:scatterChart>
        <c:scatterStyle val="smoothMarker"/>
        <c:varyColors val="0"/>
        <c:ser>
          <c:idx val="3"/>
          <c:order val="0"/>
          <c:tx>
            <c:v>ratio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6350">
                <a:solidFill>
                  <a:srgbClr val="C00000"/>
                </a:solidFill>
              </a:ln>
              <a:effectLst/>
            </c:spPr>
          </c:marker>
          <c:xVal>
            <c:numRef>
              <c:f>'ratio of diamond'!$A$2:$A$19</c:f>
              <c:numCache>
                <c:formatCode>0%</c:formatCode>
                <c:ptCount val="18"/>
                <c:pt idx="0">
                  <c:v>0.36</c:v>
                </c:pt>
                <c:pt idx="1">
                  <c:v>0.38</c:v>
                </c:pt>
                <c:pt idx="2">
                  <c:v>0.4</c:v>
                </c:pt>
                <c:pt idx="3">
                  <c:v>0.42</c:v>
                </c:pt>
                <c:pt idx="4">
                  <c:v>0.44</c:v>
                </c:pt>
                <c:pt idx="5">
                  <c:v>0.46</c:v>
                </c:pt>
                <c:pt idx="6">
                  <c:v>0.48</c:v>
                </c:pt>
                <c:pt idx="7">
                  <c:v>0.5</c:v>
                </c:pt>
                <c:pt idx="8">
                  <c:v>0.52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0.57999999999999996</c:v>
                </c:pt>
                <c:pt idx="12">
                  <c:v>0.6</c:v>
                </c:pt>
                <c:pt idx="13">
                  <c:v>0.62</c:v>
                </c:pt>
                <c:pt idx="14">
                  <c:v>0.64</c:v>
                </c:pt>
                <c:pt idx="15">
                  <c:v>0.66</c:v>
                </c:pt>
                <c:pt idx="16">
                  <c:v>0.68</c:v>
                </c:pt>
                <c:pt idx="17">
                  <c:v>0.7</c:v>
                </c:pt>
              </c:numCache>
            </c:numRef>
          </c:xVal>
          <c:yVal>
            <c:numRef>
              <c:f>'ratio of diamond'!$E$2:$E$19</c:f>
              <c:numCache>
                <c:formatCode>General</c:formatCode>
                <c:ptCount val="18"/>
                <c:pt idx="0">
                  <c:v>0.58054163225476207</c:v>
                </c:pt>
                <c:pt idx="1">
                  <c:v>0.62766027969729266</c:v>
                </c:pt>
                <c:pt idx="2">
                  <c:v>0.66183577135051352</c:v>
                </c:pt>
                <c:pt idx="3">
                  <c:v>0.68301408816713716</c:v>
                </c:pt>
                <c:pt idx="4">
                  <c:v>0.69177737358254598</c:v>
                </c:pt>
                <c:pt idx="5">
                  <c:v>0.6892377822907696</c:v>
                </c:pt>
                <c:pt idx="6">
                  <c:v>0.67689095052550308</c:v>
                </c:pt>
                <c:pt idx="7">
                  <c:v>0.65645506956261179</c:v>
                </c:pt>
                <c:pt idx="8">
                  <c:v>0.62971888253854391</c:v>
                </c:pt>
                <c:pt idx="9">
                  <c:v>0.59841518580308994</c:v>
                </c:pt>
                <c:pt idx="10">
                  <c:v>0.56412828070007959</c:v>
                </c:pt>
                <c:pt idx="11">
                  <c:v>0.52823653806109072</c:v>
                </c:pt>
                <c:pt idx="12">
                  <c:v>0.49188607814312135</c:v>
                </c:pt>
                <c:pt idx="13">
                  <c:v>0.45598882219962766</c:v>
                </c:pt>
                <c:pt idx="14">
                  <c:v>0.42123745678777885</c:v>
                </c:pt>
                <c:pt idx="15">
                  <c:v>0.38813049868001237</c:v>
                </c:pt>
                <c:pt idx="16">
                  <c:v>0.35700199115676917</c:v>
                </c:pt>
                <c:pt idx="17">
                  <c:v>0.32805189264209111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B-4F15-9E2C-E3996740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/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(%)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baseline="0"/>
                  <a:t>volume ratio </a:t>
                </a:r>
                <a:r>
                  <a:rPr lang="el-GR" altLang="zh-CN" sz="900" b="0" i="0" u="none" strike="noStrike" baseline="0"/>
                  <a:t>η</a:t>
                </a:r>
                <a:endPara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8027808475023604E-3"/>
              <c:y val="0.38074431751658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9269005847954"/>
          <c:y val="4.1985858585858585E-2"/>
          <c:w val="0.54325029239766076"/>
          <c:h val="0.79071616161616165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'K-Kr'!$B$3:$B$10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'K-Kr'!$C$3:$C$10</c:f>
              <c:numCache>
                <c:formatCode>General</c:formatCode>
                <c:ptCount val="8"/>
                <c:pt idx="0">
                  <c:v>263.66986960000003</c:v>
                </c:pt>
                <c:pt idx="1">
                  <c:v>264.86053320000002</c:v>
                </c:pt>
                <c:pt idx="2">
                  <c:v>265.93886930000002</c:v>
                </c:pt>
                <c:pt idx="3">
                  <c:v>266.9206618</c:v>
                </c:pt>
                <c:pt idx="4">
                  <c:v>267.81881479999998</c:v>
                </c:pt>
                <c:pt idx="5">
                  <c:v>268.64398749999998</c:v>
                </c:pt>
                <c:pt idx="6">
                  <c:v>269.40506679999999</c:v>
                </c:pt>
                <c:pt idx="7">
                  <c:v>270.1095249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7-4756-9667-02BF0BD3C008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'K-Kr'!$E$3:$E$10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'K-Kr'!$F$3:$F$10</c:f>
              <c:numCache>
                <c:formatCode>General</c:formatCode>
                <c:ptCount val="8"/>
                <c:pt idx="0">
                  <c:v>355.9875169</c:v>
                </c:pt>
                <c:pt idx="1">
                  <c:v>361.79590810000002</c:v>
                </c:pt>
                <c:pt idx="2">
                  <c:v>367.08699389999998</c:v>
                </c:pt>
                <c:pt idx="3">
                  <c:v>371.92836169999998</c:v>
                </c:pt>
                <c:pt idx="4">
                  <c:v>376.3761763</c:v>
                </c:pt>
                <c:pt idx="5">
                  <c:v>380.47751460000001</c:v>
                </c:pt>
                <c:pt idx="6">
                  <c:v>384.27214609999999</c:v>
                </c:pt>
                <c:pt idx="7">
                  <c:v>387.79390860000001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7-4756-9667-02BF0BD3C008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'K-Kr'!$B$22:$B$29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'K-Kr'!$C$22:$C$29</c:f>
              <c:numCache>
                <c:formatCode>General</c:formatCode>
                <c:ptCount val="8"/>
                <c:pt idx="0">
                  <c:v>282.5925823</c:v>
                </c:pt>
                <c:pt idx="1">
                  <c:v>284.32817779999999</c:v>
                </c:pt>
                <c:pt idx="2">
                  <c:v>285.8947354</c:v>
                </c:pt>
                <c:pt idx="3">
                  <c:v>287.31580339999999</c:v>
                </c:pt>
                <c:pt idx="4">
                  <c:v>288.61075019999998</c:v>
                </c:pt>
                <c:pt idx="5">
                  <c:v>289.79565259999998</c:v>
                </c:pt>
                <c:pt idx="6">
                  <c:v>290.88396610000001</c:v>
                </c:pt>
                <c:pt idx="7">
                  <c:v>291.88703859999998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47-4756-9667-02BF0BD3C008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'K-Kr'!$E$22:$E$29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'K-Kr'!$F$22:$F$29</c:f>
              <c:numCache>
                <c:formatCode>General</c:formatCode>
                <c:ptCount val="8"/>
                <c:pt idx="0">
                  <c:v>462.81030829999997</c:v>
                </c:pt>
                <c:pt idx="1">
                  <c:v>473.55128150000002</c:v>
                </c:pt>
                <c:pt idx="2">
                  <c:v>483.41633109999998</c:v>
                </c:pt>
                <c:pt idx="3">
                  <c:v>492.50840640000001</c:v>
                </c:pt>
                <c:pt idx="4">
                  <c:v>500.91493159999999</c:v>
                </c:pt>
                <c:pt idx="5">
                  <c:v>508.71062640000002</c:v>
                </c:pt>
                <c:pt idx="6">
                  <c:v>515.95973249999997</c:v>
                </c:pt>
                <c:pt idx="7">
                  <c:v>522.71778849999998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47-4756-9667-02BF0BD3C008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'K-Kr'!$B$41:$B$48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'K-Kr'!$C$41:$C$48</c:f>
              <c:numCache>
                <c:formatCode>General</c:formatCode>
                <c:ptCount val="8"/>
                <c:pt idx="0">
                  <c:v>259.11301270000001</c:v>
                </c:pt>
                <c:pt idx="1">
                  <c:v>259.97050400000001</c:v>
                </c:pt>
                <c:pt idx="2">
                  <c:v>260.73513120000001</c:v>
                </c:pt>
                <c:pt idx="3">
                  <c:v>261.4212048</c:v>
                </c:pt>
                <c:pt idx="4">
                  <c:v>262.04023869999997</c:v>
                </c:pt>
                <c:pt idx="5">
                  <c:v>262.60160130000003</c:v>
                </c:pt>
                <c:pt idx="6">
                  <c:v>263.11299320000001</c:v>
                </c:pt>
                <c:pt idx="7">
                  <c:v>263.58080239999998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47-4756-9667-02BF0BD3C008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'K-Kr'!$E$41:$E$48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'K-Kr'!$F$41:$F$48</c:f>
              <c:numCache>
                <c:formatCode>General</c:formatCode>
                <c:ptCount val="8"/>
                <c:pt idx="0">
                  <c:v>334.55423689999998</c:v>
                </c:pt>
                <c:pt idx="1">
                  <c:v>338.74316240000002</c:v>
                </c:pt>
                <c:pt idx="2">
                  <c:v>342.50684919999998</c:v>
                </c:pt>
                <c:pt idx="3">
                  <c:v>345.90692139999999</c:v>
                </c:pt>
                <c:pt idx="4">
                  <c:v>348.99364500000001</c:v>
                </c:pt>
                <c:pt idx="5">
                  <c:v>351.8084288</c:v>
                </c:pt>
                <c:pt idx="6">
                  <c:v>354.38569330000001</c:v>
                </c:pt>
                <c:pt idx="7">
                  <c:v>356.75428540000001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47-4756-9667-02BF0BD3C008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'K-Kr'!$B$60:$B$67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'K-Kr'!$C$60:$C$67</c:f>
              <c:numCache>
                <c:formatCode>General</c:formatCode>
                <c:ptCount val="8"/>
                <c:pt idx="0">
                  <c:v>259.29795840000003</c:v>
                </c:pt>
                <c:pt idx="1">
                  <c:v>260.17768160000003</c:v>
                </c:pt>
                <c:pt idx="2">
                  <c:v>260.96357749999999</c:v>
                </c:pt>
                <c:pt idx="3">
                  <c:v>261.66993350000001</c:v>
                </c:pt>
                <c:pt idx="4">
                  <c:v>262.30826990000003</c:v>
                </c:pt>
                <c:pt idx="5">
                  <c:v>262.8879799</c:v>
                </c:pt>
                <c:pt idx="6">
                  <c:v>263.4168004</c:v>
                </c:pt>
                <c:pt idx="7">
                  <c:v>263.90116180000001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47-4756-9667-02BF0BD3C008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'K-Kr'!$E$60:$E$67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'K-Kr'!$F$60:$F$67</c:f>
              <c:numCache>
                <c:formatCode>General</c:formatCode>
                <c:ptCount val="8"/>
                <c:pt idx="0">
                  <c:v>336.88977440000002</c:v>
                </c:pt>
                <c:pt idx="1">
                  <c:v>341.38195949999999</c:v>
                </c:pt>
                <c:pt idx="2">
                  <c:v>345.43922379999998</c:v>
                </c:pt>
                <c:pt idx="3">
                  <c:v>349.12229100000002</c:v>
                </c:pt>
                <c:pt idx="4">
                  <c:v>352.48099930000001</c:v>
                </c:pt>
                <c:pt idx="5">
                  <c:v>355.5566536</c:v>
                </c:pt>
                <c:pt idx="6">
                  <c:v>358.38378879999999</c:v>
                </c:pt>
                <c:pt idx="7">
                  <c:v>360.99151019999999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047-4756-9667-02BF0BD3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21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of diamond 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zh-CN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9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9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)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0131286549707609E-2"/>
              <c:y val="0.91440303030303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200"/>
      </c:valAx>
      <c:valAx>
        <c:axId val="818914416"/>
        <c:scaling>
          <c:orientation val="minMax"/>
          <c:max val="5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56383040935674"/>
          <c:y val="0.19453989898989898"/>
          <c:w val="0.31345994152046786"/>
          <c:h val="0.51424646464646473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063492063492"/>
          <c:y val="4.1985858585858585E-2"/>
          <c:w val="0.77313809523809529"/>
          <c:h val="0.79713030303030319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'K-Kr'!$B$3:$B$10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'K-Kr'!$C$12:$C$19</c:f>
              <c:numCache>
                <c:formatCode>General</c:formatCode>
                <c:ptCount val="8"/>
                <c:pt idx="0">
                  <c:v>416.91099709999997</c:v>
                </c:pt>
                <c:pt idx="1">
                  <c:v>418.63106210000001</c:v>
                </c:pt>
                <c:pt idx="2">
                  <c:v>420.19851679999999</c:v>
                </c:pt>
                <c:pt idx="3">
                  <c:v>421.6336273</c:v>
                </c:pt>
                <c:pt idx="4">
                  <c:v>422.95315909999999</c:v>
                </c:pt>
                <c:pt idx="5">
                  <c:v>424.17110830000001</c:v>
                </c:pt>
                <c:pt idx="6">
                  <c:v>425.29925650000001</c:v>
                </c:pt>
                <c:pt idx="7">
                  <c:v>426.34759609999998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6-4B91-AD7B-7AF4CFD82632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'K-Kr'!$E$3:$E$10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'K-Kr'!$F$12:$F$19</c:f>
              <c:numCache>
                <c:formatCode>General</c:formatCode>
                <c:ptCount val="8"/>
                <c:pt idx="0">
                  <c:v>472.07109880000002</c:v>
                </c:pt>
                <c:pt idx="1">
                  <c:v>479.58177310000002</c:v>
                </c:pt>
                <c:pt idx="2">
                  <c:v>486.46676760000003</c:v>
                </c:pt>
                <c:pt idx="3">
                  <c:v>492.80304890000002</c:v>
                </c:pt>
                <c:pt idx="4">
                  <c:v>498.65527900000001</c:v>
                </c:pt>
                <c:pt idx="5">
                  <c:v>504.07820299999997</c:v>
                </c:pt>
                <c:pt idx="6">
                  <c:v>509.11849749999999</c:v>
                </c:pt>
                <c:pt idx="7">
                  <c:v>513.8162178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66-4B91-AD7B-7AF4CFD82632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'K-Kr'!$B$22:$B$29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'K-Kr'!$C$31:$C$38</c:f>
              <c:numCache>
                <c:formatCode>General</c:formatCode>
                <c:ptCount val="8"/>
                <c:pt idx="0">
                  <c:v>454.04932780000001</c:v>
                </c:pt>
                <c:pt idx="1">
                  <c:v>457.48195679999998</c:v>
                </c:pt>
                <c:pt idx="2">
                  <c:v>460.63254920000003</c:v>
                </c:pt>
                <c:pt idx="3">
                  <c:v>463.534493</c:v>
                </c:pt>
                <c:pt idx="4">
                  <c:v>466.21610629999998</c:v>
                </c:pt>
                <c:pt idx="5">
                  <c:v>468.70156420000001</c:v>
                </c:pt>
                <c:pt idx="6">
                  <c:v>471.01163000000003</c:v>
                </c:pt>
                <c:pt idx="7">
                  <c:v>473.16423639999999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66-4B91-AD7B-7AF4CFD82632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'K-Kr'!$E$22:$E$29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'K-Kr'!$F$31:$F$38</c:f>
              <c:numCache>
                <c:formatCode>General</c:formatCode>
                <c:ptCount val="8"/>
                <c:pt idx="0">
                  <c:v>649.97472579999999</c:v>
                </c:pt>
                <c:pt idx="1">
                  <c:v>668.51470359999996</c:v>
                </c:pt>
                <c:pt idx="2">
                  <c:v>685.86147110000002</c:v>
                </c:pt>
                <c:pt idx="3">
                  <c:v>702.12662739999996</c:v>
                </c:pt>
                <c:pt idx="4">
                  <c:v>717.40827549999995</c:v>
                </c:pt>
                <c:pt idx="5">
                  <c:v>731.79300260000002</c:v>
                </c:pt>
                <c:pt idx="6">
                  <c:v>745.35752149999996</c:v>
                </c:pt>
                <c:pt idx="7">
                  <c:v>758.17003920000002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66-4B91-AD7B-7AF4CFD82632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'K-Kr'!$B$41:$B$48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'K-Kr'!$C$50:$C$57</c:f>
              <c:numCache>
                <c:formatCode>General</c:formatCode>
                <c:ptCount val="8"/>
                <c:pt idx="0">
                  <c:v>412.87527180000001</c:v>
                </c:pt>
                <c:pt idx="1">
                  <c:v>414.22547839999999</c:v>
                </c:pt>
                <c:pt idx="2">
                  <c:v>415.43830450000002</c:v>
                </c:pt>
                <c:pt idx="3">
                  <c:v>416.53370230000002</c:v>
                </c:pt>
                <c:pt idx="4">
                  <c:v>417.52793880000002</c:v>
                </c:pt>
                <c:pt idx="5">
                  <c:v>418.43440900000002</c:v>
                </c:pt>
                <c:pt idx="6">
                  <c:v>419.26424309999999</c:v>
                </c:pt>
                <c:pt idx="7">
                  <c:v>420.02676539999999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66-4B91-AD7B-7AF4CFD82632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'K-Kr'!$E$41:$E$48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'K-Kr'!$F$50:$F$57</c:f>
              <c:numCache>
                <c:formatCode>General</c:formatCode>
                <c:ptCount val="8"/>
                <c:pt idx="0">
                  <c:v>453.21394709999998</c:v>
                </c:pt>
                <c:pt idx="1">
                  <c:v>459.00017780000002</c:v>
                </c:pt>
                <c:pt idx="2">
                  <c:v>464.23231299999998</c:v>
                </c:pt>
                <c:pt idx="3">
                  <c:v>468.98630700000001</c:v>
                </c:pt>
                <c:pt idx="4">
                  <c:v>473.3248385</c:v>
                </c:pt>
                <c:pt idx="5">
                  <c:v>477.30008980000002</c:v>
                </c:pt>
                <c:pt idx="6">
                  <c:v>480.95585540000002</c:v>
                </c:pt>
                <c:pt idx="7">
                  <c:v>484.32916230000001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66-4B91-AD7B-7AF4CFD82632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'K-Kr'!$B$60:$B$67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'K-Kr'!$C$69:$C$76</c:f>
              <c:numCache>
                <c:formatCode>General</c:formatCode>
                <c:ptCount val="8"/>
                <c:pt idx="0">
                  <c:v>412.8883222</c:v>
                </c:pt>
                <c:pt idx="1">
                  <c:v>414.24305570000001</c:v>
                </c:pt>
                <c:pt idx="2">
                  <c:v>415.46074470000002</c:v>
                </c:pt>
                <c:pt idx="3">
                  <c:v>416.56123680000002</c:v>
                </c:pt>
                <c:pt idx="4">
                  <c:v>417.56071459999998</c:v>
                </c:pt>
                <c:pt idx="5">
                  <c:v>418.47250580000002</c:v>
                </c:pt>
                <c:pt idx="6">
                  <c:v>419.30768740000002</c:v>
                </c:pt>
                <c:pt idx="7">
                  <c:v>420.07554290000002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66-4B91-AD7B-7AF4CFD82632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'K-Kr'!$E$60:$E$67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</c:numCache>
            </c:numRef>
          </c:xVal>
          <c:yVal>
            <c:numRef>
              <c:f>'K-Kr'!$F$69:$F$76</c:f>
              <c:numCache>
                <c:formatCode>General</c:formatCode>
                <c:ptCount val="8"/>
                <c:pt idx="0">
                  <c:v>453.35964460000002</c:v>
                </c:pt>
                <c:pt idx="1">
                  <c:v>459.19754940000001</c:v>
                </c:pt>
                <c:pt idx="2">
                  <c:v>464.4856231</c:v>
                </c:pt>
                <c:pt idx="3">
                  <c:v>469.29863640000002</c:v>
                </c:pt>
                <c:pt idx="4">
                  <c:v>473.69828899999999</c:v>
                </c:pt>
                <c:pt idx="5">
                  <c:v>477.73596750000002</c:v>
                </c:pt>
                <c:pt idx="6">
                  <c:v>481.45482770000001</c:v>
                </c:pt>
                <c:pt idx="7">
                  <c:v>484.89138930000001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66-4B91-AD7B-7AF4CFD8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21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of diamond 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3614761904761902"/>
              <c:y val="0.92174747474747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809523809523813E-3"/>
              <c:y val="9.1584343434343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0877192982458"/>
          <c:y val="4.7865151515151513E-2"/>
          <c:w val="0.55303055555555558"/>
          <c:h val="0.79926868686868691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'K-hc'!$B$3:$B$12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'K-hc'!$C$3:$C$12</c:f>
              <c:numCache>
                <c:formatCode>General</c:formatCode>
                <c:ptCount val="10"/>
                <c:pt idx="0">
                  <c:v>204.74761810000001</c:v>
                </c:pt>
                <c:pt idx="1">
                  <c:v>206.56617410000001</c:v>
                </c:pt>
                <c:pt idx="2">
                  <c:v>221.49630239999999</c:v>
                </c:pt>
                <c:pt idx="3">
                  <c:v>270.1095249</c:v>
                </c:pt>
                <c:pt idx="4">
                  <c:v>286.17558819999999</c:v>
                </c:pt>
                <c:pt idx="5">
                  <c:v>293.65243500000003</c:v>
                </c:pt>
                <c:pt idx="6">
                  <c:v>296.52328010000002</c:v>
                </c:pt>
                <c:pt idx="7">
                  <c:v>298.05197099999998</c:v>
                </c:pt>
                <c:pt idx="8">
                  <c:v>299.00476850000001</c:v>
                </c:pt>
                <c:pt idx="9">
                  <c:v>302.66286000000002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E-41FC-AFD2-23F8BE9FA7D1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'K-hc'!$E$3:$E$12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'K-hc'!$F$3:$F$12</c:f>
              <c:numCache>
                <c:formatCode>General</c:formatCode>
                <c:ptCount val="10"/>
                <c:pt idx="0">
                  <c:v>122.6761137</c:v>
                </c:pt>
                <c:pt idx="1">
                  <c:v>128.66791140000001</c:v>
                </c:pt>
                <c:pt idx="2">
                  <c:v>179.90624969999999</c:v>
                </c:pt>
                <c:pt idx="3">
                  <c:v>387.79390860000001</c:v>
                </c:pt>
                <c:pt idx="4">
                  <c:v>475.78994669999997</c:v>
                </c:pt>
                <c:pt idx="5">
                  <c:v>521.44572960000005</c:v>
                </c:pt>
                <c:pt idx="6">
                  <c:v>539.95125080000003</c:v>
                </c:pt>
                <c:pt idx="7">
                  <c:v>550.05522259999998</c:v>
                </c:pt>
                <c:pt idx="8">
                  <c:v>556.44709929999999</c:v>
                </c:pt>
                <c:pt idx="9">
                  <c:v>581.74096540000005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E-41FC-AFD2-23F8BE9FA7D1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'K-hc'!$B$26:$B$35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'K-hc'!$C$26:$C$35</c:f>
              <c:numCache>
                <c:formatCode>General</c:formatCode>
                <c:ptCount val="10"/>
                <c:pt idx="0">
                  <c:v>291.88703859999998</c:v>
                </c:pt>
                <c:pt idx="1">
                  <c:v>291.88703859999998</c:v>
                </c:pt>
                <c:pt idx="2">
                  <c:v>291.88703859999998</c:v>
                </c:pt>
                <c:pt idx="3">
                  <c:v>291.88703859999998</c:v>
                </c:pt>
                <c:pt idx="4">
                  <c:v>291.88703859999998</c:v>
                </c:pt>
                <c:pt idx="5">
                  <c:v>291.88703859999998</c:v>
                </c:pt>
                <c:pt idx="6">
                  <c:v>291.88703859999998</c:v>
                </c:pt>
                <c:pt idx="7">
                  <c:v>291.88703859999998</c:v>
                </c:pt>
                <c:pt idx="8">
                  <c:v>291.88703859999998</c:v>
                </c:pt>
                <c:pt idx="9">
                  <c:v>291.88703859999998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E-41FC-AFD2-23F8BE9FA7D1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'K-hc'!$E$26:$E$35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'K-hc'!$F$26:$F$35</c:f>
              <c:numCache>
                <c:formatCode>General</c:formatCode>
                <c:ptCount val="10"/>
                <c:pt idx="0">
                  <c:v>522.71778849999998</c:v>
                </c:pt>
                <c:pt idx="1">
                  <c:v>522.71778849999998</c:v>
                </c:pt>
                <c:pt idx="2">
                  <c:v>522.71778849999998</c:v>
                </c:pt>
                <c:pt idx="3">
                  <c:v>522.71778849999998</c:v>
                </c:pt>
                <c:pt idx="4">
                  <c:v>522.71778849999998</c:v>
                </c:pt>
                <c:pt idx="5">
                  <c:v>522.71778849999998</c:v>
                </c:pt>
                <c:pt idx="6">
                  <c:v>522.71778849999998</c:v>
                </c:pt>
                <c:pt idx="7">
                  <c:v>522.71778849999998</c:v>
                </c:pt>
                <c:pt idx="8">
                  <c:v>522.71778849999998</c:v>
                </c:pt>
                <c:pt idx="9">
                  <c:v>522.71778849999998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E-41FC-AFD2-23F8BE9FA7D1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'K-hc'!$B$49:$B$58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'K-hc'!$C$49:$C$58</c:f>
              <c:numCache>
                <c:formatCode>General</c:formatCode>
                <c:ptCount val="10"/>
                <c:pt idx="0">
                  <c:v>203.15034230000001</c:v>
                </c:pt>
                <c:pt idx="1">
                  <c:v>204.82482440000001</c:v>
                </c:pt>
                <c:pt idx="2">
                  <c:v>218.64564540000001</c:v>
                </c:pt>
                <c:pt idx="3">
                  <c:v>263.58080239999998</c:v>
                </c:pt>
                <c:pt idx="4">
                  <c:v>277.89161769999998</c:v>
                </c:pt>
                <c:pt idx="5">
                  <c:v>284.29164070000002</c:v>
                </c:pt>
                <c:pt idx="6">
                  <c:v>286.6750515</c:v>
                </c:pt>
                <c:pt idx="7">
                  <c:v>287.91992019999998</c:v>
                </c:pt>
                <c:pt idx="8">
                  <c:v>288.68477250000001</c:v>
                </c:pt>
                <c:pt idx="9">
                  <c:v>291.47373249999998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1E-41FC-AFD2-23F8BE9FA7D1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'K-hc'!$E$49:$E$58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'K-hc'!$F$49:$F$58</c:f>
              <c:numCache>
                <c:formatCode>General</c:formatCode>
                <c:ptCount val="10"/>
                <c:pt idx="0">
                  <c:v>118.522924</c:v>
                </c:pt>
                <c:pt idx="1">
                  <c:v>123.6832114</c:v>
                </c:pt>
                <c:pt idx="2">
                  <c:v>168.85967729999999</c:v>
                </c:pt>
                <c:pt idx="3">
                  <c:v>356.75428540000001</c:v>
                </c:pt>
                <c:pt idx="4">
                  <c:v>434.67259899999999</c:v>
                </c:pt>
                <c:pt idx="5">
                  <c:v>473.32314109999999</c:v>
                </c:pt>
                <c:pt idx="6">
                  <c:v>488.3917616</c:v>
                </c:pt>
                <c:pt idx="7">
                  <c:v>496.41564699999998</c:v>
                </c:pt>
                <c:pt idx="8">
                  <c:v>501.39901900000001</c:v>
                </c:pt>
                <c:pt idx="9">
                  <c:v>519.92420119999997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1E-41FC-AFD2-23F8BE9FA7D1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'K-hc'!$B$72:$B$81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'K-hc'!$C$72:$C$81</c:f>
              <c:numCache>
                <c:formatCode>General</c:formatCode>
                <c:ptCount val="10"/>
                <c:pt idx="0">
                  <c:v>202.36736590000001</c:v>
                </c:pt>
                <c:pt idx="1">
                  <c:v>204.15873859999999</c:v>
                </c:pt>
                <c:pt idx="2">
                  <c:v>218.5298052</c:v>
                </c:pt>
                <c:pt idx="3">
                  <c:v>263.90116180000001</c:v>
                </c:pt>
                <c:pt idx="4">
                  <c:v>279.05839500000002</c:v>
                </c:pt>
                <c:pt idx="5">
                  <c:v>286.10477040000001</c:v>
                </c:pt>
                <c:pt idx="6">
                  <c:v>288.78145260000002</c:v>
                </c:pt>
                <c:pt idx="7">
                  <c:v>290.19190509999999</c:v>
                </c:pt>
                <c:pt idx="8">
                  <c:v>291.06288230000001</c:v>
                </c:pt>
                <c:pt idx="9">
                  <c:v>294.26834209999998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1E-41FC-AFD2-23F8BE9FA7D1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'K-hc'!$E$72:$E$81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'K-hc'!$F$72:$F$81</c:f>
              <c:numCache>
                <c:formatCode>General</c:formatCode>
                <c:ptCount val="10"/>
                <c:pt idx="0">
                  <c:v>110.2708828</c:v>
                </c:pt>
                <c:pt idx="1">
                  <c:v>116.7653243</c:v>
                </c:pt>
                <c:pt idx="2">
                  <c:v>167.7026812</c:v>
                </c:pt>
                <c:pt idx="3">
                  <c:v>360.99151019999999</c:v>
                </c:pt>
                <c:pt idx="4">
                  <c:v>453.1265368</c:v>
                </c:pt>
                <c:pt idx="5">
                  <c:v>504.96387099999998</c:v>
                </c:pt>
                <c:pt idx="6">
                  <c:v>526.66120330000001</c:v>
                </c:pt>
                <c:pt idx="7">
                  <c:v>538.60859010000001</c:v>
                </c:pt>
                <c:pt idx="8">
                  <c:v>546.17621429999997</c:v>
                </c:pt>
                <c:pt idx="9">
                  <c:v>575.38081620000003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1E-41FC-AFD2-23F8BE9F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baseline="0"/>
                  <a:t>Interfacial thermal conductance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-2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10"/>
      </c:valAx>
      <c:valAx>
        <c:axId val="818914416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2925925925925927E-3"/>
              <c:y val="5.90267676767676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212716049382716"/>
          <c:y val="0.2048888888888889"/>
          <c:w val="0.30787283950617284"/>
          <c:h val="0.53142592592592597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91071428571427"/>
          <c:y val="5.4813636363636356E-2"/>
          <c:w val="0.75901865079365083"/>
          <c:h val="0.7864402777777777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'K-hc'!$B$3:$B$12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'K-hc'!$C$14:$C$23</c:f>
              <c:numCache>
                <c:formatCode>General</c:formatCode>
                <c:ptCount val="10"/>
                <c:pt idx="0">
                  <c:v>345.42362450000002</c:v>
                </c:pt>
                <c:pt idx="1">
                  <c:v>347.25190529999998</c:v>
                </c:pt>
                <c:pt idx="2">
                  <c:v>362.96782630000001</c:v>
                </c:pt>
                <c:pt idx="3">
                  <c:v>426.34759609999998</c:v>
                </c:pt>
                <c:pt idx="4">
                  <c:v>452.56971199999998</c:v>
                </c:pt>
                <c:pt idx="5">
                  <c:v>465.81565949999998</c:v>
                </c:pt>
                <c:pt idx="6">
                  <c:v>471.0756331</c:v>
                </c:pt>
                <c:pt idx="7">
                  <c:v>473.91198630000002</c:v>
                </c:pt>
                <c:pt idx="8">
                  <c:v>475.69032479999998</c:v>
                </c:pt>
                <c:pt idx="9">
                  <c:v>482.52128950000002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B-4750-9029-E63253EA6FCB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'K-hc'!$E$3:$E$12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'K-hc'!$F$14:$F$23</c:f>
              <c:numCache>
                <c:formatCode>General</c:formatCode>
                <c:ptCount val="10"/>
                <c:pt idx="0">
                  <c:v>206.58173909999999</c:v>
                </c:pt>
                <c:pt idx="1">
                  <c:v>212.59741930000001</c:v>
                </c:pt>
                <c:pt idx="2">
                  <c:v>265.49076739999998</c:v>
                </c:pt>
                <c:pt idx="3">
                  <c:v>513.8162178</c:v>
                </c:pt>
                <c:pt idx="4">
                  <c:v>638.30573419999996</c:v>
                </c:pt>
                <c:pt idx="5">
                  <c:v>707.6595509</c:v>
                </c:pt>
                <c:pt idx="6">
                  <c:v>736.64759059999994</c:v>
                </c:pt>
                <c:pt idx="7">
                  <c:v>752.66208280000001</c:v>
                </c:pt>
                <c:pt idx="8">
                  <c:v>762.84892090000005</c:v>
                </c:pt>
                <c:pt idx="9">
                  <c:v>803.13020870000003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B-4750-9029-E63253EA6FCB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'K-hc'!$B$26:$B$35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'K-hc'!$C$37:$C$46</c:f>
              <c:numCache>
                <c:formatCode>General</c:formatCode>
                <c:ptCount val="10"/>
                <c:pt idx="0">
                  <c:v>473.16423639999999</c:v>
                </c:pt>
                <c:pt idx="1">
                  <c:v>473.16423639999999</c:v>
                </c:pt>
                <c:pt idx="2">
                  <c:v>473.16423639999999</c:v>
                </c:pt>
                <c:pt idx="3">
                  <c:v>473.16423639999999</c:v>
                </c:pt>
                <c:pt idx="4">
                  <c:v>473.16423639999999</c:v>
                </c:pt>
                <c:pt idx="5">
                  <c:v>473.16423639999999</c:v>
                </c:pt>
                <c:pt idx="6">
                  <c:v>473.16423639999999</c:v>
                </c:pt>
                <c:pt idx="7">
                  <c:v>473.16423639999999</c:v>
                </c:pt>
                <c:pt idx="8">
                  <c:v>473.16423639999999</c:v>
                </c:pt>
                <c:pt idx="9">
                  <c:v>473.16423639999999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B-4750-9029-E63253EA6FCB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'K-hc'!$E$26:$E$35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'K-hc'!$F$37:$F$46</c:f>
              <c:numCache>
                <c:formatCode>General</c:formatCode>
                <c:ptCount val="10"/>
                <c:pt idx="0">
                  <c:v>758.17003920000002</c:v>
                </c:pt>
                <c:pt idx="1">
                  <c:v>758.17003920000002</c:v>
                </c:pt>
                <c:pt idx="2">
                  <c:v>758.17003920000002</c:v>
                </c:pt>
                <c:pt idx="3">
                  <c:v>758.17003920000002</c:v>
                </c:pt>
                <c:pt idx="4">
                  <c:v>758.17003920000002</c:v>
                </c:pt>
                <c:pt idx="5">
                  <c:v>758.17003920000002</c:v>
                </c:pt>
                <c:pt idx="6">
                  <c:v>758.17003920000002</c:v>
                </c:pt>
                <c:pt idx="7">
                  <c:v>758.17003920000002</c:v>
                </c:pt>
                <c:pt idx="8">
                  <c:v>758.17003920000002</c:v>
                </c:pt>
                <c:pt idx="9">
                  <c:v>758.17003920000002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B-4750-9029-E63253EA6FCB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'K-hc'!$B$49:$B$58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'K-hc'!$C$60:$C$69</c:f>
              <c:numCache>
                <c:formatCode>General</c:formatCode>
                <c:ptCount val="10"/>
                <c:pt idx="0">
                  <c:v>342.73920450000003</c:v>
                </c:pt>
                <c:pt idx="1">
                  <c:v>344.42611829999998</c:v>
                </c:pt>
                <c:pt idx="2">
                  <c:v>359.17009030000003</c:v>
                </c:pt>
                <c:pt idx="3">
                  <c:v>420.02676539999999</c:v>
                </c:pt>
                <c:pt idx="4">
                  <c:v>445.04564879999998</c:v>
                </c:pt>
                <c:pt idx="5">
                  <c:v>457.40907190000001</c:v>
                </c:pt>
                <c:pt idx="6">
                  <c:v>462.2207836</c:v>
                </c:pt>
                <c:pt idx="7">
                  <c:v>464.7810528</c:v>
                </c:pt>
                <c:pt idx="8">
                  <c:v>466.37048179999999</c:v>
                </c:pt>
                <c:pt idx="9">
                  <c:v>472.27452469999997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AB-4750-9029-E63253EA6FCB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'K-hc'!$E$49:$E$58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'K-hc'!$F$60:$F$69</c:f>
              <c:numCache>
                <c:formatCode>General</c:formatCode>
                <c:ptCount val="10"/>
                <c:pt idx="0">
                  <c:v>199.6389068</c:v>
                </c:pt>
                <c:pt idx="1">
                  <c:v>204.82153539999999</c:v>
                </c:pt>
                <c:pt idx="2">
                  <c:v>251.8071162</c:v>
                </c:pt>
                <c:pt idx="3">
                  <c:v>484.32916230000001</c:v>
                </c:pt>
                <c:pt idx="4">
                  <c:v>603.0487521</c:v>
                </c:pt>
                <c:pt idx="5">
                  <c:v>668.11718450000001</c:v>
                </c:pt>
                <c:pt idx="6">
                  <c:v>694.72877249999999</c:v>
                </c:pt>
                <c:pt idx="7">
                  <c:v>709.19995849999998</c:v>
                </c:pt>
                <c:pt idx="8">
                  <c:v>718.29548969999996</c:v>
                </c:pt>
                <c:pt idx="9">
                  <c:v>752.85398359999999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AB-4750-9029-E63253EA6FCB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'K-hc'!$B$83:$B$92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'K-hc'!$C$83:$C$92</c:f>
              <c:numCache>
                <c:formatCode>General</c:formatCode>
                <c:ptCount val="10"/>
                <c:pt idx="0">
                  <c:v>341.40804850000001</c:v>
                </c:pt>
                <c:pt idx="1">
                  <c:v>343.21611560000002</c:v>
                </c:pt>
                <c:pt idx="2">
                  <c:v>358.71113939999998</c:v>
                </c:pt>
                <c:pt idx="3">
                  <c:v>420.07554290000002</c:v>
                </c:pt>
                <c:pt idx="4">
                  <c:v>445.5929764</c:v>
                </c:pt>
                <c:pt idx="5">
                  <c:v>458.54041030000002</c:v>
                </c:pt>
                <c:pt idx="6">
                  <c:v>463.6616631</c:v>
                </c:pt>
                <c:pt idx="7">
                  <c:v>466.40791780000001</c:v>
                </c:pt>
                <c:pt idx="8">
                  <c:v>468.12065710000002</c:v>
                </c:pt>
                <c:pt idx="9">
                  <c:v>474.53860470000001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AB-4750-9029-E63253EA6FCB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'K-hc'!$E$72:$E$81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25000000</c:v>
                </c:pt>
                <c:pt idx="5">
                  <c:v>50000000</c:v>
                </c:pt>
                <c:pt idx="6">
                  <c:v>75000000</c:v>
                </c:pt>
                <c:pt idx="7">
                  <c:v>100000000</c:v>
                </c:pt>
                <c:pt idx="8">
                  <c:v>125000000</c:v>
                </c:pt>
                <c:pt idx="9">
                  <c:v>1000000000</c:v>
                </c:pt>
              </c:numCache>
            </c:numRef>
          </c:xVal>
          <c:yVal>
            <c:numRef>
              <c:f>'K-hc'!$F$83:$F$92</c:f>
              <c:numCache>
                <c:formatCode>General</c:formatCode>
                <c:ptCount val="10"/>
                <c:pt idx="0">
                  <c:v>185.59877460000001</c:v>
                </c:pt>
                <c:pt idx="1">
                  <c:v>192.17656349999999</c:v>
                </c:pt>
                <c:pt idx="2">
                  <c:v>247.20934249999999</c:v>
                </c:pt>
                <c:pt idx="3">
                  <c:v>484.89138930000001</c:v>
                </c:pt>
                <c:pt idx="4">
                  <c:v>610.29649979999999</c:v>
                </c:pt>
                <c:pt idx="5">
                  <c:v>684.43442479999999</c:v>
                </c:pt>
                <c:pt idx="6">
                  <c:v>716.28737630000001</c:v>
                </c:pt>
                <c:pt idx="7">
                  <c:v>734.04272570000001</c:v>
                </c:pt>
                <c:pt idx="8">
                  <c:v>745.37025059999996</c:v>
                </c:pt>
                <c:pt idx="9">
                  <c:v>789.69046809999998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AB-4750-9029-E63253EA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Interfacial thermal conductance(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-2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0E+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10"/>
      </c:valAx>
      <c:valAx>
        <c:axId val="818914416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8424603174603175E-3"/>
              <c:y val="7.188434343434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9269005847954"/>
          <c:y val="4.1985858585858585E-2"/>
          <c:w val="0.54325029239766076"/>
          <c:h val="0.79071616161616165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'K-D'!$B$3:$B$17</c:f>
              <c:numCache>
                <c:formatCode>General</c:formatCode>
                <c:ptCount val="15"/>
                <c:pt idx="0">
                  <c:v>46.421326000000001</c:v>
                </c:pt>
                <c:pt idx="1">
                  <c:v>92.842651000000004</c:v>
                </c:pt>
                <c:pt idx="2">
                  <c:v>139.26397700000001</c:v>
                </c:pt>
                <c:pt idx="3">
                  <c:v>185.68530200000001</c:v>
                </c:pt>
                <c:pt idx="4">
                  <c:v>232.106628</c:v>
                </c:pt>
                <c:pt idx="5">
                  <c:v>278.52795299999997</c:v>
                </c:pt>
                <c:pt idx="6">
                  <c:v>324.94927899999999</c:v>
                </c:pt>
                <c:pt idx="7">
                  <c:v>371.37060400000001</c:v>
                </c:pt>
                <c:pt idx="8">
                  <c:v>417.79192999999998</c:v>
                </c:pt>
                <c:pt idx="9">
                  <c:v>464.213255</c:v>
                </c:pt>
                <c:pt idx="10">
                  <c:v>557.05590599999994</c:v>
                </c:pt>
                <c:pt idx="11">
                  <c:v>649.89855699999998</c:v>
                </c:pt>
                <c:pt idx="12">
                  <c:v>742.74120800000003</c:v>
                </c:pt>
                <c:pt idx="13">
                  <c:v>835.58385899999996</c:v>
                </c:pt>
                <c:pt idx="14">
                  <c:v>928.42651000000001</c:v>
                </c:pt>
              </c:numCache>
            </c:numRef>
          </c:xVal>
          <c:yVal>
            <c:numRef>
              <c:f>'K-D'!$D$3:$D$17</c:f>
              <c:numCache>
                <c:formatCode>General</c:formatCode>
                <c:ptCount val="15"/>
                <c:pt idx="0">
                  <c:v>237.06748020000001</c:v>
                </c:pt>
                <c:pt idx="1">
                  <c:v>255.8429634</c:v>
                </c:pt>
                <c:pt idx="2">
                  <c:v>262.96188840000002</c:v>
                </c:pt>
                <c:pt idx="3">
                  <c:v>270.1095249</c:v>
                </c:pt>
                <c:pt idx="4">
                  <c:v>274.33826040000002</c:v>
                </c:pt>
                <c:pt idx="5">
                  <c:v>277.09563730000002</c:v>
                </c:pt>
                <c:pt idx="6">
                  <c:v>279.6791619</c:v>
                </c:pt>
                <c:pt idx="7">
                  <c:v>282.80704580000003</c:v>
                </c:pt>
                <c:pt idx="8">
                  <c:v>283.93815899999998</c:v>
                </c:pt>
                <c:pt idx="9">
                  <c:v>286.06556410000002</c:v>
                </c:pt>
                <c:pt idx="10">
                  <c:v>287.64894349999997</c:v>
                </c:pt>
                <c:pt idx="11">
                  <c:v>290.34238850000003</c:v>
                </c:pt>
                <c:pt idx="12">
                  <c:v>291.93014169999998</c:v>
                </c:pt>
                <c:pt idx="13">
                  <c:v>292.39021580000002</c:v>
                </c:pt>
                <c:pt idx="14">
                  <c:v>293.22024879999998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5-48B3-B0B3-59B572E0D59A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'K-D'!$B$3:$B$17</c:f>
              <c:numCache>
                <c:formatCode>General</c:formatCode>
                <c:ptCount val="15"/>
                <c:pt idx="0">
                  <c:v>46.421326000000001</c:v>
                </c:pt>
                <c:pt idx="1">
                  <c:v>92.842651000000004</c:v>
                </c:pt>
                <c:pt idx="2">
                  <c:v>139.26397700000001</c:v>
                </c:pt>
                <c:pt idx="3">
                  <c:v>185.68530200000001</c:v>
                </c:pt>
                <c:pt idx="4">
                  <c:v>232.106628</c:v>
                </c:pt>
                <c:pt idx="5">
                  <c:v>278.52795299999997</c:v>
                </c:pt>
                <c:pt idx="6">
                  <c:v>324.94927899999999</c:v>
                </c:pt>
                <c:pt idx="7">
                  <c:v>371.37060400000001</c:v>
                </c:pt>
                <c:pt idx="8">
                  <c:v>417.79192999999998</c:v>
                </c:pt>
                <c:pt idx="9">
                  <c:v>464.213255</c:v>
                </c:pt>
                <c:pt idx="10">
                  <c:v>557.05590599999994</c:v>
                </c:pt>
                <c:pt idx="11">
                  <c:v>649.89855699999998</c:v>
                </c:pt>
                <c:pt idx="12">
                  <c:v>742.74120800000003</c:v>
                </c:pt>
                <c:pt idx="13">
                  <c:v>835.58385899999996</c:v>
                </c:pt>
                <c:pt idx="14">
                  <c:v>928.42651000000001</c:v>
                </c:pt>
              </c:numCache>
            </c:numRef>
          </c:xVal>
          <c:yVal>
            <c:numRef>
              <c:f>'K-D'!$H$3:$H$17</c:f>
              <c:numCache>
                <c:formatCode>General</c:formatCode>
                <c:ptCount val="15"/>
                <c:pt idx="0">
                  <c:v>245.71855120000001</c:v>
                </c:pt>
                <c:pt idx="1">
                  <c:v>317.0595892</c:v>
                </c:pt>
                <c:pt idx="2">
                  <c:v>355.66084269999999</c:v>
                </c:pt>
                <c:pt idx="3">
                  <c:v>384.63614740000003</c:v>
                </c:pt>
                <c:pt idx="4">
                  <c:v>407.1493668</c:v>
                </c:pt>
                <c:pt idx="5">
                  <c:v>423.60796800000003</c:v>
                </c:pt>
                <c:pt idx="6">
                  <c:v>445.65719730000001</c:v>
                </c:pt>
                <c:pt idx="7">
                  <c:v>450.30548649999997</c:v>
                </c:pt>
                <c:pt idx="8">
                  <c:v>463.75249659999997</c:v>
                </c:pt>
                <c:pt idx="9">
                  <c:v>471.16432750000001</c:v>
                </c:pt>
                <c:pt idx="10">
                  <c:v>482.18563039999998</c:v>
                </c:pt>
                <c:pt idx="11">
                  <c:v>500.7065801</c:v>
                </c:pt>
                <c:pt idx="12">
                  <c:v>505.21324980000003</c:v>
                </c:pt>
                <c:pt idx="13">
                  <c:v>513.22673629999997</c:v>
                </c:pt>
                <c:pt idx="14">
                  <c:v>517.35587069999997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5-48B3-B0B3-59B572E0D59A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'K-D'!$C$42:$C$62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'K-D'!$D$42:$D$62</c:f>
              <c:numCache>
                <c:formatCode>General</c:formatCode>
                <c:ptCount val="21"/>
                <c:pt idx="0">
                  <c:v>291.55424990207598</c:v>
                </c:pt>
                <c:pt idx="1">
                  <c:v>291.55424990207598</c:v>
                </c:pt>
                <c:pt idx="2">
                  <c:v>291.55424990207598</c:v>
                </c:pt>
                <c:pt idx="3">
                  <c:v>291.55424990207598</c:v>
                </c:pt>
                <c:pt idx="4">
                  <c:v>291.55424990207598</c:v>
                </c:pt>
                <c:pt idx="5">
                  <c:v>291.55424990207598</c:v>
                </c:pt>
                <c:pt idx="6">
                  <c:v>291.55424990207598</c:v>
                </c:pt>
                <c:pt idx="7">
                  <c:v>291.55424990207598</c:v>
                </c:pt>
                <c:pt idx="8">
                  <c:v>291.55424990207598</c:v>
                </c:pt>
                <c:pt idx="9">
                  <c:v>291.55424990207598</c:v>
                </c:pt>
                <c:pt idx="10">
                  <c:v>291.55424990207598</c:v>
                </c:pt>
                <c:pt idx="11">
                  <c:v>291.55424990207598</c:v>
                </c:pt>
                <c:pt idx="12">
                  <c:v>291.55424990207598</c:v>
                </c:pt>
                <c:pt idx="13">
                  <c:v>291.55424990207598</c:v>
                </c:pt>
                <c:pt idx="14">
                  <c:v>291.55424990207598</c:v>
                </c:pt>
                <c:pt idx="15">
                  <c:v>291.55424990207598</c:v>
                </c:pt>
                <c:pt idx="16">
                  <c:v>291.55424990207598</c:v>
                </c:pt>
                <c:pt idx="17">
                  <c:v>291.55424990207598</c:v>
                </c:pt>
                <c:pt idx="18">
                  <c:v>291.55424990207598</c:v>
                </c:pt>
                <c:pt idx="19">
                  <c:v>291.55424990207598</c:v>
                </c:pt>
                <c:pt idx="20">
                  <c:v>291.55424990207598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85-48B3-B0B3-59B572E0D59A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'K-D'!$C$42:$C$62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'K-D'!$G$42:$G$62</c:f>
              <c:numCache>
                <c:formatCode>General</c:formatCode>
                <c:ptCount val="21"/>
                <c:pt idx="0">
                  <c:v>520.46743554952502</c:v>
                </c:pt>
                <c:pt idx="1">
                  <c:v>520.46743554952502</c:v>
                </c:pt>
                <c:pt idx="2">
                  <c:v>520.46743554952502</c:v>
                </c:pt>
                <c:pt idx="3">
                  <c:v>520.46743554952502</c:v>
                </c:pt>
                <c:pt idx="4">
                  <c:v>520.46743554952502</c:v>
                </c:pt>
                <c:pt idx="5">
                  <c:v>520.46743554952502</c:v>
                </c:pt>
                <c:pt idx="6">
                  <c:v>520.46743554952502</c:v>
                </c:pt>
                <c:pt idx="7">
                  <c:v>520.46743554952502</c:v>
                </c:pt>
                <c:pt idx="8">
                  <c:v>520.46743554952502</c:v>
                </c:pt>
                <c:pt idx="9">
                  <c:v>520.46743554952502</c:v>
                </c:pt>
                <c:pt idx="10">
                  <c:v>520.46743554952502</c:v>
                </c:pt>
                <c:pt idx="11">
                  <c:v>520.46743554952502</c:v>
                </c:pt>
                <c:pt idx="12">
                  <c:v>520.46743554952502</c:v>
                </c:pt>
                <c:pt idx="13">
                  <c:v>520.46743554952502</c:v>
                </c:pt>
                <c:pt idx="14">
                  <c:v>520.46743554952502</c:v>
                </c:pt>
                <c:pt idx="15">
                  <c:v>520.46743554952502</c:v>
                </c:pt>
                <c:pt idx="16">
                  <c:v>520.46743554952502</c:v>
                </c:pt>
                <c:pt idx="17">
                  <c:v>520.46743554952502</c:v>
                </c:pt>
                <c:pt idx="18">
                  <c:v>520.46743554952502</c:v>
                </c:pt>
                <c:pt idx="19">
                  <c:v>520.46743554952502</c:v>
                </c:pt>
                <c:pt idx="20">
                  <c:v>520.46743554952502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85-48B3-B0B3-59B572E0D59A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'K-D'!$C$88:$C$108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'K-D'!$D$88:$D$108</c:f>
              <c:numCache>
                <c:formatCode>General</c:formatCode>
                <c:ptCount val="21"/>
                <c:pt idx="0">
                  <c:v>205.13762781366799</c:v>
                </c:pt>
                <c:pt idx="1">
                  <c:v>235.49405188476399</c:v>
                </c:pt>
                <c:pt idx="2">
                  <c:v>250.512067156348</c:v>
                </c:pt>
                <c:pt idx="3">
                  <c:v>259.18381196722697</c:v>
                </c:pt>
                <c:pt idx="4">
                  <c:v>264.83028149767699</c:v>
                </c:pt>
                <c:pt idx="5">
                  <c:v>268.799464773983</c:v>
                </c:pt>
                <c:pt idx="6">
                  <c:v>271.742072738324</c:v>
                </c:pt>
                <c:pt idx="7">
                  <c:v>274.01076474545903</c:v>
                </c:pt>
                <c:pt idx="8">
                  <c:v>275.81326464906601</c:v>
                </c:pt>
                <c:pt idx="9">
                  <c:v>277.27988029634002</c:v>
                </c:pt>
                <c:pt idx="10">
                  <c:v>278.496494625092</c:v>
                </c:pt>
                <c:pt idx="11">
                  <c:v>279.52201064386099</c:v>
                </c:pt>
                <c:pt idx="12">
                  <c:v>280.39817455790097</c:v>
                </c:pt>
                <c:pt idx="13">
                  <c:v>281.15539839949002</c:v>
                </c:pt>
                <c:pt idx="14">
                  <c:v>281.81636209729601</c:v>
                </c:pt>
                <c:pt idx="15">
                  <c:v>282.398323930804</c:v>
                </c:pt>
                <c:pt idx="16">
                  <c:v>282.91464923131298</c:v>
                </c:pt>
                <c:pt idx="17">
                  <c:v>283.375849451124</c:v>
                </c:pt>
                <c:pt idx="18">
                  <c:v>283.79030529199201</c:v>
                </c:pt>
                <c:pt idx="19">
                  <c:v>284.16478056337502</c:v>
                </c:pt>
                <c:pt idx="20">
                  <c:v>284.50479417489697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85-48B3-B0B3-59B572E0D59A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'K-D'!$C$88:$C$108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'K-D'!$G$88:$G$108</c:f>
              <c:numCache>
                <c:formatCode>General</c:formatCode>
                <c:ptCount val="21"/>
                <c:pt idx="0">
                  <c:v>124.654309574755</c:v>
                </c:pt>
                <c:pt idx="1">
                  <c:v>231.01424230915299</c:v>
                </c:pt>
                <c:pt idx="2">
                  <c:v>294.31602373887199</c:v>
                </c:pt>
                <c:pt idx="3">
                  <c:v>334.89883126369602</c:v>
                </c:pt>
                <c:pt idx="4">
                  <c:v>363.13253509496298</c:v>
                </c:pt>
                <c:pt idx="5">
                  <c:v>383.90942483425903</c:v>
                </c:pt>
                <c:pt idx="6">
                  <c:v>399.83903133903101</c:v>
                </c:pt>
                <c:pt idx="7">
                  <c:v>412.44046775336699</c:v>
                </c:pt>
                <c:pt idx="8">
                  <c:v>422.65811088295698</c:v>
                </c:pt>
                <c:pt idx="9">
                  <c:v>431.10991909954299</c:v>
                </c:pt>
                <c:pt idx="10">
                  <c:v>438.21724584502499</c:v>
                </c:pt>
                <c:pt idx="11">
                  <c:v>444.27726681995398</c:v>
                </c:pt>
                <c:pt idx="12">
                  <c:v>449.50558659217899</c:v>
                </c:pt>
                <c:pt idx="13">
                  <c:v>454.06242920623902</c:v>
                </c:pt>
                <c:pt idx="14">
                  <c:v>458.06934665138402</c:v>
                </c:pt>
                <c:pt idx="15">
                  <c:v>461.62022237665099</c:v>
                </c:pt>
                <c:pt idx="16">
                  <c:v>464.788720046756</c:v>
                </c:pt>
                <c:pt idx="17">
                  <c:v>467.63344887348399</c:v>
                </c:pt>
                <c:pt idx="18">
                  <c:v>470.20162247724602</c:v>
                </c:pt>
                <c:pt idx="19">
                  <c:v>472.53170010692497</c:v>
                </c:pt>
                <c:pt idx="20">
                  <c:v>474.65532579947097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85-48B3-B0B3-59B572E0D59A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'K-D'!$C$136:$C$156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'K-D'!$D$136:$D$156</c:f>
              <c:numCache>
                <c:formatCode>General</c:formatCode>
                <c:ptCount val="21"/>
                <c:pt idx="0">
                  <c:v>204.487656032236</c:v>
                </c:pt>
                <c:pt idx="1">
                  <c:v>235.49399086008501</c:v>
                </c:pt>
                <c:pt idx="2">
                  <c:v>250.55491377166899</c:v>
                </c:pt>
                <c:pt idx="3">
                  <c:v>259.371725033171</c:v>
                </c:pt>
                <c:pt idx="4">
                  <c:v>265.200161055531</c:v>
                </c:pt>
                <c:pt idx="5">
                  <c:v>269.35075645023301</c:v>
                </c:pt>
                <c:pt idx="6">
                  <c:v>272.46102282076902</c:v>
                </c:pt>
                <c:pt idx="7">
                  <c:v>274.88031513715902</c:v>
                </c:pt>
                <c:pt idx="8">
                  <c:v>276.816724604765</c:v>
                </c:pt>
                <c:pt idx="9">
                  <c:v>278.402148073597</c:v>
                </c:pt>
                <c:pt idx="10">
                  <c:v>279.72432945203002</c:v>
                </c:pt>
                <c:pt idx="11">
                  <c:v>280.84394999753403</c:v>
                </c:pt>
                <c:pt idx="12">
                  <c:v>281.80433528587201</c:v>
                </c:pt>
                <c:pt idx="13">
                  <c:v>282.63725661924099</c:v>
                </c:pt>
                <c:pt idx="14">
                  <c:v>283.36654770935701</c:v>
                </c:pt>
                <c:pt idx="15">
                  <c:v>284.01044108933098</c:v>
                </c:pt>
                <c:pt idx="16">
                  <c:v>284.58312416625301</c:v>
                </c:pt>
                <c:pt idx="17">
                  <c:v>285.09580328505803</c:v>
                </c:pt>
                <c:pt idx="18">
                  <c:v>285.55744837627799</c:v>
                </c:pt>
                <c:pt idx="19">
                  <c:v>285.97532482047302</c:v>
                </c:pt>
                <c:pt idx="20">
                  <c:v>286.35538029802302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85-48B3-B0B3-59B572E0D59A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'K-D'!$C$136:$C$156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'K-D'!$G$136:$G$156</c:f>
              <c:numCache>
                <c:formatCode>General</c:formatCode>
                <c:ptCount val="21"/>
                <c:pt idx="0">
                  <c:v>117.890146129234</c:v>
                </c:pt>
                <c:pt idx="1">
                  <c:v>231.01359671699001</c:v>
                </c:pt>
                <c:pt idx="2">
                  <c:v>294.818148594153</c:v>
                </c:pt>
                <c:pt idx="3">
                  <c:v>337.28177006255498</c:v>
                </c:pt>
                <c:pt idx="4">
                  <c:v>368.11041690464702</c:v>
                </c:pt>
                <c:pt idx="5">
                  <c:v>391.67766259194599</c:v>
                </c:pt>
                <c:pt idx="6">
                  <c:v>410.34586958499801</c:v>
                </c:pt>
                <c:pt idx="7">
                  <c:v>425.52985994969703</c:v>
                </c:pt>
                <c:pt idx="8">
                  <c:v>438.13771053361</c:v>
                </c:pt>
                <c:pt idx="9">
                  <c:v>448.78253327484202</c:v>
                </c:pt>
                <c:pt idx="10">
                  <c:v>457.89480791669098</c:v>
                </c:pt>
                <c:pt idx="11">
                  <c:v>465.78642137435003</c:v>
                </c:pt>
                <c:pt idx="12">
                  <c:v>472.68926032567703</c:v>
                </c:pt>
                <c:pt idx="13">
                  <c:v>478.77952502796302</c:v>
                </c:pt>
                <c:pt idx="14">
                  <c:v>484.19361752031301</c:v>
                </c:pt>
                <c:pt idx="15">
                  <c:v>489.03884789325798</c:v>
                </c:pt>
                <c:pt idx="16">
                  <c:v>493.40084069473698</c:v>
                </c:pt>
                <c:pt idx="17">
                  <c:v>497.34877650972402</c:v>
                </c:pt>
                <c:pt idx="18">
                  <c:v>500.939176227404</c:v>
                </c:pt>
                <c:pt idx="19">
                  <c:v>504.21868183765901</c:v>
                </c:pt>
                <c:pt idx="20">
                  <c:v>507.22613228801401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85-48B3-B0B3-59B572E0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Equivalent particle size </a:t>
                </a:r>
                <a:r>
                  <a:rPr lang="en-US" altLang="zh-CN" sz="9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</a:t>
                </a:r>
                <a:r>
                  <a:rPr lang="el-GR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μ</a:t>
                </a:r>
                <a:r>
                  <a:rPr lang="en-US" altLang="zh-CN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m)</a:t>
                </a:r>
                <a:endParaRPr lang="en-US" altLang="zh-CN" sz="9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782134502923978"/>
              <c:y val="0.9137510228841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  <c:majorUnit val="200"/>
      </c:valAx>
      <c:valAx>
        <c:axId val="818914416"/>
        <c:scaling>
          <c:orientation val="minMax"/>
          <c:max val="5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3333333333333331E-3"/>
              <c:y val="6.7973232323232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56383040935674"/>
          <c:y val="0.19453989898989898"/>
          <c:w val="0.31345994152046786"/>
          <c:h val="0.54009858363629704"/>
        </c:manualLayout>
      </c:layout>
      <c:overlay val="0"/>
      <c:spPr>
        <a:noFill/>
        <a:ln>
          <a:solidFill>
            <a:schemeClr val="tx1">
              <a:alpha val="2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063492063492"/>
          <c:y val="4.1985858585858585E-2"/>
          <c:w val="0.77313809523809529"/>
          <c:h val="0.79713030303030319"/>
        </c:manualLayout>
      </c:layout>
      <c:scatterChart>
        <c:scatterStyle val="smoothMarker"/>
        <c:varyColors val="0"/>
        <c:ser>
          <c:idx val="3"/>
          <c:order val="0"/>
          <c:tx>
            <c:v>10%vol-FE</c:v>
          </c:tx>
          <c:spPr>
            <a:ln w="95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'K-D'!$B$19:$B$33</c:f>
              <c:numCache>
                <c:formatCode>General</c:formatCode>
                <c:ptCount val="15"/>
                <c:pt idx="0">
                  <c:v>46.421326000000001</c:v>
                </c:pt>
                <c:pt idx="1">
                  <c:v>92.842651000000004</c:v>
                </c:pt>
                <c:pt idx="2">
                  <c:v>139.26397700000001</c:v>
                </c:pt>
                <c:pt idx="3">
                  <c:v>185.68530200000001</c:v>
                </c:pt>
                <c:pt idx="4">
                  <c:v>232.106628</c:v>
                </c:pt>
                <c:pt idx="5">
                  <c:v>278.52795299999997</c:v>
                </c:pt>
                <c:pt idx="6">
                  <c:v>324.94927899999999</c:v>
                </c:pt>
                <c:pt idx="7">
                  <c:v>371.37060400000001</c:v>
                </c:pt>
                <c:pt idx="8">
                  <c:v>417.79192999999998</c:v>
                </c:pt>
                <c:pt idx="9">
                  <c:v>464.213255</c:v>
                </c:pt>
                <c:pt idx="10">
                  <c:v>557.05590599999994</c:v>
                </c:pt>
                <c:pt idx="11">
                  <c:v>649.89855699999998</c:v>
                </c:pt>
                <c:pt idx="12">
                  <c:v>742.74120800000003</c:v>
                </c:pt>
                <c:pt idx="13">
                  <c:v>835.58385899999996</c:v>
                </c:pt>
                <c:pt idx="14">
                  <c:v>928.42651000000001</c:v>
                </c:pt>
              </c:numCache>
            </c:numRef>
          </c:xVal>
          <c:yVal>
            <c:numRef>
              <c:f>'K-D'!$D$19:$D$33</c:f>
              <c:numCache>
                <c:formatCode>General</c:formatCode>
                <c:ptCount val="15"/>
                <c:pt idx="0">
                  <c:v>382.38553969999998</c:v>
                </c:pt>
                <c:pt idx="1">
                  <c:v>402.38080609999997</c:v>
                </c:pt>
                <c:pt idx="2">
                  <c:v>414.2691107</c:v>
                </c:pt>
                <c:pt idx="3">
                  <c:v>425.07109009999999</c:v>
                </c:pt>
                <c:pt idx="4">
                  <c:v>436.16584210000002</c:v>
                </c:pt>
                <c:pt idx="5">
                  <c:v>442.2742293</c:v>
                </c:pt>
                <c:pt idx="6">
                  <c:v>443.48790489999999</c:v>
                </c:pt>
                <c:pt idx="7">
                  <c:v>446.40889299999998</c:v>
                </c:pt>
                <c:pt idx="8">
                  <c:v>450.71882399999998</c:v>
                </c:pt>
                <c:pt idx="9">
                  <c:v>452.46641249999999</c:v>
                </c:pt>
                <c:pt idx="10">
                  <c:v>455.47795780000001</c:v>
                </c:pt>
                <c:pt idx="11">
                  <c:v>459.19954710000002</c:v>
                </c:pt>
                <c:pt idx="12">
                  <c:v>461.57639990000001</c:v>
                </c:pt>
                <c:pt idx="13">
                  <c:v>464.59211470000002</c:v>
                </c:pt>
                <c:pt idx="14">
                  <c:v>466.591655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6-4196-9033-170C7D03B08B}"/>
            </c:ext>
          </c:extLst>
        </c:ser>
        <c:ser>
          <c:idx val="0"/>
          <c:order val="1"/>
          <c:tx>
            <c:v>40%vol-FE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'K-D'!$B$19:$B$33</c:f>
              <c:numCache>
                <c:formatCode>General</c:formatCode>
                <c:ptCount val="15"/>
                <c:pt idx="0">
                  <c:v>46.421326000000001</c:v>
                </c:pt>
                <c:pt idx="1">
                  <c:v>92.842651000000004</c:v>
                </c:pt>
                <c:pt idx="2">
                  <c:v>139.26397700000001</c:v>
                </c:pt>
                <c:pt idx="3">
                  <c:v>185.68530200000001</c:v>
                </c:pt>
                <c:pt idx="4">
                  <c:v>232.106628</c:v>
                </c:pt>
                <c:pt idx="5">
                  <c:v>278.52795299999997</c:v>
                </c:pt>
                <c:pt idx="6">
                  <c:v>324.94927899999999</c:v>
                </c:pt>
                <c:pt idx="7">
                  <c:v>371.37060400000001</c:v>
                </c:pt>
                <c:pt idx="8">
                  <c:v>417.79192999999998</c:v>
                </c:pt>
                <c:pt idx="9">
                  <c:v>464.213255</c:v>
                </c:pt>
                <c:pt idx="10">
                  <c:v>557.05590599999994</c:v>
                </c:pt>
                <c:pt idx="11">
                  <c:v>649.89855699999998</c:v>
                </c:pt>
                <c:pt idx="12">
                  <c:v>742.74120800000003</c:v>
                </c:pt>
                <c:pt idx="13">
                  <c:v>835.58385899999996</c:v>
                </c:pt>
                <c:pt idx="14">
                  <c:v>928.42651000000001</c:v>
                </c:pt>
              </c:numCache>
            </c:numRef>
          </c:xVal>
          <c:yVal>
            <c:numRef>
              <c:f>'K-D'!$H$19:$H$33</c:f>
              <c:numCache>
                <c:formatCode>General</c:formatCode>
                <c:ptCount val="15"/>
                <c:pt idx="0">
                  <c:v>343.39337269999999</c:v>
                </c:pt>
                <c:pt idx="1">
                  <c:v>412.03243750000001</c:v>
                </c:pt>
                <c:pt idx="2">
                  <c:v>470.63868639999998</c:v>
                </c:pt>
                <c:pt idx="3">
                  <c:v>510.5546602</c:v>
                </c:pt>
                <c:pt idx="4">
                  <c:v>543.83531800000003</c:v>
                </c:pt>
                <c:pt idx="5">
                  <c:v>566.22347530000002</c:v>
                </c:pt>
                <c:pt idx="6">
                  <c:v>590.30849309999996</c:v>
                </c:pt>
                <c:pt idx="7">
                  <c:v>604.56225229999995</c:v>
                </c:pt>
                <c:pt idx="8">
                  <c:v>623.1959157</c:v>
                </c:pt>
                <c:pt idx="9">
                  <c:v>634.01651159999994</c:v>
                </c:pt>
                <c:pt idx="10">
                  <c:v>654.53914999999995</c:v>
                </c:pt>
                <c:pt idx="11">
                  <c:v>675.45963619999998</c:v>
                </c:pt>
                <c:pt idx="12">
                  <c:v>684.63218289999998</c:v>
                </c:pt>
                <c:pt idx="13">
                  <c:v>696.30718969999998</c:v>
                </c:pt>
                <c:pt idx="14">
                  <c:v>703.81173100000001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D6-4196-9033-170C7D03B08B}"/>
            </c:ext>
          </c:extLst>
        </c:ser>
        <c:ser>
          <c:idx val="1"/>
          <c:order val="2"/>
          <c:tx>
            <c:v>10%vol-Maxwell</c:v>
          </c:tx>
          <c:spPr>
            <a:ln w="952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'K-D'!$C$65:$C$85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'K-D'!$D$65:$D$85</c:f>
              <c:numCache>
                <c:formatCode>General</c:formatCode>
                <c:ptCount val="21"/>
                <c:pt idx="0">
                  <c:v>472.72727272727298</c:v>
                </c:pt>
                <c:pt idx="1">
                  <c:v>472.72727272727298</c:v>
                </c:pt>
                <c:pt idx="2">
                  <c:v>472.72727272727298</c:v>
                </c:pt>
                <c:pt idx="3">
                  <c:v>472.72727272727298</c:v>
                </c:pt>
                <c:pt idx="4">
                  <c:v>472.72727272727298</c:v>
                </c:pt>
                <c:pt idx="5">
                  <c:v>472.72727272727298</c:v>
                </c:pt>
                <c:pt idx="6">
                  <c:v>472.72727272727298</c:v>
                </c:pt>
                <c:pt idx="7">
                  <c:v>472.72727272727298</c:v>
                </c:pt>
                <c:pt idx="8">
                  <c:v>472.72727272727298</c:v>
                </c:pt>
                <c:pt idx="9">
                  <c:v>472.72727272727298</c:v>
                </c:pt>
                <c:pt idx="10">
                  <c:v>472.72727272727298</c:v>
                </c:pt>
                <c:pt idx="11">
                  <c:v>472.72727272727298</c:v>
                </c:pt>
                <c:pt idx="12">
                  <c:v>472.72727272727298</c:v>
                </c:pt>
                <c:pt idx="13">
                  <c:v>472.72727272727298</c:v>
                </c:pt>
                <c:pt idx="14">
                  <c:v>472.72727272727298</c:v>
                </c:pt>
                <c:pt idx="15">
                  <c:v>472.72727272727298</c:v>
                </c:pt>
                <c:pt idx="16">
                  <c:v>472.72727272727298</c:v>
                </c:pt>
                <c:pt idx="17">
                  <c:v>472.72727272727298</c:v>
                </c:pt>
                <c:pt idx="18">
                  <c:v>472.72727272727298</c:v>
                </c:pt>
                <c:pt idx="19">
                  <c:v>472.72727272727298</c:v>
                </c:pt>
                <c:pt idx="20">
                  <c:v>472.72727272727298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D6-4196-9033-170C7D03B08B}"/>
            </c:ext>
          </c:extLst>
        </c:ser>
        <c:ser>
          <c:idx val="2"/>
          <c:order val="3"/>
          <c:tx>
            <c:v>40%vol-Maxwell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'K-D'!$C$42:$C$62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'K-D'!$G$65:$G$85</c:f>
              <c:numCache>
                <c:formatCode>General</c:formatCode>
                <c:ptCount val="21"/>
                <c:pt idx="0">
                  <c:v>755.555555555556</c:v>
                </c:pt>
                <c:pt idx="1">
                  <c:v>755.555555555556</c:v>
                </c:pt>
                <c:pt idx="2">
                  <c:v>755.555555555556</c:v>
                </c:pt>
                <c:pt idx="3">
                  <c:v>755.555555555556</c:v>
                </c:pt>
                <c:pt idx="4">
                  <c:v>755.555555555556</c:v>
                </c:pt>
                <c:pt idx="5">
                  <c:v>755.555555555556</c:v>
                </c:pt>
                <c:pt idx="6">
                  <c:v>755.555555555556</c:v>
                </c:pt>
                <c:pt idx="7">
                  <c:v>755.555555555556</c:v>
                </c:pt>
                <c:pt idx="8">
                  <c:v>755.555555555556</c:v>
                </c:pt>
                <c:pt idx="9">
                  <c:v>755.555555555556</c:v>
                </c:pt>
                <c:pt idx="10">
                  <c:v>755.555555555556</c:v>
                </c:pt>
                <c:pt idx="11">
                  <c:v>755.555555555556</c:v>
                </c:pt>
                <c:pt idx="12">
                  <c:v>755.555555555556</c:v>
                </c:pt>
                <c:pt idx="13">
                  <c:v>755.555555555556</c:v>
                </c:pt>
                <c:pt idx="14">
                  <c:v>755.555555555556</c:v>
                </c:pt>
                <c:pt idx="15">
                  <c:v>755.555555555556</c:v>
                </c:pt>
                <c:pt idx="16">
                  <c:v>755.555555555556</c:v>
                </c:pt>
                <c:pt idx="17">
                  <c:v>755.555555555556</c:v>
                </c:pt>
                <c:pt idx="18">
                  <c:v>755.555555555556</c:v>
                </c:pt>
                <c:pt idx="19">
                  <c:v>755.555555555556</c:v>
                </c:pt>
                <c:pt idx="20">
                  <c:v>755.555555555556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D6-4196-9033-170C7D03B08B}"/>
            </c:ext>
          </c:extLst>
        </c:ser>
        <c:ser>
          <c:idx val="4"/>
          <c:order val="4"/>
          <c:tx>
            <c:v>10%vol-H_J</c:v>
          </c:tx>
          <c:spPr>
            <a:ln w="95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'K-D'!$C$112:$C$132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'K-D'!$D$112:$D$132</c:f>
              <c:numCache>
                <c:formatCode>General</c:formatCode>
                <c:ptCount val="21"/>
                <c:pt idx="0">
                  <c:v>344.866385372715</c:v>
                </c:pt>
                <c:pt idx="1">
                  <c:v>379.48717948717899</c:v>
                </c:pt>
                <c:pt idx="2">
                  <c:v>400</c:v>
                </c:pt>
                <c:pt idx="3">
                  <c:v>413.114754098361</c:v>
                </c:pt>
                <c:pt idx="4">
                  <c:v>422.222222222222</c:v>
                </c:pt>
                <c:pt idx="5">
                  <c:v>428.91566265060197</c:v>
                </c:pt>
                <c:pt idx="6">
                  <c:v>434.04255319148899</c:v>
                </c:pt>
                <c:pt idx="7">
                  <c:v>438.09523809523802</c:v>
                </c:pt>
                <c:pt idx="8">
                  <c:v>441.37931034482801</c:v>
                </c:pt>
                <c:pt idx="9">
                  <c:v>444.09448818897602</c:v>
                </c:pt>
                <c:pt idx="10">
                  <c:v>446.37681159420299</c:v>
                </c:pt>
                <c:pt idx="11">
                  <c:v>448.32214765100701</c:v>
                </c:pt>
                <c:pt idx="12">
                  <c:v>450</c:v>
                </c:pt>
                <c:pt idx="13">
                  <c:v>451.46198830409401</c:v>
                </c:pt>
                <c:pt idx="14">
                  <c:v>452.74725274725301</c:v>
                </c:pt>
                <c:pt idx="15">
                  <c:v>453.88601036269398</c:v>
                </c:pt>
                <c:pt idx="16">
                  <c:v>454.90196078431399</c:v>
                </c:pt>
                <c:pt idx="17">
                  <c:v>455.81395348837202</c:v>
                </c:pt>
                <c:pt idx="18">
                  <c:v>456.63716814159301</c:v>
                </c:pt>
                <c:pt idx="19">
                  <c:v>457.38396624472603</c:v>
                </c:pt>
                <c:pt idx="20">
                  <c:v>458.06451612903197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D6-4196-9033-170C7D03B08B}"/>
            </c:ext>
          </c:extLst>
        </c:ser>
        <c:ser>
          <c:idx val="6"/>
          <c:order val="5"/>
          <c:tx>
            <c:v>40%vol-H_J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'K-D'!$C$112:$C$132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'K-D'!$G$112:$G$132</c:f>
              <c:numCache>
                <c:formatCode>General</c:formatCode>
                <c:ptCount val="21"/>
                <c:pt idx="0">
                  <c:v>206.180469715698</c:v>
                </c:pt>
                <c:pt idx="1">
                  <c:v>321.951219512195</c:v>
                </c:pt>
                <c:pt idx="2">
                  <c:v>400</c:v>
                </c:pt>
                <c:pt idx="3">
                  <c:v>454.23728813559302</c:v>
                </c:pt>
                <c:pt idx="4">
                  <c:v>494.11764705882399</c:v>
                </c:pt>
                <c:pt idx="5">
                  <c:v>524.67532467532499</c:v>
                </c:pt>
                <c:pt idx="6">
                  <c:v>548.83720930232596</c:v>
                </c:pt>
                <c:pt idx="7">
                  <c:v>568.42105263157896</c:v>
                </c:pt>
                <c:pt idx="8">
                  <c:v>584.61538461538498</c:v>
                </c:pt>
                <c:pt idx="9">
                  <c:v>598.23008849557505</c:v>
                </c:pt>
                <c:pt idx="10">
                  <c:v>609.83606557377095</c:v>
                </c:pt>
                <c:pt idx="11">
                  <c:v>619.84732824427499</c:v>
                </c:pt>
                <c:pt idx="12">
                  <c:v>628.57142857142901</c:v>
                </c:pt>
                <c:pt idx="13">
                  <c:v>636.24161073825496</c:v>
                </c:pt>
                <c:pt idx="14">
                  <c:v>643.03797468354503</c:v>
                </c:pt>
                <c:pt idx="15">
                  <c:v>649.10179640718604</c:v>
                </c:pt>
                <c:pt idx="16">
                  <c:v>654.54545454545496</c:v>
                </c:pt>
                <c:pt idx="17">
                  <c:v>659.45945945945903</c:v>
                </c:pt>
                <c:pt idx="18">
                  <c:v>663.91752577319596</c:v>
                </c:pt>
                <c:pt idx="19">
                  <c:v>667.98029556650295</c:v>
                </c:pt>
                <c:pt idx="20">
                  <c:v>671.69811320754695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D6-4196-9033-170C7D03B08B}"/>
            </c:ext>
          </c:extLst>
        </c:ser>
        <c:ser>
          <c:idx val="5"/>
          <c:order val="6"/>
          <c:tx>
            <c:v>10%vol-DEM</c:v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'K-D'!$C$159:$C$179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102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'K-D'!$D$159:$D$179</c:f>
              <c:numCache>
                <c:formatCode>General</c:formatCode>
                <c:ptCount val="21"/>
                <c:pt idx="0">
                  <c:v>343.67887827292901</c:v>
                </c:pt>
                <c:pt idx="1">
                  <c:v>379.43133504251801</c:v>
                </c:pt>
                <c:pt idx="2">
                  <c:v>400.634418723762</c:v>
                </c:pt>
                <c:pt idx="3">
                  <c:v>413.12862993558502</c:v>
                </c:pt>
                <c:pt idx="4">
                  <c:v>422.28916333695798</c:v>
                </c:pt>
                <c:pt idx="5">
                  <c:v>429.06242770033799</c:v>
                </c:pt>
                <c:pt idx="6">
                  <c:v>434.281332590305</c:v>
                </c:pt>
                <c:pt idx="7">
                  <c:v>438.42921408217899</c:v>
                </c:pt>
                <c:pt idx="8">
                  <c:v>441.80678206693699</c:v>
                </c:pt>
                <c:pt idx="9">
                  <c:v>444.61131316102501</c:v>
                </c:pt>
                <c:pt idx="10">
                  <c:v>446.97776836256702</c:v>
                </c:pt>
                <c:pt idx="11">
                  <c:v>449.001677079263</c:v>
                </c:pt>
                <c:pt idx="12">
                  <c:v>450.75259823360602</c:v>
                </c:pt>
                <c:pt idx="13">
                  <c:v>452.28240571936101</c:v>
                </c:pt>
                <c:pt idx="14">
                  <c:v>453.630585148958</c:v>
                </c:pt>
                <c:pt idx="15">
                  <c:v>454.827730791627</c:v>
                </c:pt>
                <c:pt idx="16">
                  <c:v>455.89791921028399</c:v>
                </c:pt>
                <c:pt idx="17">
                  <c:v>456.86035984229198</c:v>
                </c:pt>
                <c:pt idx="18">
                  <c:v>457.730567443604</c:v>
                </c:pt>
                <c:pt idx="19">
                  <c:v>458.52121075489703</c:v>
                </c:pt>
                <c:pt idx="20">
                  <c:v>459.24273723970498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D6-4196-9033-170C7D03B08B}"/>
            </c:ext>
          </c:extLst>
        </c:ser>
        <c:ser>
          <c:idx val="7"/>
          <c:order val="7"/>
          <c:tx>
            <c:v>40%vol-DEM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'K-D'!$C$159:$C$179</c:f>
              <c:numCache>
                <c:formatCode>General</c:formatCode>
                <c:ptCount val="21"/>
                <c:pt idx="0">
                  <c:v>2</c:v>
                </c:pt>
                <c:pt idx="1">
                  <c:v>50</c:v>
                </c:pt>
                <c:pt idx="2">
                  <c:v>102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'K-D'!$G$159:$G$179</c:f>
              <c:numCache>
                <c:formatCode>General</c:formatCode>
                <c:ptCount val="21"/>
                <c:pt idx="0">
                  <c:v>193.74189819146901</c:v>
                </c:pt>
                <c:pt idx="1">
                  <c:v>321.38548619244801</c:v>
                </c:pt>
                <c:pt idx="2">
                  <c:v>402.54171680596897</c:v>
                </c:pt>
                <c:pt idx="3">
                  <c:v>454.39285359495699</c:v>
                </c:pt>
                <c:pt idx="4">
                  <c:v>494.89991170383797</c:v>
                </c:pt>
                <c:pt idx="5">
                  <c:v>526.44972612006404</c:v>
                </c:pt>
                <c:pt idx="6">
                  <c:v>551.80633636066204</c:v>
                </c:pt>
                <c:pt idx="7">
                  <c:v>572.67265403062697</c:v>
                </c:pt>
                <c:pt idx="8">
                  <c:v>590.16657668238599</c:v>
                </c:pt>
                <c:pt idx="9">
                  <c:v>605.05700609504197</c:v>
                </c:pt>
                <c:pt idx="10">
                  <c:v>617.89228785218302</c:v>
                </c:pt>
                <c:pt idx="11">
                  <c:v>629.07503411348705</c:v>
                </c:pt>
                <c:pt idx="12">
                  <c:v>638.90806093741196</c:v>
                </c:pt>
                <c:pt idx="13">
                  <c:v>647.62380190784302</c:v>
                </c:pt>
                <c:pt idx="14">
                  <c:v>655.40380481073703</c:v>
                </c:pt>
                <c:pt idx="15">
                  <c:v>662.39203675223405</c:v>
                </c:pt>
                <c:pt idx="16">
                  <c:v>668.70419310888497</c:v>
                </c:pt>
                <c:pt idx="17">
                  <c:v>674.43435294439803</c:v>
                </c:pt>
                <c:pt idx="18">
                  <c:v>679.65982847085695</c:v>
                </c:pt>
                <c:pt idx="19">
                  <c:v>684.44475853817198</c:v>
                </c:pt>
                <c:pt idx="20">
                  <c:v>688.84281174965099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D6-4196-9033-170C7D03B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12976"/>
        <c:axId val="818914416"/>
      </c:scatterChart>
      <c:valAx>
        <c:axId val="81891297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Equivalent particle size </a:t>
                </a:r>
                <a:r>
                  <a:rPr lang="en-US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l-GR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m)</a:t>
                </a:r>
                <a:endParaRPr lang="en-US" altLang="zh-CN" sz="800" b="0" i="0" u="none" strike="noStrike" kern="1200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8733809523809517"/>
              <c:y val="0.92120598476499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4416"/>
        <c:crosses val="autoZero"/>
        <c:crossBetween val="midCat"/>
      </c:valAx>
      <c:valAx>
        <c:axId val="8189144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Thermal conductivity </a:t>
                </a:r>
                <a:r>
                  <a:rPr lang="el-GR" altLang="zh-CN" sz="8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κ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zh-CN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•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altLang="zh-CN" sz="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US" altLang="zh-CN" sz="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809523809523813E-3"/>
              <c:y val="9.1584343434343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 alt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18912976"/>
        <c:crosses val="autoZero"/>
        <c:crossBetween val="midCat"/>
      </c:valAx>
      <c:spPr>
        <a:solidFill>
          <a:schemeClr val="bg1">
            <a:lumMod val="95000"/>
            <a:alpha val="75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6.wdp"/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microsoft.com/office/2007/relationships/hdphoto" Target="../media/hdphoto3.wdp"/><Relationship Id="rId1" Type="http://schemas.openxmlformats.org/officeDocument/2006/relationships/image" Target="../media/image4.png"/><Relationship Id="rId6" Type="http://schemas.microsoft.com/office/2007/relationships/hdphoto" Target="../media/hdphoto5.wdp"/><Relationship Id="rId5" Type="http://schemas.openxmlformats.org/officeDocument/2006/relationships/image" Target="../media/image6.png"/><Relationship Id="rId4" Type="http://schemas.microsoft.com/office/2007/relationships/hdphoto" Target="../media/hdphoto4.wd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192880</xdr:colOff>
      <xdr:row>4</xdr:row>
      <xdr:rowOff>91676</xdr:rowOff>
    </xdr:from>
    <xdr:to>
      <xdr:col>8</xdr:col>
      <xdr:colOff>419098</xdr:colOff>
      <xdr:row>20</xdr:row>
      <xdr:rowOff>20552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0.12626</cdr:x>
      <cdr:y>0.0437</cdr:y>
    </cdr:from>
    <cdr:to>
      <cdr:x>0.22477</cdr:x>
      <cdr:y>0.16096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82B888E-E366-32D3-EC90-F23C3AAF0C19}"/>
            </a:ext>
          </a:extLst>
        </cdr:cNvPr>
        <cdr:cNvSpPr txBox="1"/>
      </cdr:nvSpPr>
      <cdr:spPr>
        <a:xfrm xmlns:a="http://schemas.openxmlformats.org/drawingml/2006/main">
          <a:off x="431801" y="86518"/>
          <a:ext cx="336917" cy="232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(b)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0.17135</cdr:x>
      <cdr:y>0.05572</cdr:y>
    </cdr:from>
    <cdr:to>
      <cdr:x>0.30505</cdr:x>
      <cdr:y>0.17298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82B888E-E366-32D3-EC90-F23C3AAF0C19}"/>
            </a:ext>
          </a:extLst>
        </cdr:cNvPr>
        <cdr:cNvSpPr txBox="1"/>
      </cdr:nvSpPr>
      <cdr:spPr>
        <a:xfrm xmlns:a="http://schemas.openxmlformats.org/drawingml/2006/main">
          <a:off x="431800" y="110331"/>
          <a:ext cx="336917" cy="232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(a)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</xdr:row>
      <xdr:rowOff>161925</xdr:rowOff>
    </xdr:from>
    <xdr:to>
      <xdr:col>13</xdr:col>
      <xdr:colOff>657750</xdr:colOff>
      <xdr:row>12</xdr:row>
      <xdr:rowOff>151200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14</xdr:row>
      <xdr:rowOff>9525</xdr:rowOff>
    </xdr:from>
    <xdr:to>
      <xdr:col>12</xdr:col>
      <xdr:colOff>405450</xdr:colOff>
      <xdr:row>24</xdr:row>
      <xdr:rowOff>179775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0.128</cdr:x>
      <cdr:y>0.10114</cdr:y>
    </cdr:from>
    <cdr:to>
      <cdr:x>0.22651</cdr:x>
      <cdr:y>0.2184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E5B0D96-149D-E396-EBEB-0C6F56B4DEB9}"/>
            </a:ext>
          </a:extLst>
        </cdr:cNvPr>
        <cdr:cNvSpPr txBox="1"/>
      </cdr:nvSpPr>
      <cdr:spPr>
        <a:xfrm xmlns:a="http://schemas.openxmlformats.org/drawingml/2006/main">
          <a:off x="437760" y="198737"/>
          <a:ext cx="336904" cy="230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(b)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0.16446</cdr:x>
      <cdr:y>0.08522</cdr:y>
    </cdr:from>
    <cdr:to>
      <cdr:x>0.29816</cdr:x>
      <cdr:y>0.20248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0A4196B-777D-B5D3-5A4B-1A6C9DCC9ED0}"/>
            </a:ext>
          </a:extLst>
        </cdr:cNvPr>
        <cdr:cNvSpPr txBox="1"/>
      </cdr:nvSpPr>
      <cdr:spPr>
        <a:xfrm xmlns:a="http://schemas.openxmlformats.org/drawingml/2006/main">
          <a:off x="414439" y="167574"/>
          <a:ext cx="336924" cy="23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(a)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2</xdr:row>
      <xdr:rowOff>0</xdr:rowOff>
    </xdr:from>
    <xdr:to>
      <xdr:col>11</xdr:col>
      <xdr:colOff>591075</xdr:colOff>
      <xdr:row>12</xdr:row>
      <xdr:rowOff>155282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308630</xdr:colOff>
      <xdr:row>0</xdr:row>
      <xdr:rowOff>48356</xdr:rowOff>
    </xdr:from>
    <xdr:to>
      <xdr:col>11</xdr:col>
      <xdr:colOff>496157</xdr:colOff>
      <xdr:row>10</xdr:row>
      <xdr:rowOff>139211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293077</xdr:colOff>
      <xdr:row>24</xdr:row>
      <xdr:rowOff>87923</xdr:rowOff>
    </xdr:from>
    <xdr:to>
      <xdr:col>12</xdr:col>
      <xdr:colOff>480604</xdr:colOff>
      <xdr:row>34</xdr:row>
      <xdr:rowOff>178779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41671</xdr:colOff>
      <xdr:row>0</xdr:row>
      <xdr:rowOff>113109</xdr:rowOff>
    </xdr:from>
    <xdr:to>
      <xdr:col>8</xdr:col>
      <xdr:colOff>107155</xdr:colOff>
      <xdr:row>11</xdr:row>
      <xdr:rowOff>148279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245283</xdr:colOff>
      <xdr:row>1</xdr:row>
      <xdr:rowOff>39536</xdr:rowOff>
    </xdr:from>
    <xdr:to>
      <xdr:col>13</xdr:col>
      <xdr:colOff>319862</xdr:colOff>
      <xdr:row>9</xdr:row>
      <xdr:rowOff>149730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0.32606</cdr:x>
      <cdr:y>0.069</cdr:y>
    </cdr:from>
    <cdr:to>
      <cdr:x>0.54416</cdr:x>
      <cdr:y>0.35503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EB19419-3F5C-B34A-07B0-41B7B07E3EB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843" b="97572" l="5531" r="92478">
                      <a14:foregroundMark x1="5531" y1="19426" x2="5531" y2="82119"/>
                      <a14:foregroundMark x1="17920" y1="18543" x2="57301" y2="9051"/>
                      <a14:foregroundMark x1="57301" y1="9051" x2="89159" y2="23400"/>
                      <a14:foregroundMark x1="92699" y1="24945" x2="92699" y2="81457"/>
                      <a14:foregroundMark x1="31858" y1="90287" x2="42920" y2="94481"/>
                      <a14:foregroundMark x1="44912" y1="94481" x2="63717" y2="87638"/>
                      <a14:foregroundMark x1="45796" y1="97572" x2="45796" y2="97572"/>
                      <a14:foregroundMark x1="78761" y1="16777" x2="78761" y2="16777"/>
                      <a14:foregroundMark x1="57080" y1="6843" x2="57080" y2="6843"/>
                      <a14:foregroundMark x1="43805" y1="9272" x2="43805" y2="9272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91804" y="193474"/>
          <a:ext cx="797221" cy="80206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0.63741</cdr:x>
      <cdr:y>0.2298</cdr:y>
    </cdr:from>
    <cdr:to>
      <cdr:x>0.85985</cdr:x>
      <cdr:y>0.52196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514F552A-42B9-445F-1D44-690F440729A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4293" b="94949" l="4326" r="93893">
                      <a14:foregroundMark x1="4580" y1="19192" x2="5344" y2="79293"/>
                      <a14:foregroundMark x1="5598" y1="18434" x2="56489" y2="4293"/>
                      <a14:foregroundMark x1="56997" y1="5051" x2="90076" y2="23485"/>
                      <a14:foregroundMark x1="92875" y1="21970" x2="92621" y2="83586"/>
                      <a14:foregroundMark x1="45293" y1="94949" x2="93893" y2="84848"/>
                      <a14:foregroundMark x1="10433" y1="80808" x2="40458" y2="93687"/>
                      <a14:foregroundMark x1="40458" y1="93687" x2="40458" y2="93687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329885" y="644367"/>
          <a:ext cx="813048" cy="81925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0.53765</cdr:x>
      <cdr:y>0.11434</cdr:y>
    </cdr:from>
    <cdr:to>
      <cdr:x>0.59274</cdr:x>
      <cdr:y>0.14734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67574FDE-EF69-F1AE-35FF-A2BA7D8860BB}"/>
            </a:ext>
          </a:extLst>
        </cdr:cNvPr>
        <cdr:cNvCxnSpPr/>
      </cdr:nvCxnSpPr>
      <cdr:spPr>
        <a:xfrm xmlns:a="http://schemas.openxmlformats.org/drawingml/2006/main" flipV="1">
          <a:off x="1965213" y="320621"/>
          <a:ext cx="201386" cy="9252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0.81461</cdr:x>
      <cdr:y>0.49091</cdr:y>
    </cdr:from>
    <cdr:to>
      <cdr:x>0.85928</cdr:x>
      <cdr:y>0.51226</cdr:y>
    </cdr:to>
    <cdr:cxnSp macro="">
      <cdr:nvCxnSpPr>
        <cdr:cNvPr id="14" name="直接连接符 13">
          <a:extLst xmlns:a="http://schemas.openxmlformats.org/drawingml/2006/main">
            <a:ext uri="{FF2B5EF4-FFF2-40B4-BE49-F238E27FC236}">
              <a16:creationId xmlns:a16="http://schemas.microsoft.com/office/drawing/2014/main" id="{78D19F0D-C1E7-844C-AB2E-7429C319A873}"/>
            </a:ext>
          </a:extLst>
        </cdr:cNvPr>
        <cdr:cNvCxnSpPr/>
      </cdr:nvCxnSpPr>
      <cdr:spPr>
        <a:xfrm xmlns:a="http://schemas.openxmlformats.org/drawingml/2006/main">
          <a:off x="2977585" y="1376535"/>
          <a:ext cx="163285" cy="598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0.35002</cdr:x>
      <cdr:y>0.34339</cdr:y>
    </cdr:from>
    <cdr:to>
      <cdr:x>0.58232</cdr:x>
      <cdr:y>0.41909</cdr:y>
    </cdr:to>
    <cdr:sp macro="" textlink="">
      <cdr:nvSpPr>
        <cdr:cNvPr id="17" name="文本框 16">
          <a:extLst xmlns:a="http://schemas.openxmlformats.org/drawingml/2006/main">
            <a:ext uri="{FF2B5EF4-FFF2-40B4-BE49-F238E27FC236}">
              <a16:creationId xmlns:a16="http://schemas.microsoft.com/office/drawing/2014/main" id="{08EA5E49-F498-DE7A-DDE9-C9B8D9D8B845}"/>
            </a:ext>
          </a:extLst>
        </cdr:cNvPr>
        <cdr:cNvSpPr txBox="1"/>
      </cdr:nvSpPr>
      <cdr:spPr>
        <a:xfrm xmlns:a="http://schemas.openxmlformats.org/drawingml/2006/main">
          <a:off x="1279414" y="962877"/>
          <a:ext cx="849086" cy="212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=34.87%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0.66164</cdr:x>
      <cdr:y>0.50726</cdr:y>
    </cdr:from>
    <cdr:to>
      <cdr:x>0.89394</cdr:x>
      <cdr:y>0.58296</cdr:y>
    </cdr:to>
    <cdr:sp macro="" textlink="">
      <cdr:nvSpPr>
        <cdr:cNvPr id="18" name="文本框 1">
          <a:extLst xmlns:a="http://schemas.openxmlformats.org/drawingml/2006/main">
            <a:ext uri="{FF2B5EF4-FFF2-40B4-BE49-F238E27FC236}">
              <a16:creationId xmlns:a16="http://schemas.microsoft.com/office/drawing/2014/main" id="{D4A0947D-E5A4-7EA3-7F70-30CBD1619FBD}"/>
            </a:ext>
          </a:extLst>
        </cdr:cNvPr>
        <cdr:cNvSpPr txBox="1"/>
      </cdr:nvSpPr>
      <cdr:spPr>
        <a:xfrm xmlns:a="http://schemas.openxmlformats.org/drawingml/2006/main">
          <a:off x="2418443" y="1422400"/>
          <a:ext cx="849086" cy="212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V</a:t>
          </a:r>
          <a:r>
            <a:rPr lang="en-US" altLang="zh-CN" sz="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=53.98%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164223</xdr:colOff>
      <xdr:row>2</xdr:row>
      <xdr:rowOff>170794</xdr:rowOff>
    </xdr:from>
    <xdr:to>
      <xdr:col>16</xdr:col>
      <xdr:colOff>676603</xdr:colOff>
      <xdr:row>18</xdr:row>
      <xdr:rowOff>129685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161925</xdr:rowOff>
    </xdr:from>
    <xdr:to>
      <xdr:col>11</xdr:col>
      <xdr:colOff>555197</xdr:colOff>
      <xdr:row>16</xdr:row>
      <xdr:rowOff>123772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2</xdr:row>
          <xdr:rowOff>28575</xdr:rowOff>
        </xdr:from>
        <xdr:to>
          <xdr:col>11</xdr:col>
          <xdr:colOff>285750</xdr:colOff>
          <xdr:row>3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0.21805</cdr:x>
      <cdr:y>0.42295</cdr:y>
    </cdr:from>
    <cdr:to>
      <cdr:x>0.22911</cdr:x>
      <cdr:y>0.47419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67574FDE-EF69-F1AE-35FF-A2BA7D8860BB}"/>
            </a:ext>
          </a:extLst>
        </cdr:cNvPr>
        <cdr:cNvCxnSpPr/>
      </cdr:nvCxnSpPr>
      <cdr:spPr>
        <a:xfrm xmlns:a="http://schemas.openxmlformats.org/drawingml/2006/main" flipH="1">
          <a:off x="798909" y="1267982"/>
          <a:ext cx="40515" cy="153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0.52499</cdr:x>
      <cdr:y>0.44205</cdr:y>
    </cdr:from>
    <cdr:to>
      <cdr:x>0.55672</cdr:x>
      <cdr:y>0.4986</cdr:y>
    </cdr:to>
    <cdr:cxnSp macro="">
      <cdr:nvCxnSpPr>
        <cdr:cNvPr id="14" name="直接连接符 13">
          <a:extLst xmlns:a="http://schemas.openxmlformats.org/drawingml/2006/main">
            <a:ext uri="{FF2B5EF4-FFF2-40B4-BE49-F238E27FC236}">
              <a16:creationId xmlns:a16="http://schemas.microsoft.com/office/drawing/2014/main" id="{78D19F0D-C1E7-844C-AB2E-7429C319A873}"/>
            </a:ext>
          </a:extLst>
        </cdr:cNvPr>
        <cdr:cNvCxnSpPr/>
      </cdr:nvCxnSpPr>
      <cdr:spPr>
        <a:xfrm xmlns:a="http://schemas.openxmlformats.org/drawingml/2006/main" flipV="1">
          <a:off x="1923243" y="1261982"/>
          <a:ext cx="116237" cy="1614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0.15504</cdr:x>
      <cdr:y>0.60154</cdr:y>
    </cdr:from>
    <cdr:to>
      <cdr:x>0.30579</cdr:x>
      <cdr:y>0.67724</cdr:y>
    </cdr:to>
    <cdr:sp macro="" textlink="">
      <cdr:nvSpPr>
        <cdr:cNvPr id="17" name="文本框 16">
          <a:extLst xmlns:a="http://schemas.openxmlformats.org/drawingml/2006/main">
            <a:ext uri="{FF2B5EF4-FFF2-40B4-BE49-F238E27FC236}">
              <a16:creationId xmlns:a16="http://schemas.microsoft.com/office/drawing/2014/main" id="{08EA5E49-F498-DE7A-DDE9-C9B8D9D8B845}"/>
            </a:ext>
          </a:extLst>
        </cdr:cNvPr>
        <cdr:cNvSpPr txBox="1"/>
      </cdr:nvSpPr>
      <cdr:spPr>
        <a:xfrm xmlns:a="http://schemas.openxmlformats.org/drawingml/2006/main">
          <a:off x="568070" y="1803369"/>
          <a:ext cx="552308" cy="226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l/a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=36%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0.16248</cdr:x>
      <cdr:y>0.48253</cdr:y>
    </cdr:from>
    <cdr:to>
      <cdr:x>0.28256</cdr:x>
      <cdr:y>0.60262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FEDD4194-5A95-AAAE-CAB5-9FE0CEEB12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83" b="93740" l="4868" r="94854">
                      <a14:foregroundMark x1="24478" y1="15486" x2="34075" y2="85338"/>
                      <a14:foregroundMark x1="34075" y1="85338" x2="63004" y2="92422"/>
                      <a14:foregroundMark x1="53547" y1="16310" x2="53547" y2="16310"/>
                      <a14:foregroundMark x1="66481" y1="17133" x2="66481" y2="17133"/>
                      <a14:foregroundMark x1="41446" y1="17133" x2="41446" y2="17133"/>
                      <a14:foregroundMark x1="29207" y1="12191" x2="66481" y2="13015"/>
                      <a14:foregroundMark x1="75939" y1="14662" x2="70793" y2="81384"/>
                      <a14:foregroundMark x1="70793" y1="81384" x2="61057" y2="90774"/>
                      <a14:foregroundMark x1="92211" y1="47776" x2="73853" y2="94069"/>
                      <a14:foregroundMark x1="4868" y1="49423" x2="34631" y2="1483"/>
                      <a14:foregroundMark x1="74548" y1="7249" x2="94854" y2="56837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95313" y="1446610"/>
          <a:ext cx="439972" cy="360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0.30642</cdr:x>
      <cdr:y>0.30753</cdr:y>
    </cdr:from>
    <cdr:to>
      <cdr:x>0.41872</cdr:x>
      <cdr:y>0.44022</cdr:y>
    </cdr:to>
    <cdr:pic>
      <cdr:nvPicPr>
        <cdr:cNvPr id="10" name="chart">
          <a:extLst xmlns:a="http://schemas.openxmlformats.org/drawingml/2006/main">
            <a:ext uri="{FF2B5EF4-FFF2-40B4-BE49-F238E27FC236}">
              <a16:creationId xmlns:a16="http://schemas.microsoft.com/office/drawing/2014/main" id="{CD646063-C3F5-9591-FBDE-CB3E8A25C68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5" b="93761" l="6321" r="95624">
                      <a14:foregroundMark x1="6321" y1="61319" x2="14911" y2="50267"/>
                      <a14:foregroundMark x1="29822" y1="11052" x2="69854" y2="11943"/>
                      <a14:foregroundMark x1="68233" y1="7665" x2="91086" y2="58824"/>
                      <a14:foregroundMark x1="95786" y1="53654" x2="74554" y2="85205"/>
                      <a14:foregroundMark x1="74554" y1="90374" x2="24311" y2="84314"/>
                      <a14:foregroundMark x1="21232" y1="90374" x2="65154" y2="89483"/>
                      <a14:foregroundMark x1="54133" y1="93761" x2="54133" y2="93761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122544" y="877958"/>
          <a:ext cx="411386" cy="37881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0.36105</cdr:x>
      <cdr:y>0.23042</cdr:y>
    </cdr:from>
    <cdr:to>
      <cdr:x>0.36161</cdr:x>
      <cdr:y>0.3052</cdr:y>
    </cdr:to>
    <cdr:cxnSp macro="">
      <cdr:nvCxnSpPr>
        <cdr:cNvPr id="11" name="直接连接符 10">
          <a:extLst xmlns:a="http://schemas.openxmlformats.org/drawingml/2006/main">
            <a:ext uri="{FF2B5EF4-FFF2-40B4-BE49-F238E27FC236}">
              <a16:creationId xmlns:a16="http://schemas.microsoft.com/office/drawing/2014/main" id="{A9A7D8E3-E504-A6E5-E0CB-B01C740FB946}"/>
            </a:ext>
          </a:extLst>
        </cdr:cNvPr>
        <cdr:cNvCxnSpPr/>
      </cdr:nvCxnSpPr>
      <cdr:spPr>
        <a:xfrm xmlns:a="http://schemas.openxmlformats.org/drawingml/2006/main" flipH="1">
          <a:off x="1322683" y="657817"/>
          <a:ext cx="2033" cy="21347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0.2959</cdr:x>
      <cdr:y>0.42721</cdr:y>
    </cdr:from>
    <cdr:to>
      <cdr:x>0.44665</cdr:x>
      <cdr:y>0.50291</cdr:y>
    </cdr:to>
    <cdr:sp macro="" textlink="">
      <cdr:nvSpPr>
        <cdr:cNvPr id="15" name="文本框 1">
          <a:extLst xmlns:a="http://schemas.openxmlformats.org/drawingml/2006/main">
            <a:ext uri="{FF2B5EF4-FFF2-40B4-BE49-F238E27FC236}">
              <a16:creationId xmlns:a16="http://schemas.microsoft.com/office/drawing/2014/main" id="{2487474F-AC87-BF85-53DA-06A082FB9CB4}"/>
            </a:ext>
          </a:extLst>
        </cdr:cNvPr>
        <cdr:cNvSpPr txBox="1"/>
      </cdr:nvSpPr>
      <cdr:spPr>
        <a:xfrm xmlns:a="http://schemas.openxmlformats.org/drawingml/2006/main">
          <a:off x="1084020" y="1219630"/>
          <a:ext cx="552232" cy="216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l/a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=44%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0.45919</cdr:x>
      <cdr:y>0.49424</cdr:y>
    </cdr:from>
    <cdr:to>
      <cdr:x>0.55998</cdr:x>
      <cdr:y>0.62034</cdr:y>
    </cdr:to>
    <cdr:pic>
      <cdr:nvPicPr>
        <cdr:cNvPr id="16" name="chart">
          <a:extLst xmlns:a="http://schemas.openxmlformats.org/drawingml/2006/main">
            <a:ext uri="{FF2B5EF4-FFF2-40B4-BE49-F238E27FC236}">
              <a16:creationId xmlns:a16="http://schemas.microsoft.com/office/drawing/2014/main" id="{438FB88B-44AA-EE5F-CCF2-7C6621C2F7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5342" b="94872" l="4167" r="93333">
                      <a14:foregroundMark x1="4167" y1="60043" x2="4167" y2="60043"/>
                      <a14:foregroundMark x1="46875" y1="9829" x2="46875" y2="9829"/>
                      <a14:foregroundMark x1="71458" y1="25855" x2="71458" y2="25855"/>
                      <a14:foregroundMark x1="85417" y1="47436" x2="85417" y2="47436"/>
                      <a14:foregroundMark x1="91458" y1="69017" x2="91458" y2="69017"/>
                      <a14:foregroundMark x1="87917" y1="36538" x2="87917" y2="36538"/>
                      <a14:foregroundMark x1="83542" y1="26709" x2="83542" y2="26709"/>
                      <a14:foregroundMark x1="69583" y1="16026" x2="69583" y2="16026"/>
                      <a14:foregroundMark x1="46042" y1="5342" x2="89792" y2="57265"/>
                      <a14:foregroundMark x1="60000" y1="10684" x2="87083" y2="55556"/>
                      <a14:foregroundMark x1="91458" y1="60897" x2="81875" y2="83333"/>
                      <a14:foregroundMark x1="11875" y1="85897" x2="79167" y2="83333"/>
                      <a14:foregroundMark x1="43333" y1="94872" x2="43333" y2="94872"/>
                      <a14:foregroundMark x1="93333" y1="64530" x2="93333" y2="64530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82214" y="1410992"/>
          <a:ext cx="369231" cy="3600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0.44838</cdr:x>
      <cdr:y>0.61156</cdr:y>
    </cdr:from>
    <cdr:to>
      <cdr:x>0.59912</cdr:x>
      <cdr:y>0.68726</cdr:y>
    </cdr:to>
    <cdr:sp macro="" textlink="">
      <cdr:nvSpPr>
        <cdr:cNvPr id="21" name="文本框 1">
          <a:extLst xmlns:a="http://schemas.openxmlformats.org/drawingml/2006/main">
            <a:ext uri="{FF2B5EF4-FFF2-40B4-BE49-F238E27FC236}">
              <a16:creationId xmlns:a16="http://schemas.microsoft.com/office/drawing/2014/main" id="{5245E9A1-5BD9-6D25-F669-ABF6B07A63D5}"/>
            </a:ext>
          </a:extLst>
        </cdr:cNvPr>
        <cdr:cNvSpPr txBox="1"/>
      </cdr:nvSpPr>
      <cdr:spPr>
        <a:xfrm xmlns:a="http://schemas.openxmlformats.org/drawingml/2006/main">
          <a:off x="1646757" y="1758471"/>
          <a:ext cx="553627" cy="21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l/a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=56%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0.73605</cdr:x>
      <cdr:y>0.54241</cdr:y>
    </cdr:from>
    <cdr:to>
      <cdr:x>0.82343</cdr:x>
      <cdr:y>0.66174</cdr:y>
    </cdr:to>
    <cdr:pic>
      <cdr:nvPicPr>
        <cdr:cNvPr id="22" name="chart">
          <a:extLst xmlns:a="http://schemas.openxmlformats.org/drawingml/2006/main">
            <a:ext uri="{FF2B5EF4-FFF2-40B4-BE49-F238E27FC236}">
              <a16:creationId xmlns:a16="http://schemas.microsoft.com/office/drawing/2014/main" id="{E26AA608-47F8-0166-FE14-3838A24262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4251" b="89933" l="5000" r="93333">
                      <a14:foregroundMark x1="39048" y1="9396" x2="86190" y2="74720"/>
                      <a14:foregroundMark x1="64524" y1="17450" x2="64524" y2="17450"/>
                      <a14:foregroundMark x1="78333" y1="24832" x2="86190" y2="59284"/>
                      <a14:foregroundMark x1="47857" y1="4474" x2="47857" y2="4474"/>
                      <a14:foregroundMark x1="44286" y1="4474" x2="44286" y2="4474"/>
                      <a14:foregroundMark x1="10238" y1="38702" x2="5000" y2="77852"/>
                      <a14:foregroundMark x1="52143" y1="9396" x2="84524" y2="54362"/>
                      <a14:foregroundMark x1="70476" y1="19911" x2="81905" y2="54362"/>
                      <a14:foregroundMark x1="86190" y1="30649" x2="87143" y2="68904"/>
                      <a14:foregroundMark x1="88810" y1="63982" x2="88810" y2="82103"/>
                      <a14:foregroundMark x1="18095" y1="78747" x2="77619" y2="76286"/>
                      <a14:foregroundMark x1="35714" y1="83669" x2="70476" y2="76286"/>
                      <a14:foregroundMark x1="59286" y1="84564" x2="59286" y2="84564"/>
                      <a14:foregroundMark x1="62619" y1="85235" x2="62619" y2="85235"/>
                      <a14:foregroundMark x1="63571" y1="84564" x2="63571" y2="84564"/>
                      <a14:foregroundMark x1="67143" y1="83669" x2="67143" y2="83669"/>
                      <a14:foregroundMark x1="56667" y1="84564" x2="56667" y2="84564"/>
                      <a14:foregroundMark x1="90714" y1="66443" x2="90714" y2="66443"/>
                      <a14:foregroundMark x1="90714" y1="62416" x2="90714" y2="62416"/>
                      <a14:foregroundMark x1="91429" y1="70694" x2="91429" y2="70694"/>
                      <a14:foregroundMark x1="93333" y1="73154" x2="93333" y2="73154"/>
                      <a14:foregroundMark x1="91429" y1="73154" x2="91429" y2="73154"/>
                      <a14:foregroundMark x1="65238" y1="76286" x2="65238" y2="76286"/>
                      <a14:foregroundMark x1="65238" y1="81208" x2="65238" y2="81208"/>
                      <a14:foregroundMark x1="57381" y1="87025" x2="57381" y2="87025"/>
                      <a14:foregroundMark x1="57381" y1="87025" x2="57381" y2="87025"/>
                      <a14:foregroundMark x1="46905" y1="88591" x2="46905" y2="88591"/>
                      <a14:foregroundMark x1="64524" y1="19911" x2="64524" y2="19911"/>
                    </a14:backgroundRemoval>
                  </a14:imgEffect>
                </a14:imgLayer>
              </a14:imgProps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03289" y="1559644"/>
          <a:ext cx="320894" cy="34311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0.71941</cdr:x>
      <cdr:y>0.64713</cdr:y>
    </cdr:from>
    <cdr:to>
      <cdr:x>0.74662</cdr:x>
      <cdr:y>0.71823</cdr:y>
    </cdr:to>
    <cdr:cxnSp macro="">
      <cdr:nvCxnSpPr>
        <cdr:cNvPr id="23" name="直接连接符 22">
          <a:extLst xmlns:a="http://schemas.openxmlformats.org/drawingml/2006/main">
            <a:ext uri="{FF2B5EF4-FFF2-40B4-BE49-F238E27FC236}">
              <a16:creationId xmlns:a16="http://schemas.microsoft.com/office/drawing/2014/main" id="{2090E1E8-BA6C-963F-3769-AC79F7FF8A9E}"/>
            </a:ext>
          </a:extLst>
        </cdr:cNvPr>
        <cdr:cNvCxnSpPr/>
      </cdr:nvCxnSpPr>
      <cdr:spPr>
        <a:xfrm xmlns:a="http://schemas.openxmlformats.org/drawingml/2006/main" flipV="1">
          <a:off x="2642159" y="1860737"/>
          <a:ext cx="99920" cy="2044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0.72856</cdr:x>
      <cdr:y>0.46974</cdr:y>
    </cdr:from>
    <cdr:to>
      <cdr:x>0.87931</cdr:x>
      <cdr:y>0.54544</cdr:y>
    </cdr:to>
    <cdr:sp macro="" textlink="">
      <cdr:nvSpPr>
        <cdr:cNvPr id="24" name="文本框 1">
          <a:extLst xmlns:a="http://schemas.openxmlformats.org/drawingml/2006/main">
            <a:ext uri="{FF2B5EF4-FFF2-40B4-BE49-F238E27FC236}">
              <a16:creationId xmlns:a16="http://schemas.microsoft.com/office/drawing/2014/main" id="{1695AE05-0C8C-B1EA-22A4-0B4D4702E093}"/>
            </a:ext>
          </a:extLst>
        </cdr:cNvPr>
        <cdr:cNvSpPr txBox="1"/>
      </cdr:nvSpPr>
      <cdr:spPr>
        <a:xfrm xmlns:a="http://schemas.openxmlformats.org/drawingml/2006/main">
          <a:off x="2675778" y="1350683"/>
          <a:ext cx="553627" cy="21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 i="1">
              <a:latin typeface="Times New Roman" panose="02020603050405020304" pitchFamily="18" charset="0"/>
              <a:cs typeface="Times New Roman" panose="02020603050405020304" pitchFamily="18" charset="0"/>
            </a:rPr>
            <a:t>l/a</a:t>
          </a:r>
          <a:r>
            <a:rPr lang="en-US" altLang="zh-CN" sz="800">
              <a:latin typeface="Times New Roman" panose="02020603050405020304" pitchFamily="18" charset="0"/>
              <a:cs typeface="Times New Roman" panose="02020603050405020304" pitchFamily="18" charset="0"/>
            </a:rPr>
            <a:t>=66%</a:t>
          </a:r>
          <a:endParaRPr lang="zh-CN" alt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326657</xdr:colOff>
      <xdr:row>1</xdr:row>
      <xdr:rowOff>33979</xdr:rowOff>
    </xdr:from>
    <xdr:to>
      <xdr:col>11</xdr:col>
      <xdr:colOff>323610</xdr:colOff>
      <xdr:row>12</xdr:row>
      <xdr:rowOff>49448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321469</xdr:colOff>
      <xdr:row>16</xdr:row>
      <xdr:rowOff>172641</xdr:rowOff>
    </xdr:from>
    <xdr:to>
      <xdr:col>10</xdr:col>
      <xdr:colOff>103031</xdr:colOff>
      <xdr:row>28</xdr:row>
      <xdr:rowOff>9516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0.128</cdr:x>
      <cdr:y>0.04297</cdr:y>
    </cdr:from>
    <cdr:to>
      <cdr:x>0.22651</cdr:x>
      <cdr:y>0.16023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8E5B0D96-149D-E396-EBEB-0C6F56B4DEB9}"/>
            </a:ext>
          </a:extLst>
        </cdr:cNvPr>
        <cdr:cNvSpPr txBox="1"/>
      </cdr:nvSpPr>
      <cdr:spPr>
        <a:xfrm xmlns:a="http://schemas.openxmlformats.org/drawingml/2006/main">
          <a:off x="437754" y="85082"/>
          <a:ext cx="336917" cy="232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(b)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0.17429</cdr:x>
      <cdr:y>0.65632</cdr:y>
    </cdr:from>
    <cdr:to>
      <cdr:x>0.61294</cdr:x>
      <cdr:y>0.80545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D0D9024E-81C9-DD2D-7266-645511CFBC12}"/>
            </a:ext>
          </a:extLst>
        </cdr:cNvPr>
        <cdr:cNvSpPr txBox="1"/>
      </cdr:nvSpPr>
      <cdr:spPr>
        <a:xfrm xmlns:a="http://schemas.openxmlformats.org/drawingml/2006/main">
          <a:off x="596076" y="1299521"/>
          <a:ext cx="1500189" cy="295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kern="1200"/>
        </a:p>
      </cdr:txBody>
    </cdr:sp>
  </cdr:relSizeAnchor>
  <cdr:relSizeAnchor xmlns:cdr="http://schemas.openxmlformats.org/drawingml/2006/chartDrawing">
    <cdr:from>
      <cdr:x>0.16048</cdr:x>
      <cdr:y>0.68098</cdr:y>
    </cdr:from>
    <cdr:to>
      <cdr:x>0.63524</cdr:x>
      <cdr:y>0.78756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EB3A065D-7515-7C3B-C829-EA71622F255C}"/>
            </a:ext>
          </a:extLst>
        </cdr:cNvPr>
        <cdr:cNvSpPr txBox="1"/>
      </cdr:nvSpPr>
      <cdr:spPr>
        <a:xfrm xmlns:a="http://schemas.openxmlformats.org/drawingml/2006/main">
          <a:off x="549786" y="1355987"/>
          <a:ext cx="1626530" cy="2122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 i="1" kern="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altLang="zh-CN" sz="800" kern="0">
              <a:latin typeface="Times New Roman" panose="02020603050405020304" pitchFamily="18" charset="0"/>
              <a:cs typeface="Times New Roman" panose="02020603050405020304" pitchFamily="18" charset="0"/>
            </a:rPr>
            <a:t>=200</a:t>
          </a:r>
          <a:r>
            <a:rPr lang="el-GR" altLang="zh-CN" sz="800" kern="0">
              <a:latin typeface="Times New Roman" panose="02020603050405020304" pitchFamily="18" charset="0"/>
              <a:cs typeface="Times New Roman" panose="02020603050405020304" pitchFamily="18" charset="0"/>
            </a:rPr>
            <a:t>μ</a:t>
          </a:r>
          <a:r>
            <a:rPr lang="en-US" altLang="zh-CN" sz="800" kern="0">
              <a:latin typeface="Times New Roman" panose="02020603050405020304" pitchFamily="18" charset="0"/>
              <a:cs typeface="Times New Roman" panose="02020603050405020304" pitchFamily="18" charset="0"/>
            </a:rPr>
            <a:t>m, </a:t>
          </a:r>
          <a:r>
            <a:rPr lang="en-US" altLang="zh-CN" sz="800" i="1" kern="0"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en-US" altLang="zh-CN" sz="800" kern="0">
              <a:latin typeface="Times New Roman" panose="02020603050405020304" pitchFamily="18" charset="0"/>
              <a:cs typeface="Times New Roman" panose="02020603050405020304" pitchFamily="18" charset="0"/>
            </a:rPr>
            <a:t>=0.47, </a:t>
          </a:r>
          <a:r>
            <a:rPr lang="en-US" altLang="zh-CN" sz="800" i="1" kern="0">
              <a:latin typeface="Times New Roman" panose="02020603050405020304" pitchFamily="18" charset="0"/>
              <a:cs typeface="Times New Roman" panose="02020603050405020304" pitchFamily="18" charset="0"/>
            </a:rPr>
            <a:t>h</a:t>
          </a:r>
          <a:r>
            <a:rPr lang="en-US" altLang="zh-CN" sz="800" kern="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r>
            <a:rPr lang="en-US" altLang="zh-CN" sz="800" kern="0" baseline="30000">
              <a:latin typeface="Times New Roman" panose="02020603050405020304" pitchFamily="18" charset="0"/>
              <a:cs typeface="Times New Roman" panose="02020603050405020304" pitchFamily="18" charset="0"/>
            </a:rPr>
            <a:t>7</a:t>
          </a:r>
          <a:r>
            <a:rPr lang="en-US" altLang="zh-CN" sz="800" kern="0" baseline="0">
              <a:latin typeface="Times New Roman" panose="02020603050405020304" pitchFamily="18" charset="0"/>
              <a:cs typeface="Times New Roman" panose="02020603050405020304" pitchFamily="18" charset="0"/>
            </a:rPr>
            <a:t>W•m</a:t>
          </a:r>
          <a:r>
            <a:rPr lang="en-US" altLang="zh-CN" sz="800" kern="0" baseline="30000">
              <a:latin typeface="Times New Roman" panose="02020603050405020304" pitchFamily="18" charset="0"/>
              <a:cs typeface="Times New Roman" panose="02020603050405020304" pitchFamily="18" charset="0"/>
            </a:rPr>
            <a:t>-2</a:t>
          </a:r>
          <a:r>
            <a:rPr lang="en-US" altLang="zh-CN" sz="800" kern="0" baseline="0">
              <a:latin typeface="Times New Roman" panose="02020603050405020304" pitchFamily="18" charset="0"/>
              <a:cs typeface="Times New Roman" panose="02020603050405020304" pitchFamily="18" charset="0"/>
            </a:rPr>
            <a:t>•K</a:t>
          </a:r>
          <a:r>
            <a:rPr lang="en-US" altLang="zh-CN" sz="800" kern="0" baseline="30000">
              <a:latin typeface="Times New Roman" panose="02020603050405020304" pitchFamily="18" charset="0"/>
              <a:cs typeface="Times New Roman" panose="02020603050405020304" pitchFamily="18" charset="0"/>
            </a:rPr>
            <a:t>-1</a:t>
          </a:r>
          <a:endParaRPr lang="zh-CN" altLang="en-US" sz="800" kern="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0.16662</cdr:x>
      <cdr:y>0.0437</cdr:y>
    </cdr:from>
    <cdr:to>
      <cdr:x>0.30032</cdr:x>
      <cdr:y>0.16096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00A4196B-777D-B5D3-5A4B-1A6C9DCC9ED0}"/>
            </a:ext>
          </a:extLst>
        </cdr:cNvPr>
        <cdr:cNvSpPr txBox="1"/>
      </cdr:nvSpPr>
      <cdr:spPr>
        <a:xfrm xmlns:a="http://schemas.openxmlformats.org/drawingml/2006/main">
          <a:off x="419893" y="86518"/>
          <a:ext cx="336917" cy="232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latin typeface="Times New Roman" panose="02020603050405020304" pitchFamily="18" charset="0"/>
              <a:cs typeface="Times New Roman" panose="02020603050405020304" pitchFamily="18" charset="0"/>
            </a:rPr>
            <a:t>(a)</a:t>
          </a:r>
          <a:endParaRPr lang="zh-CN" alt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</xdr:row>
      <xdr:rowOff>71437</xdr:rowOff>
    </xdr:from>
    <xdr:to>
      <xdr:col>11</xdr:col>
      <xdr:colOff>44578</xdr:colOff>
      <xdr:row>13</xdr:row>
      <xdr:rowOff>86906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154782</xdr:colOff>
      <xdr:row>2</xdr:row>
      <xdr:rowOff>113110</xdr:rowOff>
    </xdr:from>
    <xdr:to>
      <xdr:col>14</xdr:col>
      <xdr:colOff>620953</xdr:colOff>
      <xdr:row>13</xdr:row>
      <xdr:rowOff>128579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2F57-175B-4733-AD2C-91F04D12EC4F}">
  <dimension ref="A1:C15"/>
  <sheetViews>
    <sheetView tabSelected="1" workbookViewId="0">
      <selection activeCell="E9" sqref="E9"/>
    </sheetView>
  </sheetViews>
  <sheetFormatPr defaultRowHeight="14.25" x14ac:dyDescent="0.2"/>
  <cols>
    <col min="1" max="1" width="18.5" customWidth="1"/>
    <col min="2" max="2" width="21.5" customWidth="1"/>
    <col min="3" max="3" width="29.25" customWidth="1"/>
    <col min="4" max="4" width="21.5" customWidth="1"/>
    <col min="5" max="5" width="24" customWidth="1"/>
  </cols>
  <sheetData>
    <row r="1" spans="1:3" x14ac:dyDescent="0.2">
      <c r="A1" t="s">
        <v>31</v>
      </c>
      <c r="B1" t="s">
        <v>34</v>
      </c>
      <c r="C1" t="s">
        <v>35</v>
      </c>
    </row>
    <row r="2" spans="1:3" x14ac:dyDescent="0.2">
      <c r="A2" s="2">
        <v>5.8889999999999998E-2</v>
      </c>
      <c r="B2">
        <v>1.7000000000000001E-2</v>
      </c>
      <c r="C2">
        <v>2.7050000000000001</v>
      </c>
    </row>
    <row r="3" spans="1:3" x14ac:dyDescent="0.2">
      <c r="A3" s="2">
        <v>8.677E-2</v>
      </c>
      <c r="B3">
        <v>0.04</v>
      </c>
      <c r="C3">
        <v>4.1219999999999999</v>
      </c>
    </row>
    <row r="4" spans="1:3" x14ac:dyDescent="0.2">
      <c r="A4" s="2">
        <v>0.12186</v>
      </c>
      <c r="B4">
        <v>4.9000000000000002E-2</v>
      </c>
      <c r="C4">
        <v>4.2789999999999999</v>
      </c>
    </row>
    <row r="5" spans="1:3" x14ac:dyDescent="0.2">
      <c r="A5" s="2">
        <v>0.15187</v>
      </c>
      <c r="B5">
        <v>8.2000000000000003E-2</v>
      </c>
      <c r="C5">
        <v>5.9329999999999998</v>
      </c>
    </row>
    <row r="6" spans="1:3" x14ac:dyDescent="0.2">
      <c r="A6" s="2">
        <v>0.17723</v>
      </c>
      <c r="B6">
        <v>0.158</v>
      </c>
      <c r="C6">
        <v>7.9820000000000002</v>
      </c>
    </row>
    <row r="7" spans="1:3" x14ac:dyDescent="0.2">
      <c r="A7" s="3">
        <v>0.20238</v>
      </c>
      <c r="B7">
        <v>0.23100000000000001</v>
      </c>
      <c r="C7">
        <v>9.8610000000000007</v>
      </c>
    </row>
    <row r="8" spans="1:3" x14ac:dyDescent="0.2">
      <c r="A8" s="2">
        <v>0.23208999999999999</v>
      </c>
      <c r="B8">
        <v>0.48699999999999999</v>
      </c>
      <c r="C8">
        <v>13.577</v>
      </c>
    </row>
    <row r="9" spans="1:3" x14ac:dyDescent="0.2">
      <c r="A9" s="2">
        <v>0.25192999999999999</v>
      </c>
      <c r="B9">
        <v>0.84899999999999998</v>
      </c>
      <c r="C9">
        <v>16.37</v>
      </c>
    </row>
    <row r="10" spans="1:3" x14ac:dyDescent="0.2">
      <c r="A10" s="2">
        <v>0.27844999999999998</v>
      </c>
      <c r="B10">
        <v>1.9450000000000001</v>
      </c>
      <c r="C10">
        <v>21.559000000000001</v>
      </c>
    </row>
    <row r="11" spans="1:3" x14ac:dyDescent="0.2">
      <c r="A11" s="2">
        <v>0.30076999999999998</v>
      </c>
      <c r="B11">
        <v>4.3140000000000001</v>
      </c>
      <c r="C11">
        <v>27.202999999999999</v>
      </c>
    </row>
    <row r="12" spans="1:3" x14ac:dyDescent="0.2">
      <c r="A12" s="2">
        <v>0.32954</v>
      </c>
      <c r="B12">
        <v>22.289000000000001</v>
      </c>
      <c r="C12">
        <v>50.573</v>
      </c>
    </row>
    <row r="13" spans="1:3" x14ac:dyDescent="0.2">
      <c r="A13" s="2">
        <v>0.34866999999999998</v>
      </c>
      <c r="B13">
        <v>180.28200000000001</v>
      </c>
      <c r="C13">
        <v>212.684</v>
      </c>
    </row>
    <row r="15" spans="1:3" x14ac:dyDescent="0.2">
      <c r="A15">
        <v>0.36085</v>
      </c>
      <c r="B15">
        <v>983.70699999999999</v>
      </c>
      <c r="C15">
        <v>1018.414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8A66-C3C6-4735-9120-0E072CA6E515}">
  <dimension ref="A1:D11"/>
  <sheetViews>
    <sheetView zoomScale="160" zoomScaleNormal="160" workbookViewId="0">
      <selection activeCell="F16" sqref="F16"/>
    </sheetView>
  </sheetViews>
  <sheetFormatPr defaultRowHeight="14.25" x14ac:dyDescent="0.2"/>
  <cols>
    <col min="1" max="1" width="12" customWidth="1"/>
  </cols>
  <sheetData>
    <row r="1" spans="1:4" x14ac:dyDescent="0.2">
      <c r="A1" t="s">
        <v>28</v>
      </c>
      <c r="B1" t="s">
        <v>32</v>
      </c>
    </row>
    <row r="2" spans="1:4" x14ac:dyDescent="0.2">
      <c r="A2">
        <v>1</v>
      </c>
      <c r="B2">
        <v>341.27107969044101</v>
      </c>
      <c r="C2">
        <f>B2-D2</f>
        <v>0.65229252459300824</v>
      </c>
      <c r="D2">
        <v>340.618787165848</v>
      </c>
    </row>
    <row r="3" spans="1:4" x14ac:dyDescent="0.2">
      <c r="A3">
        <v>0.9</v>
      </c>
      <c r="B3">
        <v>341.28749892781599</v>
      </c>
      <c r="C3">
        <f t="shared" ref="C3:C11" si="0">B3-D3</f>
        <v>0.66871176196798388</v>
      </c>
      <c r="D3">
        <v>340.618787165848</v>
      </c>
    </row>
    <row r="4" spans="1:4" x14ac:dyDescent="0.2">
      <c r="A4">
        <v>0.8</v>
      </c>
      <c r="B4">
        <v>341.13316744227501</v>
      </c>
      <c r="C4">
        <f t="shared" si="0"/>
        <v>0.5143802764270049</v>
      </c>
      <c r="D4">
        <v>340.618787165848</v>
      </c>
    </row>
    <row r="5" spans="1:4" x14ac:dyDescent="0.2">
      <c r="A5">
        <v>0.7</v>
      </c>
      <c r="B5">
        <v>341.092227608489</v>
      </c>
      <c r="C5">
        <f t="shared" si="0"/>
        <v>0.47344044264099239</v>
      </c>
      <c r="D5">
        <v>340.618787165848</v>
      </c>
    </row>
    <row r="6" spans="1:4" x14ac:dyDescent="0.2">
      <c r="A6">
        <v>0.6</v>
      </c>
      <c r="B6">
        <v>340.91015947986699</v>
      </c>
      <c r="C6">
        <f t="shared" si="0"/>
        <v>0.29137231401898589</v>
      </c>
      <c r="D6">
        <v>340.618787165848</v>
      </c>
    </row>
    <row r="7" spans="1:4" x14ac:dyDescent="0.2">
      <c r="A7">
        <v>0.5</v>
      </c>
      <c r="B7">
        <v>340.824614229546</v>
      </c>
      <c r="C7">
        <f t="shared" si="0"/>
        <v>0.20582706369799553</v>
      </c>
      <c r="D7">
        <v>340.618787165848</v>
      </c>
    </row>
    <row r="8" spans="1:4" x14ac:dyDescent="0.2">
      <c r="A8">
        <v>0.4</v>
      </c>
      <c r="B8">
        <v>340.72694252688399</v>
      </c>
      <c r="C8">
        <f t="shared" si="0"/>
        <v>0.10815536103598333</v>
      </c>
      <c r="D8">
        <v>340.618787165848</v>
      </c>
    </row>
    <row r="9" spans="1:4" x14ac:dyDescent="0.2">
      <c r="A9">
        <v>0.3</v>
      </c>
      <c r="B9">
        <v>340.645823389572</v>
      </c>
      <c r="C9">
        <f t="shared" si="0"/>
        <v>2.70362237239965E-2</v>
      </c>
      <c r="D9">
        <v>340.618787165848</v>
      </c>
    </row>
    <row r="10" spans="1:4" x14ac:dyDescent="0.2">
      <c r="A10">
        <v>0.2</v>
      </c>
      <c r="B10">
        <v>340.62647513826198</v>
      </c>
      <c r="C10">
        <f t="shared" si="0"/>
        <v>7.6879724139757855E-3</v>
      </c>
      <c r="D10">
        <v>340.618787165848</v>
      </c>
    </row>
    <row r="11" spans="1:4" x14ac:dyDescent="0.2">
      <c r="A11">
        <v>0.1</v>
      </c>
      <c r="B11">
        <v>340.618787165848</v>
      </c>
      <c r="C11">
        <f t="shared" si="0"/>
        <v>0</v>
      </c>
      <c r="D11">
        <v>340.618787165848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10BA-5E2E-4517-AC15-6069F25B0C73}">
  <dimension ref="A1:I26"/>
  <sheetViews>
    <sheetView zoomScale="160" zoomScaleNormal="160" workbookViewId="0">
      <selection activeCell="F16" sqref="F16"/>
    </sheetView>
  </sheetViews>
  <sheetFormatPr defaultRowHeight="14.25" x14ac:dyDescent="0.2"/>
  <cols>
    <col min="1" max="1" width="24.875" customWidth="1"/>
    <col min="5" max="5" width="16.75" style="15" customWidth="1"/>
  </cols>
  <sheetData>
    <row r="1" spans="1:9" x14ac:dyDescent="0.2">
      <c r="A1" t="s">
        <v>33</v>
      </c>
      <c r="B1" t="s">
        <v>31</v>
      </c>
      <c r="C1" t="s">
        <v>29</v>
      </c>
      <c r="D1" t="s">
        <v>32</v>
      </c>
      <c r="E1" s="15" t="s">
        <v>26</v>
      </c>
      <c r="F1" t="s">
        <v>21</v>
      </c>
      <c r="G1" t="s">
        <v>19</v>
      </c>
      <c r="H1" t="s">
        <v>11</v>
      </c>
      <c r="I1" t="s">
        <v>20</v>
      </c>
    </row>
    <row r="2" spans="1:9" ht="46.5" customHeight="1" x14ac:dyDescent="0.2">
      <c r="A2" s="13" t="s">
        <v>30</v>
      </c>
      <c r="B2">
        <v>0.05</v>
      </c>
      <c r="C2" s="14">
        <v>2.0568500000000001E-5</v>
      </c>
      <c r="D2">
        <v>282.05243000000002</v>
      </c>
      <c r="E2" s="15">
        <f t="shared" ref="E2:E5" si="0">1/C2</f>
        <v>48618.032428227627</v>
      </c>
      <c r="F2">
        <v>327.5</v>
      </c>
      <c r="G2">
        <v>279.2</v>
      </c>
      <c r="H2">
        <v>280.39999999999998</v>
      </c>
      <c r="I2">
        <v>281</v>
      </c>
    </row>
    <row r="3" spans="1:9" x14ac:dyDescent="0.2">
      <c r="A3" s="11" t="s">
        <v>18</v>
      </c>
      <c r="B3">
        <v>0.1</v>
      </c>
      <c r="C3" s="14">
        <v>3.2987300000000002E-5</v>
      </c>
      <c r="D3">
        <v>246.22846999999999</v>
      </c>
      <c r="E3" s="15">
        <f t="shared" si="0"/>
        <v>30314.696868188665</v>
      </c>
      <c r="F3">
        <v>355.6</v>
      </c>
      <c r="G3">
        <v>258.3</v>
      </c>
      <c r="H3">
        <v>260</v>
      </c>
      <c r="I3">
        <v>260.39999999999998</v>
      </c>
    </row>
    <row r="4" spans="1:9" x14ac:dyDescent="0.2">
      <c r="B4">
        <v>0.15</v>
      </c>
      <c r="C4" s="14">
        <v>4.3205299999999998E-5</v>
      </c>
      <c r="D4">
        <v>225.12551999999999</v>
      </c>
      <c r="E4" s="15">
        <f t="shared" si="0"/>
        <v>23145.308561681089</v>
      </c>
      <c r="F4">
        <v>385.5</v>
      </c>
      <c r="G4">
        <v>238.3</v>
      </c>
      <c r="H4">
        <v>240.1</v>
      </c>
      <c r="I4">
        <v>241.9</v>
      </c>
    </row>
    <row r="5" spans="1:9" x14ac:dyDescent="0.2">
      <c r="B5">
        <v>0.2</v>
      </c>
      <c r="C5" s="14">
        <v>4.52489E-5</v>
      </c>
      <c r="D5">
        <v>207.76664</v>
      </c>
      <c r="E5" s="15">
        <f t="shared" si="0"/>
        <v>22099.984751010521</v>
      </c>
      <c r="F5">
        <v>417.3</v>
      </c>
      <c r="G5">
        <v>219.3</v>
      </c>
      <c r="H5">
        <v>220.7</v>
      </c>
      <c r="I5">
        <v>219.8</v>
      </c>
    </row>
    <row r="18" spans="1:6" x14ac:dyDescent="0.2">
      <c r="B18" s="12"/>
      <c r="C18" s="12"/>
      <c r="D18" s="12"/>
      <c r="E18" s="12"/>
      <c r="F18" s="12"/>
    </row>
    <row r="26" spans="1:6" x14ac:dyDescent="0.2">
      <c r="A26" s="16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1460-43C2-4308-A82F-3BB507D85340}">
  <dimension ref="A1:G24"/>
  <sheetViews>
    <sheetView zoomScaleNormal="100" workbookViewId="0">
      <selection activeCell="K21" sqref="K21"/>
    </sheetView>
  </sheetViews>
  <sheetFormatPr defaultRowHeight="14.25" x14ac:dyDescent="0.2"/>
  <cols>
    <col min="1" max="1" width="17" customWidth="1"/>
    <col min="2" max="2" width="27.375" customWidth="1"/>
    <col min="3" max="3" width="28.125" customWidth="1"/>
  </cols>
  <sheetData>
    <row r="1" spans="1:3" x14ac:dyDescent="0.2">
      <c r="A1" t="s">
        <v>31</v>
      </c>
      <c r="B1" t="s">
        <v>36</v>
      </c>
      <c r="C1" t="s">
        <v>37</v>
      </c>
    </row>
    <row r="2" spans="1:3" x14ac:dyDescent="0.2">
      <c r="A2" s="2">
        <v>5.0790000000000002E-2</v>
      </c>
      <c r="B2">
        <v>1.212</v>
      </c>
      <c r="C2">
        <v>2.3479999999999999</v>
      </c>
    </row>
    <row r="3" spans="1:3" x14ac:dyDescent="0.2">
      <c r="A3" s="2">
        <v>7.6450000000000004E-2</v>
      </c>
      <c r="B3">
        <v>1.343</v>
      </c>
      <c r="C3">
        <v>4.7210000000000001</v>
      </c>
    </row>
    <row r="4" spans="1:3" x14ac:dyDescent="0.2">
      <c r="A4" s="2">
        <v>0.1</v>
      </c>
      <c r="B4">
        <v>1.4750000000000001</v>
      </c>
      <c r="C4">
        <v>4.1950000000000003</v>
      </c>
    </row>
    <row r="5" spans="1:3" x14ac:dyDescent="0.2">
      <c r="A5" s="2">
        <v>0.12509999999999999</v>
      </c>
      <c r="B5">
        <v>1.6220000000000001</v>
      </c>
      <c r="C5">
        <v>5.4790000000000001</v>
      </c>
    </row>
    <row r="6" spans="1:3" x14ac:dyDescent="0.2">
      <c r="A6" s="2">
        <v>0.15</v>
      </c>
      <c r="B6">
        <v>1.79</v>
      </c>
      <c r="C6">
        <v>7.0090000000000003</v>
      </c>
    </row>
    <row r="7" spans="1:3" x14ac:dyDescent="0.2">
      <c r="A7" s="2">
        <v>0.18534999999999999</v>
      </c>
      <c r="B7">
        <v>1.9910000000000001</v>
      </c>
      <c r="C7">
        <v>8.9659999999999993</v>
      </c>
    </row>
    <row r="8" spans="1:3" x14ac:dyDescent="0.2">
      <c r="A8" s="2">
        <v>0.20577000000000001</v>
      </c>
      <c r="B8">
        <v>2.1360000000000001</v>
      </c>
      <c r="C8">
        <v>10.193</v>
      </c>
    </row>
    <row r="9" spans="1:3" x14ac:dyDescent="0.2">
      <c r="A9" s="2">
        <v>0.22955999999999999</v>
      </c>
      <c r="B9">
        <v>2.2879999999999998</v>
      </c>
      <c r="C9">
        <v>12.744</v>
      </c>
    </row>
    <row r="10" spans="1:3" x14ac:dyDescent="0.2">
      <c r="A10" s="2">
        <v>0.25028</v>
      </c>
      <c r="B10">
        <v>2.4159999999999999</v>
      </c>
      <c r="C10">
        <v>13.587</v>
      </c>
    </row>
    <row r="11" spans="1:3" x14ac:dyDescent="0.2">
      <c r="A11" s="2">
        <v>0.27594000000000002</v>
      </c>
      <c r="B11">
        <v>2.6110000000000002</v>
      </c>
      <c r="C11">
        <v>15.707000000000001</v>
      </c>
    </row>
    <row r="12" spans="1:3" x14ac:dyDescent="0.2">
      <c r="A12" s="2">
        <v>0.30054999999999998</v>
      </c>
      <c r="B12">
        <v>2.7810000000000001</v>
      </c>
      <c r="C12">
        <v>18.616</v>
      </c>
    </row>
    <row r="13" spans="1:3" x14ac:dyDescent="0.2">
      <c r="A13" s="2">
        <v>0.32462999999999997</v>
      </c>
      <c r="B13">
        <v>2.9580000000000002</v>
      </c>
      <c r="C13">
        <v>21.094000000000001</v>
      </c>
    </row>
    <row r="14" spans="1:3" x14ac:dyDescent="0.2">
      <c r="A14" s="2">
        <v>0.34976000000000002</v>
      </c>
      <c r="B14">
        <v>3.1579999999999999</v>
      </c>
      <c r="C14">
        <v>23.905000000000001</v>
      </c>
    </row>
    <row r="15" spans="1:3" x14ac:dyDescent="0.2">
      <c r="A15" s="2">
        <v>0.37490000000000001</v>
      </c>
      <c r="B15">
        <v>3.347</v>
      </c>
      <c r="C15">
        <v>26.468</v>
      </c>
    </row>
    <row r="16" spans="1:3" x14ac:dyDescent="0.2">
      <c r="A16" s="2">
        <v>0.39898</v>
      </c>
      <c r="B16">
        <v>3.5609999999999999</v>
      </c>
      <c r="C16">
        <v>30.15</v>
      </c>
    </row>
    <row r="17" spans="1:7" x14ac:dyDescent="0.2">
      <c r="A17" s="2">
        <v>0.42464000000000002</v>
      </c>
      <c r="B17">
        <v>3.76</v>
      </c>
      <c r="C17">
        <v>32.771999999999998</v>
      </c>
    </row>
    <row r="18" spans="1:7" x14ac:dyDescent="0.2">
      <c r="A18" s="2">
        <v>0.44977</v>
      </c>
      <c r="B18">
        <v>3.9780000000000002</v>
      </c>
      <c r="C18">
        <v>36.951000000000001</v>
      </c>
    </row>
    <row r="19" spans="1:7" x14ac:dyDescent="0.2">
      <c r="A19" s="2">
        <v>0.47386</v>
      </c>
      <c r="B19">
        <v>4.2110000000000003</v>
      </c>
      <c r="C19">
        <v>39.335000000000001</v>
      </c>
    </row>
    <row r="20" spans="1:7" x14ac:dyDescent="0.2">
      <c r="A20" s="2">
        <v>0.48537000000000002</v>
      </c>
      <c r="B20">
        <v>4.4249999999999998</v>
      </c>
      <c r="C20">
        <v>43.424999999999997</v>
      </c>
    </row>
    <row r="21" spans="1:7" x14ac:dyDescent="0.2">
      <c r="A21" s="2">
        <v>0.49428</v>
      </c>
      <c r="B21">
        <v>8.9359999999999999</v>
      </c>
      <c r="C21">
        <v>46.713000000000001</v>
      </c>
    </row>
    <row r="22" spans="1:7" x14ac:dyDescent="0.2">
      <c r="A22" s="2">
        <v>0.51259999999999994</v>
      </c>
      <c r="B22">
        <v>9.34</v>
      </c>
      <c r="C22">
        <v>51.557000000000002</v>
      </c>
    </row>
    <row r="23" spans="1:7" ht="16.5" x14ac:dyDescent="0.2">
      <c r="A23" s="2">
        <v>0.52988000000000002</v>
      </c>
      <c r="B23">
        <v>23.027999999999999</v>
      </c>
      <c r="C23">
        <v>71.534999999999997</v>
      </c>
      <c r="F23" s="5" t="s">
        <v>17</v>
      </c>
      <c r="G23" s="10"/>
    </row>
    <row r="24" spans="1:7" x14ac:dyDescent="0.2">
      <c r="A24" s="2">
        <v>0.53983000000000003</v>
      </c>
      <c r="B24">
        <v>46.784999999999997</v>
      </c>
      <c r="C24">
        <v>98.927999999999997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E38-0A67-4447-A937-BC062A5AE8F7}">
  <dimension ref="A1:K38"/>
  <sheetViews>
    <sheetView zoomScale="145" zoomScaleNormal="145" workbookViewId="0">
      <selection activeCell="N22" sqref="N22"/>
    </sheetView>
  </sheetViews>
  <sheetFormatPr defaultRowHeight="14.25" x14ac:dyDescent="0.2"/>
  <sheetData>
    <row r="1" spans="1:11" x14ac:dyDescent="0.2">
      <c r="A1" s="1">
        <v>0.2</v>
      </c>
      <c r="B1">
        <v>0.6</v>
      </c>
      <c r="C1">
        <v>11</v>
      </c>
      <c r="D1">
        <v>303.21274519999997</v>
      </c>
      <c r="E1">
        <v>299.68146389999998</v>
      </c>
      <c r="F1">
        <v>293.77208209999998</v>
      </c>
      <c r="G1">
        <v>298.88876370000003</v>
      </c>
      <c r="H1">
        <v>4.7699905630000003</v>
      </c>
      <c r="I1">
        <v>9.4406630679999992</v>
      </c>
      <c r="J1">
        <f>MAX(D1:F1)-G1</f>
        <v>4.3239814999999453</v>
      </c>
      <c r="K1">
        <f>MIN(D1:F1)-G1</f>
        <v>-5.1166816000000495</v>
      </c>
    </row>
    <row r="2" spans="1:11" ht="15" x14ac:dyDescent="0.2">
      <c r="A2" s="5" t="s">
        <v>2</v>
      </c>
      <c r="B2">
        <v>0.7</v>
      </c>
      <c r="C2">
        <v>20</v>
      </c>
      <c r="D2">
        <v>301.34399999999999</v>
      </c>
      <c r="E2">
        <v>302.80074610000003</v>
      </c>
      <c r="F2">
        <v>308.32058749999999</v>
      </c>
      <c r="G2">
        <v>304.15511120000002</v>
      </c>
      <c r="H2">
        <v>3.6802067919999999</v>
      </c>
      <c r="I2">
        <v>6.9765875319999999</v>
      </c>
      <c r="J2">
        <f t="shared" ref="J2:J8" si="0">MAX(D2:F2)-G2</f>
        <v>4.1654762999999662</v>
      </c>
      <c r="K2">
        <f t="shared" ref="K2:K8" si="1">MIN(D2:F2)-G2</f>
        <v>-2.8111112000000276</v>
      </c>
    </row>
    <row r="3" spans="1:11" x14ac:dyDescent="0.2">
      <c r="B3">
        <v>0.8</v>
      </c>
      <c r="C3">
        <v>30</v>
      </c>
      <c r="D3">
        <v>301.99640199999999</v>
      </c>
      <c r="E3">
        <v>303.58598660000001</v>
      </c>
      <c r="F3">
        <v>297.50674429999998</v>
      </c>
      <c r="G3">
        <v>301.02971100000002</v>
      </c>
      <c r="H3">
        <v>3.1528027779999999</v>
      </c>
      <c r="I3">
        <v>6.0792423080000004</v>
      </c>
      <c r="J3">
        <f t="shared" si="0"/>
        <v>2.5562755999999922</v>
      </c>
      <c r="K3">
        <f t="shared" si="1"/>
        <v>-3.5229667000000404</v>
      </c>
    </row>
    <row r="4" spans="1:11" x14ac:dyDescent="0.2">
      <c r="B4">
        <v>0.9</v>
      </c>
      <c r="C4">
        <v>43</v>
      </c>
      <c r="D4">
        <v>301.2316864</v>
      </c>
      <c r="E4">
        <v>297.97226280000001</v>
      </c>
      <c r="F4">
        <v>300.89738770000002</v>
      </c>
      <c r="G4">
        <v>300.03377899999998</v>
      </c>
      <c r="H4">
        <v>1.7931329069999999</v>
      </c>
      <c r="I4">
        <v>3.2594236190000001</v>
      </c>
      <c r="J4">
        <f t="shared" si="0"/>
        <v>1.1979074000000196</v>
      </c>
      <c r="K4">
        <f t="shared" si="1"/>
        <v>-2.0615161999999714</v>
      </c>
    </row>
    <row r="5" spans="1:11" x14ac:dyDescent="0.2">
      <c r="B5">
        <v>1</v>
      </c>
      <c r="C5">
        <v>58</v>
      </c>
      <c r="D5">
        <v>298.62889480000001</v>
      </c>
      <c r="E5">
        <v>299.37783610000002</v>
      </c>
      <c r="F5">
        <v>299.59737589999997</v>
      </c>
      <c r="G5">
        <v>299.20136889999998</v>
      </c>
      <c r="H5">
        <v>0.50778384200000004</v>
      </c>
      <c r="I5">
        <v>0.96848112500000005</v>
      </c>
      <c r="J5">
        <f t="shared" si="0"/>
        <v>0.39600699999999733</v>
      </c>
      <c r="K5">
        <f t="shared" si="1"/>
        <v>-0.57247409999996535</v>
      </c>
    </row>
    <row r="6" spans="1:11" x14ac:dyDescent="0.2">
      <c r="B6">
        <v>1.1000000000000001</v>
      </c>
      <c r="C6">
        <v>79</v>
      </c>
      <c r="D6">
        <v>299.75620570000001</v>
      </c>
      <c r="E6">
        <v>300.5846851</v>
      </c>
      <c r="F6">
        <v>299.64584530000002</v>
      </c>
      <c r="G6">
        <v>299.99557870000001</v>
      </c>
      <c r="H6">
        <v>0.51315652099999998</v>
      </c>
      <c r="I6">
        <v>0.93883979699999998</v>
      </c>
      <c r="J6">
        <f t="shared" si="0"/>
        <v>0.58910639999999148</v>
      </c>
      <c r="K6">
        <f t="shared" si="1"/>
        <v>-0.34973339999999098</v>
      </c>
    </row>
    <row r="7" spans="1:11" x14ac:dyDescent="0.2">
      <c r="B7">
        <v>1.2</v>
      </c>
      <c r="C7">
        <v>102</v>
      </c>
      <c r="D7">
        <v>299.23547910000002</v>
      </c>
      <c r="E7">
        <v>299.11382839999999</v>
      </c>
      <c r="F7">
        <v>298.46909440000002</v>
      </c>
      <c r="G7">
        <v>298.93946729999999</v>
      </c>
      <c r="H7">
        <v>0.41187103200000003</v>
      </c>
      <c r="I7">
        <v>0.76638477900000002</v>
      </c>
      <c r="J7">
        <f t="shared" si="0"/>
        <v>0.29601180000003069</v>
      </c>
      <c r="K7">
        <f t="shared" si="1"/>
        <v>-0.47037289999997256</v>
      </c>
    </row>
    <row r="8" spans="1:11" x14ac:dyDescent="0.2">
      <c r="B8">
        <v>1.3</v>
      </c>
      <c r="C8">
        <v>131</v>
      </c>
      <c r="D8">
        <v>300.13595850000002</v>
      </c>
      <c r="E8">
        <v>300.20451439999999</v>
      </c>
      <c r="F8">
        <v>301.24604670000002</v>
      </c>
      <c r="G8">
        <v>300.52883989999998</v>
      </c>
      <c r="H8">
        <v>0.62206446000000004</v>
      </c>
      <c r="I8">
        <v>1.1100881920000001</v>
      </c>
      <c r="J8">
        <f t="shared" si="0"/>
        <v>0.71720680000004222</v>
      </c>
      <c r="K8">
        <f t="shared" si="1"/>
        <v>-0.39288139999996474</v>
      </c>
    </row>
    <row r="9" spans="1:11" x14ac:dyDescent="0.2">
      <c r="J9">
        <f t="shared" ref="J9:J38" si="2">MAX(D9:F9)-G9</f>
        <v>0</v>
      </c>
      <c r="K9">
        <f t="shared" ref="K9:K38" si="3">MIN(D9:F9)-G9</f>
        <v>0</v>
      </c>
    </row>
    <row r="10" spans="1:11" x14ac:dyDescent="0.2">
      <c r="J10">
        <f t="shared" si="2"/>
        <v>0</v>
      </c>
      <c r="K10">
        <f t="shared" si="3"/>
        <v>0</v>
      </c>
    </row>
    <row r="11" spans="1:11" x14ac:dyDescent="0.2">
      <c r="A11" s="1">
        <v>0.3</v>
      </c>
      <c r="B11">
        <v>0.6</v>
      </c>
      <c r="C11">
        <v>18</v>
      </c>
      <c r="D11">
        <v>347.77168740000002</v>
      </c>
      <c r="E11">
        <v>335.44619410000001</v>
      </c>
      <c r="F11">
        <v>336.78432379999998</v>
      </c>
      <c r="G11">
        <v>340.00073509999999</v>
      </c>
      <c r="H11">
        <v>6.7630187450000001</v>
      </c>
      <c r="I11">
        <v>12.325493310000001</v>
      </c>
      <c r="J11">
        <f t="shared" si="2"/>
        <v>7.7709523000000331</v>
      </c>
      <c r="K11">
        <f t="shared" si="3"/>
        <v>-4.554540999999972</v>
      </c>
    </row>
    <row r="12" spans="1:11" ht="15" x14ac:dyDescent="0.2">
      <c r="A12" s="5" t="s">
        <v>3</v>
      </c>
      <c r="B12">
        <v>0.7</v>
      </c>
      <c r="C12">
        <v>29</v>
      </c>
      <c r="D12">
        <v>340.74414469999999</v>
      </c>
      <c r="E12">
        <v>337.31387710000001</v>
      </c>
      <c r="F12">
        <v>335.29505080000001</v>
      </c>
      <c r="G12">
        <v>337.7843575</v>
      </c>
      <c r="H12">
        <v>2.754844785</v>
      </c>
      <c r="I12">
        <v>5.4490938340000001</v>
      </c>
      <c r="J12">
        <f t="shared" si="2"/>
        <v>2.9597871999999938</v>
      </c>
      <c r="K12">
        <f t="shared" si="3"/>
        <v>-2.489306699999986</v>
      </c>
    </row>
    <row r="13" spans="1:11" x14ac:dyDescent="0.2">
      <c r="B13">
        <v>0.8</v>
      </c>
      <c r="C13">
        <v>44</v>
      </c>
      <c r="D13">
        <v>339.9114194</v>
      </c>
      <c r="E13">
        <v>341.8915126</v>
      </c>
      <c r="F13">
        <v>335.47943980000002</v>
      </c>
      <c r="G13">
        <v>339.0941239</v>
      </c>
      <c r="H13">
        <v>3.2832374739999999</v>
      </c>
      <c r="I13">
        <v>6.4120727979999996</v>
      </c>
      <c r="J13">
        <f t="shared" si="2"/>
        <v>2.7973886999999991</v>
      </c>
      <c r="K13">
        <f t="shared" si="3"/>
        <v>-3.6146840999999768</v>
      </c>
    </row>
    <row r="14" spans="1:11" x14ac:dyDescent="0.2">
      <c r="B14">
        <v>0.9</v>
      </c>
      <c r="C14">
        <v>64</v>
      </c>
      <c r="D14">
        <v>336.55942529999999</v>
      </c>
      <c r="E14">
        <v>336.12543419999997</v>
      </c>
      <c r="F14">
        <v>339.78817989999999</v>
      </c>
      <c r="G14">
        <v>337.49101309999998</v>
      </c>
      <c r="H14">
        <v>2.001204263</v>
      </c>
      <c r="I14">
        <v>3.6627457510000001</v>
      </c>
      <c r="J14">
        <f t="shared" si="2"/>
        <v>2.2971668000000136</v>
      </c>
      <c r="K14">
        <f t="shared" si="3"/>
        <v>-1.3655789000000027</v>
      </c>
    </row>
    <row r="15" spans="1:11" x14ac:dyDescent="0.2">
      <c r="B15">
        <v>1</v>
      </c>
      <c r="C15">
        <v>88</v>
      </c>
      <c r="D15">
        <v>335.40071139999998</v>
      </c>
      <c r="E15">
        <v>337.37976209999999</v>
      </c>
      <c r="F15">
        <v>336.46613079999997</v>
      </c>
      <c r="G15">
        <v>336.41553479999999</v>
      </c>
      <c r="H15">
        <v>0.99049502899999997</v>
      </c>
      <c r="I15">
        <v>1.979050717</v>
      </c>
      <c r="J15">
        <f t="shared" si="2"/>
        <v>0.96422730000000456</v>
      </c>
      <c r="K15">
        <f t="shared" si="3"/>
        <v>-1.0148234000000116</v>
      </c>
    </row>
    <row r="16" spans="1:11" x14ac:dyDescent="0.2">
      <c r="B16">
        <v>1.1000000000000001</v>
      </c>
      <c r="C16">
        <v>118</v>
      </c>
      <c r="D16">
        <v>337.05777469999998</v>
      </c>
      <c r="E16">
        <v>336.98968230000003</v>
      </c>
      <c r="F16">
        <v>335.9641039</v>
      </c>
      <c r="G16">
        <v>336.67052030000002</v>
      </c>
      <c r="H16">
        <v>0.61272115699999996</v>
      </c>
      <c r="I16">
        <v>1.093670777</v>
      </c>
      <c r="J16">
        <f t="shared" si="2"/>
        <v>0.3872543999999607</v>
      </c>
      <c r="K16">
        <f t="shared" si="3"/>
        <v>-0.70641640000002326</v>
      </c>
    </row>
    <row r="17" spans="1:11" x14ac:dyDescent="0.2">
      <c r="B17">
        <v>1.2</v>
      </c>
      <c r="C17">
        <v>153</v>
      </c>
      <c r="D17">
        <v>335.8958993</v>
      </c>
      <c r="E17">
        <v>335.2264902</v>
      </c>
      <c r="F17">
        <v>334.86776700000001</v>
      </c>
      <c r="G17">
        <v>335.33005220000001</v>
      </c>
      <c r="H17">
        <v>0.52183124999999997</v>
      </c>
      <c r="I17">
        <v>1.028132367</v>
      </c>
      <c r="J17">
        <f t="shared" si="2"/>
        <v>0.56584709999998495</v>
      </c>
      <c r="K17">
        <f t="shared" si="3"/>
        <v>-0.46228519999999662</v>
      </c>
    </row>
    <row r="18" spans="1:11" x14ac:dyDescent="0.2">
      <c r="B18">
        <v>1.3</v>
      </c>
      <c r="C18">
        <v>196</v>
      </c>
      <c r="D18">
        <v>336.67307199999999</v>
      </c>
      <c r="E18">
        <v>336.13221709999999</v>
      </c>
      <c r="F18">
        <v>336.87274000000002</v>
      </c>
      <c r="G18">
        <v>336.55934300000001</v>
      </c>
      <c r="H18">
        <v>0.38313736399999998</v>
      </c>
      <c r="I18">
        <v>0.74052286199999995</v>
      </c>
      <c r="J18">
        <f t="shared" si="2"/>
        <v>0.31339700000000903</v>
      </c>
      <c r="K18">
        <f t="shared" si="3"/>
        <v>-0.42712590000002137</v>
      </c>
    </row>
    <row r="19" spans="1:11" x14ac:dyDescent="0.2">
      <c r="J19">
        <f t="shared" si="2"/>
        <v>0</v>
      </c>
      <c r="K19">
        <f t="shared" si="3"/>
        <v>0</v>
      </c>
    </row>
    <row r="20" spans="1:11" x14ac:dyDescent="0.2">
      <c r="J20">
        <f t="shared" si="2"/>
        <v>0</v>
      </c>
      <c r="K20">
        <f t="shared" si="3"/>
        <v>0</v>
      </c>
    </row>
    <row r="21" spans="1:11" x14ac:dyDescent="0.2">
      <c r="A21" s="1">
        <v>0.4</v>
      </c>
      <c r="B21">
        <v>0.6</v>
      </c>
      <c r="C21">
        <v>24</v>
      </c>
      <c r="D21">
        <v>372.62784019999998</v>
      </c>
      <c r="E21">
        <v>376.16637809999997</v>
      </c>
      <c r="F21">
        <v>377.7953483</v>
      </c>
      <c r="G21">
        <v>375.5298555</v>
      </c>
      <c r="H21">
        <v>2.6419037790000002</v>
      </c>
      <c r="I21">
        <v>5.1675080449999999</v>
      </c>
      <c r="J21">
        <f t="shared" si="2"/>
        <v>2.2654928000000041</v>
      </c>
      <c r="K21">
        <f t="shared" si="3"/>
        <v>-2.9020153000000164</v>
      </c>
    </row>
    <row r="22" spans="1:11" ht="15" x14ac:dyDescent="0.2">
      <c r="A22" s="5" t="s">
        <v>1</v>
      </c>
      <c r="B22">
        <v>0.7</v>
      </c>
      <c r="C22">
        <v>39</v>
      </c>
      <c r="D22">
        <v>377.13208320000001</v>
      </c>
      <c r="E22">
        <v>378.53379189999998</v>
      </c>
      <c r="F22">
        <v>374.65928680000002</v>
      </c>
      <c r="G22">
        <v>376.77505400000001</v>
      </c>
      <c r="H22">
        <v>1.9617721159999999</v>
      </c>
      <c r="I22">
        <v>3.8745050920000002</v>
      </c>
      <c r="J22">
        <f t="shared" si="2"/>
        <v>1.7587378999999714</v>
      </c>
      <c r="K22">
        <f t="shared" si="3"/>
        <v>-2.1157671999999934</v>
      </c>
    </row>
    <row r="23" spans="1:11" x14ac:dyDescent="0.2">
      <c r="B23">
        <v>0.8</v>
      </c>
      <c r="C23">
        <v>60</v>
      </c>
      <c r="D23">
        <v>376.35022529999998</v>
      </c>
      <c r="E23">
        <v>375.38244539999999</v>
      </c>
      <c r="F23">
        <v>379.00277340000002</v>
      </c>
      <c r="G23">
        <v>376.91181469999998</v>
      </c>
      <c r="H23">
        <v>1.874361409</v>
      </c>
      <c r="I23">
        <v>3.6203279959999999</v>
      </c>
      <c r="J23">
        <f t="shared" si="2"/>
        <v>2.0909587000000442</v>
      </c>
      <c r="K23">
        <f t="shared" si="3"/>
        <v>-1.5293692999999848</v>
      </c>
    </row>
    <row r="24" spans="1:11" x14ac:dyDescent="0.2">
      <c r="B24">
        <v>0.9</v>
      </c>
      <c r="C24">
        <v>85</v>
      </c>
      <c r="D24">
        <v>375.40007750000001</v>
      </c>
      <c r="E24">
        <v>375.53143299999999</v>
      </c>
      <c r="F24">
        <v>378.20192050000003</v>
      </c>
      <c r="G24">
        <v>376.37781030000002</v>
      </c>
      <c r="H24">
        <v>1.5810904589999999</v>
      </c>
      <c r="I24">
        <v>2.8018430030000001</v>
      </c>
      <c r="J24">
        <f t="shared" si="2"/>
        <v>1.8241102000000069</v>
      </c>
      <c r="K24">
        <f t="shared" si="3"/>
        <v>-0.9777328000000125</v>
      </c>
    </row>
    <row r="25" spans="1:11" x14ac:dyDescent="0.2">
      <c r="B25">
        <v>1</v>
      </c>
      <c r="C25">
        <v>118</v>
      </c>
      <c r="D25">
        <v>375.34857790000001</v>
      </c>
      <c r="E25">
        <v>376.91128079999999</v>
      </c>
      <c r="F25">
        <v>377.23341590000001</v>
      </c>
      <c r="G25">
        <v>376.49775820000002</v>
      </c>
      <c r="H25">
        <v>1.008168757</v>
      </c>
      <c r="I25">
        <v>1.8848379719999999</v>
      </c>
      <c r="J25">
        <f t="shared" si="2"/>
        <v>0.7356576999999902</v>
      </c>
      <c r="K25">
        <f t="shared" si="3"/>
        <v>-1.1491803000000118</v>
      </c>
    </row>
    <row r="26" spans="1:11" x14ac:dyDescent="0.2">
      <c r="B26">
        <v>1.1000000000000001</v>
      </c>
      <c r="C26">
        <v>157</v>
      </c>
      <c r="D26">
        <v>377.07969530000003</v>
      </c>
      <c r="E26">
        <v>376.06071429999997</v>
      </c>
      <c r="F26">
        <v>378.09537219999999</v>
      </c>
      <c r="G26">
        <v>377.07859389999999</v>
      </c>
      <c r="H26">
        <v>1.0173294239999999</v>
      </c>
      <c r="I26">
        <v>2.034657953</v>
      </c>
      <c r="J26">
        <f t="shared" si="2"/>
        <v>1.0167782999999986</v>
      </c>
      <c r="K26">
        <f t="shared" si="3"/>
        <v>-1.0178796000000148</v>
      </c>
    </row>
    <row r="27" spans="1:11" x14ac:dyDescent="0.2">
      <c r="B27">
        <v>1.2</v>
      </c>
      <c r="C27">
        <v>204</v>
      </c>
      <c r="D27">
        <v>373.67186820000001</v>
      </c>
      <c r="E27">
        <v>376.15773460000003</v>
      </c>
      <c r="F27">
        <v>375.35451510000001</v>
      </c>
      <c r="G27">
        <v>375.06137260000003</v>
      </c>
      <c r="H27">
        <v>1.2685946260000001</v>
      </c>
      <c r="I27">
        <v>2.4858664130000001</v>
      </c>
      <c r="J27">
        <f t="shared" si="2"/>
        <v>1.0963619999999992</v>
      </c>
      <c r="K27">
        <f t="shared" si="3"/>
        <v>-1.3895044000000212</v>
      </c>
    </row>
    <row r="28" spans="1:11" x14ac:dyDescent="0.2">
      <c r="B28">
        <v>1.3</v>
      </c>
      <c r="C28">
        <v>261</v>
      </c>
      <c r="D28">
        <v>374.17906799999997</v>
      </c>
      <c r="E28">
        <v>375.20947059999997</v>
      </c>
      <c r="F28">
        <v>375.51024849999999</v>
      </c>
      <c r="G28">
        <v>374.96626240000001</v>
      </c>
      <c r="H28">
        <v>0.69812107099999998</v>
      </c>
      <c r="I28">
        <v>1.33118045</v>
      </c>
      <c r="J28">
        <f t="shared" si="2"/>
        <v>0.54398609999998371</v>
      </c>
      <c r="K28">
        <f t="shared" si="3"/>
        <v>-0.7871944000000326</v>
      </c>
    </row>
    <row r="29" spans="1:11" x14ac:dyDescent="0.2">
      <c r="J29">
        <f t="shared" si="2"/>
        <v>0</v>
      </c>
      <c r="K29">
        <f t="shared" si="3"/>
        <v>0</v>
      </c>
    </row>
    <row r="30" spans="1:11" x14ac:dyDescent="0.2">
      <c r="J30">
        <f t="shared" si="2"/>
        <v>0</v>
      </c>
      <c r="K30">
        <f t="shared" si="3"/>
        <v>0</v>
      </c>
    </row>
    <row r="31" spans="1:11" x14ac:dyDescent="0.2">
      <c r="A31" s="1">
        <v>0.1</v>
      </c>
      <c r="B31">
        <v>0.6</v>
      </c>
      <c r="C31">
        <v>5</v>
      </c>
      <c r="D31">
        <v>270.42736939999998</v>
      </c>
      <c r="E31">
        <v>263.37188689999999</v>
      </c>
      <c r="F31">
        <v>271.68086840000001</v>
      </c>
      <c r="G31">
        <v>268.49337489999999</v>
      </c>
      <c r="H31">
        <v>4.479402264</v>
      </c>
      <c r="I31">
        <v>8.3089815110000007</v>
      </c>
      <c r="J31">
        <f t="shared" si="2"/>
        <v>3.1874935000000164</v>
      </c>
      <c r="K31">
        <f t="shared" si="3"/>
        <v>-5.1214879999999994</v>
      </c>
    </row>
    <row r="32" spans="1:11" ht="15" x14ac:dyDescent="0.2">
      <c r="A32" s="5" t="s">
        <v>0</v>
      </c>
      <c r="B32">
        <v>0.7</v>
      </c>
      <c r="C32">
        <v>9</v>
      </c>
      <c r="D32">
        <v>269.6388579</v>
      </c>
      <c r="E32">
        <v>264.52709700000003</v>
      </c>
      <c r="F32">
        <v>268.58225010000001</v>
      </c>
      <c r="G32">
        <v>267.58273500000001</v>
      </c>
      <c r="H32">
        <v>2.6984806290000001</v>
      </c>
      <c r="I32">
        <v>5.1117609159999997</v>
      </c>
      <c r="J32">
        <f t="shared" si="2"/>
        <v>2.0561228999999912</v>
      </c>
      <c r="K32">
        <f t="shared" si="3"/>
        <v>-3.0556379999999876</v>
      </c>
    </row>
    <row r="33" spans="2:11" x14ac:dyDescent="0.2">
      <c r="B33">
        <v>0.8</v>
      </c>
      <c r="C33">
        <v>14</v>
      </c>
      <c r="D33">
        <v>270.22513290000001</v>
      </c>
      <c r="E33">
        <v>267.16553720000002</v>
      </c>
      <c r="F33">
        <v>265.65183159999998</v>
      </c>
      <c r="G33">
        <v>267.68083389999998</v>
      </c>
      <c r="H33">
        <v>2.3297895240000002</v>
      </c>
      <c r="I33">
        <v>4.573301302</v>
      </c>
      <c r="J33">
        <f t="shared" si="2"/>
        <v>2.5442990000000236</v>
      </c>
      <c r="K33">
        <f t="shared" si="3"/>
        <v>-2.0290023000000019</v>
      </c>
    </row>
    <row r="34" spans="2:11" x14ac:dyDescent="0.2">
      <c r="B34">
        <v>0.9</v>
      </c>
      <c r="C34">
        <v>21</v>
      </c>
      <c r="D34">
        <v>270.44791359999999</v>
      </c>
      <c r="E34">
        <v>268.51512589999999</v>
      </c>
      <c r="F34">
        <v>268.3654027</v>
      </c>
      <c r="G34">
        <v>269.10948070000001</v>
      </c>
      <c r="H34">
        <v>1.1615317709999999</v>
      </c>
      <c r="I34">
        <v>2.0825108139999999</v>
      </c>
      <c r="J34">
        <f t="shared" si="2"/>
        <v>1.3384328999999866</v>
      </c>
      <c r="K34">
        <f t="shared" si="3"/>
        <v>-0.74407800000000179</v>
      </c>
    </row>
    <row r="35" spans="2:11" x14ac:dyDescent="0.2">
      <c r="B35">
        <v>1</v>
      </c>
      <c r="C35">
        <v>29</v>
      </c>
      <c r="D35">
        <v>267.66012769999998</v>
      </c>
      <c r="E35">
        <v>267.77028080000002</v>
      </c>
      <c r="F35">
        <v>267.03635300000002</v>
      </c>
      <c r="G35">
        <v>267.48892050000001</v>
      </c>
      <c r="H35">
        <v>0.39578587100000001</v>
      </c>
      <c r="I35">
        <v>0.733927844</v>
      </c>
      <c r="J35">
        <f t="shared" si="2"/>
        <v>0.28136030000001711</v>
      </c>
      <c r="K35">
        <f t="shared" si="3"/>
        <v>-0.45256749999998647</v>
      </c>
    </row>
    <row r="36" spans="2:11" x14ac:dyDescent="0.2">
      <c r="B36">
        <v>1.1000000000000001</v>
      </c>
      <c r="C36">
        <v>40</v>
      </c>
      <c r="D36">
        <v>268.28307319999999</v>
      </c>
      <c r="E36">
        <v>268.97650520000002</v>
      </c>
      <c r="F36">
        <v>269.0282588</v>
      </c>
      <c r="G36">
        <v>268.76261240000002</v>
      </c>
      <c r="H36">
        <v>0.41609850900000001</v>
      </c>
      <c r="I36">
        <v>0.74518555200000003</v>
      </c>
      <c r="J36">
        <f t="shared" si="2"/>
        <v>0.26564639999998008</v>
      </c>
      <c r="K36">
        <f t="shared" si="3"/>
        <v>-0.47953920000003336</v>
      </c>
    </row>
    <row r="37" spans="2:11" x14ac:dyDescent="0.2">
      <c r="B37">
        <v>1.2</v>
      </c>
      <c r="C37">
        <v>50</v>
      </c>
      <c r="D37">
        <v>267.59306859999998</v>
      </c>
      <c r="E37">
        <v>267.440628</v>
      </c>
      <c r="F37">
        <v>267.16234839999998</v>
      </c>
      <c r="G37">
        <v>267.3986817</v>
      </c>
      <c r="H37">
        <v>0.21840236699999999</v>
      </c>
      <c r="I37">
        <v>0.43072019700000003</v>
      </c>
      <c r="J37">
        <f t="shared" si="2"/>
        <v>0.1943868999999836</v>
      </c>
      <c r="K37">
        <f t="shared" si="3"/>
        <v>-0.23633330000001251</v>
      </c>
    </row>
    <row r="38" spans="2:11" x14ac:dyDescent="0.2">
      <c r="B38">
        <v>1.3</v>
      </c>
      <c r="C38">
        <v>65</v>
      </c>
      <c r="D38">
        <v>267.19278500000001</v>
      </c>
      <c r="E38">
        <v>267.97302139999999</v>
      </c>
      <c r="F38">
        <v>267.78802730000001</v>
      </c>
      <c r="G38">
        <v>267.65127790000003</v>
      </c>
      <c r="H38">
        <v>0.40769780900000002</v>
      </c>
      <c r="I38">
        <v>0.78023640100000002</v>
      </c>
      <c r="J38">
        <f t="shared" si="2"/>
        <v>0.32174349999996821</v>
      </c>
      <c r="K38">
        <f t="shared" si="3"/>
        <v>-0.4584929000000102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5BE2-67FF-46F7-9E06-AD4075DC8450}">
  <dimension ref="A1:E34"/>
  <sheetViews>
    <sheetView zoomScale="145" zoomScaleNormal="145" workbookViewId="0">
      <selection activeCell="D22" sqref="D22"/>
    </sheetView>
  </sheetViews>
  <sheetFormatPr defaultRowHeight="14.25" x14ac:dyDescent="0.2"/>
  <cols>
    <col min="1" max="1" width="9" style="4"/>
    <col min="2" max="3" width="12" customWidth="1"/>
    <col min="4" max="4" width="12.75" customWidth="1"/>
  </cols>
  <sheetData>
    <row r="1" spans="1:5" x14ac:dyDescent="0.2">
      <c r="A1" s="4" t="s">
        <v>38</v>
      </c>
      <c r="B1" t="s">
        <v>39</v>
      </c>
      <c r="C1" t="s">
        <v>42</v>
      </c>
      <c r="D1" t="s">
        <v>40</v>
      </c>
      <c r="E1" t="s">
        <v>41</v>
      </c>
    </row>
    <row r="2" spans="1:5" x14ac:dyDescent="0.2">
      <c r="A2" s="4">
        <v>0.36</v>
      </c>
      <c r="B2">
        <f t="shared" ref="B2:B19" si="0">SQRT(2)/3-2*(1-SQRT(2)*A2)*(1-SQRT(2)*A2)*(1/SQRT(2)-A2)</f>
        <v>0.30412249231661798</v>
      </c>
      <c r="C2">
        <f>SQRT(A2*A2+(1/SQRT(2)-A2)*(1/SQRT(2)-A2))</f>
        <v>0.50008311063830757</v>
      </c>
      <c r="D2">
        <f>4*C2*C2*C2*PI()/3</f>
        <v>0.52385991877178295</v>
      </c>
      <c r="E2">
        <f>B2/D2</f>
        <v>0.58054163225476207</v>
      </c>
    </row>
    <row r="3" spans="1:5" x14ac:dyDescent="0.2">
      <c r="A3" s="4">
        <v>0.38</v>
      </c>
      <c r="B3">
        <f t="shared" si="0"/>
        <v>0.33140432797788721</v>
      </c>
      <c r="C3">
        <f t="shared" ref="C3:C19" si="1">SQRT(A3*A3+(1/SQRT(2)-A3)*(1/SQRT(2)-A3))</f>
        <v>0.50139689498263129</v>
      </c>
      <c r="D3">
        <f t="shared" ref="D3:D19" si="2">4*C3*C3*C3*PI()/3</f>
        <v>0.52799952250876314</v>
      </c>
      <c r="E3">
        <f t="shared" ref="E3:E19" si="3">B3/D3</f>
        <v>0.62766027969729266</v>
      </c>
    </row>
    <row r="4" spans="1:5" x14ac:dyDescent="0.2">
      <c r="A4" s="4">
        <v>0.4</v>
      </c>
      <c r="B4">
        <f t="shared" si="0"/>
        <v>0.35554593853976552</v>
      </c>
      <c r="C4">
        <f t="shared" si="1"/>
        <v>0.50429611841730637</v>
      </c>
      <c r="D4">
        <f t="shared" si="2"/>
        <v>0.53721172824227048</v>
      </c>
      <c r="E4">
        <f t="shared" si="3"/>
        <v>0.66183577135051352</v>
      </c>
    </row>
    <row r="5" spans="1:5" x14ac:dyDescent="0.2">
      <c r="A5" s="4">
        <v>0.42</v>
      </c>
      <c r="B5">
        <f t="shared" si="0"/>
        <v>0.37673932400225291</v>
      </c>
      <c r="C5">
        <f t="shared" si="1"/>
        <v>0.50875367694327278</v>
      </c>
      <c r="D5">
        <f t="shared" si="2"/>
        <v>0.55158353323754983</v>
      </c>
      <c r="E5">
        <f t="shared" si="3"/>
        <v>0.68301408816713716</v>
      </c>
    </row>
    <row r="6" spans="1:5" x14ac:dyDescent="0.2">
      <c r="A6" s="4">
        <v>0.44</v>
      </c>
      <c r="B6">
        <f t="shared" si="0"/>
        <v>0.39517648436534952</v>
      </c>
      <c r="C6">
        <f t="shared" si="1"/>
        <v>0.51472908656480465</v>
      </c>
      <c r="D6">
        <f t="shared" si="2"/>
        <v>0.57124806253611193</v>
      </c>
      <c r="E6">
        <f t="shared" si="3"/>
        <v>0.69177737358254598</v>
      </c>
    </row>
    <row r="7" spans="1:5" x14ac:dyDescent="0.2">
      <c r="A7" s="4">
        <v>0.46</v>
      </c>
      <c r="B7">
        <f t="shared" si="0"/>
        <v>0.41104941962905522</v>
      </c>
      <c r="C7">
        <f t="shared" si="1"/>
        <v>0.52217024169170756</v>
      </c>
      <c r="D7">
        <f t="shared" si="2"/>
        <v>0.59638259856109466</v>
      </c>
      <c r="E7">
        <f t="shared" si="3"/>
        <v>0.6892377822907696</v>
      </c>
    </row>
    <row r="8" spans="1:5" x14ac:dyDescent="0.2">
      <c r="A8" s="4">
        <v>0.48</v>
      </c>
      <c r="B8">
        <f t="shared" si="0"/>
        <v>0.42455012979337009</v>
      </c>
      <c r="C8">
        <f t="shared" si="1"/>
        <v>0.53101552713730915</v>
      </c>
      <c r="D8">
        <f t="shared" si="2"/>
        <v>0.62720609496074864</v>
      </c>
      <c r="E8">
        <f t="shared" si="3"/>
        <v>0.67689095052550308</v>
      </c>
    </row>
    <row r="9" spans="1:5" x14ac:dyDescent="0.2">
      <c r="A9" s="4">
        <v>0.5</v>
      </c>
      <c r="B9">
        <f t="shared" si="0"/>
        <v>0.43587061485829415</v>
      </c>
      <c r="C9">
        <f t="shared" si="1"/>
        <v>0.5411961001461969</v>
      </c>
      <c r="D9">
        <f t="shared" si="2"/>
        <v>0.66397631013606084</v>
      </c>
      <c r="E9">
        <f t="shared" si="3"/>
        <v>0.65645506956261179</v>
      </c>
    </row>
    <row r="10" spans="1:5" x14ac:dyDescent="0.2">
      <c r="A10" s="4">
        <v>0.52</v>
      </c>
      <c r="B10">
        <f t="shared" si="0"/>
        <v>0.44520287482382731</v>
      </c>
      <c r="C10">
        <f t="shared" si="1"/>
        <v>0.55263817056550713</v>
      </c>
      <c r="D10">
        <f t="shared" si="2"/>
        <v>0.706986700206782</v>
      </c>
      <c r="E10">
        <f t="shared" si="3"/>
        <v>0.62971888253854391</v>
      </c>
    </row>
    <row r="11" spans="1:5" x14ac:dyDescent="0.2">
      <c r="A11" s="4">
        <v>0.54</v>
      </c>
      <c r="B11">
        <f t="shared" si="0"/>
        <v>0.4527389096899696</v>
      </c>
      <c r="C11">
        <f t="shared" si="1"/>
        <v>0.56526513807109013</v>
      </c>
      <c r="D11">
        <f t="shared" si="2"/>
        <v>0.75656320299155055</v>
      </c>
      <c r="E11">
        <f t="shared" si="3"/>
        <v>0.59841518580308994</v>
      </c>
    </row>
    <row r="12" spans="1:5" x14ac:dyDescent="0.2">
      <c r="A12" s="4">
        <v>0.56000000000000005</v>
      </c>
      <c r="B12">
        <f t="shared" si="0"/>
        <v>0.45867071945672105</v>
      </c>
      <c r="C12">
        <f t="shared" si="1"/>
        <v>0.5789994862442166</v>
      </c>
      <c r="D12">
        <f t="shared" si="2"/>
        <v>0.81306102733852237</v>
      </c>
      <c r="E12">
        <f t="shared" si="3"/>
        <v>0.56412828070007959</v>
      </c>
    </row>
    <row r="13" spans="1:5" x14ac:dyDescent="0.2">
      <c r="A13" s="4">
        <v>0.57999999999999996</v>
      </c>
      <c r="B13">
        <f t="shared" si="0"/>
        <v>0.46319030412408163</v>
      </c>
      <c r="C13">
        <f t="shared" si="1"/>
        <v>0.59376437567742713</v>
      </c>
      <c r="D13">
        <f t="shared" si="2"/>
        <v>0.87686153976443315</v>
      </c>
      <c r="E13">
        <f t="shared" si="3"/>
        <v>0.52823653806109072</v>
      </c>
    </row>
    <row r="14" spans="1:5" x14ac:dyDescent="0.2">
      <c r="A14" s="4">
        <v>0.6</v>
      </c>
      <c r="B14">
        <f t="shared" si="0"/>
        <v>0.46648966369205136</v>
      </c>
      <c r="C14">
        <f t="shared" si="1"/>
        <v>0.60948491579049191</v>
      </c>
      <c r="D14">
        <f t="shared" si="2"/>
        <v>0.94836931643411848</v>
      </c>
      <c r="E14">
        <f t="shared" si="3"/>
        <v>0.49188607814312135</v>
      </c>
    </row>
    <row r="15" spans="1:5" x14ac:dyDescent="0.2">
      <c r="A15" s="4">
        <v>0.62</v>
      </c>
      <c r="B15">
        <f t="shared" si="0"/>
        <v>0.46876079816063027</v>
      </c>
      <c r="C15">
        <f t="shared" si="1"/>
        <v>0.62608912410988349</v>
      </c>
      <c r="D15">
        <f t="shared" si="2"/>
        <v>1.02800940579945</v>
      </c>
      <c r="E15">
        <f t="shared" si="3"/>
        <v>0.45598882219962766</v>
      </c>
    </row>
    <row r="16" spans="1:5" x14ac:dyDescent="0.2">
      <c r="A16" s="4">
        <v>0.64</v>
      </c>
      <c r="B16">
        <f t="shared" si="0"/>
        <v>0.47019570752981832</v>
      </c>
      <c r="C16">
        <f t="shared" si="1"/>
        <v>0.64350860140422306</v>
      </c>
      <c r="D16">
        <f t="shared" si="2"/>
        <v>1.1162248274770703</v>
      </c>
      <c r="E16">
        <f t="shared" si="3"/>
        <v>0.42123745678777885</v>
      </c>
    </row>
    <row r="17" spans="1:5" x14ac:dyDescent="0.2">
      <c r="A17" s="4">
        <v>0.66</v>
      </c>
      <c r="B17">
        <f t="shared" si="0"/>
        <v>0.47098639179961549</v>
      </c>
      <c r="C17">
        <f t="shared" si="1"/>
        <v>0.66167896206072419</v>
      </c>
      <c r="D17">
        <f t="shared" si="2"/>
        <v>1.2134743170180817</v>
      </c>
      <c r="E17">
        <f t="shared" si="3"/>
        <v>0.38813049868001237</v>
      </c>
    </row>
    <row r="18" spans="1:5" x14ac:dyDescent="0.2">
      <c r="A18" s="4">
        <v>0.68</v>
      </c>
      <c r="B18">
        <f t="shared" si="0"/>
        <v>0.4713248509700218</v>
      </c>
      <c r="C18">
        <f t="shared" si="1"/>
        <v>0.6805400631750459</v>
      </c>
      <c r="D18">
        <f t="shared" si="2"/>
        <v>1.3202303142422822</v>
      </c>
      <c r="E18">
        <f t="shared" si="3"/>
        <v>0.35700199115676917</v>
      </c>
    </row>
    <row r="19" spans="1:5" x14ac:dyDescent="0.2">
      <c r="A19" s="4">
        <v>0.7</v>
      </c>
      <c r="B19">
        <f t="shared" si="0"/>
        <v>0.47140308504103723</v>
      </c>
      <c r="C19">
        <f t="shared" si="1"/>
        <v>0.70003607502673271</v>
      </c>
      <c r="D19">
        <f t="shared" si="2"/>
        <v>1.4369771844460721</v>
      </c>
      <c r="E19">
        <f t="shared" si="3"/>
        <v>0.32805189264209111</v>
      </c>
    </row>
    <row r="20" spans="1:5" x14ac:dyDescent="0.2">
      <c r="A20"/>
    </row>
    <row r="21" spans="1:5" x14ac:dyDescent="0.2">
      <c r="A21"/>
    </row>
    <row r="22" spans="1:5" x14ac:dyDescent="0.2">
      <c r="A22"/>
    </row>
    <row r="23" spans="1:5" x14ac:dyDescent="0.2">
      <c r="A23"/>
    </row>
    <row r="24" spans="1:5" x14ac:dyDescent="0.2">
      <c r="A24"/>
    </row>
    <row r="25" spans="1:5" x14ac:dyDescent="0.2">
      <c r="A25"/>
    </row>
    <row r="26" spans="1:5" x14ac:dyDescent="0.2">
      <c r="A26"/>
    </row>
    <row r="27" spans="1:5" x14ac:dyDescent="0.2">
      <c r="A27"/>
    </row>
    <row r="28" spans="1:5" x14ac:dyDescent="0.2">
      <c r="A28"/>
    </row>
    <row r="29" spans="1:5" x14ac:dyDescent="0.2">
      <c r="A29"/>
    </row>
    <row r="30" spans="1:5" x14ac:dyDescent="0.2">
      <c r="A30"/>
    </row>
    <row r="31" spans="1:5" x14ac:dyDescent="0.2">
      <c r="A31"/>
    </row>
    <row r="32" spans="1:5" x14ac:dyDescent="0.2">
      <c r="A32"/>
    </row>
    <row r="33" spans="1:1" x14ac:dyDescent="0.2">
      <c r="A33"/>
    </row>
    <row r="34" spans="1:1" x14ac:dyDescent="0.2">
      <c r="A34"/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>
              <from>
                <xdr:col>10</xdr:col>
                <xdr:colOff>247650</xdr:colOff>
                <xdr:row>2</xdr:row>
                <xdr:rowOff>28575</xdr:rowOff>
              </from>
              <to>
                <xdr:col>11</xdr:col>
                <xdr:colOff>285750</xdr:colOff>
                <xdr:row>3</xdr:row>
                <xdr:rowOff>114300</xdr:rowOff>
              </to>
            </anchor>
          </objectPr>
        </oleObject>
      </mc:Choice>
      <mc:Fallback>
        <oleObject progId="Equation.DSMT4" shapeId="2049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352C-6B9E-4BDA-8D8F-9D23ADF0F222}">
  <dimension ref="A1:F76"/>
  <sheetViews>
    <sheetView zoomScale="130" zoomScaleNormal="130" workbookViewId="0">
      <selection activeCell="F59" sqref="F59"/>
    </sheetView>
  </sheetViews>
  <sheetFormatPr defaultRowHeight="14.25" x14ac:dyDescent="0.2"/>
  <cols>
    <col min="1" max="1" width="27.75" customWidth="1"/>
    <col min="2" max="2" width="22" customWidth="1"/>
    <col min="5" max="5" width="20.125" customWidth="1"/>
  </cols>
  <sheetData>
    <row r="1" spans="1:6" x14ac:dyDescent="0.2">
      <c r="A1" t="s">
        <v>33</v>
      </c>
      <c r="B1" t="s">
        <v>43</v>
      </c>
      <c r="E1" t="s">
        <v>44</v>
      </c>
    </row>
    <row r="2" spans="1:6" x14ac:dyDescent="0.2">
      <c r="A2" t="s">
        <v>22</v>
      </c>
      <c r="B2" t="s">
        <v>45</v>
      </c>
      <c r="C2" t="s">
        <v>32</v>
      </c>
      <c r="E2" t="s">
        <v>45</v>
      </c>
      <c r="F2" t="s">
        <v>32</v>
      </c>
    </row>
    <row r="3" spans="1:6" x14ac:dyDescent="0.2">
      <c r="A3" t="s">
        <v>48</v>
      </c>
      <c r="B3">
        <v>1300</v>
      </c>
      <c r="C3">
        <v>263.66986960000003</v>
      </c>
      <c r="E3">
        <v>1300</v>
      </c>
      <c r="F3">
        <v>355.9875169</v>
      </c>
    </row>
    <row r="4" spans="1:6" x14ac:dyDescent="0.2">
      <c r="A4" t="s">
        <v>49</v>
      </c>
      <c r="B4">
        <v>1400</v>
      </c>
      <c r="C4">
        <v>264.86053320000002</v>
      </c>
      <c r="E4">
        <v>1400</v>
      </c>
      <c r="F4">
        <v>361.79590810000002</v>
      </c>
    </row>
    <row r="5" spans="1:6" x14ac:dyDescent="0.2">
      <c r="B5">
        <v>1500</v>
      </c>
      <c r="C5">
        <v>265.93886930000002</v>
      </c>
      <c r="E5">
        <v>1500</v>
      </c>
      <c r="F5">
        <v>367.08699389999998</v>
      </c>
    </row>
    <row r="6" spans="1:6" x14ac:dyDescent="0.2">
      <c r="B6">
        <v>1600</v>
      </c>
      <c r="C6">
        <v>266.9206618</v>
      </c>
      <c r="E6">
        <v>1600</v>
      </c>
      <c r="F6">
        <v>371.92836169999998</v>
      </c>
    </row>
    <row r="7" spans="1:6" x14ac:dyDescent="0.2">
      <c r="B7">
        <v>1700</v>
      </c>
      <c r="C7">
        <v>267.81881479999998</v>
      </c>
      <c r="E7">
        <v>1700</v>
      </c>
      <c r="F7">
        <v>376.3761763</v>
      </c>
    </row>
    <row r="8" spans="1:6" x14ac:dyDescent="0.2">
      <c r="B8">
        <v>1800</v>
      </c>
      <c r="C8">
        <v>268.64398749999998</v>
      </c>
      <c r="E8">
        <v>1800</v>
      </c>
      <c r="F8">
        <v>380.47751460000001</v>
      </c>
    </row>
    <row r="9" spans="1:6" x14ac:dyDescent="0.2">
      <c r="B9">
        <v>1900</v>
      </c>
      <c r="C9">
        <v>269.40506679999999</v>
      </c>
      <c r="E9">
        <v>1900</v>
      </c>
      <c r="F9">
        <v>384.27214609999999</v>
      </c>
    </row>
    <row r="10" spans="1:6" x14ac:dyDescent="0.2">
      <c r="B10">
        <v>2000</v>
      </c>
      <c r="C10">
        <v>270.1095249</v>
      </c>
      <c r="E10">
        <v>2000</v>
      </c>
      <c r="F10">
        <v>387.79390860000001</v>
      </c>
    </row>
    <row r="11" spans="1:6" x14ac:dyDescent="0.2">
      <c r="B11" t="s">
        <v>46</v>
      </c>
      <c r="E11" t="s">
        <v>46</v>
      </c>
    </row>
    <row r="12" spans="1:6" x14ac:dyDescent="0.2">
      <c r="B12">
        <v>1300</v>
      </c>
      <c r="C12">
        <v>416.91099709999997</v>
      </c>
      <c r="E12">
        <v>1300</v>
      </c>
      <c r="F12">
        <v>472.07109880000002</v>
      </c>
    </row>
    <row r="13" spans="1:6" x14ac:dyDescent="0.2">
      <c r="B13">
        <v>1400</v>
      </c>
      <c r="C13">
        <v>418.63106210000001</v>
      </c>
      <c r="E13">
        <v>1400</v>
      </c>
      <c r="F13">
        <v>479.58177310000002</v>
      </c>
    </row>
    <row r="14" spans="1:6" x14ac:dyDescent="0.2">
      <c r="B14">
        <v>1500</v>
      </c>
      <c r="C14">
        <v>420.19851679999999</v>
      </c>
      <c r="E14">
        <v>1500</v>
      </c>
      <c r="F14">
        <v>486.46676760000003</v>
      </c>
    </row>
    <row r="15" spans="1:6" x14ac:dyDescent="0.2">
      <c r="B15">
        <v>1600</v>
      </c>
      <c r="C15">
        <v>421.6336273</v>
      </c>
      <c r="E15">
        <v>1600</v>
      </c>
      <c r="F15">
        <v>492.80304890000002</v>
      </c>
    </row>
    <row r="16" spans="1:6" x14ac:dyDescent="0.2">
      <c r="B16">
        <v>1700</v>
      </c>
      <c r="C16">
        <v>422.95315909999999</v>
      </c>
      <c r="E16">
        <v>1700</v>
      </c>
      <c r="F16">
        <v>498.65527900000001</v>
      </c>
    </row>
    <row r="17" spans="1:6" x14ac:dyDescent="0.2">
      <c r="B17">
        <v>1800</v>
      </c>
      <c r="C17">
        <v>424.17110830000001</v>
      </c>
      <c r="E17">
        <v>1800</v>
      </c>
      <c r="F17">
        <v>504.07820299999997</v>
      </c>
    </row>
    <row r="18" spans="1:6" x14ac:dyDescent="0.2">
      <c r="B18">
        <v>1900</v>
      </c>
      <c r="C18">
        <v>425.29925650000001</v>
      </c>
      <c r="E18">
        <v>1900</v>
      </c>
      <c r="F18">
        <v>509.11849749999999</v>
      </c>
    </row>
    <row r="19" spans="1:6" x14ac:dyDescent="0.2">
      <c r="B19">
        <v>2000</v>
      </c>
      <c r="C19">
        <v>426.34759609999998</v>
      </c>
      <c r="E19">
        <v>2000</v>
      </c>
      <c r="F19">
        <v>513.8162178</v>
      </c>
    </row>
    <row r="21" spans="1:6" x14ac:dyDescent="0.2">
      <c r="A21" t="s">
        <v>4</v>
      </c>
      <c r="B21" t="s">
        <v>45</v>
      </c>
      <c r="C21" t="s">
        <v>32</v>
      </c>
      <c r="E21" t="s">
        <v>45</v>
      </c>
      <c r="F21" t="s">
        <v>32</v>
      </c>
    </row>
    <row r="22" spans="1:6" x14ac:dyDescent="0.2">
      <c r="B22">
        <v>1300</v>
      </c>
      <c r="C22">
        <v>282.5925823</v>
      </c>
      <c r="E22">
        <v>1300</v>
      </c>
      <c r="F22">
        <v>462.81030829999997</v>
      </c>
    </row>
    <row r="23" spans="1:6" x14ac:dyDescent="0.2">
      <c r="B23">
        <v>1400</v>
      </c>
      <c r="C23">
        <v>284.32817779999999</v>
      </c>
      <c r="E23">
        <v>1400</v>
      </c>
      <c r="F23">
        <v>473.55128150000002</v>
      </c>
    </row>
    <row r="24" spans="1:6" x14ac:dyDescent="0.2">
      <c r="B24">
        <v>1500</v>
      </c>
      <c r="C24">
        <v>285.8947354</v>
      </c>
      <c r="E24">
        <v>1500</v>
      </c>
      <c r="F24">
        <v>483.41633109999998</v>
      </c>
    </row>
    <row r="25" spans="1:6" x14ac:dyDescent="0.2">
      <c r="B25">
        <v>1600</v>
      </c>
      <c r="C25">
        <v>287.31580339999999</v>
      </c>
      <c r="E25">
        <v>1600</v>
      </c>
      <c r="F25">
        <v>492.50840640000001</v>
      </c>
    </row>
    <row r="26" spans="1:6" x14ac:dyDescent="0.2">
      <c r="B26">
        <v>1700</v>
      </c>
      <c r="C26">
        <v>288.61075019999998</v>
      </c>
      <c r="E26">
        <v>1700</v>
      </c>
      <c r="F26">
        <v>500.91493159999999</v>
      </c>
    </row>
    <row r="27" spans="1:6" x14ac:dyDescent="0.2">
      <c r="B27">
        <v>1800</v>
      </c>
      <c r="C27">
        <v>289.79565259999998</v>
      </c>
      <c r="E27">
        <v>1800</v>
      </c>
      <c r="F27">
        <v>508.71062640000002</v>
      </c>
    </row>
    <row r="28" spans="1:6" x14ac:dyDescent="0.2">
      <c r="B28">
        <v>1900</v>
      </c>
      <c r="C28">
        <v>290.88396610000001</v>
      </c>
      <c r="E28">
        <v>1900</v>
      </c>
      <c r="F28">
        <v>515.95973249999997</v>
      </c>
    </row>
    <row r="29" spans="1:6" x14ac:dyDescent="0.2">
      <c r="B29">
        <v>2000</v>
      </c>
      <c r="C29">
        <v>291.88703859999998</v>
      </c>
      <c r="E29">
        <v>2000</v>
      </c>
      <c r="F29">
        <v>522.71778849999998</v>
      </c>
    </row>
    <row r="30" spans="1:6" x14ac:dyDescent="0.2">
      <c r="B30" t="s">
        <v>47</v>
      </c>
      <c r="E30" t="s">
        <v>46</v>
      </c>
    </row>
    <row r="31" spans="1:6" x14ac:dyDescent="0.2">
      <c r="B31">
        <v>1300</v>
      </c>
      <c r="C31">
        <v>454.04932780000001</v>
      </c>
      <c r="E31">
        <v>1300</v>
      </c>
      <c r="F31">
        <v>649.97472579999999</v>
      </c>
    </row>
    <row r="32" spans="1:6" x14ac:dyDescent="0.2">
      <c r="B32">
        <v>1400</v>
      </c>
      <c r="C32">
        <v>457.48195679999998</v>
      </c>
      <c r="E32">
        <v>1400</v>
      </c>
      <c r="F32">
        <v>668.51470359999996</v>
      </c>
    </row>
    <row r="33" spans="1:6" x14ac:dyDescent="0.2">
      <c r="B33">
        <v>1500</v>
      </c>
      <c r="C33">
        <v>460.63254920000003</v>
      </c>
      <c r="E33">
        <v>1500</v>
      </c>
      <c r="F33">
        <v>685.86147110000002</v>
      </c>
    </row>
    <row r="34" spans="1:6" x14ac:dyDescent="0.2">
      <c r="B34">
        <v>1600</v>
      </c>
      <c r="C34">
        <v>463.534493</v>
      </c>
      <c r="E34">
        <v>1600</v>
      </c>
      <c r="F34">
        <v>702.12662739999996</v>
      </c>
    </row>
    <row r="35" spans="1:6" x14ac:dyDescent="0.2">
      <c r="B35">
        <v>1700</v>
      </c>
      <c r="C35">
        <v>466.21610629999998</v>
      </c>
      <c r="E35">
        <v>1700</v>
      </c>
      <c r="F35">
        <v>717.40827549999995</v>
      </c>
    </row>
    <row r="36" spans="1:6" x14ac:dyDescent="0.2">
      <c r="B36">
        <v>1800</v>
      </c>
      <c r="C36">
        <v>468.70156420000001</v>
      </c>
      <c r="E36">
        <v>1800</v>
      </c>
      <c r="F36">
        <v>731.79300260000002</v>
      </c>
    </row>
    <row r="37" spans="1:6" x14ac:dyDescent="0.2">
      <c r="B37">
        <v>1900</v>
      </c>
      <c r="C37">
        <v>471.01163000000003</v>
      </c>
      <c r="E37">
        <v>1900</v>
      </c>
      <c r="F37">
        <v>745.35752149999996</v>
      </c>
    </row>
    <row r="38" spans="1:6" x14ac:dyDescent="0.2">
      <c r="B38">
        <v>2000</v>
      </c>
      <c r="C38">
        <v>473.16423639999999</v>
      </c>
      <c r="E38">
        <v>2000</v>
      </c>
      <c r="F38">
        <v>758.17003920000002</v>
      </c>
    </row>
    <row r="40" spans="1:6" x14ac:dyDescent="0.2">
      <c r="A40" t="s">
        <v>5</v>
      </c>
      <c r="B40" t="s">
        <v>45</v>
      </c>
      <c r="C40" t="s">
        <v>32</v>
      </c>
      <c r="E40" t="s">
        <v>45</v>
      </c>
      <c r="F40" t="s">
        <v>32</v>
      </c>
    </row>
    <row r="41" spans="1:6" x14ac:dyDescent="0.2">
      <c r="B41">
        <v>1300</v>
      </c>
      <c r="C41">
        <v>259.11301270000001</v>
      </c>
      <c r="E41">
        <v>1300</v>
      </c>
      <c r="F41">
        <v>334.55423689999998</v>
      </c>
    </row>
    <row r="42" spans="1:6" x14ac:dyDescent="0.2">
      <c r="B42">
        <v>1400</v>
      </c>
      <c r="C42">
        <v>259.97050400000001</v>
      </c>
      <c r="E42">
        <v>1400</v>
      </c>
      <c r="F42">
        <v>338.74316240000002</v>
      </c>
    </row>
    <row r="43" spans="1:6" x14ac:dyDescent="0.2">
      <c r="B43">
        <v>1500</v>
      </c>
      <c r="C43">
        <v>260.73513120000001</v>
      </c>
      <c r="E43">
        <v>1500</v>
      </c>
      <c r="F43">
        <v>342.50684919999998</v>
      </c>
    </row>
    <row r="44" spans="1:6" x14ac:dyDescent="0.2">
      <c r="B44">
        <v>1600</v>
      </c>
      <c r="C44">
        <v>261.4212048</v>
      </c>
      <c r="E44">
        <v>1600</v>
      </c>
      <c r="F44">
        <v>345.90692139999999</v>
      </c>
    </row>
    <row r="45" spans="1:6" x14ac:dyDescent="0.2">
      <c r="B45">
        <v>1700</v>
      </c>
      <c r="C45">
        <v>262.04023869999997</v>
      </c>
      <c r="E45">
        <v>1700</v>
      </c>
      <c r="F45">
        <v>348.99364500000001</v>
      </c>
    </row>
    <row r="46" spans="1:6" x14ac:dyDescent="0.2">
      <c r="B46">
        <v>1800</v>
      </c>
      <c r="C46">
        <v>262.60160130000003</v>
      </c>
      <c r="E46">
        <v>1800</v>
      </c>
      <c r="F46">
        <v>351.8084288</v>
      </c>
    </row>
    <row r="47" spans="1:6" x14ac:dyDescent="0.2">
      <c r="B47">
        <v>1900</v>
      </c>
      <c r="C47">
        <v>263.11299320000001</v>
      </c>
      <c r="E47">
        <v>1900</v>
      </c>
      <c r="F47">
        <v>354.38569330000001</v>
      </c>
    </row>
    <row r="48" spans="1:6" x14ac:dyDescent="0.2">
      <c r="B48">
        <v>2000</v>
      </c>
      <c r="C48">
        <v>263.58080239999998</v>
      </c>
      <c r="E48">
        <v>2000</v>
      </c>
      <c r="F48">
        <v>356.75428540000001</v>
      </c>
    </row>
    <row r="49" spans="1:6" x14ac:dyDescent="0.2">
      <c r="B49" t="s">
        <v>46</v>
      </c>
      <c r="E49" t="s">
        <v>46</v>
      </c>
    </row>
    <row r="50" spans="1:6" x14ac:dyDescent="0.2">
      <c r="B50">
        <v>1300</v>
      </c>
      <c r="C50">
        <v>412.87527180000001</v>
      </c>
      <c r="E50">
        <v>1300</v>
      </c>
      <c r="F50">
        <v>453.21394709999998</v>
      </c>
    </row>
    <row r="51" spans="1:6" x14ac:dyDescent="0.2">
      <c r="B51">
        <v>1400</v>
      </c>
      <c r="C51">
        <v>414.22547839999999</v>
      </c>
      <c r="E51">
        <v>1400</v>
      </c>
      <c r="F51">
        <v>459.00017780000002</v>
      </c>
    </row>
    <row r="52" spans="1:6" x14ac:dyDescent="0.2">
      <c r="B52">
        <v>1500</v>
      </c>
      <c r="C52">
        <v>415.43830450000002</v>
      </c>
      <c r="E52">
        <v>1500</v>
      </c>
      <c r="F52">
        <v>464.23231299999998</v>
      </c>
    </row>
    <row r="53" spans="1:6" x14ac:dyDescent="0.2">
      <c r="B53">
        <v>1600</v>
      </c>
      <c r="C53">
        <v>416.53370230000002</v>
      </c>
      <c r="E53">
        <v>1600</v>
      </c>
      <c r="F53">
        <v>468.98630700000001</v>
      </c>
    </row>
    <row r="54" spans="1:6" x14ac:dyDescent="0.2">
      <c r="B54">
        <v>1700</v>
      </c>
      <c r="C54">
        <v>417.52793880000002</v>
      </c>
      <c r="E54">
        <v>1700</v>
      </c>
      <c r="F54">
        <v>473.3248385</v>
      </c>
    </row>
    <row r="55" spans="1:6" x14ac:dyDescent="0.2">
      <c r="B55">
        <v>1800</v>
      </c>
      <c r="C55">
        <v>418.43440900000002</v>
      </c>
      <c r="E55">
        <v>1800</v>
      </c>
      <c r="F55">
        <v>477.30008980000002</v>
      </c>
    </row>
    <row r="56" spans="1:6" x14ac:dyDescent="0.2">
      <c r="B56">
        <v>1900</v>
      </c>
      <c r="C56">
        <v>419.26424309999999</v>
      </c>
      <c r="E56">
        <v>1900</v>
      </c>
      <c r="F56">
        <v>480.95585540000002</v>
      </c>
    </row>
    <row r="57" spans="1:6" x14ac:dyDescent="0.2">
      <c r="B57">
        <v>2000</v>
      </c>
      <c r="C57">
        <v>420.02676539999999</v>
      </c>
      <c r="E57">
        <v>2000</v>
      </c>
      <c r="F57">
        <v>484.32916230000001</v>
      </c>
    </row>
    <row r="59" spans="1:6" x14ac:dyDescent="0.2">
      <c r="A59" t="s">
        <v>6</v>
      </c>
      <c r="B59" t="s">
        <v>45</v>
      </c>
      <c r="C59" t="s">
        <v>32</v>
      </c>
      <c r="E59" t="s">
        <v>45</v>
      </c>
      <c r="F59" t="s">
        <v>32</v>
      </c>
    </row>
    <row r="60" spans="1:6" x14ac:dyDescent="0.2">
      <c r="B60">
        <v>1300</v>
      </c>
      <c r="C60">
        <v>259.29795840000003</v>
      </c>
      <c r="E60">
        <v>1300</v>
      </c>
      <c r="F60">
        <v>336.88977440000002</v>
      </c>
    </row>
    <row r="61" spans="1:6" x14ac:dyDescent="0.2">
      <c r="B61">
        <v>1400</v>
      </c>
      <c r="C61">
        <v>260.17768160000003</v>
      </c>
      <c r="E61">
        <v>1400</v>
      </c>
      <c r="F61">
        <v>341.38195949999999</v>
      </c>
    </row>
    <row r="62" spans="1:6" x14ac:dyDescent="0.2">
      <c r="B62">
        <v>1500</v>
      </c>
      <c r="C62">
        <v>260.96357749999999</v>
      </c>
      <c r="E62">
        <v>1500</v>
      </c>
      <c r="F62">
        <v>345.43922379999998</v>
      </c>
    </row>
    <row r="63" spans="1:6" x14ac:dyDescent="0.2">
      <c r="B63">
        <v>1600</v>
      </c>
      <c r="C63">
        <v>261.66993350000001</v>
      </c>
      <c r="E63">
        <v>1600</v>
      </c>
      <c r="F63">
        <v>349.12229100000002</v>
      </c>
    </row>
    <row r="64" spans="1:6" x14ac:dyDescent="0.2">
      <c r="B64">
        <v>1700</v>
      </c>
      <c r="C64">
        <v>262.30826990000003</v>
      </c>
      <c r="E64">
        <v>1700</v>
      </c>
      <c r="F64">
        <v>352.48099930000001</v>
      </c>
    </row>
    <row r="65" spans="2:6" x14ac:dyDescent="0.2">
      <c r="B65">
        <v>1800</v>
      </c>
      <c r="C65">
        <v>262.8879799</v>
      </c>
      <c r="E65">
        <v>1800</v>
      </c>
      <c r="F65">
        <v>355.5566536</v>
      </c>
    </row>
    <row r="66" spans="2:6" x14ac:dyDescent="0.2">
      <c r="B66">
        <v>1900</v>
      </c>
      <c r="C66">
        <v>263.4168004</v>
      </c>
      <c r="E66">
        <v>1900</v>
      </c>
      <c r="F66">
        <v>358.38378879999999</v>
      </c>
    </row>
    <row r="67" spans="2:6" x14ac:dyDescent="0.2">
      <c r="B67">
        <v>2000</v>
      </c>
      <c r="C67">
        <v>263.90116180000001</v>
      </c>
      <c r="E67">
        <v>2000</v>
      </c>
      <c r="F67">
        <v>360.99151019999999</v>
      </c>
    </row>
    <row r="68" spans="2:6" x14ac:dyDescent="0.2">
      <c r="B68" t="s">
        <v>46</v>
      </c>
      <c r="E68" t="s">
        <v>46</v>
      </c>
    </row>
    <row r="69" spans="2:6" x14ac:dyDescent="0.2">
      <c r="B69">
        <v>1300</v>
      </c>
      <c r="C69">
        <v>412.8883222</v>
      </c>
      <c r="E69">
        <v>1300</v>
      </c>
      <c r="F69">
        <v>453.35964460000002</v>
      </c>
    </row>
    <row r="70" spans="2:6" x14ac:dyDescent="0.2">
      <c r="B70">
        <v>1400</v>
      </c>
      <c r="C70">
        <v>414.24305570000001</v>
      </c>
      <c r="E70">
        <v>1400</v>
      </c>
      <c r="F70">
        <v>459.19754940000001</v>
      </c>
    </row>
    <row r="71" spans="2:6" x14ac:dyDescent="0.2">
      <c r="B71">
        <v>1500</v>
      </c>
      <c r="C71">
        <v>415.46074470000002</v>
      </c>
      <c r="E71">
        <v>1500</v>
      </c>
      <c r="F71">
        <v>464.4856231</v>
      </c>
    </row>
    <row r="72" spans="2:6" x14ac:dyDescent="0.2">
      <c r="B72">
        <v>1600</v>
      </c>
      <c r="C72">
        <v>416.56123680000002</v>
      </c>
      <c r="E72">
        <v>1600</v>
      </c>
      <c r="F72">
        <v>469.29863640000002</v>
      </c>
    </row>
    <row r="73" spans="2:6" x14ac:dyDescent="0.2">
      <c r="B73">
        <v>1700</v>
      </c>
      <c r="C73">
        <v>417.56071459999998</v>
      </c>
      <c r="E73">
        <v>1700</v>
      </c>
      <c r="F73">
        <v>473.69828899999999</v>
      </c>
    </row>
    <row r="74" spans="2:6" x14ac:dyDescent="0.2">
      <c r="B74">
        <v>1800</v>
      </c>
      <c r="C74">
        <v>418.47250580000002</v>
      </c>
      <c r="E74">
        <v>1800</v>
      </c>
      <c r="F74">
        <v>477.73596750000002</v>
      </c>
    </row>
    <row r="75" spans="2:6" x14ac:dyDescent="0.2">
      <c r="B75">
        <v>1900</v>
      </c>
      <c r="C75">
        <v>419.30768740000002</v>
      </c>
      <c r="E75">
        <v>1900</v>
      </c>
      <c r="F75">
        <v>481.45482770000001</v>
      </c>
    </row>
    <row r="76" spans="2:6" x14ac:dyDescent="0.2">
      <c r="B76">
        <v>2000</v>
      </c>
      <c r="C76">
        <v>420.07554290000002</v>
      </c>
      <c r="E76">
        <v>2000</v>
      </c>
      <c r="F76">
        <v>484.89138930000001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DF16-3B13-4F90-8DC5-3CCBD7A931B3}">
  <dimension ref="A1:F92"/>
  <sheetViews>
    <sheetView zoomScale="115" zoomScaleNormal="115" workbookViewId="0">
      <selection activeCell="D95" sqref="D95"/>
    </sheetView>
  </sheetViews>
  <sheetFormatPr defaultRowHeight="14.25" x14ac:dyDescent="0.2"/>
  <cols>
    <col min="1" max="1" width="19.75" customWidth="1"/>
    <col min="2" max="2" width="15.125" customWidth="1"/>
    <col min="4" max="4" width="12.375" customWidth="1"/>
    <col min="5" max="5" width="15" customWidth="1"/>
    <col min="6" max="6" width="10.5" customWidth="1"/>
  </cols>
  <sheetData>
    <row r="1" spans="1:6" x14ac:dyDescent="0.2">
      <c r="A1" t="s">
        <v>33</v>
      </c>
      <c r="B1" t="s">
        <v>43</v>
      </c>
      <c r="E1" t="s">
        <v>44</v>
      </c>
    </row>
    <row r="2" spans="1:6" x14ac:dyDescent="0.2">
      <c r="A2" t="s">
        <v>7</v>
      </c>
      <c r="B2" t="s">
        <v>52</v>
      </c>
      <c r="C2" t="s">
        <v>32</v>
      </c>
      <c r="E2" t="s">
        <v>52</v>
      </c>
      <c r="F2" t="s">
        <v>32</v>
      </c>
    </row>
    <row r="3" spans="1:6" x14ac:dyDescent="0.2">
      <c r="A3" t="s">
        <v>48</v>
      </c>
      <c r="B3">
        <v>10000</v>
      </c>
      <c r="C3">
        <v>204.74761810000001</v>
      </c>
      <c r="E3">
        <v>10000</v>
      </c>
      <c r="F3">
        <v>122.6761137</v>
      </c>
    </row>
    <row r="4" spans="1:6" x14ac:dyDescent="0.2">
      <c r="A4" t="s">
        <v>49</v>
      </c>
      <c r="B4">
        <v>100000</v>
      </c>
      <c r="C4">
        <v>206.56617410000001</v>
      </c>
      <c r="E4">
        <v>100000</v>
      </c>
      <c r="F4">
        <v>128.66791140000001</v>
      </c>
    </row>
    <row r="5" spans="1:6" x14ac:dyDescent="0.2">
      <c r="A5" t="s">
        <v>50</v>
      </c>
      <c r="B5">
        <v>1000000</v>
      </c>
      <c r="C5">
        <v>221.49630239999999</v>
      </c>
      <c r="E5">
        <v>1000000</v>
      </c>
      <c r="F5">
        <v>179.90624969999999</v>
      </c>
    </row>
    <row r="6" spans="1:6" x14ac:dyDescent="0.2">
      <c r="B6">
        <v>10000000</v>
      </c>
      <c r="C6">
        <v>270.1095249</v>
      </c>
      <c r="E6">
        <v>10000000</v>
      </c>
      <c r="F6">
        <v>387.79390860000001</v>
      </c>
    </row>
    <row r="7" spans="1:6" x14ac:dyDescent="0.2">
      <c r="B7">
        <v>25000000</v>
      </c>
      <c r="C7">
        <v>286.17558819999999</v>
      </c>
      <c r="E7">
        <v>25000000</v>
      </c>
      <c r="F7">
        <v>475.78994669999997</v>
      </c>
    </row>
    <row r="8" spans="1:6" x14ac:dyDescent="0.2">
      <c r="B8">
        <v>50000000</v>
      </c>
      <c r="C8">
        <v>293.65243500000003</v>
      </c>
      <c r="E8">
        <v>50000000</v>
      </c>
      <c r="F8">
        <v>521.44572960000005</v>
      </c>
    </row>
    <row r="9" spans="1:6" x14ac:dyDescent="0.2">
      <c r="B9">
        <v>75000000</v>
      </c>
      <c r="C9">
        <v>296.52328010000002</v>
      </c>
      <c r="E9">
        <v>75000000</v>
      </c>
      <c r="F9">
        <v>539.95125080000003</v>
      </c>
    </row>
    <row r="10" spans="1:6" x14ac:dyDescent="0.2">
      <c r="B10">
        <v>100000000</v>
      </c>
      <c r="C10">
        <v>298.05197099999998</v>
      </c>
      <c r="E10">
        <v>100000000</v>
      </c>
      <c r="F10">
        <v>550.05522259999998</v>
      </c>
    </row>
    <row r="11" spans="1:6" x14ac:dyDescent="0.2">
      <c r="B11">
        <v>125000000</v>
      </c>
      <c r="C11">
        <v>299.00476850000001</v>
      </c>
      <c r="E11">
        <v>125000000</v>
      </c>
      <c r="F11">
        <v>556.44709929999999</v>
      </c>
    </row>
    <row r="12" spans="1:6" x14ac:dyDescent="0.2">
      <c r="B12">
        <v>1000000000</v>
      </c>
      <c r="C12">
        <v>302.66286000000002</v>
      </c>
      <c r="E12">
        <v>1000000000</v>
      </c>
      <c r="F12">
        <v>581.74096540000005</v>
      </c>
    </row>
    <row r="13" spans="1:6" x14ac:dyDescent="0.2">
      <c r="B13" t="s">
        <v>51</v>
      </c>
      <c r="E13" t="s">
        <v>51</v>
      </c>
    </row>
    <row r="14" spans="1:6" x14ac:dyDescent="0.2">
      <c r="B14">
        <v>10000</v>
      </c>
      <c r="C14">
        <v>345.42362450000002</v>
      </c>
      <c r="E14">
        <v>10000</v>
      </c>
      <c r="F14">
        <v>206.58173909999999</v>
      </c>
    </row>
    <row r="15" spans="1:6" x14ac:dyDescent="0.2">
      <c r="B15">
        <v>100000</v>
      </c>
      <c r="C15">
        <v>347.25190529999998</v>
      </c>
      <c r="E15">
        <v>100000</v>
      </c>
      <c r="F15">
        <v>212.59741930000001</v>
      </c>
    </row>
    <row r="16" spans="1:6" x14ac:dyDescent="0.2">
      <c r="B16">
        <v>1000000</v>
      </c>
      <c r="C16">
        <v>362.96782630000001</v>
      </c>
      <c r="E16">
        <v>1000000</v>
      </c>
      <c r="F16">
        <v>265.49076739999998</v>
      </c>
    </row>
    <row r="17" spans="1:6" x14ac:dyDescent="0.2">
      <c r="B17">
        <v>10000000</v>
      </c>
      <c r="C17">
        <v>426.34759609999998</v>
      </c>
      <c r="E17">
        <v>10000000</v>
      </c>
      <c r="F17">
        <v>513.8162178</v>
      </c>
    </row>
    <row r="18" spans="1:6" x14ac:dyDescent="0.2">
      <c r="B18">
        <v>25000000</v>
      </c>
      <c r="C18">
        <v>452.56971199999998</v>
      </c>
      <c r="E18">
        <v>25000000</v>
      </c>
      <c r="F18">
        <v>638.30573419999996</v>
      </c>
    </row>
    <row r="19" spans="1:6" x14ac:dyDescent="0.2">
      <c r="B19">
        <v>50000000</v>
      </c>
      <c r="C19">
        <v>465.81565949999998</v>
      </c>
      <c r="E19">
        <v>50000000</v>
      </c>
      <c r="F19">
        <v>707.6595509</v>
      </c>
    </row>
    <row r="20" spans="1:6" x14ac:dyDescent="0.2">
      <c r="B20">
        <v>75000000</v>
      </c>
      <c r="C20">
        <v>471.0756331</v>
      </c>
      <c r="E20">
        <v>75000000</v>
      </c>
      <c r="F20">
        <v>736.64759059999994</v>
      </c>
    </row>
    <row r="21" spans="1:6" x14ac:dyDescent="0.2">
      <c r="B21">
        <v>100000000</v>
      </c>
      <c r="C21">
        <v>473.91198630000002</v>
      </c>
      <c r="E21">
        <v>100000000</v>
      </c>
      <c r="F21">
        <v>752.66208280000001</v>
      </c>
    </row>
    <row r="22" spans="1:6" x14ac:dyDescent="0.2">
      <c r="B22">
        <v>125000000</v>
      </c>
      <c r="C22">
        <v>475.69032479999998</v>
      </c>
      <c r="E22">
        <v>125000000</v>
      </c>
      <c r="F22">
        <v>762.84892090000005</v>
      </c>
    </row>
    <row r="23" spans="1:6" x14ac:dyDescent="0.2">
      <c r="B23">
        <v>1000000000</v>
      </c>
      <c r="C23">
        <v>482.52128950000002</v>
      </c>
      <c r="E23">
        <v>1000000000</v>
      </c>
      <c r="F23">
        <v>803.13020870000003</v>
      </c>
    </row>
    <row r="25" spans="1:6" x14ac:dyDescent="0.2">
      <c r="A25" t="s">
        <v>4</v>
      </c>
      <c r="B25" t="s">
        <v>52</v>
      </c>
      <c r="C25" t="s">
        <v>32</v>
      </c>
      <c r="E25" t="s">
        <v>52</v>
      </c>
      <c r="F25" t="s">
        <v>32</v>
      </c>
    </row>
    <row r="26" spans="1:6" x14ac:dyDescent="0.2">
      <c r="B26">
        <v>10000</v>
      </c>
      <c r="C26">
        <v>291.88703859999998</v>
      </c>
      <c r="E26">
        <v>10000</v>
      </c>
      <c r="F26">
        <v>522.71778849999998</v>
      </c>
    </row>
    <row r="27" spans="1:6" x14ac:dyDescent="0.2">
      <c r="B27">
        <v>100000</v>
      </c>
      <c r="C27">
        <v>291.88703859999998</v>
      </c>
      <c r="E27">
        <v>100000</v>
      </c>
      <c r="F27">
        <v>522.71778849999998</v>
      </c>
    </row>
    <row r="28" spans="1:6" x14ac:dyDescent="0.2">
      <c r="B28">
        <v>1000000</v>
      </c>
      <c r="C28">
        <v>291.88703859999998</v>
      </c>
      <c r="E28">
        <v>1000000</v>
      </c>
      <c r="F28">
        <v>522.71778849999998</v>
      </c>
    </row>
    <row r="29" spans="1:6" x14ac:dyDescent="0.2">
      <c r="B29">
        <v>10000000</v>
      </c>
      <c r="C29">
        <v>291.88703859999998</v>
      </c>
      <c r="E29">
        <v>10000000</v>
      </c>
      <c r="F29">
        <v>522.71778849999998</v>
      </c>
    </row>
    <row r="30" spans="1:6" x14ac:dyDescent="0.2">
      <c r="B30">
        <v>25000000</v>
      </c>
      <c r="C30">
        <v>291.88703859999998</v>
      </c>
      <c r="E30">
        <v>25000000</v>
      </c>
      <c r="F30">
        <v>522.71778849999998</v>
      </c>
    </row>
    <row r="31" spans="1:6" x14ac:dyDescent="0.2">
      <c r="B31">
        <v>50000000</v>
      </c>
      <c r="C31">
        <v>291.88703859999998</v>
      </c>
      <c r="E31">
        <v>50000000</v>
      </c>
      <c r="F31">
        <v>522.71778849999998</v>
      </c>
    </row>
    <row r="32" spans="1:6" x14ac:dyDescent="0.2">
      <c r="B32">
        <v>75000000</v>
      </c>
      <c r="C32">
        <v>291.88703859999998</v>
      </c>
      <c r="E32">
        <v>75000000</v>
      </c>
      <c r="F32">
        <v>522.71778849999998</v>
      </c>
    </row>
    <row r="33" spans="1:6" x14ac:dyDescent="0.2">
      <c r="B33">
        <v>100000000</v>
      </c>
      <c r="C33">
        <v>291.88703859999998</v>
      </c>
      <c r="E33">
        <v>100000000</v>
      </c>
      <c r="F33">
        <v>522.71778849999998</v>
      </c>
    </row>
    <row r="34" spans="1:6" x14ac:dyDescent="0.2">
      <c r="B34">
        <v>125000000</v>
      </c>
      <c r="C34">
        <v>291.88703859999998</v>
      </c>
      <c r="E34">
        <v>125000000</v>
      </c>
      <c r="F34">
        <v>522.71778849999998</v>
      </c>
    </row>
    <row r="35" spans="1:6" x14ac:dyDescent="0.2">
      <c r="B35">
        <v>1000000000</v>
      </c>
      <c r="C35">
        <v>291.88703859999998</v>
      </c>
      <c r="E35">
        <v>1000000000</v>
      </c>
      <c r="F35">
        <v>522.71778849999998</v>
      </c>
    </row>
    <row r="36" spans="1:6" x14ac:dyDescent="0.2">
      <c r="B36" t="s">
        <v>51</v>
      </c>
      <c r="E36" t="s">
        <v>51</v>
      </c>
    </row>
    <row r="37" spans="1:6" x14ac:dyDescent="0.2">
      <c r="B37">
        <v>10000</v>
      </c>
      <c r="C37">
        <v>473.16423639999999</v>
      </c>
      <c r="E37">
        <v>10000</v>
      </c>
      <c r="F37">
        <v>758.17003920000002</v>
      </c>
    </row>
    <row r="38" spans="1:6" x14ac:dyDescent="0.2">
      <c r="B38">
        <v>100000</v>
      </c>
      <c r="C38">
        <v>473.16423639999999</v>
      </c>
      <c r="E38">
        <v>100000</v>
      </c>
      <c r="F38">
        <v>758.17003920000002</v>
      </c>
    </row>
    <row r="39" spans="1:6" x14ac:dyDescent="0.2">
      <c r="B39">
        <v>1000000</v>
      </c>
      <c r="C39">
        <v>473.16423639999999</v>
      </c>
      <c r="E39">
        <v>1000000</v>
      </c>
      <c r="F39">
        <v>758.17003920000002</v>
      </c>
    </row>
    <row r="40" spans="1:6" x14ac:dyDescent="0.2">
      <c r="B40">
        <v>10000000</v>
      </c>
      <c r="C40">
        <v>473.16423639999999</v>
      </c>
      <c r="E40">
        <v>10000000</v>
      </c>
      <c r="F40">
        <v>758.17003920000002</v>
      </c>
    </row>
    <row r="41" spans="1:6" x14ac:dyDescent="0.2">
      <c r="B41">
        <v>25000000</v>
      </c>
      <c r="C41">
        <v>473.16423639999999</v>
      </c>
      <c r="E41">
        <v>25000000</v>
      </c>
      <c r="F41">
        <v>758.17003920000002</v>
      </c>
    </row>
    <row r="42" spans="1:6" x14ac:dyDescent="0.2">
      <c r="B42">
        <v>50000000</v>
      </c>
      <c r="C42">
        <v>473.16423639999999</v>
      </c>
      <c r="E42">
        <v>50000000</v>
      </c>
      <c r="F42">
        <v>758.17003920000002</v>
      </c>
    </row>
    <row r="43" spans="1:6" x14ac:dyDescent="0.2">
      <c r="B43">
        <v>75000000</v>
      </c>
      <c r="C43">
        <v>473.16423639999999</v>
      </c>
      <c r="E43">
        <v>75000000</v>
      </c>
      <c r="F43">
        <v>758.17003920000002</v>
      </c>
    </row>
    <row r="44" spans="1:6" x14ac:dyDescent="0.2">
      <c r="B44">
        <v>100000000</v>
      </c>
      <c r="C44">
        <v>473.16423639999999</v>
      </c>
      <c r="E44">
        <v>100000000</v>
      </c>
      <c r="F44">
        <v>758.17003920000002</v>
      </c>
    </row>
    <row r="45" spans="1:6" x14ac:dyDescent="0.2">
      <c r="B45">
        <v>125000000</v>
      </c>
      <c r="C45">
        <v>473.16423639999999</v>
      </c>
      <c r="E45">
        <v>125000000</v>
      </c>
      <c r="F45">
        <v>758.17003920000002</v>
      </c>
    </row>
    <row r="46" spans="1:6" x14ac:dyDescent="0.2">
      <c r="B46">
        <v>1000000000</v>
      </c>
      <c r="C46">
        <v>473.16423639999999</v>
      </c>
      <c r="E46">
        <v>1000000000</v>
      </c>
      <c r="F46">
        <v>758.17003920000002</v>
      </c>
    </row>
    <row r="48" spans="1:6" x14ac:dyDescent="0.2">
      <c r="A48" t="s">
        <v>5</v>
      </c>
      <c r="B48" t="s">
        <v>52</v>
      </c>
      <c r="C48" t="s">
        <v>32</v>
      </c>
      <c r="E48" t="s">
        <v>52</v>
      </c>
      <c r="F48" t="s">
        <v>32</v>
      </c>
    </row>
    <row r="49" spans="2:6" x14ac:dyDescent="0.2">
      <c r="B49">
        <v>10000</v>
      </c>
      <c r="C49">
        <v>203.15034230000001</v>
      </c>
      <c r="E49">
        <v>10000</v>
      </c>
      <c r="F49">
        <v>118.522924</v>
      </c>
    </row>
    <row r="50" spans="2:6" x14ac:dyDescent="0.2">
      <c r="B50">
        <v>100000</v>
      </c>
      <c r="C50">
        <v>204.82482440000001</v>
      </c>
      <c r="E50">
        <v>100000</v>
      </c>
      <c r="F50">
        <v>123.6832114</v>
      </c>
    </row>
    <row r="51" spans="2:6" x14ac:dyDescent="0.2">
      <c r="B51">
        <v>1000000</v>
      </c>
      <c r="C51">
        <v>218.64564540000001</v>
      </c>
      <c r="E51">
        <v>1000000</v>
      </c>
      <c r="F51">
        <v>168.85967729999999</v>
      </c>
    </row>
    <row r="52" spans="2:6" x14ac:dyDescent="0.2">
      <c r="B52">
        <v>10000000</v>
      </c>
      <c r="C52">
        <v>263.58080239999998</v>
      </c>
      <c r="E52">
        <v>10000000</v>
      </c>
      <c r="F52">
        <v>356.75428540000001</v>
      </c>
    </row>
    <row r="53" spans="2:6" x14ac:dyDescent="0.2">
      <c r="B53">
        <v>25000000</v>
      </c>
      <c r="C53">
        <v>277.89161769999998</v>
      </c>
      <c r="E53">
        <v>25000000</v>
      </c>
      <c r="F53">
        <v>434.67259899999999</v>
      </c>
    </row>
    <row r="54" spans="2:6" x14ac:dyDescent="0.2">
      <c r="B54">
        <v>50000000</v>
      </c>
      <c r="C54">
        <v>284.29164070000002</v>
      </c>
      <c r="E54">
        <v>50000000</v>
      </c>
      <c r="F54">
        <v>473.32314109999999</v>
      </c>
    </row>
    <row r="55" spans="2:6" x14ac:dyDescent="0.2">
      <c r="B55">
        <v>75000000</v>
      </c>
      <c r="C55">
        <v>286.6750515</v>
      </c>
      <c r="E55">
        <v>75000000</v>
      </c>
      <c r="F55">
        <v>488.3917616</v>
      </c>
    </row>
    <row r="56" spans="2:6" x14ac:dyDescent="0.2">
      <c r="B56">
        <v>100000000</v>
      </c>
      <c r="C56">
        <v>287.91992019999998</v>
      </c>
      <c r="E56">
        <v>100000000</v>
      </c>
      <c r="F56">
        <v>496.41564699999998</v>
      </c>
    </row>
    <row r="57" spans="2:6" x14ac:dyDescent="0.2">
      <c r="B57">
        <v>125000000</v>
      </c>
      <c r="C57">
        <v>288.68477250000001</v>
      </c>
      <c r="E57">
        <v>125000000</v>
      </c>
      <c r="F57">
        <v>501.39901900000001</v>
      </c>
    </row>
    <row r="58" spans="2:6" x14ac:dyDescent="0.2">
      <c r="B58">
        <v>1000000000</v>
      </c>
      <c r="C58">
        <v>291.47373249999998</v>
      </c>
      <c r="E58">
        <v>1000000000</v>
      </c>
      <c r="F58">
        <v>519.92420119999997</v>
      </c>
    </row>
    <row r="59" spans="2:6" x14ac:dyDescent="0.2">
      <c r="B59" t="s">
        <v>51</v>
      </c>
      <c r="E59" t="s">
        <v>51</v>
      </c>
    </row>
    <row r="60" spans="2:6" x14ac:dyDescent="0.2">
      <c r="B60">
        <v>10000</v>
      </c>
      <c r="C60">
        <v>342.73920450000003</v>
      </c>
      <c r="E60">
        <v>10000</v>
      </c>
      <c r="F60">
        <v>199.6389068</v>
      </c>
    </row>
    <row r="61" spans="2:6" x14ac:dyDescent="0.2">
      <c r="B61">
        <v>100000</v>
      </c>
      <c r="C61">
        <v>344.42611829999998</v>
      </c>
      <c r="E61">
        <v>100000</v>
      </c>
      <c r="F61">
        <v>204.82153539999999</v>
      </c>
    </row>
    <row r="62" spans="2:6" x14ac:dyDescent="0.2">
      <c r="B62">
        <v>1000000</v>
      </c>
      <c r="C62">
        <v>359.17009030000003</v>
      </c>
      <c r="E62">
        <v>1000000</v>
      </c>
      <c r="F62">
        <v>251.8071162</v>
      </c>
    </row>
    <row r="63" spans="2:6" x14ac:dyDescent="0.2">
      <c r="B63">
        <v>10000000</v>
      </c>
      <c r="C63">
        <v>420.02676539999999</v>
      </c>
      <c r="E63">
        <v>10000000</v>
      </c>
      <c r="F63">
        <v>484.32916230000001</v>
      </c>
    </row>
    <row r="64" spans="2:6" x14ac:dyDescent="0.2">
      <c r="B64">
        <v>25000000</v>
      </c>
      <c r="C64">
        <v>445.04564879999998</v>
      </c>
      <c r="E64">
        <v>25000000</v>
      </c>
      <c r="F64">
        <v>603.0487521</v>
      </c>
    </row>
    <row r="65" spans="1:6" x14ac:dyDescent="0.2">
      <c r="B65">
        <v>50000000</v>
      </c>
      <c r="C65">
        <v>457.40907190000001</v>
      </c>
      <c r="E65">
        <v>50000000</v>
      </c>
      <c r="F65">
        <v>668.11718450000001</v>
      </c>
    </row>
    <row r="66" spans="1:6" x14ac:dyDescent="0.2">
      <c r="B66">
        <v>75000000</v>
      </c>
      <c r="C66">
        <v>462.2207836</v>
      </c>
      <c r="E66">
        <v>75000000</v>
      </c>
      <c r="F66">
        <v>694.72877249999999</v>
      </c>
    </row>
    <row r="67" spans="1:6" x14ac:dyDescent="0.2">
      <c r="B67">
        <v>100000000</v>
      </c>
      <c r="C67">
        <v>464.7810528</v>
      </c>
      <c r="E67">
        <v>100000000</v>
      </c>
      <c r="F67">
        <v>709.19995849999998</v>
      </c>
    </row>
    <row r="68" spans="1:6" x14ac:dyDescent="0.2">
      <c r="B68">
        <v>125000000</v>
      </c>
      <c r="C68">
        <v>466.37048179999999</v>
      </c>
      <c r="E68">
        <v>125000000</v>
      </c>
      <c r="F68">
        <v>718.29548969999996</v>
      </c>
    </row>
    <row r="69" spans="1:6" x14ac:dyDescent="0.2">
      <c r="B69">
        <v>1000000000</v>
      </c>
      <c r="C69">
        <v>472.27452469999997</v>
      </c>
      <c r="E69">
        <v>1000000000</v>
      </c>
      <c r="F69">
        <v>752.85398359999999</v>
      </c>
    </row>
    <row r="71" spans="1:6" x14ac:dyDescent="0.2">
      <c r="A71" t="s">
        <v>6</v>
      </c>
      <c r="B71" t="s">
        <v>52</v>
      </c>
      <c r="C71" t="s">
        <v>32</v>
      </c>
      <c r="E71" t="s">
        <v>52</v>
      </c>
      <c r="F71" t="s">
        <v>32</v>
      </c>
    </row>
    <row r="72" spans="1:6" x14ac:dyDescent="0.2">
      <c r="B72">
        <v>10000</v>
      </c>
      <c r="C72">
        <v>202.36736590000001</v>
      </c>
      <c r="E72">
        <v>10000</v>
      </c>
      <c r="F72">
        <v>110.2708828</v>
      </c>
    </row>
    <row r="73" spans="1:6" x14ac:dyDescent="0.2">
      <c r="B73">
        <v>100000</v>
      </c>
      <c r="C73">
        <v>204.15873859999999</v>
      </c>
      <c r="E73">
        <v>100000</v>
      </c>
      <c r="F73">
        <v>116.7653243</v>
      </c>
    </row>
    <row r="74" spans="1:6" x14ac:dyDescent="0.2">
      <c r="B74">
        <v>1000000</v>
      </c>
      <c r="C74">
        <v>218.5298052</v>
      </c>
      <c r="E74">
        <v>1000000</v>
      </c>
      <c r="F74">
        <v>167.7026812</v>
      </c>
    </row>
    <row r="75" spans="1:6" x14ac:dyDescent="0.2">
      <c r="B75">
        <v>10000000</v>
      </c>
      <c r="C75">
        <v>263.90116180000001</v>
      </c>
      <c r="E75">
        <v>10000000</v>
      </c>
      <c r="F75">
        <v>360.99151019999999</v>
      </c>
    </row>
    <row r="76" spans="1:6" x14ac:dyDescent="0.2">
      <c r="B76">
        <v>25000000</v>
      </c>
      <c r="C76">
        <v>279.05839500000002</v>
      </c>
      <c r="E76">
        <v>25000000</v>
      </c>
      <c r="F76">
        <v>453.1265368</v>
      </c>
    </row>
    <row r="77" spans="1:6" x14ac:dyDescent="0.2">
      <c r="B77">
        <v>50000000</v>
      </c>
      <c r="C77">
        <v>286.10477040000001</v>
      </c>
      <c r="E77">
        <v>50000000</v>
      </c>
      <c r="F77">
        <v>504.96387099999998</v>
      </c>
    </row>
    <row r="78" spans="1:6" x14ac:dyDescent="0.2">
      <c r="B78">
        <v>75000000</v>
      </c>
      <c r="C78">
        <v>288.78145260000002</v>
      </c>
      <c r="E78">
        <v>75000000</v>
      </c>
      <c r="F78">
        <v>526.66120330000001</v>
      </c>
    </row>
    <row r="79" spans="1:6" x14ac:dyDescent="0.2">
      <c r="B79">
        <v>100000000</v>
      </c>
      <c r="C79">
        <v>290.19190509999999</v>
      </c>
      <c r="E79">
        <v>100000000</v>
      </c>
      <c r="F79">
        <v>538.60859010000001</v>
      </c>
    </row>
    <row r="80" spans="1:6" x14ac:dyDescent="0.2">
      <c r="B80">
        <v>125000000</v>
      </c>
      <c r="C80">
        <v>291.06288230000001</v>
      </c>
      <c r="E80">
        <v>125000000</v>
      </c>
      <c r="F80">
        <v>546.17621429999997</v>
      </c>
    </row>
    <row r="81" spans="2:6" x14ac:dyDescent="0.2">
      <c r="B81">
        <v>1000000000</v>
      </c>
      <c r="C81">
        <v>294.26834209999998</v>
      </c>
      <c r="E81">
        <v>1000000000</v>
      </c>
      <c r="F81">
        <v>575.38081620000003</v>
      </c>
    </row>
    <row r="82" spans="2:6" x14ac:dyDescent="0.2">
      <c r="B82" t="s">
        <v>51</v>
      </c>
      <c r="E82" t="s">
        <v>51</v>
      </c>
    </row>
    <row r="83" spans="2:6" x14ac:dyDescent="0.2">
      <c r="B83">
        <v>10000</v>
      </c>
      <c r="C83">
        <v>341.40804850000001</v>
      </c>
      <c r="E83">
        <v>10000</v>
      </c>
      <c r="F83">
        <v>185.59877460000001</v>
      </c>
    </row>
    <row r="84" spans="2:6" x14ac:dyDescent="0.2">
      <c r="B84">
        <v>100000</v>
      </c>
      <c r="C84">
        <v>343.21611560000002</v>
      </c>
      <c r="E84">
        <v>100000</v>
      </c>
      <c r="F84">
        <v>192.17656349999999</v>
      </c>
    </row>
    <row r="85" spans="2:6" x14ac:dyDescent="0.2">
      <c r="B85">
        <v>1000000</v>
      </c>
      <c r="C85">
        <v>358.71113939999998</v>
      </c>
      <c r="E85">
        <v>1000000</v>
      </c>
      <c r="F85">
        <v>247.20934249999999</v>
      </c>
    </row>
    <row r="86" spans="2:6" x14ac:dyDescent="0.2">
      <c r="B86">
        <v>10000000</v>
      </c>
      <c r="C86">
        <v>420.07554290000002</v>
      </c>
      <c r="E86">
        <v>10000000</v>
      </c>
      <c r="F86">
        <v>484.89138930000001</v>
      </c>
    </row>
    <row r="87" spans="2:6" x14ac:dyDescent="0.2">
      <c r="B87">
        <v>25000000</v>
      </c>
      <c r="C87">
        <v>445.5929764</v>
      </c>
      <c r="E87">
        <v>25000000</v>
      </c>
      <c r="F87">
        <v>610.29649979999999</v>
      </c>
    </row>
    <row r="88" spans="2:6" x14ac:dyDescent="0.2">
      <c r="B88">
        <v>50000000</v>
      </c>
      <c r="C88">
        <v>458.54041030000002</v>
      </c>
      <c r="E88">
        <v>50000000</v>
      </c>
      <c r="F88">
        <v>684.43442479999999</v>
      </c>
    </row>
    <row r="89" spans="2:6" x14ac:dyDescent="0.2">
      <c r="B89">
        <v>75000000</v>
      </c>
      <c r="C89">
        <v>463.6616631</v>
      </c>
      <c r="E89">
        <v>75000000</v>
      </c>
      <c r="F89">
        <v>716.28737630000001</v>
      </c>
    </row>
    <row r="90" spans="2:6" x14ac:dyDescent="0.2">
      <c r="B90">
        <v>100000000</v>
      </c>
      <c r="C90">
        <v>466.40791780000001</v>
      </c>
      <c r="E90">
        <v>100000000</v>
      </c>
      <c r="F90">
        <v>734.04272570000001</v>
      </c>
    </row>
    <row r="91" spans="2:6" x14ac:dyDescent="0.2">
      <c r="B91">
        <v>125000000</v>
      </c>
      <c r="C91">
        <v>468.12065710000002</v>
      </c>
      <c r="E91">
        <v>125000000</v>
      </c>
      <c r="F91">
        <v>745.37025059999996</v>
      </c>
    </row>
    <row r="92" spans="2:6" x14ac:dyDescent="0.2">
      <c r="B92">
        <v>1000000000</v>
      </c>
      <c r="C92">
        <v>474.53860470000001</v>
      </c>
      <c r="E92">
        <v>1000000000</v>
      </c>
      <c r="F92">
        <v>789.69046809999998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0771-76FD-4BB2-AC5E-F378F058FB2D}">
  <dimension ref="A1:H179"/>
  <sheetViews>
    <sheetView zoomScale="115" zoomScaleNormal="115" workbookViewId="0">
      <selection activeCell="F158" sqref="F158"/>
    </sheetView>
  </sheetViews>
  <sheetFormatPr defaultRowHeight="14.25" x14ac:dyDescent="0.2"/>
  <cols>
    <col min="1" max="1" width="30.25" customWidth="1"/>
    <col min="2" max="2" width="9" customWidth="1"/>
    <col min="3" max="3" width="17.375" customWidth="1"/>
  </cols>
  <sheetData>
    <row r="1" spans="1:8" x14ac:dyDescent="0.2">
      <c r="A1" t="s">
        <v>33</v>
      </c>
      <c r="C1" t="s">
        <v>53</v>
      </c>
      <c r="G1" t="s">
        <v>54</v>
      </c>
    </row>
    <row r="2" spans="1:8" x14ac:dyDescent="0.2">
      <c r="A2" t="s">
        <v>7</v>
      </c>
      <c r="C2" t="s">
        <v>55</v>
      </c>
      <c r="D2" t="s">
        <v>32</v>
      </c>
      <c r="G2" t="s">
        <v>55</v>
      </c>
      <c r="H2" t="s">
        <v>32</v>
      </c>
    </row>
    <row r="3" spans="1:8" x14ac:dyDescent="0.2">
      <c r="B3">
        <f>C3*1000</f>
        <v>46.421326000000001</v>
      </c>
      <c r="C3">
        <v>4.6421325999999999E-2</v>
      </c>
      <c r="D3">
        <v>237.06748020000001</v>
      </c>
      <c r="G3">
        <v>4.6421325999999999E-2</v>
      </c>
      <c r="H3">
        <v>245.71855120000001</v>
      </c>
    </row>
    <row r="4" spans="1:8" x14ac:dyDescent="0.2">
      <c r="A4" t="s">
        <v>49</v>
      </c>
      <c r="B4">
        <f t="shared" ref="B4:B17" si="0">C4*1000</f>
        <v>92.842651000000004</v>
      </c>
      <c r="C4">
        <v>9.2842650999999998E-2</v>
      </c>
      <c r="D4">
        <v>255.8429634</v>
      </c>
      <c r="G4">
        <v>9.2842650999999998E-2</v>
      </c>
      <c r="H4">
        <v>317.0595892</v>
      </c>
    </row>
    <row r="5" spans="1:8" x14ac:dyDescent="0.2">
      <c r="A5" t="s">
        <v>50</v>
      </c>
      <c r="B5">
        <f t="shared" si="0"/>
        <v>139.26397700000001</v>
      </c>
      <c r="C5">
        <v>0.13926397700000001</v>
      </c>
      <c r="D5">
        <v>262.96188840000002</v>
      </c>
      <c r="G5">
        <v>0.13926397700000001</v>
      </c>
      <c r="H5">
        <v>355.66084269999999</v>
      </c>
    </row>
    <row r="6" spans="1:8" x14ac:dyDescent="0.2">
      <c r="B6">
        <f t="shared" si="0"/>
        <v>185.68530200000001</v>
      </c>
      <c r="C6">
        <v>0.185685302</v>
      </c>
      <c r="D6">
        <v>270.1095249</v>
      </c>
      <c r="G6">
        <v>0.185685302</v>
      </c>
      <c r="H6">
        <v>384.63614740000003</v>
      </c>
    </row>
    <row r="7" spans="1:8" x14ac:dyDescent="0.2">
      <c r="B7">
        <f t="shared" si="0"/>
        <v>232.106628</v>
      </c>
      <c r="C7">
        <v>0.23210662800000001</v>
      </c>
      <c r="D7">
        <v>274.33826040000002</v>
      </c>
      <c r="G7">
        <v>0.23210662800000001</v>
      </c>
      <c r="H7">
        <v>407.1493668</v>
      </c>
    </row>
    <row r="8" spans="1:8" x14ac:dyDescent="0.2">
      <c r="B8">
        <f t="shared" si="0"/>
        <v>278.52795299999997</v>
      </c>
      <c r="C8">
        <v>0.27852795299999999</v>
      </c>
      <c r="D8">
        <v>277.09563730000002</v>
      </c>
      <c r="G8">
        <v>0.27852795299999999</v>
      </c>
      <c r="H8">
        <v>423.60796800000003</v>
      </c>
    </row>
    <row r="9" spans="1:8" x14ac:dyDescent="0.2">
      <c r="B9">
        <f t="shared" si="0"/>
        <v>324.94927899999999</v>
      </c>
      <c r="C9">
        <v>0.32494927899999998</v>
      </c>
      <c r="D9">
        <v>279.6791619</v>
      </c>
      <c r="G9">
        <v>0.32494927899999998</v>
      </c>
      <c r="H9">
        <v>445.65719730000001</v>
      </c>
    </row>
    <row r="10" spans="1:8" x14ac:dyDescent="0.2">
      <c r="B10">
        <f t="shared" si="0"/>
        <v>371.37060400000001</v>
      </c>
      <c r="C10">
        <v>0.37137060399999999</v>
      </c>
      <c r="D10">
        <v>282.80704580000003</v>
      </c>
      <c r="G10">
        <v>0.37137060399999999</v>
      </c>
      <c r="H10">
        <v>450.30548649999997</v>
      </c>
    </row>
    <row r="11" spans="1:8" x14ac:dyDescent="0.2">
      <c r="B11">
        <f t="shared" si="0"/>
        <v>417.79192999999998</v>
      </c>
      <c r="C11">
        <v>0.41779192999999998</v>
      </c>
      <c r="D11">
        <v>283.93815899999998</v>
      </c>
      <c r="G11">
        <v>0.41779192999999998</v>
      </c>
      <c r="H11">
        <v>463.75249659999997</v>
      </c>
    </row>
    <row r="12" spans="1:8" x14ac:dyDescent="0.2">
      <c r="B12">
        <f t="shared" si="0"/>
        <v>464.213255</v>
      </c>
      <c r="C12">
        <v>0.46421325499999999</v>
      </c>
      <c r="D12">
        <v>286.06556410000002</v>
      </c>
      <c r="G12">
        <v>0.46421325499999999</v>
      </c>
      <c r="H12">
        <v>471.16432750000001</v>
      </c>
    </row>
    <row r="13" spans="1:8" x14ac:dyDescent="0.2">
      <c r="B13">
        <f t="shared" si="0"/>
        <v>557.05590599999994</v>
      </c>
      <c r="C13">
        <v>0.55705590599999999</v>
      </c>
      <c r="D13">
        <v>287.64894349999997</v>
      </c>
      <c r="G13">
        <v>0.55705590599999999</v>
      </c>
      <c r="H13">
        <v>482.18563039999998</v>
      </c>
    </row>
    <row r="14" spans="1:8" x14ac:dyDescent="0.2">
      <c r="B14">
        <f t="shared" si="0"/>
        <v>649.89855699999998</v>
      </c>
      <c r="C14">
        <v>0.64989855699999999</v>
      </c>
      <c r="D14">
        <v>290.34238850000003</v>
      </c>
      <c r="G14">
        <v>0.64989855699999999</v>
      </c>
      <c r="H14">
        <v>500.7065801</v>
      </c>
    </row>
    <row r="15" spans="1:8" x14ac:dyDescent="0.2">
      <c r="B15">
        <f t="shared" si="0"/>
        <v>742.74120800000003</v>
      </c>
      <c r="C15">
        <v>0.74274120799999999</v>
      </c>
      <c r="D15">
        <v>291.93014169999998</v>
      </c>
      <c r="G15">
        <v>0.74274120799999999</v>
      </c>
      <c r="H15">
        <v>505.21324980000003</v>
      </c>
    </row>
    <row r="16" spans="1:8" x14ac:dyDescent="0.2">
      <c r="B16">
        <f t="shared" si="0"/>
        <v>835.58385899999996</v>
      </c>
      <c r="C16">
        <v>0.83558385899999998</v>
      </c>
      <c r="D16">
        <v>292.39021580000002</v>
      </c>
      <c r="G16">
        <v>0.83558385899999998</v>
      </c>
      <c r="H16">
        <v>513.22673629999997</v>
      </c>
    </row>
    <row r="17" spans="2:8" x14ac:dyDescent="0.2">
      <c r="B17">
        <f t="shared" si="0"/>
        <v>928.42651000000001</v>
      </c>
      <c r="C17">
        <v>0.92842650999999998</v>
      </c>
      <c r="D17">
        <v>293.22024879999998</v>
      </c>
      <c r="G17">
        <v>0.92842650999999998</v>
      </c>
      <c r="H17">
        <v>517.35587069999997</v>
      </c>
    </row>
    <row r="18" spans="2:8" x14ac:dyDescent="0.2">
      <c r="C18" t="s">
        <v>56</v>
      </c>
      <c r="G18" t="s">
        <v>56</v>
      </c>
    </row>
    <row r="19" spans="2:8" x14ac:dyDescent="0.2">
      <c r="B19">
        <f>C19*1000</f>
        <v>46.421326000000001</v>
      </c>
      <c r="C19">
        <v>4.6421325999999999E-2</v>
      </c>
      <c r="D19">
        <v>382.38553969999998</v>
      </c>
      <c r="G19">
        <v>4.6421325999999999E-2</v>
      </c>
      <c r="H19">
        <v>343.39337269999999</v>
      </c>
    </row>
    <row r="20" spans="2:8" x14ac:dyDescent="0.2">
      <c r="B20">
        <f t="shared" ref="B20:B33" si="1">C20*1000</f>
        <v>92.842651000000004</v>
      </c>
      <c r="C20">
        <v>9.2842650999999998E-2</v>
      </c>
      <c r="D20">
        <v>402.38080609999997</v>
      </c>
      <c r="G20">
        <v>9.2842650999999998E-2</v>
      </c>
      <c r="H20">
        <v>412.03243750000001</v>
      </c>
    </row>
    <row r="21" spans="2:8" x14ac:dyDescent="0.2">
      <c r="B21">
        <f t="shared" si="1"/>
        <v>139.26397700000001</v>
      </c>
      <c r="C21">
        <v>0.13926397700000001</v>
      </c>
      <c r="D21">
        <v>414.2691107</v>
      </c>
      <c r="G21">
        <v>0.13926397700000001</v>
      </c>
      <c r="H21">
        <v>470.63868639999998</v>
      </c>
    </row>
    <row r="22" spans="2:8" x14ac:dyDescent="0.2">
      <c r="B22">
        <f t="shared" si="1"/>
        <v>185.68530200000001</v>
      </c>
      <c r="C22">
        <v>0.185685302</v>
      </c>
      <c r="D22">
        <v>425.07109009999999</v>
      </c>
      <c r="G22">
        <v>0.185685302</v>
      </c>
      <c r="H22">
        <v>510.5546602</v>
      </c>
    </row>
    <row r="23" spans="2:8" x14ac:dyDescent="0.2">
      <c r="B23">
        <f t="shared" si="1"/>
        <v>232.106628</v>
      </c>
      <c r="C23">
        <v>0.23210662800000001</v>
      </c>
      <c r="D23">
        <v>436.16584210000002</v>
      </c>
      <c r="G23">
        <v>0.23210662800000001</v>
      </c>
      <c r="H23">
        <v>543.83531800000003</v>
      </c>
    </row>
    <row r="24" spans="2:8" x14ac:dyDescent="0.2">
      <c r="B24">
        <f t="shared" si="1"/>
        <v>278.52795299999997</v>
      </c>
      <c r="C24">
        <v>0.27852795299999999</v>
      </c>
      <c r="D24">
        <v>442.2742293</v>
      </c>
      <c r="G24">
        <v>0.27852795299999999</v>
      </c>
      <c r="H24">
        <v>566.22347530000002</v>
      </c>
    </row>
    <row r="25" spans="2:8" x14ac:dyDescent="0.2">
      <c r="B25">
        <f t="shared" si="1"/>
        <v>324.94927899999999</v>
      </c>
      <c r="C25">
        <v>0.32494927899999998</v>
      </c>
      <c r="D25">
        <v>443.48790489999999</v>
      </c>
      <c r="G25">
        <v>0.32494927899999998</v>
      </c>
      <c r="H25">
        <v>590.30849309999996</v>
      </c>
    </row>
    <row r="26" spans="2:8" x14ac:dyDescent="0.2">
      <c r="B26">
        <f t="shared" si="1"/>
        <v>371.37060400000001</v>
      </c>
      <c r="C26">
        <v>0.37137060399999999</v>
      </c>
      <c r="D26">
        <v>446.40889299999998</v>
      </c>
      <c r="G26">
        <v>0.37137060399999999</v>
      </c>
      <c r="H26">
        <v>604.56225229999995</v>
      </c>
    </row>
    <row r="27" spans="2:8" x14ac:dyDescent="0.2">
      <c r="B27">
        <f t="shared" si="1"/>
        <v>417.79192999999998</v>
      </c>
      <c r="C27">
        <v>0.41779192999999998</v>
      </c>
      <c r="D27">
        <v>450.71882399999998</v>
      </c>
      <c r="G27">
        <v>0.41779192999999998</v>
      </c>
      <c r="H27">
        <v>623.1959157</v>
      </c>
    </row>
    <row r="28" spans="2:8" x14ac:dyDescent="0.2">
      <c r="B28">
        <f t="shared" si="1"/>
        <v>464.213255</v>
      </c>
      <c r="C28">
        <v>0.46421325499999999</v>
      </c>
      <c r="D28">
        <v>452.46641249999999</v>
      </c>
      <c r="G28">
        <v>0.46421325499999999</v>
      </c>
      <c r="H28">
        <v>634.01651159999994</v>
      </c>
    </row>
    <row r="29" spans="2:8" x14ac:dyDescent="0.2">
      <c r="B29">
        <f t="shared" si="1"/>
        <v>557.05590599999994</v>
      </c>
      <c r="C29">
        <v>0.55705590599999999</v>
      </c>
      <c r="D29">
        <v>455.47795780000001</v>
      </c>
      <c r="G29">
        <v>0.55705590599999999</v>
      </c>
      <c r="H29">
        <v>654.53914999999995</v>
      </c>
    </row>
    <row r="30" spans="2:8" x14ac:dyDescent="0.2">
      <c r="B30">
        <f t="shared" si="1"/>
        <v>649.89855699999998</v>
      </c>
      <c r="C30">
        <v>0.64989855699999999</v>
      </c>
      <c r="D30">
        <v>459.19954710000002</v>
      </c>
      <c r="G30">
        <v>0.64989855699999999</v>
      </c>
      <c r="H30">
        <v>675.45963619999998</v>
      </c>
    </row>
    <row r="31" spans="2:8" x14ac:dyDescent="0.2">
      <c r="B31">
        <f t="shared" si="1"/>
        <v>742.74120800000003</v>
      </c>
      <c r="C31">
        <v>0.74274120799999999</v>
      </c>
      <c r="D31">
        <v>461.57639990000001</v>
      </c>
      <c r="G31">
        <v>0.74274120799999999</v>
      </c>
      <c r="H31">
        <v>684.63218289999998</v>
      </c>
    </row>
    <row r="32" spans="2:8" x14ac:dyDescent="0.2">
      <c r="B32">
        <f t="shared" si="1"/>
        <v>835.58385899999996</v>
      </c>
      <c r="C32">
        <v>0.83558385899999998</v>
      </c>
      <c r="D32">
        <v>464.59211470000002</v>
      </c>
      <c r="G32">
        <v>0.83558385899999998</v>
      </c>
      <c r="H32">
        <v>696.30718969999998</v>
      </c>
    </row>
    <row r="33" spans="1:8" x14ac:dyDescent="0.2">
      <c r="B33">
        <f t="shared" si="1"/>
        <v>928.42651000000001</v>
      </c>
      <c r="C33">
        <v>0.92842650999999998</v>
      </c>
      <c r="D33">
        <v>466.591655</v>
      </c>
      <c r="G33">
        <v>0.92842650999999998</v>
      </c>
      <c r="H33">
        <v>703.81173100000001</v>
      </c>
    </row>
    <row r="41" spans="1:8" x14ac:dyDescent="0.2">
      <c r="A41" t="s">
        <v>4</v>
      </c>
      <c r="C41" t="s">
        <v>55</v>
      </c>
      <c r="D41" t="s">
        <v>32</v>
      </c>
      <c r="F41" t="s">
        <v>55</v>
      </c>
      <c r="G41" t="s">
        <v>32</v>
      </c>
    </row>
    <row r="42" spans="1:8" x14ac:dyDescent="0.2">
      <c r="B42">
        <v>1</v>
      </c>
      <c r="C42">
        <f>B42*2</f>
        <v>2</v>
      </c>
      <c r="D42">
        <v>291.55424990207598</v>
      </c>
      <c r="G42">
        <v>520.46743554952502</v>
      </c>
    </row>
    <row r="43" spans="1:8" x14ac:dyDescent="0.2">
      <c r="B43">
        <v>25</v>
      </c>
      <c r="C43">
        <f t="shared" ref="C43:C62" si="2">B43*2</f>
        <v>50</v>
      </c>
      <c r="D43">
        <v>291.55424990207598</v>
      </c>
      <c r="G43">
        <v>520.46743554952502</v>
      </c>
    </row>
    <row r="44" spans="1:8" x14ac:dyDescent="0.2">
      <c r="B44">
        <v>50</v>
      </c>
      <c r="C44">
        <f t="shared" si="2"/>
        <v>100</v>
      </c>
      <c r="D44">
        <v>291.55424990207598</v>
      </c>
      <c r="G44">
        <v>520.46743554952502</v>
      </c>
    </row>
    <row r="45" spans="1:8" x14ac:dyDescent="0.2">
      <c r="B45">
        <v>75</v>
      </c>
      <c r="C45">
        <f t="shared" si="2"/>
        <v>150</v>
      </c>
      <c r="D45">
        <v>291.55424990207598</v>
      </c>
      <c r="G45">
        <v>520.46743554952502</v>
      </c>
    </row>
    <row r="46" spans="1:8" x14ac:dyDescent="0.2">
      <c r="B46">
        <v>100</v>
      </c>
      <c r="C46">
        <f t="shared" si="2"/>
        <v>200</v>
      </c>
      <c r="D46">
        <v>291.55424990207598</v>
      </c>
      <c r="G46">
        <v>520.46743554952502</v>
      </c>
    </row>
    <row r="47" spans="1:8" x14ac:dyDescent="0.2">
      <c r="B47">
        <v>125</v>
      </c>
      <c r="C47">
        <f t="shared" si="2"/>
        <v>250</v>
      </c>
      <c r="D47">
        <v>291.55424990207598</v>
      </c>
      <c r="G47">
        <v>520.46743554952502</v>
      </c>
    </row>
    <row r="48" spans="1:8" x14ac:dyDescent="0.2">
      <c r="B48">
        <v>150</v>
      </c>
      <c r="C48">
        <f t="shared" si="2"/>
        <v>300</v>
      </c>
      <c r="D48">
        <v>291.55424990207598</v>
      </c>
      <c r="G48">
        <v>520.46743554952502</v>
      </c>
    </row>
    <row r="49" spans="2:7" x14ac:dyDescent="0.2">
      <c r="B49">
        <v>175</v>
      </c>
      <c r="C49">
        <f t="shared" si="2"/>
        <v>350</v>
      </c>
      <c r="D49">
        <v>291.55424990207598</v>
      </c>
      <c r="G49">
        <v>520.46743554952502</v>
      </c>
    </row>
    <row r="50" spans="2:7" x14ac:dyDescent="0.2">
      <c r="B50">
        <v>200</v>
      </c>
      <c r="C50">
        <f t="shared" si="2"/>
        <v>400</v>
      </c>
      <c r="D50">
        <v>291.55424990207598</v>
      </c>
      <c r="G50">
        <v>520.46743554952502</v>
      </c>
    </row>
    <row r="51" spans="2:7" x14ac:dyDescent="0.2">
      <c r="B51">
        <v>225</v>
      </c>
      <c r="C51">
        <f t="shared" si="2"/>
        <v>450</v>
      </c>
      <c r="D51">
        <v>291.55424990207598</v>
      </c>
      <c r="G51">
        <v>520.46743554952502</v>
      </c>
    </row>
    <row r="52" spans="2:7" x14ac:dyDescent="0.2">
      <c r="B52">
        <v>250</v>
      </c>
      <c r="C52">
        <f t="shared" si="2"/>
        <v>500</v>
      </c>
      <c r="D52">
        <v>291.55424990207598</v>
      </c>
      <c r="G52">
        <v>520.46743554952502</v>
      </c>
    </row>
    <row r="53" spans="2:7" x14ac:dyDescent="0.2">
      <c r="B53">
        <v>275</v>
      </c>
      <c r="C53">
        <f t="shared" si="2"/>
        <v>550</v>
      </c>
      <c r="D53">
        <v>291.55424990207598</v>
      </c>
      <c r="G53">
        <v>520.46743554952502</v>
      </c>
    </row>
    <row r="54" spans="2:7" x14ac:dyDescent="0.2">
      <c r="B54">
        <v>300</v>
      </c>
      <c r="C54">
        <f t="shared" si="2"/>
        <v>600</v>
      </c>
      <c r="D54">
        <v>291.55424990207598</v>
      </c>
      <c r="G54">
        <v>520.46743554952502</v>
      </c>
    </row>
    <row r="55" spans="2:7" x14ac:dyDescent="0.2">
      <c r="B55">
        <v>325</v>
      </c>
      <c r="C55">
        <f t="shared" si="2"/>
        <v>650</v>
      </c>
      <c r="D55">
        <v>291.55424990207598</v>
      </c>
      <c r="G55">
        <v>520.46743554952502</v>
      </c>
    </row>
    <row r="56" spans="2:7" x14ac:dyDescent="0.2">
      <c r="B56">
        <v>350</v>
      </c>
      <c r="C56">
        <f t="shared" si="2"/>
        <v>700</v>
      </c>
      <c r="D56">
        <v>291.55424990207598</v>
      </c>
      <c r="G56">
        <v>520.46743554952502</v>
      </c>
    </row>
    <row r="57" spans="2:7" x14ac:dyDescent="0.2">
      <c r="B57">
        <v>375</v>
      </c>
      <c r="C57">
        <f t="shared" si="2"/>
        <v>750</v>
      </c>
      <c r="D57">
        <v>291.55424990207598</v>
      </c>
      <c r="G57">
        <v>520.46743554952502</v>
      </c>
    </row>
    <row r="58" spans="2:7" x14ac:dyDescent="0.2">
      <c r="B58">
        <v>400</v>
      </c>
      <c r="C58">
        <f t="shared" si="2"/>
        <v>800</v>
      </c>
      <c r="D58">
        <v>291.55424990207598</v>
      </c>
      <c r="G58">
        <v>520.46743554952502</v>
      </c>
    </row>
    <row r="59" spans="2:7" x14ac:dyDescent="0.2">
      <c r="B59">
        <v>425</v>
      </c>
      <c r="C59">
        <f t="shared" si="2"/>
        <v>850</v>
      </c>
      <c r="D59">
        <v>291.55424990207598</v>
      </c>
      <c r="G59">
        <v>520.46743554952502</v>
      </c>
    </row>
    <row r="60" spans="2:7" x14ac:dyDescent="0.2">
      <c r="B60">
        <v>450</v>
      </c>
      <c r="C60">
        <f t="shared" si="2"/>
        <v>900</v>
      </c>
      <c r="D60">
        <v>291.55424990207598</v>
      </c>
      <c r="G60">
        <v>520.46743554952502</v>
      </c>
    </row>
    <row r="61" spans="2:7" x14ac:dyDescent="0.2">
      <c r="B61">
        <v>475</v>
      </c>
      <c r="C61">
        <f t="shared" si="2"/>
        <v>950</v>
      </c>
      <c r="D61">
        <v>291.55424990207598</v>
      </c>
      <c r="G61">
        <v>520.46743554952502</v>
      </c>
    </row>
    <row r="62" spans="2:7" x14ac:dyDescent="0.2">
      <c r="B62">
        <v>500</v>
      </c>
      <c r="C62">
        <f t="shared" si="2"/>
        <v>1000</v>
      </c>
      <c r="D62">
        <v>291.55424990207598</v>
      </c>
      <c r="G62">
        <v>520.46743554952502</v>
      </c>
    </row>
    <row r="64" spans="2:7" x14ac:dyDescent="0.2">
      <c r="C64" t="s">
        <v>56</v>
      </c>
      <c r="F64" t="s">
        <v>56</v>
      </c>
    </row>
    <row r="65" spans="2:7" x14ac:dyDescent="0.2">
      <c r="B65">
        <v>1</v>
      </c>
      <c r="C65">
        <f>B65*2</f>
        <v>2</v>
      </c>
      <c r="D65">
        <v>472.72727272727298</v>
      </c>
      <c r="G65">
        <v>755.555555555556</v>
      </c>
    </row>
    <row r="66" spans="2:7" x14ac:dyDescent="0.2">
      <c r="B66">
        <v>25</v>
      </c>
      <c r="C66">
        <f t="shared" ref="C66:C85" si="3">B66*2</f>
        <v>50</v>
      </c>
      <c r="D66">
        <v>472.72727272727298</v>
      </c>
      <c r="G66">
        <v>755.555555555556</v>
      </c>
    </row>
    <row r="67" spans="2:7" x14ac:dyDescent="0.2">
      <c r="B67">
        <v>50</v>
      </c>
      <c r="C67">
        <f t="shared" si="3"/>
        <v>100</v>
      </c>
      <c r="D67">
        <v>472.72727272727298</v>
      </c>
      <c r="G67">
        <v>755.555555555556</v>
      </c>
    </row>
    <row r="68" spans="2:7" x14ac:dyDescent="0.2">
      <c r="B68">
        <v>75</v>
      </c>
      <c r="C68">
        <f t="shared" si="3"/>
        <v>150</v>
      </c>
      <c r="D68">
        <v>472.72727272727298</v>
      </c>
      <c r="G68">
        <v>755.555555555556</v>
      </c>
    </row>
    <row r="69" spans="2:7" x14ac:dyDescent="0.2">
      <c r="B69">
        <v>100</v>
      </c>
      <c r="C69">
        <f t="shared" si="3"/>
        <v>200</v>
      </c>
      <c r="D69">
        <v>472.72727272727298</v>
      </c>
      <c r="G69">
        <v>755.555555555556</v>
      </c>
    </row>
    <row r="70" spans="2:7" x14ac:dyDescent="0.2">
      <c r="B70">
        <v>125</v>
      </c>
      <c r="C70">
        <f t="shared" si="3"/>
        <v>250</v>
      </c>
      <c r="D70">
        <v>472.72727272727298</v>
      </c>
      <c r="G70">
        <v>755.555555555556</v>
      </c>
    </row>
    <row r="71" spans="2:7" x14ac:dyDescent="0.2">
      <c r="B71">
        <v>150</v>
      </c>
      <c r="C71">
        <f t="shared" si="3"/>
        <v>300</v>
      </c>
      <c r="D71">
        <v>472.72727272727298</v>
      </c>
      <c r="G71">
        <v>755.555555555556</v>
      </c>
    </row>
    <row r="72" spans="2:7" x14ac:dyDescent="0.2">
      <c r="B72">
        <v>175</v>
      </c>
      <c r="C72">
        <f t="shared" si="3"/>
        <v>350</v>
      </c>
      <c r="D72">
        <v>472.72727272727298</v>
      </c>
      <c r="G72">
        <v>755.555555555556</v>
      </c>
    </row>
    <row r="73" spans="2:7" x14ac:dyDescent="0.2">
      <c r="B73">
        <v>200</v>
      </c>
      <c r="C73">
        <f t="shared" si="3"/>
        <v>400</v>
      </c>
      <c r="D73">
        <v>472.72727272727298</v>
      </c>
      <c r="G73">
        <v>755.555555555556</v>
      </c>
    </row>
    <row r="74" spans="2:7" x14ac:dyDescent="0.2">
      <c r="B74">
        <v>225</v>
      </c>
      <c r="C74">
        <f t="shared" si="3"/>
        <v>450</v>
      </c>
      <c r="D74">
        <v>472.72727272727298</v>
      </c>
      <c r="G74">
        <v>755.555555555556</v>
      </c>
    </row>
    <row r="75" spans="2:7" x14ac:dyDescent="0.2">
      <c r="B75">
        <v>250</v>
      </c>
      <c r="C75">
        <f t="shared" si="3"/>
        <v>500</v>
      </c>
      <c r="D75">
        <v>472.72727272727298</v>
      </c>
      <c r="G75">
        <v>755.555555555556</v>
      </c>
    </row>
    <row r="76" spans="2:7" x14ac:dyDescent="0.2">
      <c r="B76">
        <v>275</v>
      </c>
      <c r="C76">
        <f t="shared" si="3"/>
        <v>550</v>
      </c>
      <c r="D76">
        <v>472.72727272727298</v>
      </c>
      <c r="G76">
        <v>755.555555555556</v>
      </c>
    </row>
    <row r="77" spans="2:7" x14ac:dyDescent="0.2">
      <c r="B77">
        <v>300</v>
      </c>
      <c r="C77">
        <f t="shared" si="3"/>
        <v>600</v>
      </c>
      <c r="D77">
        <v>472.72727272727298</v>
      </c>
      <c r="G77">
        <v>755.555555555556</v>
      </c>
    </row>
    <row r="78" spans="2:7" x14ac:dyDescent="0.2">
      <c r="B78">
        <v>325</v>
      </c>
      <c r="C78">
        <f t="shared" si="3"/>
        <v>650</v>
      </c>
      <c r="D78">
        <v>472.72727272727298</v>
      </c>
      <c r="G78">
        <v>755.555555555556</v>
      </c>
    </row>
    <row r="79" spans="2:7" x14ac:dyDescent="0.2">
      <c r="B79">
        <v>350</v>
      </c>
      <c r="C79">
        <f t="shared" si="3"/>
        <v>700</v>
      </c>
      <c r="D79">
        <v>472.72727272727298</v>
      </c>
      <c r="G79">
        <v>755.555555555556</v>
      </c>
    </row>
    <row r="80" spans="2:7" x14ac:dyDescent="0.2">
      <c r="B80">
        <v>375</v>
      </c>
      <c r="C80">
        <f t="shared" si="3"/>
        <v>750</v>
      </c>
      <c r="D80">
        <v>472.72727272727298</v>
      </c>
      <c r="G80">
        <v>755.555555555556</v>
      </c>
    </row>
    <row r="81" spans="1:7" x14ac:dyDescent="0.2">
      <c r="B81">
        <v>400</v>
      </c>
      <c r="C81">
        <f t="shared" si="3"/>
        <v>800</v>
      </c>
      <c r="D81">
        <v>472.72727272727298</v>
      </c>
      <c r="G81">
        <v>755.555555555556</v>
      </c>
    </row>
    <row r="82" spans="1:7" x14ac:dyDescent="0.2">
      <c r="B82">
        <v>425</v>
      </c>
      <c r="C82">
        <f t="shared" si="3"/>
        <v>850</v>
      </c>
      <c r="D82">
        <v>472.72727272727298</v>
      </c>
      <c r="G82">
        <v>755.555555555556</v>
      </c>
    </row>
    <row r="83" spans="1:7" x14ac:dyDescent="0.2">
      <c r="B83">
        <v>450</v>
      </c>
      <c r="C83">
        <f t="shared" si="3"/>
        <v>900</v>
      </c>
      <c r="D83">
        <v>472.72727272727298</v>
      </c>
      <c r="G83">
        <v>755.555555555556</v>
      </c>
    </row>
    <row r="84" spans="1:7" x14ac:dyDescent="0.2">
      <c r="B84">
        <v>475</v>
      </c>
      <c r="C84">
        <f t="shared" si="3"/>
        <v>950</v>
      </c>
      <c r="D84">
        <v>472.72727272727298</v>
      </c>
      <c r="G84">
        <v>755.555555555556</v>
      </c>
    </row>
    <row r="85" spans="1:7" x14ac:dyDescent="0.2">
      <c r="B85">
        <v>500</v>
      </c>
      <c r="C85">
        <f t="shared" si="3"/>
        <v>1000</v>
      </c>
      <c r="D85">
        <v>472.72727272727298</v>
      </c>
      <c r="G85">
        <v>755.555555555556</v>
      </c>
    </row>
    <row r="87" spans="1:7" x14ac:dyDescent="0.2">
      <c r="A87" t="s">
        <v>5</v>
      </c>
      <c r="C87" t="s">
        <v>55</v>
      </c>
      <c r="D87" t="s">
        <v>32</v>
      </c>
      <c r="F87" t="s">
        <v>55</v>
      </c>
      <c r="G87" t="s">
        <v>32</v>
      </c>
    </row>
    <row r="88" spans="1:7" x14ac:dyDescent="0.2">
      <c r="B88">
        <v>1</v>
      </c>
      <c r="C88">
        <f>B88*2</f>
        <v>2</v>
      </c>
      <c r="D88">
        <v>205.13762781366799</v>
      </c>
      <c r="G88">
        <v>124.654309574755</v>
      </c>
    </row>
    <row r="89" spans="1:7" x14ac:dyDescent="0.2">
      <c r="B89">
        <v>25</v>
      </c>
      <c r="C89">
        <f t="shared" ref="C89:C108" si="4">B89*2</f>
        <v>50</v>
      </c>
      <c r="D89">
        <v>235.49405188476399</v>
      </c>
      <c r="G89">
        <v>231.01424230915299</v>
      </c>
    </row>
    <row r="90" spans="1:7" x14ac:dyDescent="0.2">
      <c r="B90">
        <v>50</v>
      </c>
      <c r="C90">
        <f t="shared" si="4"/>
        <v>100</v>
      </c>
      <c r="D90">
        <v>250.512067156348</v>
      </c>
      <c r="G90">
        <v>294.31602373887199</v>
      </c>
    </row>
    <row r="91" spans="1:7" x14ac:dyDescent="0.2">
      <c r="B91">
        <v>75</v>
      </c>
      <c r="C91">
        <f t="shared" si="4"/>
        <v>150</v>
      </c>
      <c r="D91">
        <v>259.18381196722697</v>
      </c>
      <c r="G91">
        <v>334.89883126369602</v>
      </c>
    </row>
    <row r="92" spans="1:7" x14ac:dyDescent="0.2">
      <c r="B92">
        <v>100</v>
      </c>
      <c r="C92">
        <f t="shared" si="4"/>
        <v>200</v>
      </c>
      <c r="D92">
        <v>264.83028149767699</v>
      </c>
      <c r="G92">
        <v>363.13253509496298</v>
      </c>
    </row>
    <row r="93" spans="1:7" x14ac:dyDescent="0.2">
      <c r="B93">
        <v>125</v>
      </c>
      <c r="C93">
        <f t="shared" si="4"/>
        <v>250</v>
      </c>
      <c r="D93">
        <v>268.799464773983</v>
      </c>
      <c r="G93">
        <v>383.90942483425903</v>
      </c>
    </row>
    <row r="94" spans="1:7" x14ac:dyDescent="0.2">
      <c r="B94">
        <v>150</v>
      </c>
      <c r="C94">
        <f t="shared" si="4"/>
        <v>300</v>
      </c>
      <c r="D94">
        <v>271.742072738324</v>
      </c>
      <c r="G94">
        <v>399.83903133903101</v>
      </c>
    </row>
    <row r="95" spans="1:7" x14ac:dyDescent="0.2">
      <c r="B95">
        <v>175</v>
      </c>
      <c r="C95">
        <f t="shared" si="4"/>
        <v>350</v>
      </c>
      <c r="D95">
        <v>274.01076474545903</v>
      </c>
      <c r="G95">
        <v>412.44046775336699</v>
      </c>
    </row>
    <row r="96" spans="1:7" x14ac:dyDescent="0.2">
      <c r="B96">
        <v>200</v>
      </c>
      <c r="C96">
        <f t="shared" si="4"/>
        <v>400</v>
      </c>
      <c r="D96">
        <v>275.81326464906601</v>
      </c>
      <c r="G96">
        <v>422.65811088295698</v>
      </c>
    </row>
    <row r="97" spans="2:7" x14ac:dyDescent="0.2">
      <c r="B97">
        <v>225</v>
      </c>
      <c r="C97">
        <f t="shared" si="4"/>
        <v>450</v>
      </c>
      <c r="D97">
        <v>277.27988029634002</v>
      </c>
      <c r="G97">
        <v>431.10991909954299</v>
      </c>
    </row>
    <row r="98" spans="2:7" x14ac:dyDescent="0.2">
      <c r="B98">
        <v>250</v>
      </c>
      <c r="C98">
        <f t="shared" si="4"/>
        <v>500</v>
      </c>
      <c r="D98">
        <v>278.496494625092</v>
      </c>
      <c r="G98">
        <v>438.21724584502499</v>
      </c>
    </row>
    <row r="99" spans="2:7" x14ac:dyDescent="0.2">
      <c r="B99">
        <v>275</v>
      </c>
      <c r="C99">
        <f t="shared" si="4"/>
        <v>550</v>
      </c>
      <c r="D99">
        <v>279.52201064386099</v>
      </c>
      <c r="G99">
        <v>444.27726681995398</v>
      </c>
    </row>
    <row r="100" spans="2:7" x14ac:dyDescent="0.2">
      <c r="B100">
        <v>300</v>
      </c>
      <c r="C100">
        <f t="shared" si="4"/>
        <v>600</v>
      </c>
      <c r="D100">
        <v>280.39817455790097</v>
      </c>
      <c r="G100">
        <v>449.50558659217899</v>
      </c>
    </row>
    <row r="101" spans="2:7" x14ac:dyDescent="0.2">
      <c r="B101">
        <v>325</v>
      </c>
      <c r="C101">
        <f t="shared" si="4"/>
        <v>650</v>
      </c>
      <c r="D101">
        <v>281.15539839949002</v>
      </c>
      <c r="G101">
        <v>454.06242920623902</v>
      </c>
    </row>
    <row r="102" spans="2:7" x14ac:dyDescent="0.2">
      <c r="B102">
        <v>350</v>
      </c>
      <c r="C102">
        <f t="shared" si="4"/>
        <v>700</v>
      </c>
      <c r="D102">
        <v>281.81636209729601</v>
      </c>
      <c r="G102">
        <v>458.06934665138402</v>
      </c>
    </row>
    <row r="103" spans="2:7" x14ac:dyDescent="0.2">
      <c r="B103">
        <v>375</v>
      </c>
      <c r="C103">
        <f t="shared" si="4"/>
        <v>750</v>
      </c>
      <c r="D103">
        <v>282.398323930804</v>
      </c>
      <c r="G103">
        <v>461.62022237665099</v>
      </c>
    </row>
    <row r="104" spans="2:7" x14ac:dyDescent="0.2">
      <c r="B104">
        <v>400</v>
      </c>
      <c r="C104">
        <f t="shared" si="4"/>
        <v>800</v>
      </c>
      <c r="D104">
        <v>282.91464923131298</v>
      </c>
      <c r="G104">
        <v>464.788720046756</v>
      </c>
    </row>
    <row r="105" spans="2:7" x14ac:dyDescent="0.2">
      <c r="B105">
        <v>425</v>
      </c>
      <c r="C105">
        <f t="shared" si="4"/>
        <v>850</v>
      </c>
      <c r="D105">
        <v>283.375849451124</v>
      </c>
      <c r="G105">
        <v>467.63344887348399</v>
      </c>
    </row>
    <row r="106" spans="2:7" x14ac:dyDescent="0.2">
      <c r="B106">
        <v>450</v>
      </c>
      <c r="C106">
        <f t="shared" si="4"/>
        <v>900</v>
      </c>
      <c r="D106">
        <v>283.79030529199201</v>
      </c>
      <c r="G106">
        <v>470.20162247724602</v>
      </c>
    </row>
    <row r="107" spans="2:7" x14ac:dyDescent="0.2">
      <c r="B107">
        <v>475</v>
      </c>
      <c r="C107">
        <f t="shared" si="4"/>
        <v>950</v>
      </c>
      <c r="D107">
        <v>284.16478056337502</v>
      </c>
      <c r="G107">
        <v>472.53170010692497</v>
      </c>
    </row>
    <row r="108" spans="2:7" x14ac:dyDescent="0.2">
      <c r="B108">
        <v>500</v>
      </c>
      <c r="C108">
        <f t="shared" si="4"/>
        <v>1000</v>
      </c>
      <c r="D108">
        <v>284.50479417489697</v>
      </c>
      <c r="G108">
        <v>474.65532579947097</v>
      </c>
    </row>
    <row r="111" spans="2:7" x14ac:dyDescent="0.2">
      <c r="C111" t="s">
        <v>56</v>
      </c>
      <c r="F111" t="s">
        <v>56</v>
      </c>
    </row>
    <row r="112" spans="2:7" x14ac:dyDescent="0.2">
      <c r="B112">
        <v>1</v>
      </c>
      <c r="C112">
        <f>B112*2</f>
        <v>2</v>
      </c>
      <c r="D112">
        <v>344.866385372715</v>
      </c>
      <c r="G112">
        <v>206.180469715698</v>
      </c>
    </row>
    <row r="113" spans="2:7" x14ac:dyDescent="0.2">
      <c r="B113">
        <v>25</v>
      </c>
      <c r="C113">
        <f t="shared" ref="C113:C132" si="5">B113*2</f>
        <v>50</v>
      </c>
      <c r="D113">
        <v>379.48717948717899</v>
      </c>
      <c r="G113">
        <v>321.951219512195</v>
      </c>
    </row>
    <row r="114" spans="2:7" x14ac:dyDescent="0.2">
      <c r="B114">
        <v>50</v>
      </c>
      <c r="C114">
        <f t="shared" si="5"/>
        <v>100</v>
      </c>
      <c r="D114">
        <v>400</v>
      </c>
      <c r="G114">
        <v>400</v>
      </c>
    </row>
    <row r="115" spans="2:7" x14ac:dyDescent="0.2">
      <c r="B115">
        <v>75</v>
      </c>
      <c r="C115">
        <f t="shared" si="5"/>
        <v>150</v>
      </c>
      <c r="D115">
        <v>413.114754098361</v>
      </c>
      <c r="G115">
        <v>454.23728813559302</v>
      </c>
    </row>
    <row r="116" spans="2:7" x14ac:dyDescent="0.2">
      <c r="B116">
        <v>100</v>
      </c>
      <c r="C116">
        <f t="shared" si="5"/>
        <v>200</v>
      </c>
      <c r="D116">
        <v>422.222222222222</v>
      </c>
      <c r="G116">
        <v>494.11764705882399</v>
      </c>
    </row>
    <row r="117" spans="2:7" x14ac:dyDescent="0.2">
      <c r="B117">
        <v>125</v>
      </c>
      <c r="C117">
        <f t="shared" si="5"/>
        <v>250</v>
      </c>
      <c r="D117">
        <v>428.91566265060197</v>
      </c>
      <c r="G117">
        <v>524.67532467532499</v>
      </c>
    </row>
    <row r="118" spans="2:7" x14ac:dyDescent="0.2">
      <c r="B118">
        <v>150</v>
      </c>
      <c r="C118">
        <f t="shared" si="5"/>
        <v>300</v>
      </c>
      <c r="D118">
        <v>434.04255319148899</v>
      </c>
      <c r="G118">
        <v>548.83720930232596</v>
      </c>
    </row>
    <row r="119" spans="2:7" x14ac:dyDescent="0.2">
      <c r="B119">
        <v>175</v>
      </c>
      <c r="C119">
        <f t="shared" si="5"/>
        <v>350</v>
      </c>
      <c r="D119">
        <v>438.09523809523802</v>
      </c>
      <c r="G119">
        <v>568.42105263157896</v>
      </c>
    </row>
    <row r="120" spans="2:7" x14ac:dyDescent="0.2">
      <c r="B120">
        <v>200</v>
      </c>
      <c r="C120">
        <f t="shared" si="5"/>
        <v>400</v>
      </c>
      <c r="D120">
        <v>441.37931034482801</v>
      </c>
      <c r="G120">
        <v>584.61538461538498</v>
      </c>
    </row>
    <row r="121" spans="2:7" x14ac:dyDescent="0.2">
      <c r="B121">
        <v>225</v>
      </c>
      <c r="C121">
        <f t="shared" si="5"/>
        <v>450</v>
      </c>
      <c r="D121">
        <v>444.09448818897602</v>
      </c>
      <c r="G121">
        <v>598.23008849557505</v>
      </c>
    </row>
    <row r="122" spans="2:7" x14ac:dyDescent="0.2">
      <c r="B122">
        <v>250</v>
      </c>
      <c r="C122">
        <f t="shared" si="5"/>
        <v>500</v>
      </c>
      <c r="D122">
        <v>446.37681159420299</v>
      </c>
      <c r="G122">
        <v>609.83606557377095</v>
      </c>
    </row>
    <row r="123" spans="2:7" x14ac:dyDescent="0.2">
      <c r="B123">
        <v>275</v>
      </c>
      <c r="C123">
        <f t="shared" si="5"/>
        <v>550</v>
      </c>
      <c r="D123">
        <v>448.32214765100701</v>
      </c>
      <c r="G123">
        <v>619.84732824427499</v>
      </c>
    </row>
    <row r="124" spans="2:7" x14ac:dyDescent="0.2">
      <c r="B124">
        <v>300</v>
      </c>
      <c r="C124">
        <f t="shared" si="5"/>
        <v>600</v>
      </c>
      <c r="D124">
        <v>450</v>
      </c>
      <c r="G124">
        <v>628.57142857142901</v>
      </c>
    </row>
    <row r="125" spans="2:7" x14ac:dyDescent="0.2">
      <c r="B125">
        <v>325</v>
      </c>
      <c r="C125">
        <f t="shared" si="5"/>
        <v>650</v>
      </c>
      <c r="D125">
        <v>451.46198830409401</v>
      </c>
      <c r="G125">
        <v>636.24161073825496</v>
      </c>
    </row>
    <row r="126" spans="2:7" x14ac:dyDescent="0.2">
      <c r="B126">
        <v>350</v>
      </c>
      <c r="C126">
        <f t="shared" si="5"/>
        <v>700</v>
      </c>
      <c r="D126">
        <v>452.74725274725301</v>
      </c>
      <c r="G126">
        <v>643.03797468354503</v>
      </c>
    </row>
    <row r="127" spans="2:7" x14ac:dyDescent="0.2">
      <c r="B127">
        <v>375</v>
      </c>
      <c r="C127">
        <f t="shared" si="5"/>
        <v>750</v>
      </c>
      <c r="D127">
        <v>453.88601036269398</v>
      </c>
      <c r="G127">
        <v>649.10179640718604</v>
      </c>
    </row>
    <row r="128" spans="2:7" x14ac:dyDescent="0.2">
      <c r="B128">
        <v>400</v>
      </c>
      <c r="C128">
        <f t="shared" si="5"/>
        <v>800</v>
      </c>
      <c r="D128">
        <v>454.90196078431399</v>
      </c>
      <c r="G128">
        <v>654.54545454545496</v>
      </c>
    </row>
    <row r="129" spans="1:7" x14ac:dyDescent="0.2">
      <c r="B129">
        <v>425</v>
      </c>
      <c r="C129">
        <f t="shared" si="5"/>
        <v>850</v>
      </c>
      <c r="D129">
        <v>455.81395348837202</v>
      </c>
      <c r="G129">
        <v>659.45945945945903</v>
      </c>
    </row>
    <row r="130" spans="1:7" x14ac:dyDescent="0.2">
      <c r="B130">
        <v>450</v>
      </c>
      <c r="C130">
        <f t="shared" si="5"/>
        <v>900</v>
      </c>
      <c r="D130">
        <v>456.63716814159301</v>
      </c>
      <c r="G130">
        <v>663.91752577319596</v>
      </c>
    </row>
    <row r="131" spans="1:7" x14ac:dyDescent="0.2">
      <c r="B131">
        <v>475</v>
      </c>
      <c r="C131">
        <f t="shared" si="5"/>
        <v>950</v>
      </c>
      <c r="D131">
        <v>457.38396624472603</v>
      </c>
      <c r="G131">
        <v>667.98029556650295</v>
      </c>
    </row>
    <row r="132" spans="1:7" x14ac:dyDescent="0.2">
      <c r="B132">
        <v>500</v>
      </c>
      <c r="C132">
        <f t="shared" si="5"/>
        <v>1000</v>
      </c>
      <c r="D132">
        <v>458.06451612903197</v>
      </c>
      <c r="G132">
        <v>671.69811320754695</v>
      </c>
    </row>
    <row r="135" spans="1:7" x14ac:dyDescent="0.2">
      <c r="A135" t="s">
        <v>6</v>
      </c>
      <c r="C135" t="s">
        <v>55</v>
      </c>
      <c r="D135" t="s">
        <v>32</v>
      </c>
      <c r="F135" t="s">
        <v>55</v>
      </c>
      <c r="G135" t="s">
        <v>32</v>
      </c>
    </row>
    <row r="136" spans="1:7" x14ac:dyDescent="0.2">
      <c r="B136">
        <v>1</v>
      </c>
      <c r="C136">
        <f>B136*2</f>
        <v>2</v>
      </c>
      <c r="D136">
        <v>204.487656032236</v>
      </c>
      <c r="G136">
        <v>117.890146129234</v>
      </c>
    </row>
    <row r="137" spans="1:7" x14ac:dyDescent="0.2">
      <c r="B137">
        <v>25</v>
      </c>
      <c r="C137">
        <f t="shared" ref="C137:C156" si="6">B137*2</f>
        <v>50</v>
      </c>
      <c r="D137">
        <v>235.49399086008501</v>
      </c>
      <c r="G137">
        <v>231.01359671699001</v>
      </c>
    </row>
    <row r="138" spans="1:7" x14ac:dyDescent="0.2">
      <c r="B138">
        <v>50</v>
      </c>
      <c r="C138">
        <f t="shared" si="6"/>
        <v>100</v>
      </c>
      <c r="D138">
        <v>250.55491377166899</v>
      </c>
      <c r="G138">
        <v>294.818148594153</v>
      </c>
    </row>
    <row r="139" spans="1:7" x14ac:dyDescent="0.2">
      <c r="B139">
        <v>75</v>
      </c>
      <c r="C139">
        <f t="shared" si="6"/>
        <v>150</v>
      </c>
      <c r="D139">
        <v>259.371725033171</v>
      </c>
      <c r="G139">
        <v>337.28177006255498</v>
      </c>
    </row>
    <row r="140" spans="1:7" x14ac:dyDescent="0.2">
      <c r="B140">
        <v>100</v>
      </c>
      <c r="C140">
        <f t="shared" si="6"/>
        <v>200</v>
      </c>
      <c r="D140">
        <v>265.200161055531</v>
      </c>
      <c r="G140">
        <v>368.11041690464702</v>
      </c>
    </row>
    <row r="141" spans="1:7" x14ac:dyDescent="0.2">
      <c r="B141">
        <v>125</v>
      </c>
      <c r="C141">
        <f t="shared" si="6"/>
        <v>250</v>
      </c>
      <c r="D141">
        <v>269.35075645023301</v>
      </c>
      <c r="G141">
        <v>391.67766259194599</v>
      </c>
    </row>
    <row r="142" spans="1:7" x14ac:dyDescent="0.2">
      <c r="B142">
        <v>150</v>
      </c>
      <c r="C142">
        <f t="shared" si="6"/>
        <v>300</v>
      </c>
      <c r="D142">
        <v>272.46102282076902</v>
      </c>
      <c r="G142">
        <v>410.34586958499801</v>
      </c>
    </row>
    <row r="143" spans="1:7" x14ac:dyDescent="0.2">
      <c r="B143">
        <v>175</v>
      </c>
      <c r="C143">
        <f t="shared" si="6"/>
        <v>350</v>
      </c>
      <c r="D143">
        <v>274.88031513715902</v>
      </c>
      <c r="G143">
        <v>425.52985994969703</v>
      </c>
    </row>
    <row r="144" spans="1:7" x14ac:dyDescent="0.2">
      <c r="B144">
        <v>200</v>
      </c>
      <c r="C144">
        <f t="shared" si="6"/>
        <v>400</v>
      </c>
      <c r="D144">
        <v>276.816724604765</v>
      </c>
      <c r="G144">
        <v>438.13771053361</v>
      </c>
    </row>
    <row r="145" spans="2:7" x14ac:dyDescent="0.2">
      <c r="B145">
        <v>225</v>
      </c>
      <c r="C145">
        <f t="shared" si="6"/>
        <v>450</v>
      </c>
      <c r="D145">
        <v>278.402148073597</v>
      </c>
      <c r="G145">
        <v>448.78253327484202</v>
      </c>
    </row>
    <row r="146" spans="2:7" x14ac:dyDescent="0.2">
      <c r="B146">
        <v>250</v>
      </c>
      <c r="C146">
        <f t="shared" si="6"/>
        <v>500</v>
      </c>
      <c r="D146">
        <v>279.72432945203002</v>
      </c>
      <c r="G146">
        <v>457.89480791669098</v>
      </c>
    </row>
    <row r="147" spans="2:7" x14ac:dyDescent="0.2">
      <c r="B147">
        <v>275</v>
      </c>
      <c r="C147">
        <f t="shared" si="6"/>
        <v>550</v>
      </c>
      <c r="D147">
        <v>280.84394999753403</v>
      </c>
      <c r="G147">
        <v>465.78642137435003</v>
      </c>
    </row>
    <row r="148" spans="2:7" x14ac:dyDescent="0.2">
      <c r="B148">
        <v>300</v>
      </c>
      <c r="C148">
        <f t="shared" si="6"/>
        <v>600</v>
      </c>
      <c r="D148">
        <v>281.80433528587201</v>
      </c>
      <c r="G148">
        <v>472.68926032567703</v>
      </c>
    </row>
    <row r="149" spans="2:7" x14ac:dyDescent="0.2">
      <c r="B149">
        <v>325</v>
      </c>
      <c r="C149">
        <f t="shared" si="6"/>
        <v>650</v>
      </c>
      <c r="D149">
        <v>282.63725661924099</v>
      </c>
      <c r="G149">
        <v>478.77952502796302</v>
      </c>
    </row>
    <row r="150" spans="2:7" x14ac:dyDescent="0.2">
      <c r="B150">
        <v>350</v>
      </c>
      <c r="C150">
        <f t="shared" si="6"/>
        <v>700</v>
      </c>
      <c r="D150">
        <v>283.36654770935701</v>
      </c>
      <c r="G150">
        <v>484.19361752031301</v>
      </c>
    </row>
    <row r="151" spans="2:7" x14ac:dyDescent="0.2">
      <c r="B151">
        <v>375</v>
      </c>
      <c r="C151">
        <f t="shared" si="6"/>
        <v>750</v>
      </c>
      <c r="D151">
        <v>284.01044108933098</v>
      </c>
      <c r="G151">
        <v>489.03884789325798</v>
      </c>
    </row>
    <row r="152" spans="2:7" x14ac:dyDescent="0.2">
      <c r="B152">
        <v>400</v>
      </c>
      <c r="C152">
        <f t="shared" si="6"/>
        <v>800</v>
      </c>
      <c r="D152">
        <v>284.58312416625301</v>
      </c>
      <c r="G152">
        <v>493.40084069473698</v>
      </c>
    </row>
    <row r="153" spans="2:7" x14ac:dyDescent="0.2">
      <c r="B153">
        <v>425</v>
      </c>
      <c r="C153">
        <f t="shared" si="6"/>
        <v>850</v>
      </c>
      <c r="D153">
        <v>285.09580328505803</v>
      </c>
      <c r="G153">
        <v>497.34877650972402</v>
      </c>
    </row>
    <row r="154" spans="2:7" x14ac:dyDescent="0.2">
      <c r="B154">
        <v>450</v>
      </c>
      <c r="C154">
        <f t="shared" si="6"/>
        <v>900</v>
      </c>
      <c r="D154">
        <v>285.55744837627799</v>
      </c>
      <c r="G154">
        <v>500.939176227404</v>
      </c>
    </row>
    <row r="155" spans="2:7" x14ac:dyDescent="0.2">
      <c r="B155">
        <v>475</v>
      </c>
      <c r="C155">
        <f t="shared" si="6"/>
        <v>950</v>
      </c>
      <c r="D155">
        <v>285.97532482047302</v>
      </c>
      <c r="G155">
        <v>504.21868183765901</v>
      </c>
    </row>
    <row r="156" spans="2:7" x14ac:dyDescent="0.2">
      <c r="B156">
        <v>500</v>
      </c>
      <c r="C156">
        <f t="shared" si="6"/>
        <v>1000</v>
      </c>
      <c r="D156">
        <v>286.35538029802302</v>
      </c>
      <c r="G156">
        <v>507.22613228801401</v>
      </c>
    </row>
    <row r="158" spans="2:7" x14ac:dyDescent="0.2">
      <c r="C158" t="s">
        <v>56</v>
      </c>
      <c r="F158" t="s">
        <v>56</v>
      </c>
    </row>
    <row r="159" spans="2:7" x14ac:dyDescent="0.2">
      <c r="B159">
        <v>1</v>
      </c>
      <c r="C159">
        <f>B159*2</f>
        <v>2</v>
      </c>
      <c r="D159">
        <v>343.67887827292901</v>
      </c>
      <c r="G159">
        <v>193.74189819146901</v>
      </c>
    </row>
    <row r="160" spans="2:7" x14ac:dyDescent="0.2">
      <c r="B160">
        <v>25</v>
      </c>
      <c r="C160">
        <f t="shared" ref="C160:C179" si="7">B160*2</f>
        <v>50</v>
      </c>
      <c r="D160">
        <v>379.43133504251801</v>
      </c>
      <c r="G160">
        <v>321.38548619244801</v>
      </c>
    </row>
    <row r="161" spans="2:7" x14ac:dyDescent="0.2">
      <c r="B161">
        <v>51</v>
      </c>
      <c r="C161">
        <f t="shared" si="7"/>
        <v>102</v>
      </c>
      <c r="D161">
        <v>400.634418723762</v>
      </c>
      <c r="G161">
        <v>402.54171680596897</v>
      </c>
    </row>
    <row r="162" spans="2:7" x14ac:dyDescent="0.2">
      <c r="B162">
        <v>75</v>
      </c>
      <c r="C162">
        <f t="shared" si="7"/>
        <v>150</v>
      </c>
      <c r="D162">
        <v>413.12862993558502</v>
      </c>
      <c r="G162">
        <v>454.39285359495699</v>
      </c>
    </row>
    <row r="163" spans="2:7" x14ac:dyDescent="0.2">
      <c r="B163">
        <v>100</v>
      </c>
      <c r="C163">
        <f t="shared" si="7"/>
        <v>200</v>
      </c>
      <c r="D163">
        <v>422.28916333695798</v>
      </c>
      <c r="G163">
        <v>494.89991170383797</v>
      </c>
    </row>
    <row r="164" spans="2:7" x14ac:dyDescent="0.2">
      <c r="B164">
        <v>125</v>
      </c>
      <c r="C164">
        <f t="shared" si="7"/>
        <v>250</v>
      </c>
      <c r="D164">
        <v>429.06242770033799</v>
      </c>
      <c r="G164">
        <v>526.44972612006404</v>
      </c>
    </row>
    <row r="165" spans="2:7" x14ac:dyDescent="0.2">
      <c r="B165">
        <v>150</v>
      </c>
      <c r="C165">
        <f t="shared" si="7"/>
        <v>300</v>
      </c>
      <c r="D165">
        <v>434.281332590305</v>
      </c>
      <c r="G165">
        <v>551.80633636066204</v>
      </c>
    </row>
    <row r="166" spans="2:7" x14ac:dyDescent="0.2">
      <c r="B166">
        <v>175</v>
      </c>
      <c r="C166">
        <f t="shared" si="7"/>
        <v>350</v>
      </c>
      <c r="D166">
        <v>438.42921408217899</v>
      </c>
      <c r="G166">
        <v>572.67265403062697</v>
      </c>
    </row>
    <row r="167" spans="2:7" x14ac:dyDescent="0.2">
      <c r="B167">
        <v>200</v>
      </c>
      <c r="C167">
        <f t="shared" si="7"/>
        <v>400</v>
      </c>
      <c r="D167">
        <v>441.80678206693699</v>
      </c>
      <c r="G167">
        <v>590.16657668238599</v>
      </c>
    </row>
    <row r="168" spans="2:7" x14ac:dyDescent="0.2">
      <c r="B168">
        <v>225</v>
      </c>
      <c r="C168">
        <f t="shared" si="7"/>
        <v>450</v>
      </c>
      <c r="D168">
        <v>444.61131316102501</v>
      </c>
      <c r="G168">
        <v>605.05700609504197</v>
      </c>
    </row>
    <row r="169" spans="2:7" x14ac:dyDescent="0.2">
      <c r="B169">
        <v>250</v>
      </c>
      <c r="C169">
        <f t="shared" si="7"/>
        <v>500</v>
      </c>
      <c r="D169">
        <v>446.97776836256702</v>
      </c>
      <c r="G169">
        <v>617.89228785218302</v>
      </c>
    </row>
    <row r="170" spans="2:7" x14ac:dyDescent="0.2">
      <c r="B170">
        <v>275</v>
      </c>
      <c r="C170">
        <f t="shared" si="7"/>
        <v>550</v>
      </c>
      <c r="D170">
        <v>449.001677079263</v>
      </c>
      <c r="G170">
        <v>629.07503411348705</v>
      </c>
    </row>
    <row r="171" spans="2:7" x14ac:dyDescent="0.2">
      <c r="B171">
        <v>300</v>
      </c>
      <c r="C171">
        <f t="shared" si="7"/>
        <v>600</v>
      </c>
      <c r="D171">
        <v>450.75259823360602</v>
      </c>
      <c r="G171">
        <v>638.90806093741196</v>
      </c>
    </row>
    <row r="172" spans="2:7" x14ac:dyDescent="0.2">
      <c r="B172">
        <v>325</v>
      </c>
      <c r="C172">
        <f t="shared" si="7"/>
        <v>650</v>
      </c>
      <c r="D172">
        <v>452.28240571936101</v>
      </c>
      <c r="G172">
        <v>647.62380190784302</v>
      </c>
    </row>
    <row r="173" spans="2:7" x14ac:dyDescent="0.2">
      <c r="B173">
        <v>350</v>
      </c>
      <c r="C173">
        <f t="shared" si="7"/>
        <v>700</v>
      </c>
      <c r="D173">
        <v>453.630585148958</v>
      </c>
      <c r="G173">
        <v>655.40380481073703</v>
      </c>
    </row>
    <row r="174" spans="2:7" x14ac:dyDescent="0.2">
      <c r="B174">
        <v>375</v>
      </c>
      <c r="C174">
        <f t="shared" si="7"/>
        <v>750</v>
      </c>
      <c r="D174">
        <v>454.827730791627</v>
      </c>
      <c r="G174">
        <v>662.39203675223405</v>
      </c>
    </row>
    <row r="175" spans="2:7" x14ac:dyDescent="0.2">
      <c r="B175">
        <v>400</v>
      </c>
      <c r="C175">
        <f t="shared" si="7"/>
        <v>800</v>
      </c>
      <c r="D175">
        <v>455.89791921028399</v>
      </c>
      <c r="G175">
        <v>668.70419310888497</v>
      </c>
    </row>
    <row r="176" spans="2:7" x14ac:dyDescent="0.2">
      <c r="B176">
        <v>425</v>
      </c>
      <c r="C176">
        <f t="shared" si="7"/>
        <v>850</v>
      </c>
      <c r="D176">
        <v>456.86035984229198</v>
      </c>
      <c r="G176">
        <v>674.43435294439803</v>
      </c>
    </row>
    <row r="177" spans="2:7" x14ac:dyDescent="0.2">
      <c r="B177">
        <v>450</v>
      </c>
      <c r="C177">
        <f t="shared" si="7"/>
        <v>900</v>
      </c>
      <c r="D177">
        <v>457.730567443604</v>
      </c>
      <c r="G177">
        <v>679.65982847085695</v>
      </c>
    </row>
    <row r="178" spans="2:7" x14ac:dyDescent="0.2">
      <c r="B178">
        <v>475</v>
      </c>
      <c r="C178">
        <f t="shared" si="7"/>
        <v>950</v>
      </c>
      <c r="D178">
        <v>458.52121075489703</v>
      </c>
      <c r="G178">
        <v>684.44475853817198</v>
      </c>
    </row>
    <row r="179" spans="2:7" x14ac:dyDescent="0.2">
      <c r="B179">
        <v>500</v>
      </c>
      <c r="C179">
        <f t="shared" si="7"/>
        <v>1000</v>
      </c>
      <c r="D179">
        <v>459.24273723970498</v>
      </c>
      <c r="G179">
        <v>688.84281174965099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F669-1E5B-4998-ADCC-905A76DF1775}">
  <dimension ref="A1:F76"/>
  <sheetViews>
    <sheetView zoomScale="145" zoomScaleNormal="145" workbookViewId="0">
      <selection activeCell="B58" sqref="B58:F58"/>
    </sheetView>
  </sheetViews>
  <sheetFormatPr defaultRowHeight="14.25" x14ac:dyDescent="0.2"/>
  <cols>
    <col min="1" max="1" width="30.875" customWidth="1"/>
    <col min="2" max="2" width="17.125" customWidth="1"/>
    <col min="5" max="5" width="19.625" customWidth="1"/>
  </cols>
  <sheetData>
    <row r="1" spans="1:6" x14ac:dyDescent="0.2">
      <c r="A1" t="s">
        <v>33</v>
      </c>
    </row>
    <row r="2" spans="1:6" x14ac:dyDescent="0.2">
      <c r="A2" t="s">
        <v>22</v>
      </c>
      <c r="B2" t="s">
        <v>57</v>
      </c>
      <c r="C2" t="s">
        <v>32</v>
      </c>
      <c r="E2" t="s">
        <v>58</v>
      </c>
      <c r="F2" t="s">
        <v>32</v>
      </c>
    </row>
    <row r="3" spans="1:6" x14ac:dyDescent="0.2">
      <c r="A3" t="s">
        <v>48</v>
      </c>
      <c r="B3">
        <v>0</v>
      </c>
      <c r="C3">
        <v>237</v>
      </c>
      <c r="E3">
        <v>0</v>
      </c>
      <c r="F3">
        <v>400</v>
      </c>
    </row>
    <row r="4" spans="1:6" x14ac:dyDescent="0.2">
      <c r="A4" t="s">
        <v>49</v>
      </c>
      <c r="B4">
        <v>4.7852734000000001E-2</v>
      </c>
      <c r="C4">
        <v>251.29770199999999</v>
      </c>
      <c r="E4">
        <v>6.8001252999999998E-2</v>
      </c>
      <c r="F4">
        <v>417.07131020000003</v>
      </c>
    </row>
    <row r="5" spans="1:6" x14ac:dyDescent="0.2">
      <c r="A5" t="s">
        <v>50</v>
      </c>
      <c r="B5">
        <v>0.103261162</v>
      </c>
      <c r="C5">
        <v>270.48797660000002</v>
      </c>
      <c r="E5">
        <v>0.11585398700000001</v>
      </c>
      <c r="F5">
        <v>432.30109879999998</v>
      </c>
    </row>
    <row r="6" spans="1:6" x14ac:dyDescent="0.2">
      <c r="B6">
        <v>0.161188156</v>
      </c>
      <c r="C6">
        <v>288.74254889999997</v>
      </c>
      <c r="E6">
        <v>0.148595331</v>
      </c>
      <c r="F6">
        <v>438.06995619999998</v>
      </c>
    </row>
    <row r="7" spans="1:6" x14ac:dyDescent="0.2">
      <c r="B7">
        <v>0.20148519500000001</v>
      </c>
      <c r="C7">
        <v>306.53752939999998</v>
      </c>
      <c r="E7">
        <v>0.19896663000000001</v>
      </c>
      <c r="F7">
        <v>454.87861249999997</v>
      </c>
    </row>
    <row r="8" spans="1:6" x14ac:dyDescent="0.2">
      <c r="B8">
        <v>0.24933792799999999</v>
      </c>
      <c r="C8">
        <v>324.28293930000001</v>
      </c>
      <c r="E8">
        <v>0.24933792799999999</v>
      </c>
      <c r="F8">
        <v>466.13243720000003</v>
      </c>
    </row>
    <row r="9" spans="1:6" x14ac:dyDescent="0.2">
      <c r="B9">
        <v>0.29970922700000002</v>
      </c>
      <c r="C9">
        <v>341.40093209999998</v>
      </c>
      <c r="E9">
        <v>0.29970922700000002</v>
      </c>
      <c r="F9">
        <v>481.8807089</v>
      </c>
    </row>
    <row r="10" spans="1:6" x14ac:dyDescent="0.2">
      <c r="B10">
        <v>0.35259909099999998</v>
      </c>
      <c r="C10">
        <v>362.11453299999999</v>
      </c>
      <c r="E10">
        <v>0.34756196099999997</v>
      </c>
      <c r="F10">
        <v>493.23973039999998</v>
      </c>
    </row>
    <row r="11" spans="1:6" x14ac:dyDescent="0.2">
      <c r="B11">
        <v>0.39541451700000002</v>
      </c>
      <c r="C11">
        <v>384.05994479999998</v>
      </c>
      <c r="E11">
        <v>0.39289537299999999</v>
      </c>
      <c r="F11">
        <v>508.53718149999997</v>
      </c>
    </row>
    <row r="12" spans="1:6" x14ac:dyDescent="0.2">
      <c r="B12">
        <v>0.40547415199999998</v>
      </c>
      <c r="C12">
        <v>391.00547119999999</v>
      </c>
      <c r="E12">
        <v>0.41556193800000002</v>
      </c>
      <c r="F12">
        <v>519.46609639999997</v>
      </c>
    </row>
    <row r="16" spans="1:6" x14ac:dyDescent="0.2">
      <c r="A16" t="s">
        <v>9</v>
      </c>
      <c r="B16" t="s">
        <v>57</v>
      </c>
      <c r="C16" t="s">
        <v>32</v>
      </c>
      <c r="E16" t="s">
        <v>58</v>
      </c>
      <c r="F16" t="s">
        <v>32</v>
      </c>
    </row>
    <row r="17" spans="2:6" x14ac:dyDescent="0.2">
      <c r="B17">
        <v>0</v>
      </c>
      <c r="C17">
        <v>237</v>
      </c>
      <c r="F17">
        <v>400</v>
      </c>
    </row>
    <row r="18" spans="2:6" x14ac:dyDescent="0.2">
      <c r="B18">
        <v>2.5000000000000001E-2</v>
      </c>
      <c r="C18">
        <v>249.89641655606701</v>
      </c>
      <c r="F18">
        <v>417.39130434782601</v>
      </c>
    </row>
    <row r="19" spans="2:6" x14ac:dyDescent="0.2">
      <c r="B19">
        <v>0.05</v>
      </c>
      <c r="C19">
        <v>263.26931701490003</v>
      </c>
      <c r="F19">
        <v>435.29411764705901</v>
      </c>
    </row>
    <row r="20" spans="2:6" x14ac:dyDescent="0.2">
      <c r="B20">
        <v>7.4999999999999997E-2</v>
      </c>
      <c r="C20">
        <v>277.145605363453</v>
      </c>
      <c r="F20">
        <v>453.73134328358202</v>
      </c>
    </row>
    <row r="21" spans="2:6" x14ac:dyDescent="0.2">
      <c r="B21">
        <v>0.1</v>
      </c>
      <c r="C21">
        <v>291.55424990207598</v>
      </c>
      <c r="F21">
        <v>472.72727272727298</v>
      </c>
    </row>
    <row r="22" spans="2:6" x14ac:dyDescent="0.2">
      <c r="B22">
        <v>0.125</v>
      </c>
      <c r="C22">
        <v>306.52648510732701</v>
      </c>
      <c r="F22">
        <v>492.30769230769198</v>
      </c>
    </row>
    <row r="23" spans="2:6" x14ac:dyDescent="0.2">
      <c r="B23">
        <v>0.15</v>
      </c>
      <c r="C23">
        <v>322.09603765472599</v>
      </c>
      <c r="F23">
        <v>512.5</v>
      </c>
    </row>
    <row r="24" spans="2:6" x14ac:dyDescent="0.2">
      <c r="B24">
        <v>0.17499999999999999</v>
      </c>
      <c r="C24">
        <v>338.29938004363902</v>
      </c>
      <c r="F24">
        <v>533.33333333333303</v>
      </c>
    </row>
    <row r="25" spans="2:6" x14ac:dyDescent="0.2">
      <c r="B25">
        <v>0.2</v>
      </c>
      <c r="C25">
        <v>355.17601583859698</v>
      </c>
      <c r="F25">
        <v>554.83870967741905</v>
      </c>
    </row>
    <row r="26" spans="2:6" x14ac:dyDescent="0.2">
      <c r="B26">
        <v>0.22500000000000001</v>
      </c>
      <c r="C26">
        <v>372.76880122272598</v>
      </c>
      <c r="F26">
        <v>577.04918032786895</v>
      </c>
    </row>
    <row r="27" spans="2:6" x14ac:dyDescent="0.2">
      <c r="B27">
        <v>0.25</v>
      </c>
      <c r="C27">
        <v>391.12430837329401</v>
      </c>
      <c r="F27">
        <v>600</v>
      </c>
    </row>
    <row r="28" spans="2:6" x14ac:dyDescent="0.2">
      <c r="B28">
        <v>0.27500000000000002</v>
      </c>
      <c r="C28">
        <v>410.293237146053</v>
      </c>
      <c r="F28">
        <v>623.72881355932202</v>
      </c>
    </row>
    <row r="29" spans="2:6" x14ac:dyDescent="0.2">
      <c r="B29">
        <v>0.3</v>
      </c>
      <c r="C29">
        <v>430.33088273096502</v>
      </c>
      <c r="F29">
        <v>648.27586206896603</v>
      </c>
    </row>
    <row r="30" spans="2:6" x14ac:dyDescent="0.2">
      <c r="B30">
        <v>0.32500000000000001</v>
      </c>
      <c r="C30">
        <v>451.29766836312001</v>
      </c>
      <c r="F30">
        <v>673.68421052631595</v>
      </c>
    </row>
    <row r="31" spans="2:6" x14ac:dyDescent="0.2">
      <c r="B31">
        <v>0.35</v>
      </c>
      <c r="C31">
        <v>473.25975389752</v>
      </c>
      <c r="F31">
        <v>700</v>
      </c>
    </row>
    <row r="32" spans="2:6" x14ac:dyDescent="0.2">
      <c r="B32">
        <v>0.375</v>
      </c>
      <c r="C32">
        <v>496.28973315865699</v>
      </c>
      <c r="F32">
        <v>727.27272727272702</v>
      </c>
    </row>
    <row r="33" spans="1:6" x14ac:dyDescent="0.2">
      <c r="B33">
        <v>0.4</v>
      </c>
      <c r="C33">
        <v>520.46743554952502</v>
      </c>
      <c r="F33">
        <v>755.555555555556</v>
      </c>
    </row>
    <row r="34" spans="1:6" x14ac:dyDescent="0.2">
      <c r="B34">
        <v>0.42499999999999999</v>
      </c>
      <c r="C34">
        <v>545.88085057038097</v>
      </c>
      <c r="F34">
        <v>784.90566037735903</v>
      </c>
    </row>
    <row r="37" spans="1:6" x14ac:dyDescent="0.2">
      <c r="A37" t="s">
        <v>10</v>
      </c>
      <c r="B37" t="s">
        <v>57</v>
      </c>
      <c r="C37" t="s">
        <v>32</v>
      </c>
      <c r="E37" t="s">
        <v>58</v>
      </c>
      <c r="F37" t="s">
        <v>32</v>
      </c>
    </row>
    <row r="38" spans="1:6" x14ac:dyDescent="0.2">
      <c r="B38">
        <v>0</v>
      </c>
      <c r="C38">
        <v>237</v>
      </c>
      <c r="F38">
        <v>400</v>
      </c>
    </row>
    <row r="39" spans="1:6" x14ac:dyDescent="0.2">
      <c r="B39">
        <v>2.5000000000000001E-2</v>
      </c>
      <c r="C39">
        <v>243.42723064282799</v>
      </c>
      <c r="F39">
        <v>404.91683994943998</v>
      </c>
    </row>
    <row r="40" spans="1:6" x14ac:dyDescent="0.2">
      <c r="B40">
        <v>0.05</v>
      </c>
      <c r="C40">
        <v>249.97172183142999</v>
      </c>
      <c r="F40">
        <v>409.87413786180099</v>
      </c>
    </row>
    <row r="41" spans="1:6" x14ac:dyDescent="0.2">
      <c r="B41">
        <v>7.4999999999999997E-2</v>
      </c>
      <c r="C41">
        <v>256.63671211936401</v>
      </c>
      <c r="F41">
        <v>414.87239515942599</v>
      </c>
    </row>
    <row r="42" spans="1:6" x14ac:dyDescent="0.2">
      <c r="B42">
        <v>0.1</v>
      </c>
      <c r="C42">
        <v>263.425560426706</v>
      </c>
      <c r="F42">
        <v>419.91212158497802</v>
      </c>
    </row>
    <row r="43" spans="1:6" x14ac:dyDescent="0.2">
      <c r="B43">
        <v>0.125</v>
      </c>
      <c r="C43">
        <v>270.34175168453299</v>
      </c>
      <c r="F43">
        <v>424.99383537473398</v>
      </c>
    </row>
    <row r="44" spans="1:6" x14ac:dyDescent="0.2">
      <c r="B44">
        <v>0.15</v>
      </c>
      <c r="C44">
        <v>277.38890280005302</v>
      </c>
      <c r="F44">
        <v>430.11806343623601</v>
      </c>
    </row>
    <row r="45" spans="1:6" x14ac:dyDescent="0.2">
      <c r="B45">
        <v>0.17499999999999999</v>
      </c>
      <c r="C45">
        <v>284.57076896382199</v>
      </c>
      <c r="F45">
        <v>435.28534153041198</v>
      </c>
    </row>
    <row r="46" spans="1:6" x14ac:dyDescent="0.2">
      <c r="B46">
        <v>0.2</v>
      </c>
      <c r="C46">
        <v>291.89125032216799</v>
      </c>
      <c r="F46">
        <v>440.49621445831002</v>
      </c>
    </row>
    <row r="47" spans="1:6" x14ac:dyDescent="0.2">
      <c r="B47">
        <v>0.22500000000000001</v>
      </c>
      <c r="C47">
        <v>299.35439903972099</v>
      </c>
      <c r="F47">
        <v>445.75123625257902</v>
      </c>
    </row>
    <row r="48" spans="1:6" x14ac:dyDescent="0.2">
      <c r="B48">
        <v>0.25</v>
      </c>
      <c r="C48">
        <v>306.96442677892998</v>
      </c>
      <c r="F48">
        <v>451.05097037383803</v>
      </c>
    </row>
    <row r="49" spans="1:6" x14ac:dyDescent="0.2">
      <c r="B49">
        <v>0.27500000000000002</v>
      </c>
      <c r="C49">
        <v>314.72571262557602</v>
      </c>
      <c r="F49">
        <v>456.39598991207203</v>
      </c>
    </row>
    <row r="50" spans="1:6" x14ac:dyDescent="0.2">
      <c r="B50">
        <v>0.3</v>
      </c>
      <c r="C50">
        <v>322.64281149160701</v>
      </c>
      <c r="F50">
        <v>461.78687779322502</v>
      </c>
    </row>
    <row r="51" spans="1:6" x14ac:dyDescent="0.2">
      <c r="B51">
        <v>0.32500000000000001</v>
      </c>
      <c r="C51">
        <v>330.72046302918898</v>
      </c>
      <c r="F51">
        <v>467.22422699112099</v>
      </c>
    </row>
    <row r="52" spans="1:6" x14ac:dyDescent="0.2">
      <c r="B52">
        <v>0.35</v>
      </c>
      <c r="C52">
        <v>338.96360109261798</v>
      </c>
      <c r="F52">
        <v>472.70864074490299</v>
      </c>
    </row>
    <row r="53" spans="1:6" x14ac:dyDescent="0.2">
      <c r="B53">
        <v>0.375</v>
      </c>
      <c r="C53">
        <v>347.37736378779198</v>
      </c>
      <c r="F53">
        <v>478.240732782127</v>
      </c>
    </row>
    <row r="54" spans="1:6" x14ac:dyDescent="0.2">
      <c r="B54">
        <v>0.4</v>
      </c>
      <c r="C54">
        <v>355.96710415224697</v>
      </c>
      <c r="F54">
        <v>483.821127547711</v>
      </c>
    </row>
    <row r="55" spans="1:6" x14ac:dyDescent="0.2">
      <c r="B55">
        <v>0.42499999999999999</v>
      </c>
      <c r="C55">
        <v>364.73840151241001</v>
      </c>
      <c r="F55">
        <v>489.45046043890397</v>
      </c>
    </row>
    <row r="58" spans="1:6" x14ac:dyDescent="0.2">
      <c r="A58" t="s">
        <v>11</v>
      </c>
      <c r="B58" t="s">
        <v>57</v>
      </c>
      <c r="C58" t="s">
        <v>32</v>
      </c>
      <c r="E58" t="s">
        <v>58</v>
      </c>
      <c r="F58" t="s">
        <v>32</v>
      </c>
    </row>
    <row r="59" spans="1:6" x14ac:dyDescent="0.2">
      <c r="B59">
        <v>0</v>
      </c>
      <c r="C59">
        <v>237</v>
      </c>
      <c r="F59">
        <v>400</v>
      </c>
    </row>
    <row r="60" spans="1:6" x14ac:dyDescent="0.2">
      <c r="B60">
        <v>2.5000000000000001E-2</v>
      </c>
      <c r="C60">
        <v>243.44753744759601</v>
      </c>
      <c r="F60">
        <v>404.92004158670898</v>
      </c>
    </row>
    <row r="61" spans="1:6" x14ac:dyDescent="0.2">
      <c r="B61">
        <v>0.05</v>
      </c>
      <c r="C61">
        <v>250.05232949133099</v>
      </c>
      <c r="F61">
        <v>409.886700650818</v>
      </c>
    </row>
    <row r="62" spans="1:6" x14ac:dyDescent="0.2">
      <c r="B62">
        <v>7.4999999999999997E-2</v>
      </c>
      <c r="C62">
        <v>256.81656576443902</v>
      </c>
      <c r="F62">
        <v>414.90010394201698</v>
      </c>
    </row>
    <row r="63" spans="1:6" x14ac:dyDescent="0.2">
      <c r="B63">
        <v>0.1</v>
      </c>
      <c r="C63">
        <v>263.74239056862501</v>
      </c>
      <c r="F63">
        <v>419.96037436098902</v>
      </c>
    </row>
    <row r="64" spans="1:6" x14ac:dyDescent="0.2">
      <c r="B64">
        <v>0.125</v>
      </c>
      <c r="C64">
        <v>270.83190054729999</v>
      </c>
      <c r="F64">
        <v>425.06763097326802</v>
      </c>
    </row>
    <row r="65" spans="2:6" x14ac:dyDescent="0.2">
      <c r="B65">
        <v>0.15</v>
      </c>
      <c r="C65">
        <v>278.08714248747799</v>
      </c>
      <c r="F65">
        <v>430.22198902487497</v>
      </c>
    </row>
    <row r="66" spans="2:6" x14ac:dyDescent="0.2">
      <c r="B66">
        <v>0.17499999999999999</v>
      </c>
      <c r="C66">
        <v>285.51011125758703</v>
      </c>
      <c r="F66">
        <v>435.42355995966301</v>
      </c>
    </row>
    <row r="67" spans="2:6" x14ac:dyDescent="0.2">
      <c r="B67">
        <v>0.2</v>
      </c>
      <c r="C67">
        <v>293.10274788752298</v>
      </c>
      <c r="F67">
        <v>440.672451438319</v>
      </c>
    </row>
    <row r="68" spans="2:6" x14ac:dyDescent="0.2">
      <c r="B68">
        <v>0.22500000000000001</v>
      </c>
      <c r="C68">
        <v>300.86693779637301</v>
      </c>
      <c r="F68">
        <v>445.96876735899002</v>
      </c>
    </row>
    <row r="69" spans="2:6" x14ac:dyDescent="0.2">
      <c r="B69">
        <v>0.25</v>
      </c>
      <c r="C69">
        <v>308.80450917226801</v>
      </c>
      <c r="F69">
        <v>451.31260787946098</v>
      </c>
    </row>
    <row r="70" spans="2:6" x14ac:dyDescent="0.2">
      <c r="B70">
        <v>0.27500000000000002</v>
      </c>
      <c r="C70">
        <v>316.91723150787499</v>
      </c>
      <c r="F70">
        <v>456.70406944084402</v>
      </c>
    </row>
    <row r="71" spans="2:6" x14ac:dyDescent="0.2">
      <c r="B71">
        <v>0.3</v>
      </c>
      <c r="C71">
        <v>325.20681429405198</v>
      </c>
      <c r="F71">
        <v>462.14324479272301</v>
      </c>
    </row>
    <row r="72" spans="2:6" x14ac:dyDescent="0.2">
      <c r="B72">
        <v>0.32500000000000001</v>
      </c>
      <c r="C72">
        <v>333.67490587325102</v>
      </c>
      <c r="F72">
        <v>467.63022301969897</v>
      </c>
    </row>
    <row r="73" spans="2:6" x14ac:dyDescent="0.2">
      <c r="B73">
        <v>0.35</v>
      </c>
      <c r="C73">
        <v>342.32309245329799</v>
      </c>
      <c r="F73">
        <v>473.16508956928197</v>
      </c>
    </row>
    <row r="74" spans="2:6" x14ac:dyDescent="0.2">
      <c r="B74">
        <v>0.375</v>
      </c>
      <c r="C74">
        <v>351.15289728127499</v>
      </c>
      <c r="F74">
        <v>478.747926281079</v>
      </c>
    </row>
    <row r="75" spans="2:6" x14ac:dyDescent="0.2">
      <c r="B75">
        <v>0.4</v>
      </c>
      <c r="C75">
        <v>360.165779976328</v>
      </c>
      <c r="F75">
        <v>484.37881141722397</v>
      </c>
    </row>
    <row r="76" spans="2:6" x14ac:dyDescent="0.2">
      <c r="B76">
        <v>0.42499999999999999</v>
      </c>
      <c r="C76">
        <v>369.36313601941299</v>
      </c>
      <c r="F76">
        <v>490.05781969398703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1AE1-EF1E-4F49-84D1-2EEE1EFB7AA8}">
  <dimension ref="A1:L35"/>
  <sheetViews>
    <sheetView zoomScale="145" zoomScaleNormal="145" workbookViewId="0">
      <selection activeCell="E15" sqref="E15"/>
    </sheetView>
  </sheetViews>
  <sheetFormatPr defaultRowHeight="14.25" x14ac:dyDescent="0.2"/>
  <cols>
    <col min="2" max="2" width="12.625" customWidth="1"/>
    <col min="6" max="6" width="10.5" bestFit="1" customWidth="1"/>
  </cols>
  <sheetData>
    <row r="1" spans="1:12" x14ac:dyDescent="0.2">
      <c r="A1" t="s">
        <v>24</v>
      </c>
      <c r="B1" t="s">
        <v>25</v>
      </c>
    </row>
    <row r="2" spans="1:12" x14ac:dyDescent="0.2">
      <c r="B2" t="s">
        <v>8</v>
      </c>
      <c r="C2" t="s">
        <v>26</v>
      </c>
      <c r="D2" t="s">
        <v>32</v>
      </c>
      <c r="F2" t="s">
        <v>26</v>
      </c>
      <c r="G2" t="s">
        <v>32</v>
      </c>
    </row>
    <row r="3" spans="1:12" x14ac:dyDescent="0.2">
      <c r="A3">
        <v>0.90909139400000005</v>
      </c>
      <c r="B3">
        <v>0.36</v>
      </c>
      <c r="C3">
        <v>1000000</v>
      </c>
      <c r="D3">
        <v>217.86779809999999</v>
      </c>
      <c r="F3">
        <v>100000000</v>
      </c>
      <c r="G3">
        <v>413.84986730000003</v>
      </c>
    </row>
    <row r="4" spans="1:12" x14ac:dyDescent="0.2">
      <c r="A4">
        <v>0.92088259400000005</v>
      </c>
      <c r="B4">
        <v>0.4</v>
      </c>
      <c r="C4">
        <v>1000000</v>
      </c>
      <c r="D4">
        <v>218.54607859999999</v>
      </c>
      <c r="F4">
        <v>100000000</v>
      </c>
      <c r="G4">
        <v>414.65720900000002</v>
      </c>
    </row>
    <row r="5" spans="1:12" x14ac:dyDescent="0.2">
      <c r="A5">
        <v>0.91569576200000002</v>
      </c>
      <c r="B5">
        <v>0.45</v>
      </c>
      <c r="C5">
        <v>1000000</v>
      </c>
      <c r="D5">
        <v>218.02071509999999</v>
      </c>
      <c r="F5">
        <v>100000000</v>
      </c>
      <c r="G5">
        <v>413.06017589999999</v>
      </c>
    </row>
    <row r="6" spans="1:12" x14ac:dyDescent="0.2">
      <c r="A6">
        <v>0.90048569499999997</v>
      </c>
      <c r="B6">
        <v>0.5</v>
      </c>
      <c r="C6">
        <v>1000000</v>
      </c>
      <c r="D6">
        <v>217.7621024</v>
      </c>
      <c r="F6">
        <v>100000000</v>
      </c>
      <c r="G6">
        <v>417.83284170000002</v>
      </c>
    </row>
    <row r="7" spans="1:12" x14ac:dyDescent="0.2">
      <c r="A7">
        <v>0.88214614099999999</v>
      </c>
      <c r="B7">
        <v>0.55000000000000004</v>
      </c>
      <c r="C7">
        <v>1000000</v>
      </c>
      <c r="D7">
        <v>224.06242900000001</v>
      </c>
      <c r="F7">
        <v>100000000</v>
      </c>
      <c r="G7">
        <v>421.84414070000003</v>
      </c>
    </row>
    <row r="8" spans="1:12" x14ac:dyDescent="0.2">
      <c r="A8">
        <v>0.86485480999999997</v>
      </c>
      <c r="B8">
        <v>0.6</v>
      </c>
      <c r="C8">
        <v>1000000</v>
      </c>
      <c r="D8">
        <v>222.71782540000001</v>
      </c>
      <c r="F8">
        <v>100000000</v>
      </c>
      <c r="G8">
        <v>421.82664299999999</v>
      </c>
    </row>
    <row r="9" spans="1:12" x14ac:dyDescent="0.2">
      <c r="A9">
        <v>0.85173533599999995</v>
      </c>
      <c r="B9">
        <v>0.65</v>
      </c>
      <c r="C9">
        <v>1000000</v>
      </c>
      <c r="D9">
        <v>222.75372400000001</v>
      </c>
      <c r="F9">
        <v>100000000</v>
      </c>
      <c r="G9">
        <v>420.9809621</v>
      </c>
    </row>
    <row r="12" spans="1:12" s="6" customFormat="1" x14ac:dyDescent="0.2">
      <c r="A12" s="8" t="s">
        <v>12</v>
      </c>
      <c r="B12" s="8">
        <v>237</v>
      </c>
      <c r="C12" s="8"/>
      <c r="D12" s="8"/>
      <c r="E12" s="8"/>
      <c r="F12" s="8"/>
    </row>
    <row r="13" spans="1:12" x14ac:dyDescent="0.2">
      <c r="B13">
        <v>0.3</v>
      </c>
      <c r="C13">
        <v>209.71319963106001</v>
      </c>
      <c r="F13">
        <v>400.24630212488699</v>
      </c>
    </row>
    <row r="14" spans="1:12" ht="15" x14ac:dyDescent="0.2">
      <c r="B14">
        <v>0.7</v>
      </c>
      <c r="C14">
        <v>209.71319963106001</v>
      </c>
      <c r="F14">
        <v>400.24630212488699</v>
      </c>
      <c r="L14" s="5" t="s">
        <v>13</v>
      </c>
    </row>
    <row r="15" spans="1:12" s="6" customFormat="1" ht="15" x14ac:dyDescent="0.2">
      <c r="A15"/>
      <c r="B15"/>
      <c r="C15"/>
      <c r="D15"/>
      <c r="E15"/>
      <c r="F15"/>
      <c r="L15" s="9" t="s">
        <v>15</v>
      </c>
    </row>
    <row r="17" spans="1:12" ht="15" x14ac:dyDescent="0.2">
      <c r="L17" s="5" t="s">
        <v>14</v>
      </c>
    </row>
    <row r="18" spans="1:12" s="7" customFormat="1" ht="15" x14ac:dyDescent="0.2">
      <c r="A18" t="s">
        <v>23</v>
      </c>
      <c r="B18" t="s">
        <v>8</v>
      </c>
      <c r="C18" t="s">
        <v>26</v>
      </c>
      <c r="D18" t="s">
        <v>32</v>
      </c>
      <c r="E18"/>
      <c r="F18" t="s">
        <v>26</v>
      </c>
      <c r="G18" t="s">
        <v>32</v>
      </c>
      <c r="H18" s="7" t="s">
        <v>27</v>
      </c>
      <c r="L18" s="9" t="s">
        <v>16</v>
      </c>
    </row>
    <row r="19" spans="1:12" x14ac:dyDescent="0.2">
      <c r="A19">
        <v>0.90909139400000005</v>
      </c>
      <c r="B19">
        <v>0.36</v>
      </c>
      <c r="C19">
        <v>1000000</v>
      </c>
      <c r="D19">
        <v>216.85726323399999</v>
      </c>
      <c r="F19">
        <v>100000000</v>
      </c>
      <c r="G19">
        <v>423.16708189399998</v>
      </c>
      <c r="H19">
        <v>250.31</v>
      </c>
    </row>
    <row r="20" spans="1:12" x14ac:dyDescent="0.2">
      <c r="A20">
        <v>0.92088259400000005</v>
      </c>
      <c r="B20">
        <v>0.4</v>
      </c>
      <c r="C20">
        <v>1000000</v>
      </c>
      <c r="D20">
        <v>221.54572784600001</v>
      </c>
      <c r="F20">
        <v>100000000</v>
      </c>
      <c r="G20">
        <v>419.48750071199999</v>
      </c>
      <c r="H20">
        <v>263.69</v>
      </c>
    </row>
    <row r="21" spans="1:12" s="7" customFormat="1" x14ac:dyDescent="0.2">
      <c r="A21">
        <v>0.91569576200000002</v>
      </c>
      <c r="B21">
        <v>0.45</v>
      </c>
      <c r="C21">
        <v>1000000</v>
      </c>
      <c r="D21">
        <v>223.01761353200001</v>
      </c>
      <c r="E21"/>
      <c r="F21">
        <v>100000000</v>
      </c>
      <c r="G21">
        <v>421.599125646</v>
      </c>
      <c r="H21" s="7">
        <v>275.02999999999997</v>
      </c>
    </row>
    <row r="22" spans="1:12" ht="21.75" customHeight="1" x14ac:dyDescent="0.2">
      <c r="A22">
        <v>0.90048569499999997</v>
      </c>
      <c r="B22">
        <v>0.5</v>
      </c>
      <c r="C22">
        <v>1000000</v>
      </c>
      <c r="D22">
        <v>225.65886845599999</v>
      </c>
      <c r="F22">
        <v>100000000</v>
      </c>
      <c r="G22">
        <v>422.46056641500002</v>
      </c>
      <c r="H22" s="7">
        <v>282.20999999999998</v>
      </c>
      <c r="J22" s="17"/>
    </row>
    <row r="23" spans="1:12" x14ac:dyDescent="0.2">
      <c r="A23">
        <v>0.88214614099999999</v>
      </c>
      <c r="B23">
        <v>0.55000000000000004</v>
      </c>
      <c r="C23">
        <v>1000000</v>
      </c>
      <c r="D23">
        <v>226.69304530900001</v>
      </c>
      <c r="F23">
        <v>100000000</v>
      </c>
      <c r="G23">
        <v>425.16364952399999</v>
      </c>
      <c r="H23" s="7">
        <v>286.47000000000003</v>
      </c>
    </row>
    <row r="24" spans="1:12" s="8" customFormat="1" x14ac:dyDescent="0.2">
      <c r="A24">
        <v>0.86485480999999997</v>
      </c>
      <c r="B24">
        <v>0.6</v>
      </c>
      <c r="C24">
        <v>1000000</v>
      </c>
      <c r="D24">
        <v>224.07809177600001</v>
      </c>
      <c r="E24"/>
      <c r="F24">
        <v>100000000</v>
      </c>
      <c r="G24">
        <v>425.01844541999998</v>
      </c>
      <c r="H24" s="8">
        <v>288.67</v>
      </c>
    </row>
    <row r="25" spans="1:12" x14ac:dyDescent="0.2">
      <c r="A25">
        <v>0.85173533599999995</v>
      </c>
      <c r="B25">
        <v>0.65</v>
      </c>
      <c r="C25">
        <v>1000000</v>
      </c>
      <c r="D25">
        <v>226.40303915499999</v>
      </c>
      <c r="F25">
        <v>100000000</v>
      </c>
      <c r="G25">
        <v>429.60689431100002</v>
      </c>
      <c r="H25">
        <v>289.52999999999997</v>
      </c>
    </row>
    <row r="28" spans="1:12" x14ac:dyDescent="0.2">
      <c r="A28" s="8" t="s">
        <v>12</v>
      </c>
      <c r="B28" s="8">
        <v>237</v>
      </c>
      <c r="C28" s="8"/>
      <c r="D28" s="8"/>
      <c r="E28" s="8"/>
      <c r="F28" s="8"/>
    </row>
    <row r="29" spans="1:12" x14ac:dyDescent="0.2">
      <c r="B29">
        <v>0.36</v>
      </c>
      <c r="C29">
        <v>1000000</v>
      </c>
      <c r="D29" s="15">
        <v>203.37102885121701</v>
      </c>
      <c r="F29">
        <v>100000000</v>
      </c>
      <c r="G29" s="15">
        <v>415.111588012661</v>
      </c>
    </row>
    <row r="30" spans="1:12" x14ac:dyDescent="0.2">
      <c r="B30">
        <v>0.4</v>
      </c>
      <c r="C30">
        <v>1000000</v>
      </c>
      <c r="D30" s="15">
        <v>205.25138881062099</v>
      </c>
      <c r="F30">
        <v>100000000</v>
      </c>
      <c r="G30" s="15">
        <v>415.87356672997299</v>
      </c>
    </row>
    <row r="31" spans="1:12" x14ac:dyDescent="0.2">
      <c r="B31">
        <v>0.45</v>
      </c>
      <c r="C31">
        <v>1000000</v>
      </c>
      <c r="D31" s="15">
        <v>206.81524465791099</v>
      </c>
      <c r="F31">
        <v>100000000</v>
      </c>
      <c r="G31" s="15">
        <v>416.464950537471</v>
      </c>
    </row>
    <row r="32" spans="1:12" x14ac:dyDescent="0.2">
      <c r="B32">
        <v>0.5</v>
      </c>
      <c r="C32">
        <v>1000000</v>
      </c>
      <c r="D32" s="15">
        <v>207.79169246736899</v>
      </c>
      <c r="F32">
        <v>100000000</v>
      </c>
      <c r="G32" s="15">
        <v>416.816316484097</v>
      </c>
    </row>
    <row r="33" spans="2:7" x14ac:dyDescent="0.2">
      <c r="B33">
        <v>0.55000000000000004</v>
      </c>
      <c r="C33">
        <v>1000000</v>
      </c>
      <c r="D33" s="15">
        <v>208.36611189641701</v>
      </c>
      <c r="F33">
        <v>100000000</v>
      </c>
      <c r="G33" s="15">
        <v>417.016963170064</v>
      </c>
    </row>
    <row r="34" spans="2:7" x14ac:dyDescent="0.2">
      <c r="B34">
        <v>0.6</v>
      </c>
      <c r="C34">
        <v>1000000</v>
      </c>
      <c r="D34" s="15">
        <v>208.661343263275</v>
      </c>
      <c r="F34">
        <v>100000000</v>
      </c>
      <c r="G34" s="15">
        <v>417.118403304384</v>
      </c>
    </row>
    <row r="35" spans="2:7" x14ac:dyDescent="0.2">
      <c r="B35">
        <v>0.65</v>
      </c>
      <c r="C35">
        <v>1000000</v>
      </c>
      <c r="D35" s="15">
        <v>208.77649123985</v>
      </c>
      <c r="F35">
        <v>100000000</v>
      </c>
      <c r="G35" s="15">
        <v>417.15766307089598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RSA-time</vt:lpstr>
      <vt:lpstr>RVEs-time</vt:lpstr>
      <vt:lpstr>RVE-Vr</vt:lpstr>
      <vt:lpstr>ratio of diamond</vt:lpstr>
      <vt:lpstr>K-Kr</vt:lpstr>
      <vt:lpstr>K-hc</vt:lpstr>
      <vt:lpstr>K-D</vt:lpstr>
      <vt:lpstr>K-Vr</vt:lpstr>
      <vt:lpstr>K-Sphericity</vt:lpstr>
      <vt:lpstr>mesh size</vt:lpstr>
      <vt:lpstr>Exp-FE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鲁腾 刘</dc:creator>
  <cp:lastModifiedBy>鲁腾 刘</cp:lastModifiedBy>
  <dcterms:created xsi:type="dcterms:W3CDTF">2024-09-29T01:15:09Z</dcterms:created>
  <dcterms:modified xsi:type="dcterms:W3CDTF">2025-03-28T08:27:40Z</dcterms:modified>
</cp:coreProperties>
</file>