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8AC67C66-2739-43C7-BECD-71349DD3710F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Cost Factor Calculator" sheetId="1" r:id="rId1"/>
  </sheets>
  <definedNames>
    <definedName name="_xlnm._FilterDatabase" localSheetId="0" hidden="1">'Cost Factor Calculator'!$A$1:$Y$875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U7" i="1"/>
  <c r="H8" i="1"/>
  <c r="V8" i="1" s="1"/>
  <c r="H7" i="1"/>
  <c r="V7" i="1" s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U9" i="1"/>
  <c r="U10" i="1"/>
  <c r="U11" i="1"/>
  <c r="U12" i="1"/>
  <c r="U13" i="1"/>
  <c r="U15" i="1"/>
  <c r="U16" i="1"/>
  <c r="U17" i="1"/>
  <c r="U20" i="1"/>
  <c r="U21" i="1"/>
  <c r="U22" i="1"/>
  <c r="U28" i="1"/>
  <c r="U30" i="1"/>
  <c r="U32" i="1"/>
  <c r="U37" i="1"/>
  <c r="X8" i="1"/>
  <c r="X7" i="1"/>
  <c r="D165" i="1"/>
  <c r="H202" i="1"/>
  <c r="D156" i="1"/>
  <c r="D436" i="1"/>
  <c r="D202" i="1"/>
  <c r="O169" i="1"/>
  <c r="U169" i="1"/>
  <c r="V169" i="1" s="1"/>
  <c r="W169" i="1"/>
  <c r="O174" i="1"/>
  <c r="U174" i="1"/>
  <c r="V174" i="1" s="1"/>
  <c r="W174" i="1"/>
  <c r="D174" i="1"/>
  <c r="O221" i="1"/>
  <c r="D42" i="1"/>
  <c r="D26" i="1"/>
  <c r="D25" i="1"/>
  <c r="D24" i="1"/>
  <c r="D23" i="1"/>
  <c r="D19" i="1"/>
  <c r="D18" i="1"/>
  <c r="D14" i="1"/>
  <c r="D41" i="1"/>
  <c r="D40" i="1"/>
  <c r="D38" i="1"/>
  <c r="D39" i="1"/>
  <c r="D36" i="1"/>
  <c r="D35" i="1"/>
  <c r="D34" i="1"/>
  <c r="D33" i="1"/>
  <c r="D31" i="1"/>
  <c r="D27" i="1"/>
  <c r="D29" i="1"/>
  <c r="U69" i="1"/>
  <c r="W69" i="1"/>
  <c r="Y69" i="1"/>
  <c r="H69" i="1"/>
  <c r="D69" i="1"/>
  <c r="U67" i="1"/>
  <c r="W67" i="1"/>
  <c r="Y67" i="1"/>
  <c r="H67" i="1"/>
  <c r="D67" i="1"/>
  <c r="Y60" i="1"/>
  <c r="X60" i="1"/>
  <c r="W60" i="1"/>
  <c r="U60" i="1"/>
  <c r="O60" i="1"/>
  <c r="H60" i="1"/>
  <c r="D60" i="1"/>
  <c r="Y59" i="1"/>
  <c r="X59" i="1"/>
  <c r="O59" i="1"/>
  <c r="U59" i="1"/>
  <c r="W59" i="1"/>
  <c r="H59" i="1"/>
  <c r="D59" i="1"/>
  <c r="D169" i="1"/>
  <c r="D221" i="1"/>
  <c r="D245" i="1"/>
  <c r="D236" i="1"/>
  <c r="D182" i="1"/>
  <c r="D183" i="1"/>
  <c r="D184" i="1"/>
  <c r="D185" i="1"/>
  <c r="D540" i="1"/>
  <c r="D181" i="1"/>
  <c r="D180" i="1"/>
  <c r="O160" i="1"/>
  <c r="O159" i="1"/>
  <c r="D160" i="1"/>
  <c r="D159" i="1"/>
  <c r="O8" i="1"/>
  <c r="O7" i="1"/>
  <c r="D8" i="1"/>
  <c r="D7" i="1"/>
  <c r="Y128" i="1"/>
  <c r="X128" i="1"/>
  <c r="W128" i="1"/>
  <c r="U128" i="1"/>
  <c r="O128" i="1"/>
  <c r="H128" i="1"/>
  <c r="Y127" i="1"/>
  <c r="X127" i="1"/>
  <c r="W127" i="1"/>
  <c r="U127" i="1"/>
  <c r="O127" i="1"/>
  <c r="H127" i="1"/>
  <c r="D128" i="1"/>
  <c r="D127" i="1"/>
  <c r="O266" i="1"/>
  <c r="D266" i="1"/>
  <c r="V346" i="1"/>
  <c r="Y147" i="1"/>
  <c r="Y148" i="1"/>
  <c r="Y354" i="1"/>
  <c r="X354" i="1"/>
  <c r="W354" i="1"/>
  <c r="U354" i="1"/>
  <c r="H354" i="1"/>
  <c r="O354" i="1"/>
  <c r="D354" i="1"/>
  <c r="Y367" i="1"/>
  <c r="X367" i="1"/>
  <c r="W367" i="1"/>
  <c r="H367" i="1"/>
  <c r="U367" i="1"/>
  <c r="O367" i="1"/>
  <c r="D367" i="1"/>
  <c r="Y366" i="1"/>
  <c r="X366" i="1"/>
  <c r="W366" i="1"/>
  <c r="U366" i="1"/>
  <c r="H366" i="1"/>
  <c r="O366" i="1"/>
  <c r="D366" i="1"/>
  <c r="U114" i="1"/>
  <c r="H114" i="1"/>
  <c r="V317" i="1"/>
  <c r="H113" i="1"/>
  <c r="U113" i="1"/>
  <c r="W114" i="1"/>
  <c r="X114" i="1"/>
  <c r="Y114" i="1"/>
  <c r="O113" i="1"/>
  <c r="Y357" i="1"/>
  <c r="X357" i="1"/>
  <c r="W357" i="1"/>
  <c r="H357" i="1"/>
  <c r="U357" i="1"/>
  <c r="O357" i="1"/>
  <c r="D357" i="1"/>
  <c r="Y362" i="1"/>
  <c r="X362" i="1"/>
  <c r="W362" i="1"/>
  <c r="H362" i="1"/>
  <c r="U362" i="1"/>
  <c r="O362" i="1"/>
  <c r="D362" i="1"/>
  <c r="Y358" i="1"/>
  <c r="X358" i="1"/>
  <c r="W358" i="1"/>
  <c r="H358" i="1"/>
  <c r="U358" i="1"/>
  <c r="O358" i="1"/>
  <c r="D358" i="1"/>
  <c r="H361" i="1"/>
  <c r="U361" i="1"/>
  <c r="H359" i="1"/>
  <c r="U359" i="1"/>
  <c r="U360" i="1"/>
  <c r="H360" i="1"/>
  <c r="Y359" i="1"/>
  <c r="Y360" i="1"/>
  <c r="Y361" i="1"/>
  <c r="W359" i="1"/>
  <c r="W360" i="1"/>
  <c r="W361" i="1"/>
  <c r="W363" i="1"/>
  <c r="Y363" i="1"/>
  <c r="X359" i="1"/>
  <c r="X360" i="1"/>
  <c r="X361" i="1"/>
  <c r="X363" i="1"/>
  <c r="O359" i="1"/>
  <c r="D359" i="1"/>
  <c r="Y117" i="1"/>
  <c r="H143" i="1"/>
  <c r="U143" i="1"/>
  <c r="Y144" i="1"/>
  <c r="X144" i="1"/>
  <c r="W144" i="1"/>
  <c r="H144" i="1"/>
  <c r="U144" i="1"/>
  <c r="O144" i="1"/>
  <c r="D144" i="1"/>
  <c r="H146" i="1"/>
  <c r="Y143" i="1"/>
  <c r="X143" i="1"/>
  <c r="W143" i="1"/>
  <c r="O143" i="1"/>
  <c r="D143" i="1"/>
  <c r="Y2" i="1"/>
  <c r="Y3" i="1"/>
  <c r="Y4" i="1"/>
  <c r="Y5" i="1"/>
  <c r="Y6" i="1"/>
  <c r="Y9" i="1"/>
  <c r="Y10" i="1"/>
  <c r="Y44" i="1"/>
  <c r="Y45" i="1"/>
  <c r="Y46" i="1"/>
  <c r="Y56" i="1"/>
  <c r="Y61" i="1"/>
  <c r="Y62" i="1"/>
  <c r="Y63" i="1"/>
  <c r="Y72" i="1"/>
  <c r="Y83" i="1"/>
  <c r="Y84" i="1"/>
  <c r="Y93" i="1"/>
  <c r="Y94" i="1"/>
  <c r="Y95" i="1"/>
  <c r="Y102" i="1"/>
  <c r="Y103" i="1"/>
  <c r="Y104" i="1"/>
  <c r="Y108" i="1"/>
  <c r="Y109" i="1"/>
  <c r="Y110" i="1"/>
  <c r="Y111" i="1"/>
  <c r="Y112" i="1"/>
  <c r="Y115" i="1"/>
  <c r="Y120" i="1"/>
  <c r="Y121" i="1"/>
  <c r="Y123" i="1"/>
  <c r="Y124" i="1"/>
  <c r="Y129" i="1"/>
  <c r="Y153" i="1"/>
  <c r="Y154" i="1"/>
  <c r="Y155" i="1"/>
  <c r="Y158" i="1"/>
  <c r="Y161" i="1"/>
  <c r="Y166" i="1"/>
  <c r="Y172" i="1"/>
  <c r="Y178" i="1"/>
  <c r="Y186" i="1"/>
  <c r="Y189" i="1"/>
  <c r="Y190" i="1"/>
  <c r="Y191" i="1"/>
  <c r="Y192" i="1"/>
  <c r="Y193" i="1"/>
  <c r="Y194" i="1"/>
  <c r="Y195" i="1"/>
  <c r="Y196" i="1"/>
  <c r="Y197" i="1"/>
  <c r="Y198" i="1"/>
  <c r="Y199" i="1"/>
  <c r="Y206" i="1"/>
  <c r="Y207" i="1"/>
  <c r="Y209" i="1"/>
  <c r="Y208" i="1"/>
  <c r="Y210" i="1"/>
  <c r="Y211" i="1"/>
  <c r="Y213" i="1"/>
  <c r="Y216" i="1"/>
  <c r="Y217" i="1"/>
  <c r="Y219" i="1"/>
  <c r="Y220" i="1"/>
  <c r="Y222" i="1"/>
  <c r="Y223" i="1"/>
  <c r="Y225" i="1"/>
  <c r="Y227" i="1"/>
  <c r="Y237" i="1"/>
  <c r="Y246" i="1"/>
  <c r="Y247" i="1"/>
  <c r="Y249" i="1"/>
  <c r="Y250" i="1"/>
  <c r="Y251" i="1"/>
  <c r="Y252" i="1"/>
  <c r="Y253" i="1"/>
  <c r="Y254" i="1"/>
  <c r="Y255" i="1"/>
  <c r="Y257" i="1"/>
  <c r="Y256" i="1"/>
  <c r="Y258" i="1"/>
  <c r="Y259" i="1"/>
  <c r="Y260" i="1"/>
  <c r="Y262" i="1"/>
  <c r="Y261" i="1"/>
  <c r="Y47" i="1"/>
  <c r="Y48" i="1"/>
  <c r="Y49" i="1"/>
  <c r="Y50" i="1"/>
  <c r="Y51" i="1"/>
  <c r="Y267" i="1"/>
  <c r="Y268" i="1"/>
  <c r="Y269" i="1"/>
  <c r="Y270" i="1"/>
  <c r="Y271" i="1"/>
  <c r="Y52" i="1"/>
  <c r="Y53" i="1"/>
  <c r="Y54" i="1"/>
  <c r="Y272" i="1"/>
  <c r="Y57" i="1"/>
  <c r="Y58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64" i="1"/>
  <c r="Y65" i="1"/>
  <c r="Y66" i="1"/>
  <c r="Y68" i="1"/>
  <c r="Y70" i="1"/>
  <c r="Y71" i="1"/>
  <c r="Y73" i="1"/>
  <c r="Y74" i="1"/>
  <c r="Y75" i="1"/>
  <c r="Y76" i="1"/>
  <c r="Y77" i="1"/>
  <c r="Y78" i="1"/>
  <c r="Y79" i="1"/>
  <c r="Y80" i="1"/>
  <c r="Y81" i="1"/>
  <c r="Y82" i="1"/>
  <c r="Y295" i="1"/>
  <c r="Y296" i="1"/>
  <c r="Y297" i="1"/>
  <c r="Y298" i="1"/>
  <c r="Y85" i="1"/>
  <c r="Y86" i="1"/>
  <c r="Y299" i="1"/>
  <c r="Y300" i="1"/>
  <c r="Y301" i="1"/>
  <c r="Y88" i="1"/>
  <c r="Y91" i="1"/>
  <c r="Y302" i="1"/>
  <c r="Y303" i="1"/>
  <c r="Y304" i="1"/>
  <c r="Y305" i="1"/>
  <c r="Y306" i="1"/>
  <c r="Y307" i="1"/>
  <c r="Y308" i="1"/>
  <c r="Y309" i="1"/>
  <c r="Y310" i="1"/>
  <c r="Y96" i="1"/>
  <c r="Y98" i="1"/>
  <c r="Y97" i="1"/>
  <c r="Y99" i="1"/>
  <c r="Y101" i="1"/>
  <c r="Y100" i="1"/>
  <c r="Y311" i="1"/>
  <c r="Y312" i="1"/>
  <c r="Y313" i="1"/>
  <c r="Y105" i="1"/>
  <c r="Y106" i="1"/>
  <c r="Y107" i="1"/>
  <c r="Y314" i="1"/>
  <c r="Y315" i="1"/>
  <c r="Y316" i="1"/>
  <c r="Y113" i="1"/>
  <c r="Y317" i="1"/>
  <c r="Y318" i="1"/>
  <c r="Y319" i="1"/>
  <c r="Y320" i="1"/>
  <c r="Y321" i="1"/>
  <c r="Y322" i="1"/>
  <c r="Y323" i="1"/>
  <c r="Y324" i="1"/>
  <c r="Y325" i="1"/>
  <c r="Y326" i="1"/>
  <c r="Y327" i="1"/>
  <c r="Y116" i="1"/>
  <c r="Y328" i="1"/>
  <c r="Y329" i="1"/>
  <c r="Y330" i="1"/>
  <c r="Y331" i="1"/>
  <c r="Y332" i="1"/>
  <c r="Y333" i="1"/>
  <c r="Y119" i="1"/>
  <c r="Y334" i="1"/>
  <c r="Y335" i="1"/>
  <c r="Y336" i="1"/>
  <c r="Y337" i="1"/>
  <c r="Y338" i="1"/>
  <c r="Y339" i="1"/>
  <c r="Y340" i="1"/>
  <c r="Y341" i="1"/>
  <c r="Y342" i="1"/>
  <c r="Y343" i="1"/>
  <c r="Y344" i="1"/>
  <c r="Y125" i="1"/>
  <c r="Y132" i="1"/>
  <c r="Y133" i="1"/>
  <c r="Y134" i="1"/>
  <c r="Y135" i="1"/>
  <c r="Y136" i="1"/>
  <c r="Y137" i="1"/>
  <c r="Y138" i="1"/>
  <c r="Y139" i="1"/>
  <c r="Y140" i="1"/>
  <c r="Y141" i="1"/>
  <c r="Y142" i="1"/>
  <c r="Y145" i="1"/>
  <c r="Y146" i="1"/>
  <c r="Y345" i="1"/>
  <c r="Y346" i="1"/>
  <c r="Y347" i="1"/>
  <c r="Y149" i="1"/>
  <c r="Y150" i="1"/>
  <c r="Y152" i="1"/>
  <c r="Y151" i="1"/>
  <c r="Y348" i="1"/>
  <c r="Y349" i="1"/>
  <c r="Y350" i="1"/>
  <c r="Y351" i="1"/>
  <c r="Y352" i="1"/>
  <c r="Y353" i="1"/>
  <c r="Y355" i="1"/>
  <c r="Y356" i="1"/>
  <c r="Y364" i="1"/>
  <c r="Y365" i="1"/>
  <c r="Y157" i="1"/>
  <c r="Y368" i="1"/>
  <c r="Y369" i="1"/>
  <c r="Y370" i="1"/>
  <c r="Y371" i="1"/>
  <c r="Y372" i="1"/>
  <c r="Y373" i="1"/>
  <c r="Y162" i="1"/>
  <c r="Y163" i="1"/>
  <c r="Y374" i="1"/>
  <c r="Y375" i="1"/>
  <c r="Y167" i="1"/>
  <c r="Y168" i="1"/>
  <c r="Y170" i="1"/>
  <c r="Y171" i="1"/>
  <c r="Y175" i="1"/>
  <c r="Y176" i="1"/>
  <c r="Y177" i="1"/>
  <c r="Y187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230" i="1"/>
  <c r="Y231" i="1"/>
  <c r="Y232" i="1"/>
  <c r="Y233" i="1"/>
  <c r="Y234" i="1"/>
  <c r="Y235" i="1"/>
  <c r="Y238" i="1"/>
  <c r="Y239" i="1"/>
  <c r="Y240" i="1"/>
  <c r="Y241" i="1"/>
  <c r="Y242" i="1"/>
  <c r="Y243" i="1"/>
  <c r="Y24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55" i="1"/>
  <c r="Y89" i="1"/>
  <c r="Y90" i="1"/>
  <c r="Y126" i="1"/>
  <c r="Y409" i="1"/>
  <c r="Y410" i="1"/>
  <c r="Y411" i="1"/>
  <c r="Y412" i="1"/>
  <c r="Y11" i="1"/>
  <c r="Y12" i="1"/>
  <c r="Y13" i="1"/>
  <c r="Y15" i="1"/>
  <c r="Y16" i="1"/>
  <c r="Y17" i="1"/>
  <c r="Y20" i="1"/>
  <c r="Y21" i="1"/>
  <c r="Y22" i="1"/>
  <c r="Y28" i="1"/>
  <c r="Y30" i="1"/>
  <c r="Y32" i="1"/>
  <c r="Y37" i="1"/>
  <c r="Y43" i="1"/>
  <c r="Y264" i="1"/>
  <c r="Y265" i="1"/>
  <c r="Y413" i="1"/>
  <c r="Y414" i="1"/>
  <c r="Y229" i="1"/>
  <c r="Y415" i="1"/>
  <c r="Y228" i="1"/>
  <c r="Y248" i="1"/>
  <c r="Y226" i="1"/>
  <c r="Y224" i="1"/>
  <c r="Y218" i="1"/>
  <c r="Y215" i="1"/>
  <c r="Y212" i="1"/>
  <c r="Y214" i="1"/>
  <c r="Y263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7" i="1"/>
  <c r="Y200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179" i="1"/>
  <c r="Y452" i="1"/>
  <c r="Y164" i="1"/>
  <c r="Y188" i="1"/>
  <c r="Y173" i="1"/>
  <c r="Y453" i="1"/>
  <c r="Y454" i="1"/>
  <c r="Y455" i="1"/>
  <c r="Y456" i="1"/>
  <c r="Y457" i="1"/>
  <c r="Y203" i="1"/>
  <c r="Y204" i="1"/>
  <c r="Y201" i="1"/>
  <c r="Y458" i="1"/>
  <c r="Y205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500" i="1"/>
  <c r="Y501" i="1"/>
  <c r="Y502" i="1"/>
  <c r="Y503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K526" i="1"/>
  <c r="Y526" i="1" s="1"/>
  <c r="Y527" i="1"/>
  <c r="Y530" i="1"/>
  <c r="Y531" i="1"/>
  <c r="Y532" i="1"/>
  <c r="Y533" i="1"/>
  <c r="Y534" i="1"/>
  <c r="Y535" i="1"/>
  <c r="Y536" i="1"/>
  <c r="Y538" i="1"/>
  <c r="Y537" i="1"/>
  <c r="Y529" i="1"/>
  <c r="Y528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131" i="1"/>
  <c r="Y130" i="1"/>
  <c r="X3" i="1"/>
  <c r="X4" i="1"/>
  <c r="X5" i="1"/>
  <c r="X6" i="1"/>
  <c r="X9" i="1"/>
  <c r="X10" i="1"/>
  <c r="X44" i="1"/>
  <c r="X45" i="1"/>
  <c r="X46" i="1"/>
  <c r="X56" i="1"/>
  <c r="X61" i="1"/>
  <c r="X62" i="1"/>
  <c r="X63" i="1"/>
  <c r="X72" i="1"/>
  <c r="X83" i="1"/>
  <c r="X84" i="1"/>
  <c r="X93" i="1"/>
  <c r="X94" i="1"/>
  <c r="X95" i="1"/>
  <c r="X102" i="1"/>
  <c r="X103" i="1"/>
  <c r="X104" i="1"/>
  <c r="X108" i="1"/>
  <c r="X109" i="1"/>
  <c r="X110" i="1"/>
  <c r="X111" i="1"/>
  <c r="X112" i="1"/>
  <c r="X115" i="1"/>
  <c r="X120" i="1"/>
  <c r="X121" i="1"/>
  <c r="X123" i="1"/>
  <c r="X124" i="1"/>
  <c r="X129" i="1"/>
  <c r="X153" i="1"/>
  <c r="X154" i="1"/>
  <c r="X155" i="1"/>
  <c r="X158" i="1"/>
  <c r="X161" i="1"/>
  <c r="X166" i="1"/>
  <c r="X172" i="1"/>
  <c r="X178" i="1"/>
  <c r="X186" i="1"/>
  <c r="X189" i="1"/>
  <c r="X190" i="1"/>
  <c r="X191" i="1"/>
  <c r="X192" i="1"/>
  <c r="X193" i="1"/>
  <c r="X194" i="1"/>
  <c r="X195" i="1"/>
  <c r="X196" i="1"/>
  <c r="X197" i="1"/>
  <c r="X198" i="1"/>
  <c r="X199" i="1"/>
  <c r="X206" i="1"/>
  <c r="X207" i="1"/>
  <c r="X209" i="1"/>
  <c r="X208" i="1"/>
  <c r="X210" i="1"/>
  <c r="X211" i="1"/>
  <c r="X213" i="1"/>
  <c r="X216" i="1"/>
  <c r="X217" i="1"/>
  <c r="X219" i="1"/>
  <c r="X220" i="1"/>
  <c r="X222" i="1"/>
  <c r="X223" i="1"/>
  <c r="X225" i="1"/>
  <c r="X227" i="1"/>
  <c r="X237" i="1"/>
  <c r="X246" i="1"/>
  <c r="X247" i="1"/>
  <c r="X249" i="1"/>
  <c r="X250" i="1"/>
  <c r="X251" i="1"/>
  <c r="X252" i="1"/>
  <c r="X253" i="1"/>
  <c r="X254" i="1"/>
  <c r="X255" i="1"/>
  <c r="X257" i="1"/>
  <c r="X256" i="1"/>
  <c r="X258" i="1"/>
  <c r="X259" i="1"/>
  <c r="X260" i="1"/>
  <c r="X262" i="1"/>
  <c r="X261" i="1"/>
  <c r="X47" i="1"/>
  <c r="X48" i="1"/>
  <c r="X49" i="1"/>
  <c r="X50" i="1"/>
  <c r="X51" i="1"/>
  <c r="X267" i="1"/>
  <c r="X268" i="1"/>
  <c r="X269" i="1"/>
  <c r="X270" i="1"/>
  <c r="X271" i="1"/>
  <c r="X52" i="1"/>
  <c r="X53" i="1"/>
  <c r="X54" i="1"/>
  <c r="X272" i="1"/>
  <c r="X57" i="1"/>
  <c r="X58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64" i="1"/>
  <c r="X65" i="1"/>
  <c r="X66" i="1"/>
  <c r="X68" i="1"/>
  <c r="X70" i="1"/>
  <c r="X71" i="1"/>
  <c r="X73" i="1"/>
  <c r="X74" i="1"/>
  <c r="X75" i="1"/>
  <c r="X76" i="1"/>
  <c r="X77" i="1"/>
  <c r="X78" i="1"/>
  <c r="X79" i="1"/>
  <c r="X80" i="1"/>
  <c r="X81" i="1"/>
  <c r="X82" i="1"/>
  <c r="X295" i="1"/>
  <c r="X296" i="1"/>
  <c r="X297" i="1"/>
  <c r="X298" i="1"/>
  <c r="X85" i="1"/>
  <c r="X86" i="1"/>
  <c r="X299" i="1"/>
  <c r="X300" i="1"/>
  <c r="X301" i="1"/>
  <c r="X88" i="1"/>
  <c r="X91" i="1"/>
  <c r="X302" i="1"/>
  <c r="X303" i="1"/>
  <c r="X304" i="1"/>
  <c r="X305" i="1"/>
  <c r="X306" i="1"/>
  <c r="X307" i="1"/>
  <c r="X308" i="1"/>
  <c r="X309" i="1"/>
  <c r="X310" i="1"/>
  <c r="X96" i="1"/>
  <c r="X98" i="1"/>
  <c r="X97" i="1"/>
  <c r="X99" i="1"/>
  <c r="X101" i="1"/>
  <c r="X100" i="1"/>
  <c r="X311" i="1"/>
  <c r="X312" i="1"/>
  <c r="X313" i="1"/>
  <c r="X105" i="1"/>
  <c r="X106" i="1"/>
  <c r="X107" i="1"/>
  <c r="X314" i="1"/>
  <c r="X315" i="1"/>
  <c r="X316" i="1"/>
  <c r="X113" i="1"/>
  <c r="X317" i="1"/>
  <c r="X318" i="1"/>
  <c r="X319" i="1"/>
  <c r="X320" i="1"/>
  <c r="X321" i="1"/>
  <c r="X322" i="1"/>
  <c r="X323" i="1"/>
  <c r="X324" i="1"/>
  <c r="X325" i="1"/>
  <c r="X326" i="1"/>
  <c r="X327" i="1"/>
  <c r="X116" i="1"/>
  <c r="X328" i="1"/>
  <c r="X329" i="1"/>
  <c r="X330" i="1"/>
  <c r="X117" i="1"/>
  <c r="X331" i="1"/>
  <c r="X332" i="1"/>
  <c r="X333" i="1"/>
  <c r="X119" i="1"/>
  <c r="X334" i="1"/>
  <c r="X335" i="1"/>
  <c r="X336" i="1"/>
  <c r="X337" i="1"/>
  <c r="X338" i="1"/>
  <c r="X339" i="1"/>
  <c r="X340" i="1"/>
  <c r="X341" i="1"/>
  <c r="X342" i="1"/>
  <c r="X343" i="1"/>
  <c r="X344" i="1"/>
  <c r="X125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5" i="1"/>
  <c r="X146" i="1"/>
  <c r="X345" i="1"/>
  <c r="X147" i="1"/>
  <c r="X148" i="1"/>
  <c r="X346" i="1"/>
  <c r="X347" i="1"/>
  <c r="X149" i="1"/>
  <c r="X150" i="1"/>
  <c r="X152" i="1"/>
  <c r="X151" i="1"/>
  <c r="X348" i="1"/>
  <c r="X349" i="1"/>
  <c r="X350" i="1"/>
  <c r="X351" i="1"/>
  <c r="X352" i="1"/>
  <c r="X353" i="1"/>
  <c r="X355" i="1"/>
  <c r="X356" i="1"/>
  <c r="X364" i="1"/>
  <c r="X365" i="1"/>
  <c r="X157" i="1"/>
  <c r="X368" i="1"/>
  <c r="X369" i="1"/>
  <c r="X370" i="1"/>
  <c r="X371" i="1"/>
  <c r="X372" i="1"/>
  <c r="X373" i="1"/>
  <c r="X162" i="1"/>
  <c r="X163" i="1"/>
  <c r="X374" i="1"/>
  <c r="X375" i="1"/>
  <c r="X167" i="1"/>
  <c r="X168" i="1"/>
  <c r="X170" i="1"/>
  <c r="X171" i="1"/>
  <c r="X175" i="1"/>
  <c r="X176" i="1"/>
  <c r="X177" i="1"/>
  <c r="X187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230" i="1"/>
  <c r="X231" i="1"/>
  <c r="X232" i="1"/>
  <c r="X233" i="1"/>
  <c r="X234" i="1"/>
  <c r="X235" i="1"/>
  <c r="X238" i="1"/>
  <c r="X239" i="1"/>
  <c r="X240" i="1"/>
  <c r="X241" i="1"/>
  <c r="X242" i="1"/>
  <c r="X243" i="1"/>
  <c r="X24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55" i="1"/>
  <c r="X89" i="1"/>
  <c r="X90" i="1"/>
  <c r="X126" i="1"/>
  <c r="X409" i="1"/>
  <c r="X410" i="1"/>
  <c r="X411" i="1"/>
  <c r="X412" i="1"/>
  <c r="X11" i="1"/>
  <c r="X12" i="1"/>
  <c r="X13" i="1"/>
  <c r="X15" i="1"/>
  <c r="X16" i="1"/>
  <c r="X17" i="1"/>
  <c r="X20" i="1"/>
  <c r="X21" i="1"/>
  <c r="X22" i="1"/>
  <c r="X28" i="1"/>
  <c r="X30" i="1"/>
  <c r="X32" i="1"/>
  <c r="X37" i="1"/>
  <c r="X43" i="1"/>
  <c r="X264" i="1"/>
  <c r="X265" i="1"/>
  <c r="X413" i="1"/>
  <c r="X414" i="1"/>
  <c r="X229" i="1"/>
  <c r="X415" i="1"/>
  <c r="X228" i="1"/>
  <c r="X248" i="1"/>
  <c r="X226" i="1"/>
  <c r="X224" i="1"/>
  <c r="X218" i="1"/>
  <c r="X215" i="1"/>
  <c r="X212" i="1"/>
  <c r="X214" i="1"/>
  <c r="X263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7" i="1"/>
  <c r="X200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179" i="1"/>
  <c r="X452" i="1"/>
  <c r="X164" i="1"/>
  <c r="X188" i="1"/>
  <c r="X173" i="1"/>
  <c r="X453" i="1"/>
  <c r="X454" i="1"/>
  <c r="X455" i="1"/>
  <c r="X456" i="1"/>
  <c r="X457" i="1"/>
  <c r="X203" i="1"/>
  <c r="X204" i="1"/>
  <c r="X201" i="1"/>
  <c r="X458" i="1"/>
  <c r="X205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500" i="1"/>
  <c r="X501" i="1"/>
  <c r="X502" i="1"/>
  <c r="X503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30" i="1"/>
  <c r="X531" i="1"/>
  <c r="X532" i="1"/>
  <c r="X533" i="1"/>
  <c r="X534" i="1"/>
  <c r="X535" i="1"/>
  <c r="X536" i="1"/>
  <c r="X538" i="1"/>
  <c r="X537" i="1"/>
  <c r="X529" i="1"/>
  <c r="X528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2" i="1"/>
  <c r="W208" i="1"/>
  <c r="U208" i="1"/>
  <c r="O208" i="1"/>
  <c r="H208" i="1"/>
  <c r="D208" i="1"/>
  <c r="W209" i="1"/>
  <c r="U209" i="1"/>
  <c r="O209" i="1"/>
  <c r="H209" i="1"/>
  <c r="D209" i="1"/>
  <c r="W235" i="1"/>
  <c r="U235" i="1"/>
  <c r="O235" i="1"/>
  <c r="H235" i="1"/>
  <c r="D235" i="1"/>
  <c r="W234" i="1"/>
  <c r="U234" i="1"/>
  <c r="O234" i="1"/>
  <c r="H234" i="1"/>
  <c r="D234" i="1"/>
  <c r="W233" i="1"/>
  <c r="U233" i="1"/>
  <c r="H233" i="1"/>
  <c r="O233" i="1"/>
  <c r="D233" i="1"/>
  <c r="W232" i="1"/>
  <c r="U232" i="1"/>
  <c r="O232" i="1"/>
  <c r="H232" i="1"/>
  <c r="D232" i="1"/>
  <c r="W244" i="1"/>
  <c r="U244" i="1"/>
  <c r="O244" i="1"/>
  <c r="H244" i="1"/>
  <c r="D244" i="1"/>
  <c r="W243" i="1"/>
  <c r="U243" i="1"/>
  <c r="O243" i="1"/>
  <c r="H243" i="1"/>
  <c r="D243" i="1"/>
  <c r="H230" i="1"/>
  <c r="D230" i="1"/>
  <c r="W240" i="1"/>
  <c r="U240" i="1"/>
  <c r="O240" i="1"/>
  <c r="H240" i="1"/>
  <c r="D240" i="1"/>
  <c r="W238" i="1"/>
  <c r="U238" i="1"/>
  <c r="O238" i="1"/>
  <c r="H238" i="1"/>
  <c r="D238" i="1"/>
  <c r="D239" i="1"/>
  <c r="H239" i="1"/>
  <c r="O239" i="1"/>
  <c r="U239" i="1"/>
  <c r="W239" i="1"/>
  <c r="D526" i="1"/>
  <c r="D524" i="1"/>
  <c r="D525" i="1"/>
  <c r="D523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08" i="1"/>
  <c r="D500" i="1"/>
  <c r="D501" i="1"/>
  <c r="D502" i="1"/>
  <c r="D503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4" i="1"/>
  <c r="D505" i="1"/>
  <c r="D506" i="1"/>
  <c r="D507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203" i="1"/>
  <c r="D204" i="1"/>
  <c r="D201" i="1"/>
  <c r="D458" i="1"/>
  <c r="D205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50" i="1"/>
  <c r="D451" i="1"/>
  <c r="D179" i="1"/>
  <c r="D452" i="1"/>
  <c r="D164" i="1"/>
  <c r="D188" i="1"/>
  <c r="D173" i="1"/>
  <c r="D453" i="1"/>
  <c r="D454" i="1"/>
  <c r="D455" i="1"/>
  <c r="D456" i="1"/>
  <c r="D457" i="1"/>
  <c r="D449" i="1"/>
  <c r="D438" i="1"/>
  <c r="D439" i="1"/>
  <c r="D440" i="1"/>
  <c r="D441" i="1"/>
  <c r="D442" i="1"/>
  <c r="D443" i="1"/>
  <c r="D444" i="1"/>
  <c r="D445" i="1"/>
  <c r="D446" i="1"/>
  <c r="D447" i="1"/>
  <c r="D448" i="1"/>
  <c r="D437" i="1"/>
  <c r="D200" i="1"/>
  <c r="D434" i="1"/>
  <c r="D435" i="1"/>
  <c r="D431" i="1"/>
  <c r="D432" i="1"/>
  <c r="D433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18" i="1"/>
  <c r="D417" i="1"/>
  <c r="D416" i="1"/>
  <c r="D2" i="1"/>
  <c r="D3" i="1"/>
  <c r="D4" i="1"/>
  <c r="D5" i="1"/>
  <c r="D6" i="1"/>
  <c r="D9" i="1"/>
  <c r="D10" i="1"/>
  <c r="D44" i="1"/>
  <c r="D45" i="1"/>
  <c r="D46" i="1"/>
  <c r="D56" i="1"/>
  <c r="D61" i="1"/>
  <c r="D62" i="1"/>
  <c r="D63" i="1"/>
  <c r="D72" i="1"/>
  <c r="D83" i="1"/>
  <c r="D84" i="1"/>
  <c r="D93" i="1"/>
  <c r="D94" i="1"/>
  <c r="D95" i="1"/>
  <c r="D102" i="1"/>
  <c r="D103" i="1"/>
  <c r="D104" i="1"/>
  <c r="D108" i="1"/>
  <c r="D109" i="1"/>
  <c r="D110" i="1"/>
  <c r="D111" i="1"/>
  <c r="D112" i="1"/>
  <c r="D115" i="1"/>
  <c r="D120" i="1"/>
  <c r="D121" i="1"/>
  <c r="D123" i="1"/>
  <c r="D124" i="1"/>
  <c r="D129" i="1"/>
  <c r="D153" i="1"/>
  <c r="D154" i="1"/>
  <c r="D155" i="1"/>
  <c r="D158" i="1"/>
  <c r="D161" i="1"/>
  <c r="D166" i="1"/>
  <c r="D172" i="1"/>
  <c r="D178" i="1"/>
  <c r="D186" i="1"/>
  <c r="D189" i="1"/>
  <c r="D190" i="1"/>
  <c r="D191" i="1"/>
  <c r="D192" i="1"/>
  <c r="D193" i="1"/>
  <c r="D194" i="1"/>
  <c r="D195" i="1"/>
  <c r="D196" i="1"/>
  <c r="D197" i="1"/>
  <c r="D198" i="1"/>
  <c r="D199" i="1"/>
  <c r="D206" i="1"/>
  <c r="D207" i="1"/>
  <c r="D210" i="1"/>
  <c r="D211" i="1"/>
  <c r="D213" i="1"/>
  <c r="D216" i="1"/>
  <c r="D217" i="1"/>
  <c r="D219" i="1"/>
  <c r="D220" i="1"/>
  <c r="D222" i="1"/>
  <c r="D223" i="1"/>
  <c r="D225" i="1"/>
  <c r="D227" i="1"/>
  <c r="D237" i="1"/>
  <c r="D246" i="1"/>
  <c r="D247" i="1"/>
  <c r="D249" i="1"/>
  <c r="D250" i="1"/>
  <c r="D251" i="1"/>
  <c r="D252" i="1"/>
  <c r="D253" i="1"/>
  <c r="D254" i="1"/>
  <c r="D255" i="1"/>
  <c r="D257" i="1"/>
  <c r="D256" i="1"/>
  <c r="D258" i="1"/>
  <c r="D259" i="1"/>
  <c r="D260" i="1"/>
  <c r="D262" i="1"/>
  <c r="D261" i="1"/>
  <c r="D47" i="1"/>
  <c r="D48" i="1"/>
  <c r="D49" i="1"/>
  <c r="D50" i="1"/>
  <c r="D51" i="1"/>
  <c r="D267" i="1"/>
  <c r="D268" i="1"/>
  <c r="D269" i="1"/>
  <c r="D270" i="1"/>
  <c r="D271" i="1"/>
  <c r="D52" i="1"/>
  <c r="D53" i="1"/>
  <c r="D54" i="1"/>
  <c r="D272" i="1"/>
  <c r="D57" i="1"/>
  <c r="D58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64" i="1"/>
  <c r="D65" i="1"/>
  <c r="D66" i="1"/>
  <c r="D68" i="1"/>
  <c r="D70" i="1"/>
  <c r="D71" i="1"/>
  <c r="D73" i="1"/>
  <c r="D74" i="1"/>
  <c r="D75" i="1"/>
  <c r="D76" i="1"/>
  <c r="D77" i="1"/>
  <c r="D78" i="1"/>
  <c r="D79" i="1"/>
  <c r="D80" i="1"/>
  <c r="D81" i="1"/>
  <c r="D82" i="1"/>
  <c r="D295" i="1"/>
  <c r="D296" i="1"/>
  <c r="D297" i="1"/>
  <c r="D298" i="1"/>
  <c r="D85" i="1"/>
  <c r="D86" i="1"/>
  <c r="D299" i="1"/>
  <c r="D300" i="1"/>
  <c r="D301" i="1"/>
  <c r="D88" i="1"/>
  <c r="D91" i="1"/>
  <c r="D302" i="1"/>
  <c r="D303" i="1"/>
  <c r="D304" i="1"/>
  <c r="D305" i="1"/>
  <c r="D306" i="1"/>
  <c r="D307" i="1"/>
  <c r="D308" i="1"/>
  <c r="D309" i="1"/>
  <c r="D310" i="1"/>
  <c r="D96" i="1"/>
  <c r="D98" i="1"/>
  <c r="D97" i="1"/>
  <c r="D99" i="1"/>
  <c r="D101" i="1"/>
  <c r="D100" i="1"/>
  <c r="D311" i="1"/>
  <c r="D312" i="1"/>
  <c r="D313" i="1"/>
  <c r="D105" i="1"/>
  <c r="D106" i="1"/>
  <c r="D107" i="1"/>
  <c r="D314" i="1"/>
  <c r="D315" i="1"/>
  <c r="D316" i="1"/>
  <c r="D113" i="1"/>
  <c r="D317" i="1"/>
  <c r="D318" i="1"/>
  <c r="D319" i="1"/>
  <c r="D320" i="1"/>
  <c r="D321" i="1"/>
  <c r="D322" i="1"/>
  <c r="D323" i="1"/>
  <c r="D324" i="1"/>
  <c r="D325" i="1"/>
  <c r="D326" i="1"/>
  <c r="D327" i="1"/>
  <c r="D116" i="1"/>
  <c r="D328" i="1"/>
  <c r="D329" i="1"/>
  <c r="D330" i="1"/>
  <c r="D117" i="1"/>
  <c r="D331" i="1"/>
  <c r="D332" i="1"/>
  <c r="D333" i="1"/>
  <c r="D119" i="1"/>
  <c r="D334" i="1"/>
  <c r="D335" i="1"/>
  <c r="D336" i="1"/>
  <c r="D337" i="1"/>
  <c r="D338" i="1"/>
  <c r="D339" i="1"/>
  <c r="D340" i="1"/>
  <c r="D341" i="1"/>
  <c r="D342" i="1"/>
  <c r="D343" i="1"/>
  <c r="D344" i="1"/>
  <c r="D125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5" i="1"/>
  <c r="D146" i="1"/>
  <c r="D345" i="1"/>
  <c r="D147" i="1"/>
  <c r="D148" i="1"/>
  <c r="D346" i="1"/>
  <c r="D347" i="1"/>
  <c r="D149" i="1"/>
  <c r="D150" i="1"/>
  <c r="D152" i="1"/>
  <c r="D151" i="1"/>
  <c r="D348" i="1"/>
  <c r="D349" i="1"/>
  <c r="D350" i="1"/>
  <c r="D351" i="1"/>
  <c r="D352" i="1"/>
  <c r="D353" i="1"/>
  <c r="D355" i="1"/>
  <c r="D356" i="1"/>
  <c r="D360" i="1"/>
  <c r="D361" i="1"/>
  <c r="D363" i="1"/>
  <c r="D364" i="1"/>
  <c r="D365" i="1"/>
  <c r="D157" i="1"/>
  <c r="D368" i="1"/>
  <c r="D369" i="1"/>
  <c r="D370" i="1"/>
  <c r="D371" i="1"/>
  <c r="D372" i="1"/>
  <c r="D373" i="1"/>
  <c r="D162" i="1"/>
  <c r="D163" i="1"/>
  <c r="D374" i="1"/>
  <c r="D375" i="1"/>
  <c r="D167" i="1"/>
  <c r="D168" i="1"/>
  <c r="D170" i="1"/>
  <c r="D171" i="1"/>
  <c r="D175" i="1"/>
  <c r="D176" i="1"/>
  <c r="D177" i="1"/>
  <c r="D187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231" i="1"/>
  <c r="D241" i="1"/>
  <c r="D242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55" i="1"/>
  <c r="D89" i="1"/>
  <c r="D90" i="1"/>
  <c r="D126" i="1"/>
  <c r="D409" i="1"/>
  <c r="D410" i="1"/>
  <c r="D411" i="1"/>
  <c r="D412" i="1"/>
  <c r="D11" i="1"/>
  <c r="D12" i="1"/>
  <c r="D13" i="1"/>
  <c r="D15" i="1"/>
  <c r="D16" i="1"/>
  <c r="D17" i="1"/>
  <c r="D20" i="1"/>
  <c r="D21" i="1"/>
  <c r="D22" i="1"/>
  <c r="D28" i="1"/>
  <c r="D30" i="1"/>
  <c r="D32" i="1"/>
  <c r="D37" i="1"/>
  <c r="D43" i="1"/>
  <c r="D264" i="1"/>
  <c r="D265" i="1"/>
  <c r="D413" i="1"/>
  <c r="D414" i="1"/>
  <c r="D229" i="1"/>
  <c r="D415" i="1"/>
  <c r="D228" i="1"/>
  <c r="D248" i="1"/>
  <c r="D226" i="1"/>
  <c r="D224" i="1"/>
  <c r="D218" i="1"/>
  <c r="D215" i="1"/>
  <c r="D212" i="1"/>
  <c r="D214" i="1"/>
  <c r="D263" i="1"/>
  <c r="D528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529" i="1"/>
  <c r="W151" i="1"/>
  <c r="U151" i="1"/>
  <c r="O151" i="1"/>
  <c r="H151" i="1"/>
  <c r="V47" i="1"/>
  <c r="V267" i="1"/>
  <c r="V268" i="1"/>
  <c r="V269" i="1"/>
  <c r="V270" i="1"/>
  <c r="V272" i="1"/>
  <c r="V273" i="1"/>
  <c r="V274" i="1"/>
  <c r="V281" i="1"/>
  <c r="V282" i="1"/>
  <c r="V288" i="1"/>
  <c r="V291" i="1"/>
  <c r="V292" i="1"/>
  <c r="U297" i="1"/>
  <c r="H297" i="1"/>
  <c r="V298" i="1"/>
  <c r="V299" i="1"/>
  <c r="V300" i="1"/>
  <c r="H301" i="1"/>
  <c r="U301" i="1"/>
  <c r="V302" i="1"/>
  <c r="V303" i="1"/>
  <c r="V304" i="1"/>
  <c r="V305" i="1"/>
  <c r="V306" i="1"/>
  <c r="V307" i="1"/>
  <c r="V308" i="1"/>
  <c r="V309" i="1"/>
  <c r="V310" i="1"/>
  <c r="V311" i="1"/>
  <c r="V312" i="1"/>
  <c r="V538" i="1"/>
  <c r="H314" i="1"/>
  <c r="U314" i="1"/>
  <c r="V315" i="1"/>
  <c r="V316" i="1"/>
  <c r="V318" i="1"/>
  <c r="V319" i="1"/>
  <c r="V320" i="1"/>
  <c r="V321" i="1"/>
  <c r="V324" i="1"/>
  <c r="V325" i="1"/>
  <c r="V327" i="1"/>
  <c r="H116" i="1"/>
  <c r="U116" i="1"/>
  <c r="V328" i="1"/>
  <c r="U117" i="1"/>
  <c r="H117" i="1"/>
  <c r="V331" i="1"/>
  <c r="V332" i="1"/>
  <c r="V333" i="1"/>
  <c r="U119" i="1"/>
  <c r="H119" i="1"/>
  <c r="V335" i="1"/>
  <c r="V336" i="1"/>
  <c r="V337" i="1"/>
  <c r="V338" i="1"/>
  <c r="V339" i="1"/>
  <c r="V344" i="1"/>
  <c r="U146" i="1"/>
  <c r="V345" i="1"/>
  <c r="V347" i="1"/>
  <c r="V348" i="1"/>
  <c r="V349" i="1"/>
  <c r="V350" i="1"/>
  <c r="V351" i="1"/>
  <c r="V352" i="1"/>
  <c r="V353" i="1"/>
  <c r="U355" i="1"/>
  <c r="H355" i="1"/>
  <c r="U356" i="1"/>
  <c r="H356" i="1"/>
  <c r="V363" i="1"/>
  <c r="U364" i="1"/>
  <c r="H364" i="1"/>
  <c r="U365" i="1"/>
  <c r="H365" i="1"/>
  <c r="V368" i="1"/>
  <c r="V369" i="1"/>
  <c r="V370" i="1"/>
  <c r="V371" i="1"/>
  <c r="U372" i="1"/>
  <c r="H372" i="1"/>
  <c r="V373" i="1"/>
  <c r="V374" i="1"/>
  <c r="V375" i="1"/>
  <c r="U170" i="1"/>
  <c r="H170" i="1"/>
  <c r="H171" i="1"/>
  <c r="U171" i="1"/>
  <c r="U175" i="1"/>
  <c r="H175" i="1"/>
  <c r="U176" i="1"/>
  <c r="H176" i="1"/>
  <c r="H177" i="1"/>
  <c r="U177" i="1"/>
  <c r="V187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U389" i="1"/>
  <c r="H389" i="1"/>
  <c r="V390" i="1"/>
  <c r="U391" i="1"/>
  <c r="H391" i="1"/>
  <c r="V392" i="1"/>
  <c r="V393" i="1"/>
  <c r="V394" i="1"/>
  <c r="V438" i="1"/>
  <c r="V439" i="1"/>
  <c r="V537" i="1"/>
  <c r="V440" i="1"/>
  <c r="V441" i="1"/>
  <c r="V442" i="1"/>
  <c r="V443" i="1"/>
  <c r="V444" i="1"/>
  <c r="V445" i="1"/>
  <c r="V446" i="1"/>
  <c r="V447" i="1"/>
  <c r="V450" i="1"/>
  <c r="V451" i="1"/>
  <c r="V452" i="1"/>
  <c r="V454" i="1"/>
  <c r="V455" i="1"/>
  <c r="V485" i="1"/>
  <c r="V486" i="1"/>
  <c r="V505" i="1"/>
  <c r="V506" i="1"/>
  <c r="V507" i="1"/>
  <c r="V524" i="1"/>
  <c r="V533" i="1"/>
  <c r="V535" i="1"/>
  <c r="V529" i="1"/>
  <c r="V528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W2" i="1"/>
  <c r="W3" i="1"/>
  <c r="W4" i="1"/>
  <c r="W5" i="1"/>
  <c r="W6" i="1"/>
  <c r="W44" i="1"/>
  <c r="W45" i="1"/>
  <c r="W46" i="1"/>
  <c r="W56" i="1"/>
  <c r="W61" i="1"/>
  <c r="W62" i="1"/>
  <c r="W63" i="1"/>
  <c r="W72" i="1"/>
  <c r="W83" i="1"/>
  <c r="W84" i="1"/>
  <c r="W93" i="1"/>
  <c r="W94" i="1"/>
  <c r="W95" i="1"/>
  <c r="W102" i="1"/>
  <c r="W103" i="1"/>
  <c r="W104" i="1"/>
  <c r="W108" i="1"/>
  <c r="W109" i="1"/>
  <c r="W110" i="1"/>
  <c r="W111" i="1"/>
  <c r="W112" i="1"/>
  <c r="W115" i="1"/>
  <c r="W120" i="1"/>
  <c r="W121" i="1"/>
  <c r="W123" i="1"/>
  <c r="W124" i="1"/>
  <c r="W129" i="1"/>
  <c r="W153" i="1"/>
  <c r="W154" i="1"/>
  <c r="W155" i="1"/>
  <c r="W158" i="1"/>
  <c r="W161" i="1"/>
  <c r="W166" i="1"/>
  <c r="W172" i="1"/>
  <c r="W178" i="1"/>
  <c r="W186" i="1"/>
  <c r="W189" i="1"/>
  <c r="W190" i="1"/>
  <c r="W191" i="1"/>
  <c r="W192" i="1"/>
  <c r="W193" i="1"/>
  <c r="W194" i="1"/>
  <c r="W195" i="1"/>
  <c r="W196" i="1"/>
  <c r="W197" i="1"/>
  <c r="W198" i="1"/>
  <c r="W199" i="1"/>
  <c r="W206" i="1"/>
  <c r="W207" i="1"/>
  <c r="W210" i="1"/>
  <c r="W211" i="1"/>
  <c r="W213" i="1"/>
  <c r="W216" i="1"/>
  <c r="W217" i="1"/>
  <c r="W219" i="1"/>
  <c r="W220" i="1"/>
  <c r="W222" i="1"/>
  <c r="W223" i="1"/>
  <c r="W225" i="1"/>
  <c r="W227" i="1"/>
  <c r="W237" i="1"/>
  <c r="W246" i="1"/>
  <c r="W247" i="1"/>
  <c r="W249" i="1"/>
  <c r="W250" i="1"/>
  <c r="W251" i="1"/>
  <c r="W252" i="1"/>
  <c r="W253" i="1"/>
  <c r="W254" i="1"/>
  <c r="W255" i="1"/>
  <c r="W257" i="1"/>
  <c r="W256" i="1"/>
  <c r="W258" i="1"/>
  <c r="W259" i="1"/>
  <c r="W260" i="1"/>
  <c r="W262" i="1"/>
  <c r="W261" i="1"/>
  <c r="W431" i="1"/>
  <c r="W432" i="1"/>
  <c r="W433" i="1"/>
  <c r="W47" i="1"/>
  <c r="W48" i="1"/>
  <c r="W49" i="1"/>
  <c r="W50" i="1"/>
  <c r="W51" i="1"/>
  <c r="W267" i="1"/>
  <c r="W268" i="1"/>
  <c r="W269" i="1"/>
  <c r="W270" i="1"/>
  <c r="W271" i="1"/>
  <c r="W52" i="1"/>
  <c r="W53" i="1"/>
  <c r="W54" i="1"/>
  <c r="W272" i="1"/>
  <c r="W57" i="1"/>
  <c r="W58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64" i="1"/>
  <c r="W65" i="1"/>
  <c r="W66" i="1"/>
  <c r="W68" i="1"/>
  <c r="W70" i="1"/>
  <c r="W71" i="1"/>
  <c r="W73" i="1"/>
  <c r="W74" i="1"/>
  <c r="W75" i="1"/>
  <c r="W76" i="1"/>
  <c r="W77" i="1"/>
  <c r="W78" i="1"/>
  <c r="W79" i="1"/>
  <c r="W80" i="1"/>
  <c r="W81" i="1"/>
  <c r="W82" i="1"/>
  <c r="W295" i="1"/>
  <c r="W296" i="1"/>
  <c r="W297" i="1"/>
  <c r="W298" i="1"/>
  <c r="W85" i="1"/>
  <c r="W86" i="1"/>
  <c r="W299" i="1"/>
  <c r="W300" i="1"/>
  <c r="W301" i="1"/>
  <c r="W88" i="1"/>
  <c r="W91" i="1"/>
  <c r="W302" i="1"/>
  <c r="W303" i="1"/>
  <c r="W304" i="1"/>
  <c r="W305" i="1"/>
  <c r="W306" i="1"/>
  <c r="W307" i="1"/>
  <c r="W308" i="1"/>
  <c r="W309" i="1"/>
  <c r="W310" i="1"/>
  <c r="W96" i="1"/>
  <c r="W98" i="1"/>
  <c r="W97" i="1"/>
  <c r="W99" i="1"/>
  <c r="W101" i="1"/>
  <c r="W100" i="1"/>
  <c r="W311" i="1"/>
  <c r="W312" i="1"/>
  <c r="W313" i="1"/>
  <c r="W105" i="1"/>
  <c r="W106" i="1"/>
  <c r="W107" i="1"/>
  <c r="W538" i="1"/>
  <c r="W314" i="1"/>
  <c r="W315" i="1"/>
  <c r="W316" i="1"/>
  <c r="W113" i="1"/>
  <c r="W317" i="1"/>
  <c r="W318" i="1"/>
  <c r="W319" i="1"/>
  <c r="W320" i="1"/>
  <c r="W321" i="1"/>
  <c r="W322" i="1"/>
  <c r="W323" i="1"/>
  <c r="W324" i="1"/>
  <c r="W325" i="1"/>
  <c r="W326" i="1"/>
  <c r="W327" i="1"/>
  <c r="W116" i="1"/>
  <c r="W328" i="1"/>
  <c r="W329" i="1"/>
  <c r="W330" i="1"/>
  <c r="W117" i="1"/>
  <c r="W331" i="1"/>
  <c r="W332" i="1"/>
  <c r="W333" i="1"/>
  <c r="W119" i="1"/>
  <c r="W334" i="1"/>
  <c r="W335" i="1"/>
  <c r="W336" i="1"/>
  <c r="W337" i="1"/>
  <c r="W338" i="1"/>
  <c r="W339" i="1"/>
  <c r="W340" i="1"/>
  <c r="W341" i="1"/>
  <c r="W342" i="1"/>
  <c r="W343" i="1"/>
  <c r="W344" i="1"/>
  <c r="W125" i="1"/>
  <c r="W130" i="1"/>
  <c r="W131" i="1"/>
  <c r="W133" i="1"/>
  <c r="W134" i="1"/>
  <c r="W135" i="1"/>
  <c r="W136" i="1"/>
  <c r="W137" i="1"/>
  <c r="W138" i="1"/>
  <c r="W139" i="1"/>
  <c r="W140" i="1"/>
  <c r="W141" i="1"/>
  <c r="W142" i="1"/>
  <c r="W145" i="1"/>
  <c r="W146" i="1"/>
  <c r="W345" i="1"/>
  <c r="W147" i="1"/>
  <c r="W148" i="1"/>
  <c r="W346" i="1"/>
  <c r="W347" i="1"/>
  <c r="W149" i="1"/>
  <c r="W150" i="1"/>
  <c r="W152" i="1"/>
  <c r="W348" i="1"/>
  <c r="W349" i="1"/>
  <c r="W350" i="1"/>
  <c r="W351" i="1"/>
  <c r="W352" i="1"/>
  <c r="W353" i="1"/>
  <c r="W355" i="1"/>
  <c r="W356" i="1"/>
  <c r="W364" i="1"/>
  <c r="W365" i="1"/>
  <c r="W157" i="1"/>
  <c r="W368" i="1"/>
  <c r="W369" i="1"/>
  <c r="W370" i="1"/>
  <c r="W371" i="1"/>
  <c r="W372" i="1"/>
  <c r="W373" i="1"/>
  <c r="W162" i="1"/>
  <c r="W163" i="1"/>
  <c r="W374" i="1"/>
  <c r="W375" i="1"/>
  <c r="W167" i="1"/>
  <c r="W168" i="1"/>
  <c r="W170" i="1"/>
  <c r="W171" i="1"/>
  <c r="W175" i="1"/>
  <c r="W176" i="1"/>
  <c r="W177" i="1"/>
  <c r="W187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230" i="1"/>
  <c r="W231" i="1"/>
  <c r="W241" i="1"/>
  <c r="W242" i="1"/>
  <c r="W395" i="1"/>
  <c r="W397" i="1"/>
  <c r="W398" i="1"/>
  <c r="W399" i="1"/>
  <c r="W400" i="1"/>
  <c r="W401" i="1"/>
  <c r="W402" i="1"/>
  <c r="W403" i="1"/>
  <c r="W404" i="1"/>
  <c r="W406" i="1"/>
  <c r="W407" i="1"/>
  <c r="W408" i="1"/>
  <c r="W438" i="1"/>
  <c r="W439" i="1"/>
  <c r="W500" i="1"/>
  <c r="W501" i="1"/>
  <c r="W502" i="1"/>
  <c r="W503" i="1"/>
  <c r="W537" i="1"/>
  <c r="W440" i="1"/>
  <c r="W441" i="1"/>
  <c r="W442" i="1"/>
  <c r="W443" i="1"/>
  <c r="W444" i="1"/>
  <c r="W445" i="1"/>
  <c r="W446" i="1"/>
  <c r="W434" i="1"/>
  <c r="W435" i="1"/>
  <c r="W447" i="1"/>
  <c r="W55" i="1"/>
  <c r="W89" i="1"/>
  <c r="W90" i="1"/>
  <c r="W126" i="1"/>
  <c r="W409" i="1"/>
  <c r="W410" i="1"/>
  <c r="W411" i="1"/>
  <c r="W412" i="1"/>
  <c r="W413" i="1"/>
  <c r="W414" i="1"/>
  <c r="W229" i="1"/>
  <c r="W415" i="1"/>
  <c r="W228" i="1"/>
  <c r="W248" i="1"/>
  <c r="W226" i="1"/>
  <c r="W224" i="1"/>
  <c r="W218" i="1"/>
  <c r="W215" i="1"/>
  <c r="W212" i="1"/>
  <c r="W214" i="1"/>
  <c r="W263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7" i="1"/>
  <c r="W200" i="1"/>
  <c r="W448" i="1"/>
  <c r="W449" i="1"/>
  <c r="W450" i="1"/>
  <c r="W451" i="1"/>
  <c r="W179" i="1"/>
  <c r="W452" i="1"/>
  <c r="W164" i="1"/>
  <c r="W188" i="1"/>
  <c r="W173" i="1"/>
  <c r="W453" i="1"/>
  <c r="W454" i="1"/>
  <c r="W455" i="1"/>
  <c r="W456" i="1"/>
  <c r="W457" i="1"/>
  <c r="W203" i="1"/>
  <c r="W204" i="1"/>
  <c r="W201" i="1"/>
  <c r="W458" i="1"/>
  <c r="W205" i="1"/>
  <c r="W461" i="1"/>
  <c r="W462" i="1"/>
  <c r="W463" i="1"/>
  <c r="W464" i="1"/>
  <c r="W465" i="1"/>
  <c r="W466" i="1"/>
  <c r="W467" i="1"/>
  <c r="W470" i="1"/>
  <c r="W471" i="1"/>
  <c r="W472" i="1"/>
  <c r="W473" i="1"/>
  <c r="W480" i="1"/>
  <c r="W481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4" i="1"/>
  <c r="W505" i="1"/>
  <c r="W506" i="1"/>
  <c r="W507" i="1"/>
  <c r="W508" i="1"/>
  <c r="W509" i="1"/>
  <c r="W519" i="1"/>
  <c r="W520" i="1"/>
  <c r="W521" i="1"/>
  <c r="W522" i="1"/>
  <c r="W523" i="1"/>
  <c r="W524" i="1"/>
  <c r="W525" i="1"/>
  <c r="W527" i="1"/>
  <c r="W530" i="1"/>
  <c r="W531" i="1"/>
  <c r="W532" i="1"/>
  <c r="W533" i="1"/>
  <c r="W534" i="1"/>
  <c r="W535" i="1"/>
  <c r="W536" i="1"/>
  <c r="W529" i="1"/>
  <c r="W528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132" i="1"/>
  <c r="U261" i="1"/>
  <c r="O261" i="1"/>
  <c r="H261" i="1"/>
  <c r="U256" i="1"/>
  <c r="O256" i="1"/>
  <c r="H256" i="1"/>
  <c r="U530" i="1"/>
  <c r="O530" i="1"/>
  <c r="H530" i="1"/>
  <c r="D530" i="1"/>
  <c r="U196" i="1"/>
  <c r="O196" i="1"/>
  <c r="H196" i="1"/>
  <c r="U195" i="1"/>
  <c r="O195" i="1"/>
  <c r="H195" i="1"/>
  <c r="U129" i="1"/>
  <c r="O129" i="1"/>
  <c r="H129" i="1"/>
  <c r="U121" i="1"/>
  <c r="O121" i="1"/>
  <c r="H121" i="1"/>
  <c r="T517" i="1"/>
  <c r="W517" i="1" s="1"/>
  <c r="T511" i="1"/>
  <c r="U511" i="1" s="1"/>
  <c r="T518" i="1"/>
  <c r="U518" i="1" s="1"/>
  <c r="T512" i="1"/>
  <c r="U512" i="1" s="1"/>
  <c r="T515" i="1"/>
  <c r="U515" i="1" s="1"/>
  <c r="T510" i="1"/>
  <c r="U510" i="1" s="1"/>
  <c r="T516" i="1"/>
  <c r="W516" i="1" s="1"/>
  <c r="T513" i="1"/>
  <c r="U513" i="1" s="1"/>
  <c r="T514" i="1"/>
  <c r="U514" i="1" s="1"/>
  <c r="T474" i="1"/>
  <c r="W474" i="1" s="1"/>
  <c r="T475" i="1"/>
  <c r="W475" i="1" s="1"/>
  <c r="T476" i="1"/>
  <c r="W476" i="1" s="1"/>
  <c r="T477" i="1"/>
  <c r="W477" i="1" s="1"/>
  <c r="T478" i="1"/>
  <c r="U478" i="1" s="1"/>
  <c r="T479" i="1"/>
  <c r="W479" i="1" s="1"/>
  <c r="T482" i="1"/>
  <c r="W482" i="1" s="1"/>
  <c r="U520" i="1"/>
  <c r="O520" i="1"/>
  <c r="H520" i="1"/>
  <c r="U519" i="1"/>
  <c r="O519" i="1"/>
  <c r="H519" i="1"/>
  <c r="U490" i="1"/>
  <c r="O490" i="1"/>
  <c r="U483" i="1"/>
  <c r="O483" i="1"/>
  <c r="H483" i="1"/>
  <c r="U481" i="1"/>
  <c r="O481" i="1"/>
  <c r="H481" i="1"/>
  <c r="U473" i="1"/>
  <c r="U480" i="1"/>
  <c r="O477" i="1"/>
  <c r="H477" i="1"/>
  <c r="U3" i="1"/>
  <c r="U4" i="1"/>
  <c r="U5" i="1"/>
  <c r="U6" i="1"/>
  <c r="U44" i="1"/>
  <c r="U45" i="1"/>
  <c r="U46" i="1"/>
  <c r="U56" i="1"/>
  <c r="U61" i="1"/>
  <c r="U62" i="1"/>
  <c r="U63" i="1"/>
  <c r="U72" i="1"/>
  <c r="U83" i="1"/>
  <c r="U84" i="1"/>
  <c r="U93" i="1"/>
  <c r="U94" i="1"/>
  <c r="U95" i="1"/>
  <c r="U102" i="1"/>
  <c r="U103" i="1"/>
  <c r="U104" i="1"/>
  <c r="U108" i="1"/>
  <c r="U109" i="1"/>
  <c r="U110" i="1"/>
  <c r="U111" i="1"/>
  <c r="U112" i="1"/>
  <c r="U115" i="1"/>
  <c r="U120" i="1"/>
  <c r="U123" i="1"/>
  <c r="U124" i="1"/>
  <c r="U153" i="1"/>
  <c r="U154" i="1"/>
  <c r="U155" i="1"/>
  <c r="U158" i="1"/>
  <c r="U161" i="1"/>
  <c r="U166" i="1"/>
  <c r="U172" i="1"/>
  <c r="U178" i="1"/>
  <c r="U186" i="1"/>
  <c r="U189" i="1"/>
  <c r="U190" i="1"/>
  <c r="U191" i="1"/>
  <c r="U192" i="1"/>
  <c r="U193" i="1"/>
  <c r="U194" i="1"/>
  <c r="U197" i="1"/>
  <c r="U198" i="1"/>
  <c r="U199" i="1"/>
  <c r="U206" i="1"/>
  <c r="U207" i="1"/>
  <c r="U210" i="1"/>
  <c r="U211" i="1"/>
  <c r="U216" i="1"/>
  <c r="U219" i="1"/>
  <c r="U222" i="1"/>
  <c r="U47" i="1"/>
  <c r="U48" i="1"/>
  <c r="U49" i="1"/>
  <c r="U50" i="1"/>
  <c r="U51" i="1"/>
  <c r="U267" i="1"/>
  <c r="U268" i="1"/>
  <c r="U269" i="1"/>
  <c r="U270" i="1"/>
  <c r="U271" i="1"/>
  <c r="U52" i="1"/>
  <c r="U53" i="1"/>
  <c r="U54" i="1"/>
  <c r="U272" i="1"/>
  <c r="U57" i="1"/>
  <c r="U58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64" i="1"/>
  <c r="U65" i="1"/>
  <c r="U66" i="1"/>
  <c r="U68" i="1"/>
  <c r="U70" i="1"/>
  <c r="U71" i="1"/>
  <c r="U73" i="1"/>
  <c r="U74" i="1"/>
  <c r="U75" i="1"/>
  <c r="U76" i="1"/>
  <c r="U77" i="1"/>
  <c r="U78" i="1"/>
  <c r="U79" i="1"/>
  <c r="U80" i="1"/>
  <c r="U81" i="1"/>
  <c r="U82" i="1"/>
  <c r="U295" i="1"/>
  <c r="U296" i="1"/>
  <c r="U298" i="1"/>
  <c r="U85" i="1"/>
  <c r="U86" i="1"/>
  <c r="U299" i="1"/>
  <c r="U300" i="1"/>
  <c r="U88" i="1"/>
  <c r="U91" i="1"/>
  <c r="U302" i="1"/>
  <c r="U230" i="1"/>
  <c r="U241" i="1"/>
  <c r="U395" i="1"/>
  <c r="U407" i="1"/>
  <c r="U410" i="1"/>
  <c r="U412" i="1"/>
  <c r="U413" i="1"/>
  <c r="U414" i="1"/>
  <c r="U416" i="1"/>
  <c r="U431" i="1"/>
  <c r="U433" i="1"/>
  <c r="U432" i="1"/>
  <c r="U448" i="1"/>
  <c r="U456" i="1"/>
  <c r="U303" i="1"/>
  <c r="U304" i="1"/>
  <c r="U305" i="1"/>
  <c r="U306" i="1"/>
  <c r="U307" i="1"/>
  <c r="U308" i="1"/>
  <c r="U309" i="1"/>
  <c r="U310" i="1"/>
  <c r="U96" i="1"/>
  <c r="U98" i="1"/>
  <c r="U97" i="1"/>
  <c r="U99" i="1"/>
  <c r="U101" i="1"/>
  <c r="U100" i="1"/>
  <c r="U311" i="1"/>
  <c r="U312" i="1"/>
  <c r="U313" i="1"/>
  <c r="U105" i="1"/>
  <c r="U106" i="1"/>
  <c r="U107" i="1"/>
  <c r="U406" i="1"/>
  <c r="U55" i="1"/>
  <c r="U526" i="1"/>
  <c r="U213" i="1"/>
  <c r="U217" i="1"/>
  <c r="U220" i="1"/>
  <c r="U223" i="1"/>
  <c r="U225" i="1"/>
  <c r="U227" i="1"/>
  <c r="U133" i="1"/>
  <c r="U135" i="1"/>
  <c r="U136" i="1"/>
  <c r="U138" i="1"/>
  <c r="U139" i="1"/>
  <c r="U141" i="1"/>
  <c r="U142" i="1"/>
  <c r="U348" i="1"/>
  <c r="U349" i="1"/>
  <c r="U350" i="1"/>
  <c r="U351" i="1"/>
  <c r="U352" i="1"/>
  <c r="U353" i="1"/>
  <c r="U363" i="1"/>
  <c r="U157" i="1"/>
  <c r="U368" i="1"/>
  <c r="U369" i="1"/>
  <c r="U370" i="1"/>
  <c r="U371" i="1"/>
  <c r="U373" i="1"/>
  <c r="U162" i="1"/>
  <c r="H162" i="1"/>
  <c r="U163" i="1"/>
  <c r="U374" i="1"/>
  <c r="U375" i="1"/>
  <c r="U167" i="1"/>
  <c r="U168" i="1"/>
  <c r="U187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90" i="1"/>
  <c r="U392" i="1"/>
  <c r="U397" i="1"/>
  <c r="U398" i="1"/>
  <c r="U399" i="1"/>
  <c r="U400" i="1"/>
  <c r="U401" i="1"/>
  <c r="U402" i="1"/>
  <c r="U403" i="1"/>
  <c r="U449" i="1"/>
  <c r="U453" i="1"/>
  <c r="U461" i="1"/>
  <c r="U462" i="1"/>
  <c r="U463" i="1"/>
  <c r="U464" i="1"/>
  <c r="U465" i="1"/>
  <c r="U470" i="1"/>
  <c r="U508" i="1"/>
  <c r="U509" i="1"/>
  <c r="U525" i="1"/>
  <c r="U536" i="1"/>
  <c r="U500" i="1"/>
  <c r="U501" i="1"/>
  <c r="U502" i="1"/>
  <c r="U503" i="1"/>
  <c r="U409" i="1"/>
  <c r="U262" i="1"/>
  <c r="U326" i="1"/>
  <c r="U334" i="1"/>
  <c r="U130" i="1"/>
  <c r="U131" i="1"/>
  <c r="U134" i="1"/>
  <c r="U137" i="1"/>
  <c r="U140" i="1"/>
  <c r="U347" i="1"/>
  <c r="U152" i="1"/>
  <c r="U393" i="1"/>
  <c r="U394" i="1"/>
  <c r="U237" i="1"/>
  <c r="U246" i="1"/>
  <c r="U247" i="1"/>
  <c r="U249" i="1"/>
  <c r="U250" i="1"/>
  <c r="U251" i="1"/>
  <c r="U252" i="1"/>
  <c r="U253" i="1"/>
  <c r="U254" i="1"/>
  <c r="U255" i="1"/>
  <c r="U257" i="1"/>
  <c r="U258" i="1"/>
  <c r="U259" i="1"/>
  <c r="U260" i="1"/>
  <c r="U315" i="1"/>
  <c r="U316" i="1"/>
  <c r="U317" i="1"/>
  <c r="U318" i="1"/>
  <c r="U319" i="1"/>
  <c r="U320" i="1"/>
  <c r="U321" i="1"/>
  <c r="U322" i="1"/>
  <c r="U323" i="1"/>
  <c r="U324" i="1"/>
  <c r="U325" i="1"/>
  <c r="U327" i="1"/>
  <c r="U328" i="1"/>
  <c r="U329" i="1"/>
  <c r="U330" i="1"/>
  <c r="U331" i="1"/>
  <c r="U332" i="1"/>
  <c r="U333" i="1"/>
  <c r="U335" i="1"/>
  <c r="U336" i="1"/>
  <c r="U337" i="1"/>
  <c r="U338" i="1"/>
  <c r="U339" i="1"/>
  <c r="U340" i="1"/>
  <c r="U341" i="1"/>
  <c r="U342" i="1"/>
  <c r="U343" i="1"/>
  <c r="U344" i="1"/>
  <c r="U125" i="1"/>
  <c r="U132" i="1"/>
  <c r="U145" i="1"/>
  <c r="U345" i="1"/>
  <c r="U147" i="1"/>
  <c r="U148" i="1"/>
  <c r="U346" i="1"/>
  <c r="U149" i="1"/>
  <c r="U150" i="1"/>
  <c r="U231" i="1"/>
  <c r="U242" i="1"/>
  <c r="U404" i="1"/>
  <c r="U408" i="1"/>
  <c r="U434" i="1"/>
  <c r="U435" i="1"/>
  <c r="U523" i="1"/>
  <c r="U531" i="1"/>
  <c r="U532" i="1"/>
  <c r="U534" i="1"/>
  <c r="U89" i="1"/>
  <c r="U90" i="1"/>
  <c r="U126" i="1"/>
  <c r="U411" i="1"/>
  <c r="U229" i="1"/>
  <c r="U415" i="1"/>
  <c r="U228" i="1"/>
  <c r="U248" i="1"/>
  <c r="U226" i="1"/>
  <c r="U224" i="1"/>
  <c r="U218" i="1"/>
  <c r="U215" i="1"/>
  <c r="U212" i="1"/>
  <c r="V212" i="1" s="1"/>
  <c r="U214" i="1"/>
  <c r="V214" i="1" s="1"/>
  <c r="U263" i="1"/>
  <c r="V263" i="1" s="1"/>
  <c r="U200" i="1"/>
  <c r="U438" i="1"/>
  <c r="U439" i="1"/>
  <c r="U440" i="1"/>
  <c r="U441" i="1"/>
  <c r="U442" i="1"/>
  <c r="U443" i="1"/>
  <c r="U444" i="1"/>
  <c r="U445" i="1"/>
  <c r="U446" i="1"/>
  <c r="U447" i="1"/>
  <c r="U450" i="1"/>
  <c r="U451" i="1"/>
  <c r="U179" i="1"/>
  <c r="V179" i="1" s="1"/>
  <c r="U452" i="1"/>
  <c r="U164" i="1"/>
  <c r="V164" i="1" s="1"/>
  <c r="U188" i="1"/>
  <c r="V188" i="1" s="1"/>
  <c r="U173" i="1"/>
  <c r="V173" i="1" s="1"/>
  <c r="U454" i="1"/>
  <c r="U455" i="1"/>
  <c r="U457" i="1"/>
  <c r="U203" i="1"/>
  <c r="U204" i="1"/>
  <c r="U201" i="1"/>
  <c r="U458" i="1"/>
  <c r="U205" i="1"/>
  <c r="U466" i="1"/>
  <c r="U467" i="1"/>
  <c r="U524" i="1"/>
  <c r="U527" i="1"/>
  <c r="U533" i="1"/>
  <c r="U535" i="1"/>
  <c r="U538" i="1"/>
  <c r="U537" i="1"/>
  <c r="U396" i="1"/>
  <c r="U264" i="1"/>
  <c r="U265" i="1"/>
  <c r="U459" i="1"/>
  <c r="U460" i="1"/>
  <c r="U468" i="1"/>
  <c r="U469" i="1"/>
  <c r="U419" i="1"/>
  <c r="U420" i="1"/>
  <c r="U421" i="1"/>
  <c r="U422" i="1"/>
  <c r="U423" i="1"/>
  <c r="U425" i="1"/>
  <c r="U426" i="1"/>
  <c r="U427" i="1"/>
  <c r="U428" i="1"/>
  <c r="U429" i="1"/>
  <c r="U471" i="1"/>
  <c r="U472" i="1"/>
  <c r="U437" i="1"/>
  <c r="U484" i="1"/>
  <c r="U485" i="1"/>
  <c r="U486" i="1"/>
  <c r="U487" i="1"/>
  <c r="U488" i="1"/>
  <c r="U489" i="1"/>
  <c r="U491" i="1"/>
  <c r="U492" i="1"/>
  <c r="U493" i="1"/>
  <c r="U494" i="1"/>
  <c r="U495" i="1"/>
  <c r="U496" i="1"/>
  <c r="U497" i="1"/>
  <c r="U498" i="1"/>
  <c r="U499" i="1"/>
  <c r="U504" i="1"/>
  <c r="U505" i="1"/>
  <c r="U507" i="1"/>
  <c r="U506" i="1"/>
  <c r="U430" i="1"/>
  <c r="U418" i="1"/>
  <c r="U417" i="1"/>
  <c r="U424" i="1"/>
  <c r="U521" i="1"/>
  <c r="U522" i="1"/>
  <c r="U43" i="1"/>
  <c r="U529" i="1"/>
  <c r="U528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O84" i="1"/>
  <c r="O93" i="1"/>
  <c r="O94" i="1"/>
  <c r="O95" i="1"/>
  <c r="O102" i="1"/>
  <c r="O103" i="1"/>
  <c r="O104" i="1"/>
  <c r="O108" i="1"/>
  <c r="O109" i="1"/>
  <c r="O110" i="1"/>
  <c r="O111" i="1"/>
  <c r="O112" i="1"/>
  <c r="O115" i="1"/>
  <c r="O120" i="1"/>
  <c r="O123" i="1"/>
  <c r="O124" i="1"/>
  <c r="O153" i="1"/>
  <c r="O154" i="1"/>
  <c r="O155" i="1"/>
  <c r="O158" i="1"/>
  <c r="O161" i="1"/>
  <c r="O166" i="1"/>
  <c r="O172" i="1"/>
  <c r="O178" i="1"/>
  <c r="O186" i="1"/>
  <c r="O189" i="1"/>
  <c r="O190" i="1"/>
  <c r="O191" i="1"/>
  <c r="O192" i="1"/>
  <c r="O193" i="1"/>
  <c r="O194" i="1"/>
  <c r="O197" i="1"/>
  <c r="O198" i="1"/>
  <c r="O199" i="1"/>
  <c r="O206" i="1"/>
  <c r="O207" i="1"/>
  <c r="O210" i="1"/>
  <c r="O211" i="1"/>
  <c r="O216" i="1"/>
  <c r="O219" i="1"/>
  <c r="O222" i="1"/>
  <c r="O47" i="1"/>
  <c r="O48" i="1"/>
  <c r="O49" i="1"/>
  <c r="O50" i="1"/>
  <c r="O51" i="1"/>
  <c r="O267" i="1"/>
  <c r="O268" i="1"/>
  <c r="O269" i="1"/>
  <c r="O270" i="1"/>
  <c r="O271" i="1"/>
  <c r="O52" i="1"/>
  <c r="O53" i="1"/>
  <c r="O54" i="1"/>
  <c r="O272" i="1"/>
  <c r="O57" i="1"/>
  <c r="O58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64" i="1"/>
  <c r="O65" i="1"/>
  <c r="O66" i="1"/>
  <c r="O68" i="1"/>
  <c r="O70" i="1"/>
  <c r="O71" i="1"/>
  <c r="O73" i="1"/>
  <c r="O74" i="1"/>
  <c r="O75" i="1"/>
  <c r="O76" i="1"/>
  <c r="O77" i="1"/>
  <c r="O78" i="1"/>
  <c r="O79" i="1"/>
  <c r="O80" i="1"/>
  <c r="O81" i="1"/>
  <c r="O82" i="1"/>
  <c r="O295" i="1"/>
  <c r="O296" i="1"/>
  <c r="O297" i="1"/>
  <c r="O298" i="1"/>
  <c r="O85" i="1"/>
  <c r="O86" i="1"/>
  <c r="O299" i="1"/>
  <c r="O300" i="1"/>
  <c r="O301" i="1"/>
  <c r="O88" i="1"/>
  <c r="O91" i="1"/>
  <c r="O302" i="1"/>
  <c r="O230" i="1"/>
  <c r="O241" i="1"/>
  <c r="O395" i="1"/>
  <c r="O405" i="1"/>
  <c r="O407" i="1"/>
  <c r="O410" i="1"/>
  <c r="O412" i="1"/>
  <c r="O413" i="1"/>
  <c r="O414" i="1"/>
  <c r="O416" i="1"/>
  <c r="O431" i="1"/>
  <c r="O433" i="1"/>
  <c r="O432" i="1"/>
  <c r="O448" i="1"/>
  <c r="O456" i="1"/>
  <c r="O303" i="1"/>
  <c r="O304" i="1"/>
  <c r="O305" i="1"/>
  <c r="O306" i="1"/>
  <c r="O307" i="1"/>
  <c r="O308" i="1"/>
  <c r="O309" i="1"/>
  <c r="O310" i="1"/>
  <c r="O96" i="1"/>
  <c r="O98" i="1"/>
  <c r="O97" i="1"/>
  <c r="O99" i="1"/>
  <c r="O101" i="1"/>
  <c r="O100" i="1"/>
  <c r="O311" i="1"/>
  <c r="O312" i="1"/>
  <c r="O313" i="1"/>
  <c r="O105" i="1"/>
  <c r="O106" i="1"/>
  <c r="O107" i="1"/>
  <c r="O406" i="1"/>
  <c r="O55" i="1"/>
  <c r="O526" i="1"/>
  <c r="O213" i="1"/>
  <c r="O217" i="1"/>
  <c r="O220" i="1"/>
  <c r="O223" i="1"/>
  <c r="O225" i="1"/>
  <c r="O227" i="1"/>
  <c r="O133" i="1"/>
  <c r="O135" i="1"/>
  <c r="O136" i="1"/>
  <c r="O138" i="1"/>
  <c r="O139" i="1"/>
  <c r="O141" i="1"/>
  <c r="O142" i="1"/>
  <c r="O348" i="1"/>
  <c r="O349" i="1"/>
  <c r="O350" i="1"/>
  <c r="O351" i="1"/>
  <c r="O352" i="1"/>
  <c r="O353" i="1"/>
  <c r="O355" i="1"/>
  <c r="O356" i="1"/>
  <c r="O360" i="1"/>
  <c r="O361" i="1"/>
  <c r="O363" i="1"/>
  <c r="O364" i="1"/>
  <c r="O365" i="1"/>
  <c r="O157" i="1"/>
  <c r="O368" i="1"/>
  <c r="O369" i="1"/>
  <c r="O370" i="1"/>
  <c r="O371" i="1"/>
  <c r="O372" i="1"/>
  <c r="O373" i="1"/>
  <c r="O162" i="1"/>
  <c r="O163" i="1"/>
  <c r="O374" i="1"/>
  <c r="O375" i="1"/>
  <c r="O167" i="1"/>
  <c r="O168" i="1"/>
  <c r="O170" i="1"/>
  <c r="O171" i="1"/>
  <c r="O175" i="1"/>
  <c r="O176" i="1"/>
  <c r="O177" i="1"/>
  <c r="O187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2" i="1"/>
  <c r="O397" i="1"/>
  <c r="O398" i="1"/>
  <c r="O399" i="1"/>
  <c r="O400" i="1"/>
  <c r="O401" i="1"/>
  <c r="O402" i="1"/>
  <c r="O403" i="1"/>
  <c r="O449" i="1"/>
  <c r="O453" i="1"/>
  <c r="O461" i="1"/>
  <c r="O462" i="1"/>
  <c r="O463" i="1"/>
  <c r="O464" i="1"/>
  <c r="O465" i="1"/>
  <c r="O470" i="1"/>
  <c r="O508" i="1"/>
  <c r="O509" i="1"/>
  <c r="O525" i="1"/>
  <c r="O536" i="1"/>
  <c r="O500" i="1"/>
  <c r="O501" i="1"/>
  <c r="O502" i="1"/>
  <c r="O503" i="1"/>
  <c r="O409" i="1"/>
  <c r="O262" i="1"/>
  <c r="O326" i="1"/>
  <c r="O117" i="1"/>
  <c r="O334" i="1"/>
  <c r="O130" i="1"/>
  <c r="O131" i="1"/>
  <c r="O134" i="1"/>
  <c r="O137" i="1"/>
  <c r="O140" i="1"/>
  <c r="O146" i="1"/>
  <c r="O347" i="1"/>
  <c r="O152" i="1"/>
  <c r="O391" i="1"/>
  <c r="O393" i="1"/>
  <c r="O394" i="1"/>
  <c r="O237" i="1"/>
  <c r="O246" i="1"/>
  <c r="O247" i="1"/>
  <c r="O249" i="1"/>
  <c r="O250" i="1"/>
  <c r="O251" i="1"/>
  <c r="O252" i="1"/>
  <c r="O253" i="1"/>
  <c r="O254" i="1"/>
  <c r="O255" i="1"/>
  <c r="O257" i="1"/>
  <c r="O258" i="1"/>
  <c r="O259" i="1"/>
  <c r="O260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7" i="1"/>
  <c r="O116" i="1"/>
  <c r="O328" i="1"/>
  <c r="O329" i="1"/>
  <c r="O330" i="1"/>
  <c r="O331" i="1"/>
  <c r="O332" i="1"/>
  <c r="O333" i="1"/>
  <c r="O119" i="1"/>
  <c r="O335" i="1"/>
  <c r="O336" i="1"/>
  <c r="O337" i="1"/>
  <c r="O338" i="1"/>
  <c r="O339" i="1"/>
  <c r="O340" i="1"/>
  <c r="O341" i="1"/>
  <c r="O342" i="1"/>
  <c r="O343" i="1"/>
  <c r="O344" i="1"/>
  <c r="O125" i="1"/>
  <c r="O132" i="1"/>
  <c r="O145" i="1"/>
  <c r="O345" i="1"/>
  <c r="O147" i="1"/>
  <c r="O148" i="1"/>
  <c r="O346" i="1"/>
  <c r="O149" i="1"/>
  <c r="O150" i="1"/>
  <c r="O231" i="1"/>
  <c r="O242" i="1"/>
  <c r="O404" i="1"/>
  <c r="O408" i="1"/>
  <c r="O434" i="1"/>
  <c r="O435" i="1"/>
  <c r="O523" i="1"/>
  <c r="O531" i="1"/>
  <c r="O532" i="1"/>
  <c r="O534" i="1"/>
  <c r="O89" i="1"/>
  <c r="O90" i="1"/>
  <c r="O126" i="1"/>
  <c r="O411" i="1"/>
  <c r="O229" i="1"/>
  <c r="O415" i="1"/>
  <c r="O228" i="1"/>
  <c r="O248" i="1"/>
  <c r="O226" i="1"/>
  <c r="O224" i="1"/>
  <c r="O218" i="1"/>
  <c r="O215" i="1"/>
  <c r="O212" i="1"/>
  <c r="O214" i="1"/>
  <c r="O263" i="1"/>
  <c r="O200" i="1"/>
  <c r="O438" i="1"/>
  <c r="O439" i="1"/>
  <c r="O440" i="1"/>
  <c r="O441" i="1"/>
  <c r="O442" i="1"/>
  <c r="O443" i="1"/>
  <c r="O444" i="1"/>
  <c r="O445" i="1"/>
  <c r="O446" i="1"/>
  <c r="O447" i="1"/>
  <c r="O450" i="1"/>
  <c r="O451" i="1"/>
  <c r="O179" i="1"/>
  <c r="O452" i="1"/>
  <c r="O164" i="1"/>
  <c r="O188" i="1"/>
  <c r="O173" i="1"/>
  <c r="O454" i="1"/>
  <c r="O455" i="1"/>
  <c r="O457" i="1"/>
  <c r="O203" i="1"/>
  <c r="O204" i="1"/>
  <c r="O201" i="1"/>
  <c r="O458" i="1"/>
  <c r="O205" i="1"/>
  <c r="O466" i="1"/>
  <c r="O467" i="1"/>
  <c r="O524" i="1"/>
  <c r="O527" i="1"/>
  <c r="O533" i="1"/>
  <c r="O535" i="1"/>
  <c r="O538" i="1"/>
  <c r="O537" i="1"/>
  <c r="O396" i="1"/>
  <c r="O264" i="1"/>
  <c r="O265" i="1"/>
  <c r="O459" i="1"/>
  <c r="O460" i="1"/>
  <c r="O468" i="1"/>
  <c r="O469" i="1"/>
  <c r="O419" i="1"/>
  <c r="O420" i="1"/>
  <c r="O421" i="1"/>
  <c r="O422" i="1"/>
  <c r="O423" i="1"/>
  <c r="O425" i="1"/>
  <c r="O426" i="1"/>
  <c r="O427" i="1"/>
  <c r="O428" i="1"/>
  <c r="O429" i="1"/>
  <c r="O517" i="1"/>
  <c r="O511" i="1"/>
  <c r="O518" i="1"/>
  <c r="O512" i="1"/>
  <c r="O515" i="1"/>
  <c r="O510" i="1"/>
  <c r="O516" i="1"/>
  <c r="O513" i="1"/>
  <c r="O514" i="1"/>
  <c r="O474" i="1"/>
  <c r="O475" i="1"/>
  <c r="O476" i="1"/>
  <c r="O478" i="1"/>
  <c r="O479" i="1"/>
  <c r="O482" i="1"/>
  <c r="O471" i="1"/>
  <c r="O472" i="1"/>
  <c r="O473" i="1"/>
  <c r="O480" i="1"/>
  <c r="O437" i="1"/>
  <c r="O484" i="1"/>
  <c r="O485" i="1"/>
  <c r="O486" i="1"/>
  <c r="O487" i="1"/>
  <c r="O488" i="1"/>
  <c r="O489" i="1"/>
  <c r="O491" i="1"/>
  <c r="O492" i="1"/>
  <c r="O493" i="1"/>
  <c r="O494" i="1"/>
  <c r="O495" i="1"/>
  <c r="O496" i="1"/>
  <c r="O497" i="1"/>
  <c r="O498" i="1"/>
  <c r="O499" i="1"/>
  <c r="O504" i="1"/>
  <c r="O505" i="1"/>
  <c r="O507" i="1"/>
  <c r="O506" i="1"/>
  <c r="O430" i="1"/>
  <c r="O418" i="1"/>
  <c r="O417" i="1"/>
  <c r="O424" i="1"/>
  <c r="O521" i="1"/>
  <c r="O522" i="1"/>
  <c r="O37" i="1"/>
  <c r="O22" i="1"/>
  <c r="O21" i="1"/>
  <c r="O20" i="1"/>
  <c r="O15" i="1"/>
  <c r="O11" i="1"/>
  <c r="O12" i="1"/>
  <c r="O13" i="1"/>
  <c r="O28" i="1"/>
  <c r="O30" i="1"/>
  <c r="O32" i="1"/>
  <c r="O16" i="1"/>
  <c r="O17" i="1"/>
  <c r="O43" i="1"/>
  <c r="O529" i="1"/>
  <c r="O528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H476" i="1"/>
  <c r="H478" i="1"/>
  <c r="H479" i="1"/>
  <c r="H482" i="1"/>
  <c r="H471" i="1"/>
  <c r="V471" i="1" s="1"/>
  <c r="H472" i="1"/>
  <c r="H473" i="1"/>
  <c r="H480" i="1"/>
  <c r="H437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4" i="1"/>
  <c r="H505" i="1"/>
  <c r="H507" i="1"/>
  <c r="H506" i="1"/>
  <c r="H430" i="1"/>
  <c r="H418" i="1"/>
  <c r="H417" i="1"/>
  <c r="H424" i="1"/>
  <c r="H521" i="1"/>
  <c r="H522" i="1"/>
  <c r="H37" i="1"/>
  <c r="H22" i="1"/>
  <c r="H21" i="1"/>
  <c r="H20" i="1"/>
  <c r="H15" i="1"/>
  <c r="H11" i="1"/>
  <c r="H12" i="1"/>
  <c r="H13" i="1"/>
  <c r="H28" i="1"/>
  <c r="H30" i="1"/>
  <c r="H32" i="1"/>
  <c r="H16" i="1"/>
  <c r="H17" i="1"/>
  <c r="H43" i="1"/>
  <c r="W43" i="1" s="1"/>
  <c r="H529" i="1"/>
  <c r="H528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475" i="1"/>
  <c r="H501" i="1"/>
  <c r="D527" i="1"/>
  <c r="D531" i="1"/>
  <c r="D532" i="1"/>
  <c r="D533" i="1"/>
  <c r="D534" i="1"/>
  <c r="D535" i="1"/>
  <c r="D536" i="1"/>
  <c r="D538" i="1"/>
  <c r="D537" i="1"/>
  <c r="H435" i="1"/>
  <c r="H251" i="1"/>
  <c r="H250" i="1"/>
  <c r="H249" i="1"/>
  <c r="H247" i="1"/>
  <c r="H246" i="1"/>
  <c r="H237" i="1"/>
  <c r="H227" i="1"/>
  <c r="H225" i="1"/>
  <c r="H222" i="1"/>
  <c r="H217" i="1"/>
  <c r="H432" i="1"/>
  <c r="H431" i="1"/>
  <c r="H526" i="1"/>
  <c r="H419" i="1"/>
  <c r="H420" i="1"/>
  <c r="H421" i="1"/>
  <c r="H422" i="1"/>
  <c r="H423" i="1"/>
  <c r="H425" i="1"/>
  <c r="H426" i="1"/>
  <c r="H427" i="1"/>
  <c r="H428" i="1"/>
  <c r="H429" i="1"/>
  <c r="H517" i="1"/>
  <c r="H511" i="1"/>
  <c r="H518" i="1"/>
  <c r="H512" i="1"/>
  <c r="H515" i="1"/>
  <c r="H510" i="1"/>
  <c r="H516" i="1"/>
  <c r="H513" i="1"/>
  <c r="H514" i="1"/>
  <c r="H474" i="1"/>
  <c r="H433" i="1"/>
  <c r="L408" i="1"/>
  <c r="H397" i="1"/>
  <c r="T405" i="1"/>
  <c r="U405" i="1" s="1"/>
  <c r="H405" i="1"/>
  <c r="H241" i="1"/>
  <c r="H395" i="1"/>
  <c r="H396" i="1"/>
  <c r="H398" i="1"/>
  <c r="H399" i="1"/>
  <c r="H400" i="1"/>
  <c r="H401" i="1"/>
  <c r="H402" i="1"/>
  <c r="H403" i="1"/>
  <c r="H404" i="1"/>
  <c r="H406" i="1"/>
  <c r="H407" i="1"/>
  <c r="H408" i="1"/>
  <c r="U2" i="1"/>
  <c r="O3" i="1"/>
  <c r="O4" i="1"/>
  <c r="O5" i="1"/>
  <c r="O6" i="1"/>
  <c r="O9" i="1"/>
  <c r="O10" i="1"/>
  <c r="O44" i="1"/>
  <c r="O45" i="1"/>
  <c r="O46" i="1"/>
  <c r="O56" i="1"/>
  <c r="O61" i="1"/>
  <c r="O62" i="1"/>
  <c r="O63" i="1"/>
  <c r="O72" i="1"/>
  <c r="O83" i="1"/>
  <c r="O2" i="1"/>
  <c r="H3" i="1"/>
  <c r="H4" i="1"/>
  <c r="H5" i="1"/>
  <c r="H6" i="1"/>
  <c r="H9" i="1"/>
  <c r="H10" i="1"/>
  <c r="H44" i="1"/>
  <c r="H45" i="1"/>
  <c r="H46" i="1"/>
  <c r="H56" i="1"/>
  <c r="H61" i="1"/>
  <c r="H62" i="1"/>
  <c r="H63" i="1"/>
  <c r="H72" i="1"/>
  <c r="H83" i="1"/>
  <c r="H84" i="1"/>
  <c r="H93" i="1"/>
  <c r="H94" i="1"/>
  <c r="H95" i="1"/>
  <c r="H102" i="1"/>
  <c r="H103" i="1"/>
  <c r="H104" i="1"/>
  <c r="H108" i="1"/>
  <c r="H109" i="1"/>
  <c r="H110" i="1"/>
  <c r="H111" i="1"/>
  <c r="H112" i="1"/>
  <c r="H115" i="1"/>
  <c r="H120" i="1"/>
  <c r="H123" i="1"/>
  <c r="H124" i="1"/>
  <c r="H153" i="1"/>
  <c r="H154" i="1"/>
  <c r="H155" i="1"/>
  <c r="H158" i="1"/>
  <c r="H161" i="1"/>
  <c r="H166" i="1"/>
  <c r="H172" i="1"/>
  <c r="H178" i="1"/>
  <c r="H186" i="1"/>
  <c r="H189" i="1"/>
  <c r="H190" i="1"/>
  <c r="H191" i="1"/>
  <c r="H192" i="1"/>
  <c r="H193" i="1"/>
  <c r="H194" i="1"/>
  <c r="H197" i="1"/>
  <c r="H198" i="1"/>
  <c r="H199" i="1"/>
  <c r="H206" i="1"/>
  <c r="H207" i="1"/>
  <c r="H210" i="1"/>
  <c r="H211" i="1"/>
  <c r="H213" i="1"/>
  <c r="H216" i="1"/>
  <c r="H219" i="1"/>
  <c r="H220" i="1"/>
  <c r="H223" i="1"/>
  <c r="H2" i="1"/>
  <c r="H100" i="1"/>
  <c r="H101" i="1"/>
  <c r="H97" i="1"/>
  <c r="H296" i="1"/>
  <c r="H71" i="1"/>
  <c r="H278" i="1"/>
  <c r="H54" i="1"/>
  <c r="H53" i="1"/>
  <c r="H50" i="1"/>
  <c r="H49" i="1"/>
  <c r="H253" i="1"/>
  <c r="H254" i="1"/>
  <c r="H142" i="1"/>
  <c r="H140" i="1"/>
  <c r="H139" i="1"/>
  <c r="H137" i="1"/>
  <c r="H141" i="1"/>
  <c r="H138" i="1"/>
  <c r="H145" i="1"/>
  <c r="H150" i="1"/>
  <c r="H134" i="1"/>
  <c r="H148" i="1"/>
  <c r="H343" i="1"/>
  <c r="H131" i="1"/>
  <c r="H323" i="1"/>
  <c r="H130" i="1"/>
  <c r="H132" i="1"/>
  <c r="H79" i="1"/>
  <c r="H73" i="1"/>
  <c r="H200" i="1"/>
  <c r="H201" i="1"/>
  <c r="H74" i="1"/>
  <c r="H75" i="1"/>
  <c r="H76" i="1"/>
  <c r="H77" i="1"/>
  <c r="H78" i="1"/>
  <c r="H80" i="1"/>
  <c r="H81" i="1"/>
  <c r="H82" i="1"/>
  <c r="H85" i="1"/>
  <c r="H86" i="1"/>
  <c r="H88" i="1"/>
  <c r="H91" i="1"/>
  <c r="H105" i="1"/>
  <c r="H106" i="1"/>
  <c r="H107" i="1"/>
  <c r="H152" i="1"/>
  <c r="H163" i="1"/>
  <c r="H469" i="1"/>
  <c r="H459" i="1"/>
  <c r="W459" i="1" s="1"/>
  <c r="H468" i="1"/>
  <c r="H460" i="1"/>
  <c r="H55" i="1"/>
  <c r="H48" i="1"/>
  <c r="H271" i="1"/>
  <c r="H52" i="1"/>
  <c r="H57" i="1"/>
  <c r="H275" i="1"/>
  <c r="H276" i="1"/>
  <c r="H277" i="1"/>
  <c r="H279" i="1"/>
  <c r="H280" i="1"/>
  <c r="H283" i="1"/>
  <c r="H284" i="1"/>
  <c r="H285" i="1"/>
  <c r="H286" i="1"/>
  <c r="H287" i="1"/>
  <c r="H289" i="1"/>
  <c r="H290" i="1"/>
  <c r="H293" i="1"/>
  <c r="H294" i="1"/>
  <c r="H64" i="1"/>
  <c r="H65" i="1"/>
  <c r="H66" i="1"/>
  <c r="H68" i="1"/>
  <c r="H70" i="1"/>
  <c r="H295" i="1"/>
  <c r="H96" i="1"/>
  <c r="H98" i="1"/>
  <c r="H99" i="1"/>
  <c r="H252" i="1"/>
  <c r="H259" i="1"/>
  <c r="H260" i="1"/>
  <c r="H322" i="1"/>
  <c r="H326" i="1"/>
  <c r="H329" i="1"/>
  <c r="H330" i="1"/>
  <c r="H334" i="1"/>
  <c r="H340" i="1"/>
  <c r="H342" i="1"/>
  <c r="H147" i="1"/>
  <c r="H167" i="1"/>
  <c r="H341" i="1"/>
  <c r="H133" i="1"/>
  <c r="H135" i="1"/>
  <c r="H136" i="1"/>
  <c r="H125" i="1"/>
  <c r="H149" i="1"/>
  <c r="H168" i="1"/>
  <c r="H458" i="1"/>
  <c r="H229" i="1"/>
  <c r="H415" i="1"/>
  <c r="H228" i="1"/>
  <c r="H248" i="1"/>
  <c r="H226" i="1"/>
  <c r="H224" i="1"/>
  <c r="H218" i="1"/>
  <c r="H215" i="1"/>
  <c r="H264" i="1"/>
  <c r="W264" i="1" s="1"/>
  <c r="H265" i="1"/>
  <c r="H457" i="1"/>
  <c r="H535" i="1"/>
  <c r="H533" i="1"/>
  <c r="H438" i="1"/>
  <c r="H439" i="1"/>
  <c r="H447" i="1"/>
  <c r="H440" i="1"/>
  <c r="H442" i="1"/>
  <c r="H443" i="1"/>
  <c r="H445" i="1"/>
  <c r="H441" i="1"/>
  <c r="H444" i="1"/>
  <c r="H446" i="1"/>
  <c r="H538" i="1"/>
  <c r="H537" i="1"/>
  <c r="H89" i="1"/>
  <c r="H90" i="1"/>
  <c r="H411" i="1"/>
  <c r="H126" i="1"/>
  <c r="H203" i="1"/>
  <c r="H204" i="1"/>
  <c r="H205" i="1"/>
  <c r="H466" i="1"/>
  <c r="H467" i="1"/>
  <c r="H524" i="1"/>
  <c r="H255" i="1"/>
  <c r="H257" i="1"/>
  <c r="H258" i="1"/>
  <c r="H262" i="1"/>
  <c r="H461" i="1"/>
  <c r="H463" i="1"/>
  <c r="H462" i="1"/>
  <c r="H465" i="1"/>
  <c r="H434" i="1"/>
  <c r="H315" i="1"/>
  <c r="H316" i="1"/>
  <c r="H317" i="1"/>
  <c r="H318" i="1"/>
  <c r="H319" i="1"/>
  <c r="H320" i="1"/>
  <c r="H321" i="1"/>
  <c r="H324" i="1"/>
  <c r="H325" i="1"/>
  <c r="H327" i="1"/>
  <c r="H328" i="1"/>
  <c r="H331" i="1"/>
  <c r="H332" i="1"/>
  <c r="H333" i="1"/>
  <c r="H335" i="1"/>
  <c r="H336" i="1"/>
  <c r="H337" i="1"/>
  <c r="H338" i="1"/>
  <c r="H339" i="1"/>
  <c r="H344" i="1"/>
  <c r="H345" i="1"/>
  <c r="H346" i="1"/>
  <c r="H347" i="1"/>
  <c r="H348" i="1"/>
  <c r="H349" i="1"/>
  <c r="H350" i="1"/>
  <c r="H351" i="1"/>
  <c r="H352" i="1"/>
  <c r="H353" i="1"/>
  <c r="H363" i="1"/>
  <c r="H157" i="1"/>
  <c r="H368" i="1"/>
  <c r="H369" i="1"/>
  <c r="H370" i="1"/>
  <c r="H371" i="1"/>
  <c r="H373" i="1"/>
  <c r="H374" i="1"/>
  <c r="H375" i="1"/>
  <c r="H187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90" i="1"/>
  <c r="H392" i="1"/>
  <c r="H393" i="1"/>
  <c r="H394" i="1"/>
  <c r="H231" i="1"/>
  <c r="H242" i="1"/>
  <c r="H531" i="1"/>
  <c r="H532" i="1"/>
  <c r="H534" i="1"/>
  <c r="H523" i="1"/>
  <c r="H409" i="1"/>
  <c r="H453" i="1"/>
  <c r="H464" i="1"/>
  <c r="H470" i="1"/>
  <c r="H449" i="1"/>
  <c r="H508" i="1"/>
  <c r="H509" i="1"/>
  <c r="H525" i="1"/>
  <c r="H536" i="1"/>
  <c r="H503" i="1"/>
  <c r="H502" i="1"/>
  <c r="H500" i="1"/>
  <c r="H47" i="1"/>
  <c r="H51" i="1"/>
  <c r="H267" i="1"/>
  <c r="H268" i="1"/>
  <c r="H269" i="1"/>
  <c r="H270" i="1"/>
  <c r="H272" i="1"/>
  <c r="H58" i="1"/>
  <c r="H273" i="1"/>
  <c r="H274" i="1"/>
  <c r="H281" i="1"/>
  <c r="H282" i="1"/>
  <c r="H288" i="1"/>
  <c r="H291" i="1"/>
  <c r="H292" i="1"/>
  <c r="H298" i="1"/>
  <c r="H299" i="1"/>
  <c r="H300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412" i="1"/>
  <c r="H416" i="1"/>
  <c r="H410" i="1"/>
  <c r="H413" i="1"/>
  <c r="H414" i="1"/>
  <c r="H448" i="1"/>
  <c r="H456" i="1"/>
  <c r="H527" i="1"/>
  <c r="W7" i="1" l="1"/>
  <c r="V69" i="1"/>
  <c r="V67" i="1"/>
  <c r="V86" i="1"/>
  <c r="V536" i="1"/>
  <c r="V60" i="1"/>
  <c r="W526" i="1"/>
  <c r="V59" i="1"/>
  <c r="V157" i="1"/>
  <c r="V51" i="1"/>
  <c r="V58" i="1"/>
  <c r="V361" i="1"/>
  <c r="V354" i="1"/>
  <c r="V401" i="1"/>
  <c r="V127" i="1"/>
  <c r="V235" i="1"/>
  <c r="V128" i="1"/>
  <c r="V44" i="1"/>
  <c r="V91" i="1"/>
  <c r="V108" i="1"/>
  <c r="V389" i="1"/>
  <c r="V355" i="1"/>
  <c r="V500" i="1"/>
  <c r="V207" i="1"/>
  <c r="V158" i="1"/>
  <c r="V5" i="1"/>
  <c r="V232" i="1"/>
  <c r="V147" i="1"/>
  <c r="V416" i="1"/>
  <c r="V195" i="1"/>
  <c r="V170" i="1"/>
  <c r="V356" i="1"/>
  <c r="V366" i="1"/>
  <c r="V470" i="1"/>
  <c r="V112" i="1"/>
  <c r="V186" i="1"/>
  <c r="V45" i="1"/>
  <c r="V456" i="1"/>
  <c r="V61" i="1"/>
  <c r="W510" i="1"/>
  <c r="V495" i="1"/>
  <c r="V141" i="1"/>
  <c r="V473" i="1"/>
  <c r="V196" i="1"/>
  <c r="V215" i="1"/>
  <c r="U482" i="1"/>
  <c r="V482" i="1" s="1"/>
  <c r="V301" i="1"/>
  <c r="V256" i="1"/>
  <c r="V360" i="1"/>
  <c r="V100" i="1"/>
  <c r="V530" i="1"/>
  <c r="V248" i="1"/>
  <c r="V68" i="1"/>
  <c r="V395" i="1"/>
  <c r="V464" i="1"/>
  <c r="V131" i="1"/>
  <c r="V343" i="1"/>
  <c r="V103" i="1"/>
  <c r="V205" i="1"/>
  <c r="V227" i="1"/>
  <c r="V400" i="1"/>
  <c r="V453" i="1"/>
  <c r="V434" i="1"/>
  <c r="V411" i="1"/>
  <c r="V284" i="1"/>
  <c r="V101" i="1"/>
  <c r="V408" i="1"/>
  <c r="V175" i="1"/>
  <c r="V326" i="1"/>
  <c r="V522" i="1"/>
  <c r="V365" i="1"/>
  <c r="V244" i="1"/>
  <c r="V283" i="1"/>
  <c r="V265" i="1"/>
  <c r="V489" i="1"/>
  <c r="V458" i="1"/>
  <c r="V139" i="1"/>
  <c r="V161" i="1"/>
  <c r="V290" i="1"/>
  <c r="V77" i="1"/>
  <c r="V211" i="1"/>
  <c r="V155" i="1"/>
  <c r="V277" i="1"/>
  <c r="V246" i="1"/>
  <c r="V224" i="1"/>
  <c r="V521" i="1"/>
  <c r="V119" i="1"/>
  <c r="V70" i="1"/>
  <c r="V501" i="1"/>
  <c r="V206" i="1"/>
  <c r="V493" i="1"/>
  <c r="V63" i="1"/>
  <c r="V433" i="1"/>
  <c r="V424" i="1"/>
  <c r="V491" i="1"/>
  <c r="V52" i="1"/>
  <c r="V421" i="1"/>
  <c r="V488" i="1"/>
  <c r="V111" i="1"/>
  <c r="V513" i="1"/>
  <c r="V466" i="1"/>
  <c r="V189" i="1"/>
  <c r="V46" i="1"/>
  <c r="W478" i="1"/>
  <c r="V367" i="1"/>
  <c r="V218" i="1"/>
  <c r="V279" i="1"/>
  <c r="V200" i="1"/>
  <c r="V178" i="1"/>
  <c r="V56" i="1"/>
  <c r="V250" i="1"/>
  <c r="V492" i="1"/>
  <c r="U475" i="1"/>
  <c r="V475" i="1" s="1"/>
  <c r="V510" i="1"/>
  <c r="V449" i="1"/>
  <c r="V415" i="1"/>
  <c r="V330" i="1"/>
  <c r="V399" i="1"/>
  <c r="V432" i="1"/>
  <c r="V425" i="1"/>
  <c r="V213" i="1"/>
  <c r="V194" i="1"/>
  <c r="V72" i="1"/>
  <c r="U477" i="1"/>
  <c r="V477" i="1" s="1"/>
  <c r="V520" i="1"/>
  <c r="V271" i="1"/>
  <c r="V85" i="1"/>
  <c r="V6" i="1"/>
  <c r="V423" i="1"/>
  <c r="V527" i="1"/>
  <c r="V137" i="1"/>
  <c r="V81" i="1"/>
  <c r="V120" i="1"/>
  <c r="U476" i="1"/>
  <c r="V476" i="1" s="1"/>
  <c r="V204" i="1"/>
  <c r="V53" i="1"/>
  <c r="V396" i="1"/>
  <c r="V430" i="1"/>
  <c r="V487" i="1"/>
  <c r="V134" i="1"/>
  <c r="V55" i="1"/>
  <c r="V50" i="1"/>
  <c r="V104" i="1"/>
  <c r="V431" i="1"/>
  <c r="V203" i="1"/>
  <c r="V148" i="1"/>
  <c r="V54" i="1"/>
  <c r="V94" i="1"/>
  <c r="V4" i="1"/>
  <c r="W511" i="1"/>
  <c r="V66" i="1"/>
  <c r="V126" i="1"/>
  <c r="V225" i="1"/>
  <c r="V190" i="1"/>
  <c r="V74" i="1"/>
  <c r="V403" i="1"/>
  <c r="V166" i="1"/>
  <c r="V490" i="1"/>
  <c r="V409" i="1"/>
  <c r="V71" i="1"/>
  <c r="V428" i="1"/>
  <c r="V341" i="1"/>
  <c r="V323" i="1"/>
  <c r="V462" i="1"/>
  <c r="V162" i="1"/>
  <c r="V73" i="1"/>
  <c r="V210" i="1"/>
  <c r="V460" i="1"/>
  <c r="V107" i="1"/>
  <c r="V223" i="1"/>
  <c r="V437" i="1"/>
  <c r="V251" i="1"/>
  <c r="V222" i="1"/>
  <c r="V483" i="1"/>
  <c r="V121" i="1"/>
  <c r="V239" i="1"/>
  <c r="V297" i="1"/>
  <c r="V90" i="1"/>
  <c r="V457" i="1"/>
  <c r="V99" i="1"/>
  <c r="V285" i="1"/>
  <c r="V97" i="1"/>
  <c r="V496" i="1"/>
  <c r="V313" i="1"/>
  <c r="V219" i="1"/>
  <c r="V116" i="1"/>
  <c r="V110" i="1"/>
  <c r="V422" i="1"/>
  <c r="V407" i="1"/>
  <c r="V276" i="1"/>
  <c r="V143" i="1"/>
  <c r="V334" i="1"/>
  <c r="V57" i="1"/>
  <c r="V88" i="1"/>
  <c r="V172" i="1"/>
  <c r="V497" i="1"/>
  <c r="V480" i="1"/>
  <c r="V435" i="1"/>
  <c r="V406" i="1"/>
  <c r="V49" i="1"/>
  <c r="W515" i="1"/>
  <c r="V234" i="1"/>
  <c r="V329" i="1"/>
  <c r="V142" i="1"/>
  <c r="V82" i="1"/>
  <c r="V253" i="1"/>
  <c r="V114" i="1"/>
  <c r="V240" i="1"/>
  <c r="V262" i="1"/>
  <c r="V468" i="1"/>
  <c r="W405" i="1"/>
  <c r="V478" i="1"/>
  <c r="V140" i="1"/>
  <c r="V499" i="1"/>
  <c r="V322" i="1"/>
  <c r="V391" i="1"/>
  <c r="V242" i="1"/>
  <c r="V125" i="1"/>
  <c r="V286" i="1"/>
  <c r="V229" i="1"/>
  <c r="V132" i="1"/>
  <c r="V420" i="1"/>
  <c r="V231" i="1"/>
  <c r="V257" i="1"/>
  <c r="V469" i="1"/>
  <c r="V78" i="1"/>
  <c r="V237" i="1"/>
  <c r="V176" i="1"/>
  <c r="V314" i="1"/>
  <c r="V255" i="1"/>
  <c r="V163" i="1"/>
  <c r="V504" i="1"/>
  <c r="V130" i="1"/>
  <c r="V511" i="1"/>
  <c r="W514" i="1"/>
  <c r="V117" i="1"/>
  <c r="V233" i="1"/>
  <c r="V144" i="1"/>
  <c r="V359" i="1"/>
  <c r="V419" i="1"/>
  <c r="V76" i="1"/>
  <c r="V260" i="1"/>
  <c r="V398" i="1"/>
  <c r="V414" i="1"/>
  <c r="V296" i="1"/>
  <c r="V198" i="1"/>
  <c r="V84" i="1"/>
  <c r="V129" i="1"/>
  <c r="V261" i="1"/>
  <c r="V209" i="1"/>
  <c r="V461" i="1"/>
  <c r="V167" i="1"/>
  <c r="V138" i="1"/>
  <c r="V115" i="1"/>
  <c r="V2" i="1"/>
  <c r="V241" i="1"/>
  <c r="V418" i="1"/>
  <c r="V534" i="1"/>
  <c r="V509" i="1"/>
  <c r="V397" i="1"/>
  <c r="V295" i="1"/>
  <c r="V64" i="1"/>
  <c r="V515" i="1"/>
  <c r="V113" i="1"/>
  <c r="V362" i="1"/>
  <c r="V467" i="1"/>
  <c r="V80" i="1"/>
  <c r="V62" i="1"/>
  <c r="V526" i="1"/>
  <c r="V410" i="1"/>
  <c r="U474" i="1"/>
  <c r="V474" i="1" s="1"/>
  <c r="W513" i="1"/>
  <c r="V177" i="1"/>
  <c r="V89" i="1"/>
  <c r="V254" i="1"/>
  <c r="V133" i="1"/>
  <c r="V294" i="1"/>
  <c r="W469" i="1"/>
  <c r="V259" i="1"/>
  <c r="V275" i="1"/>
  <c r="V197" i="1"/>
  <c r="V217" i="1"/>
  <c r="V109" i="1"/>
  <c r="W468" i="1"/>
  <c r="V532" i="1"/>
  <c r="V226" i="1"/>
  <c r="V252" i="1"/>
  <c r="V105" i="1"/>
  <c r="V145" i="1"/>
  <c r="V75" i="1"/>
  <c r="V531" i="1"/>
  <c r="V463" i="1"/>
  <c r="V201" i="1"/>
  <c r="V95" i="1"/>
  <c r="V427" i="1"/>
  <c r="V43" i="1"/>
  <c r="V228" i="1"/>
  <c r="V249" i="1"/>
  <c r="V136" i="1"/>
  <c r="V216" i="1"/>
  <c r="V512" i="1"/>
  <c r="V171" i="1"/>
  <c r="V364" i="1"/>
  <c r="V243" i="1"/>
  <c r="V168" i="1"/>
  <c r="V65" i="1"/>
  <c r="V412" i="1"/>
  <c r="V465" i="1"/>
  <c r="V405" i="1"/>
  <c r="V494" i="1"/>
  <c r="V502" i="1"/>
  <c r="V293" i="1"/>
  <c r="V106" i="1"/>
  <c r="V481" i="1"/>
  <c r="V230" i="1"/>
  <c r="V102" i="1"/>
  <c r="V404" i="1"/>
  <c r="V287" i="1"/>
  <c r="V357" i="1"/>
  <c r="W460" i="1"/>
  <c r="V525" i="1"/>
  <c r="V289" i="1"/>
  <c r="V193" i="1"/>
  <c r="V153" i="1"/>
  <c r="V402" i="1"/>
  <c r="V426" i="1"/>
  <c r="V417" i="1"/>
  <c r="V150" i="1"/>
  <c r="V247" i="1"/>
  <c r="V503" i="1"/>
  <c r="V135" i="1"/>
  <c r="V448" i="1"/>
  <c r="W518" i="1"/>
  <c r="V146" i="1"/>
  <c r="V151" i="1"/>
  <c r="V358" i="1"/>
  <c r="V523" i="1"/>
  <c r="V192" i="1"/>
  <c r="V149" i="1"/>
  <c r="V413" i="1"/>
  <c r="V280" i="1"/>
  <c r="V472" i="1"/>
  <c r="V372" i="1"/>
  <c r="V152" i="1"/>
  <c r="V429" i="1"/>
  <c r="V519" i="1"/>
  <c r="V238" i="1"/>
  <c r="W265" i="1"/>
  <c r="V98" i="1"/>
  <c r="V220" i="1"/>
  <c r="V124" i="1"/>
  <c r="V518" i="1"/>
  <c r="V342" i="1"/>
  <c r="V96" i="1"/>
  <c r="V48" i="1"/>
  <c r="V191" i="1"/>
  <c r="V123" i="1"/>
  <c r="U517" i="1"/>
  <c r="V517" i="1" s="1"/>
  <c r="V508" i="1"/>
  <c r="V258" i="1"/>
  <c r="V340" i="1"/>
  <c r="V79" i="1"/>
  <c r="V514" i="1"/>
  <c r="V484" i="1"/>
  <c r="V278" i="1"/>
  <c r="V83" i="1"/>
  <c r="V498" i="1"/>
  <c r="V199" i="1"/>
  <c r="V154" i="1"/>
  <c r="V93" i="1"/>
  <c r="V3" i="1"/>
  <c r="V208" i="1"/>
  <c r="V264" i="1"/>
  <c r="W396" i="1"/>
  <c r="U479" i="1"/>
  <c r="V479" i="1" s="1"/>
  <c r="W512" i="1"/>
  <c r="U516" i="1"/>
  <c r="V516" i="1" s="1"/>
  <c r="V4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236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237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<sst xmlns="http://schemas.openxmlformats.org/spreadsheetml/2006/main" count="2313" uniqueCount="896">
  <si>
    <t>ITEM_NAME</t>
  </si>
  <si>
    <t>Name</t>
  </si>
  <si>
    <t>Pre</t>
  </si>
  <si>
    <t>Suf</t>
  </si>
  <si>
    <t>Constructed</t>
  </si>
  <si>
    <t>Withdrawn</t>
  </si>
  <si>
    <t>Year Modifier</t>
  </si>
  <si>
    <t>RA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</si>
  <si>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</si>
  <si>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</si>
  <si>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</si>
  <si>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</si>
  <si>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</si>
  <si>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</si>
  <si>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</si>
  <si>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</si>
  <si>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</si>
  <si>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</si>
  <si>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</si>
  <si>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</si>
  <si>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</si>
  <si>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</si>
  <si>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</si>
  <si>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</si>
  <si>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</si>
  <si>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</si>
  <si>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</si>
  <si>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</si>
  <si>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</si>
  <si>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</si>
  <si>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</si>
  <si>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</si>
  <si>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</si>
  <si>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</si>
  <si>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</si>
  <si>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</si>
  <si>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</si>
  <si>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</si>
  <si>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</si>
  <si>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</si>
  <si>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</si>
  <si>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</si>
  <si>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</si>
  <si>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</si>
  <si>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</si>
  <si>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</si>
  <si>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</si>
  <si>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</si>
  <si>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</si>
  <si>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</si>
  <si>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</si>
  <si>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</si>
  <si>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</si>
  <si>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</si>
  <si>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</si>
  <si>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</si>
  <si>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</si>
  <si>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</si>
  <si>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</si>
  <si>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</si>
  <si>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</si>
  <si>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</si>
  <si>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</si>
  <si>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</si>
  <si>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</si>
  <si>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</si>
  <si>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</si>
  <si>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</si>
  <si>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</si>
  <si>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</si>
  <si>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</si>
  <si>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</si>
  <si>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</si>
  <si>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</si>
  <si>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</si>
  <si>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</si>
  <si>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</si>
  <si>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</si>
  <si>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</si>
  <si>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</si>
  <si>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</si>
  <si>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</si>
  <si>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</si>
  <si>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</si>
  <si>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</si>
  <si>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</si>
  <si>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</si>
  <si>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</si>
  <si>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</si>
  <si>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</si>
  <si>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</si>
  <si>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</si>
  <si>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</si>
  <si>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</si>
  <si>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</si>
  <si>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</si>
  <si>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</si>
  <si>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</si>
  <si>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</si>
  <si>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</si>
  <si>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</si>
  <si>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</si>
  <si>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</si>
  <si>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</si>
  <si>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</si>
  <si>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</si>
  <si>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</si>
  <si>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</si>
  <si>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</si>
  <si>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</si>
  <si>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</si>
  <si>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</si>
  <si>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</si>
  <si>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</si>
  <si>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</si>
  <si>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</si>
  <si>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</si>
  <si>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</si>
  <si>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</si>
  <si>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</si>
  <si>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</si>
  <si>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BR104</t>
  </si>
  <si>
    <t>BR105</t>
  </si>
  <si>
    <t>BR106</t>
  </si>
  <si>
    <t>BR107</t>
  </si>
  <si>
    <t>BR108</t>
  </si>
  <si>
    <t>BR108_3</t>
  </si>
  <si>
    <t>BR108_4</t>
  </si>
  <si>
    <t>BR109</t>
  </si>
  <si>
    <t>BR110</t>
  </si>
  <si>
    <t>BR111</t>
  </si>
  <si>
    <t>BR112</t>
  </si>
  <si>
    <t>BR113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</si>
  <si>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</si>
  <si>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</si>
  <si>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</si>
  <si>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</si>
  <si>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</si>
  <si>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</si>
  <si>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</si>
  <si>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</si>
  <si>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</si>
  <si>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</si>
  <si>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</si>
  <si>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</si>
  <si>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</si>
  <si>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</si>
  <si>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</si>
  <si>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</si>
  <si>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</si>
  <si>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</si>
  <si>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</si>
  <si>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</si>
  <si>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</si>
  <si>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</si>
  <si>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</si>
  <si>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</si>
  <si>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</si>
  <si>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</si>
  <si>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</si>
  <si>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</si>
  <si>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</si>
  <si>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</si>
  <si>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</si>
  <si>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</si>
  <si>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</si>
  <si>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</si>
  <si>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</si>
  <si>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</si>
  <si>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</si>
  <si>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</si>
  <si>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</si>
  <si>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</si>
  <si>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</si>
  <si>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</si>
  <si>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</si>
  <si>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</si>
  <si>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</si>
  <si>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</si>
  <si>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</si>
  <si>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</si>
  <si>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</si>
  <si>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</si>
  <si>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</si>
  <si>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</si>
  <si>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</si>
  <si>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</si>
  <si>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</si>
  <si>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</si>
  <si>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</si>
  <si>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</si>
  <si>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</si>
  <si>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</si>
  <si>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</si>
  <si>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</si>
  <si>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</si>
  <si>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</si>
  <si>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BR251</t>
  </si>
  <si>
    <t>BR252</t>
  </si>
  <si>
    <t>BR253</t>
  </si>
  <si>
    <t>BR254</t>
  </si>
  <si>
    <t>BR255</t>
  </si>
  <si>
    <t>BR302</t>
  </si>
  <si>
    <t>BR303</t>
  </si>
  <si>
    <t>BR304</t>
  </si>
  <si>
    <t>BR305_1</t>
  </si>
  <si>
    <t>305_1</t>
  </si>
  <si>
    <t>BR305_2</t>
  </si>
  <si>
    <t>BR</t>
  </si>
  <si>
    <t>305_2</t>
  </si>
  <si>
    <t>BR306</t>
  </si>
  <si>
    <t>BR307</t>
  </si>
  <si>
    <t>BR308</t>
  </si>
  <si>
    <t>BR309</t>
  </si>
  <si>
    <t>BR310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</si>
  <si>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</si>
  <si>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</si>
  <si>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</si>
  <si>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</si>
  <si>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</si>
  <si>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</si>
  <si>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</si>
  <si>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</si>
  <si>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</si>
  <si>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</si>
  <si>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</si>
  <si>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</si>
  <si>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</si>
  <si>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</si>
  <si>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</si>
  <si>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</si>
  <si>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BR331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</si>
  <si>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</si>
  <si>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</si>
  <si>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</si>
  <si>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</si>
  <si>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</si>
  <si>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</si>
  <si>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</si>
  <si>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</si>
  <si>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</si>
  <si>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</si>
  <si>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</si>
  <si>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</si>
  <si>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</si>
  <si>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</si>
  <si>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</si>
  <si>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</si>
  <si>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</si>
  <si>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</si>
  <si>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</si>
  <si>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</si>
  <si>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</si>
  <si>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</si>
  <si>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</si>
  <si>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</si>
  <si>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</si>
  <si>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</si>
  <si>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</si>
  <si>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BR385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</si>
  <si>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</si>
  <si>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</si>
  <si>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</si>
  <si>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</si>
  <si>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</si>
  <si>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</si>
  <si>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</si>
  <si>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</si>
  <si>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</si>
  <si>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</si>
  <si>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</si>
  <si>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</si>
  <si>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</si>
  <si>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</si>
  <si>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</si>
  <si>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</si>
  <si>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</si>
  <si>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</si>
  <si>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</si>
  <si>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</si>
  <si>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</si>
  <si>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</si>
  <si>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</si>
  <si>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</si>
  <si>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</si>
  <si>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</si>
  <si>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</si>
  <si>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</si>
  <si>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</si>
  <si>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</si>
  <si>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</si>
  <si>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</si>
  <si>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</si>
  <si>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</si>
  <si>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</si>
  <si>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</si>
  <si>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</si>
  <si>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</si>
  <si>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</si>
  <si>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</si>
  <si>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</si>
  <si>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</si>
  <si>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</si>
  <si>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</si>
  <si>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</si>
  <si>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</si>
  <si>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</si>
  <si>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</si>
  <si>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</si>
  <si>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</si>
  <si>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</si>
  <si>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</si>
  <si>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</si>
  <si>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</si>
  <si>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</si>
  <si>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</si>
  <si>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</si>
  <si>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</si>
  <si>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BR488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</si>
  <si>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</si>
  <si>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</si>
  <si>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</si>
  <si>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</si>
  <si>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</si>
  <si>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</si>
  <si>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</si>
  <si>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</si>
  <si>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</si>
  <si>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</si>
  <si>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</si>
  <si>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BR710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</si>
  <si>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</si>
  <si>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</si>
  <si>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</si>
  <si>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</si>
  <si>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</si>
  <si>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</si>
  <si>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</si>
  <si>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</si>
  <si>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</si>
  <si>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</si>
  <si>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</si>
  <si>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</si>
  <si>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</si>
  <si>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</si>
  <si>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</si>
  <si>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</si>
  <si>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</si>
  <si>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</si>
  <si>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</si>
  <si>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</si>
  <si>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</si>
  <si>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</si>
  <si>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</si>
  <si>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</si>
  <si>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</si>
  <si>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</si>
  <si>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</si>
  <si>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</si>
  <si>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</si>
  <si>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</si>
  <si>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</si>
  <si>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</si>
  <si>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</si>
  <si>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</si>
  <si>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</si>
  <si>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</si>
  <si>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</si>
  <si>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</si>
  <si>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BRGT3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</si>
  <si>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</si>
  <si>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</si>
  <si>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</si>
  <si>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</si>
  <si>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</si>
  <si>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</si>
  <si>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</si>
  <si>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</si>
  <si>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BRS4</t>
  </si>
  <si>
    <t>BRS4T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</si>
  <si>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</si>
  <si>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</si>
  <si>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</si>
  <si>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</si>
  <si>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</si>
  <si>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</si>
  <si>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</si>
  <si>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</si>
  <si>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</si>
  <si>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</si>
  <si>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</si>
  <si>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</si>
  <si>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</si>
  <si>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</si>
  <si>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</si>
  <si>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</si>
  <si>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</si>
  <si>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</si>
  <si>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</si>
  <si>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</si>
  <si>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</si>
  <si>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</si>
  <si>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</si>
  <si>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</si>
  <si>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</si>
  <si>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</si>
  <si>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</si>
  <si>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</si>
  <si>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</si>
  <si>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</si>
  <si>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</si>
  <si>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</si>
  <si>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</si>
  <si>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</si>
  <si>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</si>
  <si>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</si>
  <si>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</si>
  <si>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</si>
  <si>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</si>
  <si>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</si>
  <si>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</si>
  <si>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</si>
  <si>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</si>
  <si>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GNRA1</t>
  </si>
  <si>
    <t>GNR Gresley A1</t>
  </si>
  <si>
    <t>GWR1500</t>
  </si>
  <si>
    <t>GWR1600</t>
  </si>
  <si>
    <t>GWR2251</t>
  </si>
  <si>
    <t>GWR4073</t>
  </si>
  <si>
    <t>GWR5101</t>
  </si>
  <si>
    <t>GWR5700</t>
  </si>
  <si>
    <t>GWR6400</t>
  </si>
  <si>
    <t>GWR6959</t>
  </si>
  <si>
    <t>GWR7800</t>
  </si>
  <si>
    <t>GWR9400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</si>
  <si>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</si>
  <si>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</si>
  <si>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</si>
  <si>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</si>
  <si>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</si>
  <si>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</si>
  <si>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</si>
  <si>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</si>
  <si>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</si>
  <si>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LMSRoyalScot</t>
  </si>
  <si>
    <t>LNERA3</t>
  </si>
  <si>
    <t>LNER Gresley A3</t>
  </si>
  <si>
    <t>LNERA4</t>
  </si>
  <si>
    <t>LNERB1</t>
  </si>
  <si>
    <t>LNERBCK</t>
  </si>
  <si>
    <t>LNER Gresley Coach BCK</t>
  </si>
  <si>
    <t>LNERBV</t>
  </si>
  <si>
    <t>LNER Gresley Full Brake Van</t>
  </si>
  <si>
    <t>LNEREB1</t>
  </si>
  <si>
    <t>LNEREE1</t>
  </si>
  <si>
    <t>LNEREF1</t>
  </si>
  <si>
    <t>LNERElectric</t>
  </si>
  <si>
    <t>LNERES1</t>
  </si>
  <si>
    <t>LNERK1</t>
  </si>
  <si>
    <t>LNERL1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</si>
  <si>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</si>
  <si>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</si>
  <si>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</si>
  <si>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</si>
  <si>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</si>
  <si>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</si>
  <si>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</si>
  <si>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</si>
  <si>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</si>
  <si>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</si>
  <si>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</si>
  <si>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</si>
  <si>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</si>
  <si>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</si>
  <si>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</si>
  <si>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</si>
  <si>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</si>
  <si>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</si>
  <si>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</si>
  <si>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</si>
  <si>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</si>
  <si>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</si>
  <si>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</si>
  <si>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</si>
  <si>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</si>
  <si>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</si>
  <si>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</si>
  <si>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</si>
  <si>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</si>
  <si>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</si>
  <si>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</si>
  <si>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</si>
  <si>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</si>
  <si>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</si>
  <si>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</si>
  <si>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</si>
  <si>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</si>
  <si>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</si>
  <si>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</si>
  <si>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</si>
  <si>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</si>
  <si>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</si>
  <si>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</si>
  <si>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</si>
  <si>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</si>
  <si>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</si>
  <si>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</si>
  <si>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</si>
  <si>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</si>
  <si>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</si>
  <si>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</si>
  <si>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</si>
  <si>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</si>
  <si>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</si>
  <si>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</si>
  <si>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</si>
  <si>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</si>
  <si>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</si>
  <si>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</si>
  <si>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</si>
  <si>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</si>
  <si>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</si>
  <si>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</si>
  <si>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</si>
  <si>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</si>
  <si>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</si>
  <si>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</si>
  <si>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</si>
  <si>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</si>
  <si>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</si>
  <si>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</si>
  <si>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</si>
  <si>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</si>
  <si>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</si>
  <si>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</si>
  <si>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</si>
  <si>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</si>
  <si>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</si>
  <si>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</si>
  <si>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</si>
  <si>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</si>
  <si>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</si>
  <si>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</si>
  <si>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</si>
  <si>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</si>
  <si>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</si>
  <si>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</si>
  <si>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</si>
  <si>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</si>
  <si>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</si>
  <si>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</si>
  <si>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</si>
  <si>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</si>
  <si>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</si>
  <si>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</si>
  <si>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</si>
  <si>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</si>
  <si>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</si>
  <si>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</si>
  <si>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</si>
  <si>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</si>
  <si>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</si>
  <si>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</si>
  <si>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</si>
  <si>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</si>
  <si>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</si>
  <si>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</si>
  <si>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</si>
  <si>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</si>
  <si>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</si>
  <si>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</si>
  <si>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</si>
  <si>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</si>
  <si>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SRMerchantNavy</t>
  </si>
  <si>
    <t>SRSL</t>
  </si>
  <si>
    <t>SRWestCountry</t>
  </si>
  <si>
    <t>WCElectric</t>
  </si>
  <si>
    <t>WDA280</t>
  </si>
  <si>
    <t>WDA2100</t>
  </si>
  <si>
    <t>SMR042RT</t>
  </si>
  <si>
    <t>Snowdon Mountain Railway 0-4-2RT</t>
  </si>
  <si>
    <t>SMR040DH</t>
  </si>
  <si>
    <t>Unit ID</t>
  </si>
  <si>
    <t>LMS Stanier Class 8F</t>
  </si>
  <si>
    <t>LMS_Stanier_Class 5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</si>
  <si>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</si>
  <si>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</si>
  <si>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</si>
  <si>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</si>
  <si>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</si>
  <si>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</si>
  <si>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</si>
  <si>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</si>
  <si>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</si>
  <si>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</si>
  <si>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</si>
  <si>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</si>
  <si>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</si>
  <si>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</si>
  <si>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</si>
  <si>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</si>
  <si>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</si>
  <si>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</si>
  <si>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</si>
  <si>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</si>
  <si>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</si>
  <si>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</si>
  <si>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</si>
  <si>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</si>
  <si>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</si>
  <si>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</si>
  <si>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</si>
  <si>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</si>
  <si>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</si>
  <si>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</si>
  <si>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</si>
  <si>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</si>
  <si>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</si>
  <si>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</si>
  <si>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</si>
  <si>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</si>
  <si>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</si>
  <si>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</si>
  <si>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</si>
  <si>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</si>
  <si>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</si>
  <si>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</si>
  <si>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</si>
  <si>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</si>
  <si>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</si>
  <si>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BRS4M</t>
  </si>
  <si>
    <t>BR805</t>
  </si>
  <si>
    <t>BR Class 805 'Evero'</t>
  </si>
  <si>
    <t>BR Standard 5MT w/ Caprotti</t>
  </si>
  <si>
    <t>BR_Standard_9F</t>
  </si>
  <si>
    <t>BR_Standard_8P</t>
  </si>
  <si>
    <t>BR_Standard_7MT</t>
  </si>
  <si>
    <t>BR_Standard_6MT</t>
  </si>
  <si>
    <t>BR_Standard_5MT_Cap</t>
  </si>
  <si>
    <t>BR_Standard_5MT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</si>
  <si>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</si>
  <si>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</si>
  <si>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</si>
  <si>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</si>
  <si>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</si>
  <si>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</si>
  <si>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</si>
  <si>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</si>
  <si>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</si>
  <si>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</si>
  <si>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</si>
  <si>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</si>
  <si>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</si>
  <si>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</si>
  <si>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</si>
  <si>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</si>
  <si>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</si>
  <si>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</si>
  <si>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</si>
  <si>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</si>
  <si>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</si>
  <si>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</si>
  <si>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</si>
  <si>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</si>
  <si>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</si>
  <si>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</si>
  <si>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</si>
  <si>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</si>
  <si>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</si>
  <si>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</si>
  <si>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</si>
  <si>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</si>
  <si>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</si>
  <si>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</si>
  <si>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</si>
  <si>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</si>
  <si>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</si>
  <si>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</si>
  <si>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</si>
  <si>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</si>
  <si>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Brake Stand Open MicroBuffet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</si>
  <si>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</si>
  <si>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</si>
  <si>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</si>
  <si>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</si>
  <si>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</si>
  <si>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</si>
  <si>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</si>
  <si>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 Mk1 Tourist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</si>
  <si>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</si>
  <si>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</si>
  <si>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</si>
  <si>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</si>
  <si>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</si>
  <si>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</si>
  <si>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</si>
  <si>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</si>
  <si>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</si>
  <si>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 Mk1 Second Corr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</si>
  <si>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</si>
  <si>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</si>
  <si>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</si>
  <si>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</si>
  <si>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</si>
  <si>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</si>
  <si>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</si>
  <si>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</si>
  <si>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</si>
  <si>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</si>
  <si>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</si>
  <si>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</si>
  <si>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</si>
  <si>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BR_Mk1_BPOT</t>
  </si>
  <si>
    <t>BR Mk1 Brake Post Office Storage</t>
  </si>
  <si>
    <t>BR_Mk1_BV</t>
  </si>
  <si>
    <t>BR_Mk1_CCT</t>
  </si>
  <si>
    <t>BR_Mk1_GUV</t>
  </si>
  <si>
    <t>BR_Mk1_PCV</t>
  </si>
  <si>
    <t>BR_Mk1_POS</t>
  </si>
  <si>
    <t>BR_Mk1_POT</t>
  </si>
  <si>
    <t>BR_Mk1_TCV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</si>
  <si>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</si>
  <si>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</si>
  <si>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</si>
  <si>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</si>
  <si>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</si>
  <si>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</si>
  <si>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</si>
  <si>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</si>
  <si>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</si>
  <si>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</si>
  <si>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</si>
  <si>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</si>
  <si>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</si>
  <si>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</si>
  <si>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</si>
  <si>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</si>
  <si>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</si>
  <si>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</si>
  <si>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</si>
  <si>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</si>
  <si>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</si>
  <si>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</si>
  <si>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</si>
  <si>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</si>
  <si>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</si>
  <si>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</si>
  <si>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</si>
  <si>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</si>
  <si>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</si>
  <si>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</si>
  <si>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</si>
  <si>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</si>
  <si>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</si>
  <si>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</si>
  <si>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</si>
  <si>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</si>
  <si>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</si>
  <si>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</si>
  <si>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</si>
  <si>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</si>
  <si>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</si>
  <si>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</si>
  <si>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</si>
  <si>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</si>
  <si>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</si>
  <si>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</si>
  <si>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</si>
  <si>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</si>
  <si>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</si>
  <si>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</si>
  <si>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</si>
  <si>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</si>
  <si>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</si>
  <si>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</si>
  <si>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</si>
  <si>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</si>
  <si>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</si>
  <si>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</si>
  <si>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</si>
  <si>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</si>
  <si>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</si>
  <si>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222/1 'Pioneer'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</si>
  <si>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</si>
  <si>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</si>
  <si>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</si>
  <si>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</si>
  <si>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</si>
  <si>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</si>
  <si>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</si>
  <si>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</si>
  <si>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</si>
  <si>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</si>
  <si>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</si>
  <si>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</si>
  <si>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</si>
  <si>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</si>
  <si>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</si>
  <si>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</si>
  <si>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</si>
  <si>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33/0 'Crompton'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</si>
  <si>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</si>
  <si>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</si>
  <si>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</si>
  <si>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</si>
  <si>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</si>
  <si>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</si>
  <si>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</si>
  <si>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</si>
  <si>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</si>
  <si>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375 (3-Car)</t>
  </si>
  <si>
    <t>BR Class 375 (4-Car)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</si>
  <si>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</si>
  <si>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</si>
  <si>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</si>
  <si>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</si>
  <si>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</si>
  <si>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</si>
  <si>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</si>
  <si>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</si>
  <si>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</si>
  <si>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</si>
  <si>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</si>
  <si>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</si>
  <si>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</si>
  <si>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</si>
  <si>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</si>
  <si>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</si>
  <si>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</si>
  <si>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</si>
  <si>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</si>
  <si>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</si>
  <si>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</si>
  <si>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</si>
  <si>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</si>
  <si>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450 Desiro</t>
  </si>
  <si>
    <t>BR Class 455</t>
  </si>
  <si>
    <t>BR Class 456</t>
  </si>
  <si>
    <t>BR Class 458 Juniper</t>
  </si>
  <si>
    <t>BR Class 46 'Peak'</t>
  </si>
  <si>
    <t>BR Class 460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</si>
  <si>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</si>
  <si>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</si>
  <si>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</si>
  <si>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</si>
  <si>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</si>
  <si>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</si>
  <si>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</si>
  <si>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</si>
  <si>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</si>
  <si>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</si>
  <si>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</si>
  <si>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</si>
  <si>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</si>
  <si>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</si>
  <si>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</si>
  <si>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</si>
  <si>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</si>
  <si>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</si>
  <si>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</si>
  <si>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</si>
  <si>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</si>
  <si>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</si>
  <si>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</si>
  <si>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</si>
  <si>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</si>
  <si>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</si>
  <si>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</si>
  <si>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</si>
  <si>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</si>
  <si>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</si>
  <si>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</si>
  <si>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</si>
  <si>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</si>
  <si>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</si>
  <si>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</si>
  <si>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</si>
  <si>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</si>
  <si>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</si>
  <si>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</si>
  <si>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</si>
  <si>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</si>
  <si>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</si>
  <si>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</si>
  <si>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</si>
  <si>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</si>
  <si>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</si>
  <si>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</si>
  <si>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</si>
  <si>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</t>
  </si>
  <si>
    <t>BR Class 411/9</t>
  </si>
  <si>
    <t>BR Class 432</t>
  </si>
  <si>
    <t>BR Class 507</t>
  </si>
  <si>
    <t>BR GT3</t>
  </si>
  <si>
    <t>LMS_Stanier_Class_5C</t>
  </si>
  <si>
    <t>LMS Stanier Class 5 "Black Five" Caprotti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</si>
</sst>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70AD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" fontId="0" fillId="6" borderId="0" xfId="1" applyNumberFormat="1" applyFont="1" applyFill="1" applyAlignment="1">
      <alignment horizontal="center" vertical="center"/>
    </xf>
    <xf numFmtId="1" fontId="0" fillId="0" borderId="2" xfId="1" applyNumberFormat="1" applyFon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6" borderId="0" xfId="1" applyNumberFormat="1" applyFont="1" applyFill="1" applyBorder="1" applyAlignment="1">
      <alignment horizontal="center" vertical="center"/>
    </xf>
    <xf numFmtId="1" fontId="0" fillId="0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39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rgb="FF9966FF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966FF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933FF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966FF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FF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966FF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9966FF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74"/>
  <sheetViews>
    <sheetView tabSelected="1" zoomScale="115" zoomScaleNormal="11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P7" sqref="P7"/>
    </sheetView>
  </sheetViews>
  <sheetFormatPr defaultColWidth="9.140625" defaultRowHeight="15" x14ac:dyDescent="0.25"/>
  <cols>
    <col min="1" max="1" width="9.140625" style="19"/>
    <col min="2" max="2" width="20" style="1" customWidth="1"/>
    <col min="3" max="3" width="34.7109375" style="1" customWidth="1"/>
    <col min="4" max="4" width="8.5703125" style="1" bestFit="1" customWidth="1"/>
    <col min="5" max="5" width="8.42578125" style="1" customWidth="1"/>
    <col min="6" max="7" width="14.42578125" style="1" customWidth="1"/>
    <col min="8" max="8" width="2.28515625" style="1" hidden="1" customWidth="1"/>
    <col min="9" max="9" width="14.42578125" style="1" customWidth="1"/>
    <col min="10" max="10" width="8" style="1" bestFit="1" customWidth="1"/>
    <col min="11" max="11" width="12" style="1" bestFit="1" customWidth="1"/>
    <col min="12" max="12" width="13" style="1" bestFit="1" customWidth="1"/>
    <col min="13" max="13" width="13.85546875" style="1" bestFit="1" customWidth="1"/>
    <col min="14" max="14" width="13.85546875" style="1" customWidth="1"/>
    <col min="15" max="15" width="15.42578125" style="1" hidden="1" customWidth="1"/>
    <col min="16" max="16" width="11.140625" style="1" customWidth="1"/>
    <col min="17" max="17" width="15.5703125" style="1" bestFit="1" customWidth="1"/>
    <col min="18" max="18" width="17.28515625" style="1" customWidth="1"/>
    <col min="19" max="19" width="20.42578125" style="1" customWidth="1"/>
    <col min="20" max="20" width="9.42578125" style="1" customWidth="1"/>
    <col min="21" max="21" width="17.140625" style="1" hidden="1" customWidth="1"/>
    <col min="22" max="22" width="15.28515625" style="1" bestFit="1" customWidth="1"/>
    <col min="23" max="23" width="23.28515625" style="1" bestFit="1" customWidth="1"/>
    <col min="24" max="24" width="18.5703125" style="1" bestFit="1" customWidth="1"/>
    <col min="25" max="25" width="24.140625" style="1" bestFit="1" customWidth="1"/>
    <col min="26" max="16384" width="9.140625" style="13"/>
  </cols>
  <sheetData>
    <row r="1" spans="1:25" x14ac:dyDescent="0.25">
      <c r="A1" s="17" t="s">
        <v>582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587</v>
      </c>
      <c r="J1" s="1" t="s">
        <v>7</v>
      </c>
      <c r="K1" s="1" t="s">
        <v>649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25">
      <c r="A2" s="18">
        <v>100</v>
      </c>
      <c r="B2" s="1" t="s">
        <v>22</v>
      </c>
      <c r="C2" s="1" t="s">
        <v>745</v>
      </c>
      <c r="D2" s="1" t="str">
        <f>IF(B2="","zzz",LEFT(B2,2))</f>
        <v>BR</v>
      </c>
      <c r="E2" s="1">
        <v>1</v>
      </c>
      <c r="F2" s="1">
        <v>1956</v>
      </c>
      <c r="G2" s="1">
        <v>1981</v>
      </c>
      <c r="H2" s="1">
        <f>IF(F2="","",SQRT(F2-1828))</f>
        <v>11.313708498984761</v>
      </c>
      <c r="I2" s="1">
        <v>1</v>
      </c>
      <c r="J2" s="1">
        <v>1</v>
      </c>
      <c r="K2" s="1">
        <v>25</v>
      </c>
      <c r="L2" s="1">
        <v>0</v>
      </c>
      <c r="M2" s="1" t="s">
        <v>23</v>
      </c>
      <c r="N2" s="1" t="s">
        <v>23</v>
      </c>
      <c r="O2" s="1">
        <f>IF(M2="Steam",1,IF(M2="Electric",2,IF(M2="Diesel",4,IF(M2="Diesel-Electric",3,""))))</f>
        <v>4</v>
      </c>
      <c r="P2" s="1" t="s">
        <v>24</v>
      </c>
      <c r="Q2" s="1">
        <v>23</v>
      </c>
      <c r="R2" s="1">
        <v>23</v>
      </c>
      <c r="S2" s="1">
        <v>56.7</v>
      </c>
      <c r="T2" s="1">
        <v>153</v>
      </c>
      <c r="U2" s="1">
        <f>IF(M2="Wagon",(SQRT(SQRT(T2/27)))*10,IF(T2="","",SQRT(SQRT(T2/27))))</f>
        <v>1.5428791731200524</v>
      </c>
      <c r="V2" s="14">
        <f>IF(I2="","",(H2*SQRT(I2)*U2-(I2*2)+2)*0.985)</f>
        <v>17.193849935627394</v>
      </c>
      <c r="W2" s="14">
        <f>IF(M2="Wagon",5*SQRT(H2),IF(M2="","",SQRT(R2*K2*SQRT(T2))/(26)))</f>
        <v>3.2436458604072937</v>
      </c>
      <c r="X2" s="15">
        <f>8/Q2</f>
        <v>0.34782608695652173</v>
      </c>
      <c r="Y2" s="15">
        <f>S2/10/K2</f>
        <v>0.2268</v>
      </c>
    </row>
    <row r="3" spans="1:25" x14ac:dyDescent="0.25">
      <c r="A3" s="18">
        <v>200</v>
      </c>
      <c r="B3" s="1" t="s">
        <v>25</v>
      </c>
      <c r="C3" s="1" t="s">
        <v>746</v>
      </c>
      <c r="D3" s="1" t="str">
        <f>IF(B3="","zzz",LEFT(B3,2))</f>
        <v>BR</v>
      </c>
      <c r="E3" s="1">
        <v>2</v>
      </c>
      <c r="F3" s="1">
        <v>1960</v>
      </c>
      <c r="G3" s="1">
        <v>1975</v>
      </c>
      <c r="H3" s="1">
        <f>IF(F3="","",SQRT(F3-1828))</f>
        <v>11.489125293076057</v>
      </c>
      <c r="I3" s="1">
        <v>1</v>
      </c>
      <c r="J3" s="1">
        <v>2</v>
      </c>
      <c r="K3" s="1">
        <v>29</v>
      </c>
      <c r="L3" s="1">
        <v>0</v>
      </c>
      <c r="M3" s="1" t="s">
        <v>23</v>
      </c>
      <c r="N3" s="1" t="s">
        <v>23</v>
      </c>
      <c r="O3" s="1">
        <f>IF(M3="Steam",1,IF(M3="Electric",2,IF(M3="Diesel",4,IF(M3="Diesel-Electric",3,""))))</f>
        <v>4</v>
      </c>
      <c r="P3" s="1" t="s">
        <v>24</v>
      </c>
      <c r="Q3" s="1">
        <v>31</v>
      </c>
      <c r="R3" s="1">
        <v>31</v>
      </c>
      <c r="S3" s="1">
        <v>66.7</v>
      </c>
      <c r="T3" s="1">
        <v>170</v>
      </c>
      <c r="U3" s="1">
        <f>IF(M3="Wagon",(SQRT(SQRT(T3/27)))*10,IF(T3="","",SQRT(SQRT(T3/27))))</f>
        <v>1.5840587664909835</v>
      </c>
      <c r="V3" s="14">
        <f>IF(I3="","",(H3*SQRT(I3)*U3-(I3*2)+2)*0.985)</f>
        <v>17.926457895213261</v>
      </c>
      <c r="W3" s="14">
        <f>IF(M3="Wagon",5*SQRT(H3),IF(M3="","",SQRT(R3*K3*SQRT(T3))/(26)))</f>
        <v>4.1640767753912282</v>
      </c>
      <c r="X3" s="15">
        <f>8/Q3</f>
        <v>0.25806451612903225</v>
      </c>
      <c r="Y3" s="15">
        <f>S3/10/K3</f>
        <v>0.23</v>
      </c>
    </row>
    <row r="4" spans="1:25" x14ac:dyDescent="0.25">
      <c r="A4" s="18">
        <v>300</v>
      </c>
      <c r="B4" s="1" t="s">
        <v>26</v>
      </c>
      <c r="C4" s="1" t="s">
        <v>747</v>
      </c>
      <c r="D4" s="1" t="str">
        <f>IF(B4="","zzz",LEFT(B4,2))</f>
        <v>BR</v>
      </c>
      <c r="E4" s="1">
        <v>3</v>
      </c>
      <c r="F4" s="1">
        <v>1957</v>
      </c>
      <c r="G4" s="1">
        <v>1993</v>
      </c>
      <c r="H4" s="1">
        <f>IF(F4="","",SQRT(F4-1828))</f>
        <v>11.357816691600547</v>
      </c>
      <c r="I4" s="1">
        <v>1</v>
      </c>
      <c r="J4" s="1">
        <v>1</v>
      </c>
      <c r="K4" s="1">
        <v>31</v>
      </c>
      <c r="L4" s="1">
        <v>0</v>
      </c>
      <c r="M4" s="1" t="s">
        <v>23</v>
      </c>
      <c r="N4" s="1" t="s">
        <v>23</v>
      </c>
      <c r="O4" s="1">
        <f>IF(M4="Steam",1,IF(M4="Electric",2,IF(M4="Diesel",4,IF(M4="Diesel-Electric",3,""))))</f>
        <v>4</v>
      </c>
      <c r="P4" s="1" t="s">
        <v>24</v>
      </c>
      <c r="Q4" s="1">
        <v>46</v>
      </c>
      <c r="R4" s="1">
        <v>46</v>
      </c>
      <c r="S4" s="1">
        <v>69.599999999999994</v>
      </c>
      <c r="T4" s="1">
        <v>204</v>
      </c>
      <c r="U4" s="1">
        <f>IF(M4="Wagon",(SQRT(SQRT(T4/27)))*10,IF(T4="","",SQRT(SQRT(T4/27))))</f>
        <v>1.6579315678715774</v>
      </c>
      <c r="V4" s="14">
        <f>IF(I4="","",(H4*SQRT(I4)*U4-(I4*2)+2)*0.985)</f>
        <v>18.548025592576717</v>
      </c>
      <c r="W4" s="14">
        <f>IF(M4="Wagon",5*SQRT(H4),IF(M4="","",SQRT(R4*K4*SQRT(T4))/(26)))</f>
        <v>5.4890091740968918</v>
      </c>
      <c r="X4" s="15">
        <f>8/Q4</f>
        <v>0.17391304347826086</v>
      </c>
      <c r="Y4" s="15">
        <f>S4/10/K4</f>
        <v>0.22451612903225804</v>
      </c>
    </row>
    <row r="5" spans="1:25" x14ac:dyDescent="0.25">
      <c r="A5" s="18">
        <v>400</v>
      </c>
      <c r="B5" s="1" t="s">
        <v>27</v>
      </c>
      <c r="C5" s="1" t="s">
        <v>748</v>
      </c>
      <c r="D5" s="1" t="str">
        <f>IF(B5="","zzz",LEFT(B5,2))</f>
        <v>BR</v>
      </c>
      <c r="E5" s="1">
        <v>4</v>
      </c>
      <c r="F5" s="1">
        <v>1952</v>
      </c>
      <c r="G5" s="1">
        <v>1972</v>
      </c>
      <c r="H5" s="1">
        <f>IF(F5="","",SQRT(F5-1828))</f>
        <v>11.135528725660043</v>
      </c>
      <c r="I5" s="1">
        <v>1</v>
      </c>
      <c r="J5" s="1">
        <v>2</v>
      </c>
      <c r="K5" s="1">
        <v>33</v>
      </c>
      <c r="L5" s="1">
        <v>0</v>
      </c>
      <c r="M5" s="1" t="s">
        <v>23</v>
      </c>
      <c r="N5" s="1" t="s">
        <v>23</v>
      </c>
      <c r="O5" s="1">
        <f>IF(M5="Steam",1,IF(M5="Electric",2,IF(M5="Diesel",4,IF(M5="Diesel-Electric",3,""))))</f>
        <v>4</v>
      </c>
      <c r="P5" s="1" t="s">
        <v>24</v>
      </c>
      <c r="Q5" s="1">
        <v>43</v>
      </c>
      <c r="R5" s="1">
        <v>43</v>
      </c>
      <c r="S5" s="1">
        <v>75</v>
      </c>
      <c r="T5" s="1">
        <v>204</v>
      </c>
      <c r="U5" s="1">
        <f>IF(M5="Wagon",(SQRT(SQRT(T5/27)))*10,IF(T5="","",SQRT(SQRT(T5/27))))</f>
        <v>1.6579315678715774</v>
      </c>
      <c r="V5" s="14">
        <f>IF(I5="","",(H5*SQRT(I5)*U5-(I5*2)+2)*0.985)</f>
        <v>18.185015430224354</v>
      </c>
      <c r="W5" s="14">
        <f>IF(M5="Wagon",5*SQRT(H5),IF(M5="","",SQRT(R5*K5*SQRT(T5))/(26)))</f>
        <v>5.4755202773795828</v>
      </c>
      <c r="X5" s="15">
        <f>8/Q5</f>
        <v>0.18604651162790697</v>
      </c>
      <c r="Y5" s="15">
        <f>S5/10/K5</f>
        <v>0.22727272727272727</v>
      </c>
    </row>
    <row r="6" spans="1:25" x14ac:dyDescent="0.25">
      <c r="A6" s="18">
        <v>500</v>
      </c>
      <c r="B6" s="1" t="s">
        <v>28</v>
      </c>
      <c r="C6" s="1" t="s">
        <v>749</v>
      </c>
      <c r="D6" s="1" t="str">
        <f>IF(B6="","zzz",LEFT(B6,2))</f>
        <v>BR</v>
      </c>
      <c r="E6" s="1">
        <v>5</v>
      </c>
      <c r="F6" s="1">
        <v>1955</v>
      </c>
      <c r="G6" s="1">
        <v>1983</v>
      </c>
      <c r="H6" s="1">
        <f>IF(F6="","",SQRT(F6-1828))</f>
        <v>11.269427669584644</v>
      </c>
      <c r="I6" s="1">
        <v>1</v>
      </c>
      <c r="J6" s="1">
        <v>2</v>
      </c>
      <c r="K6" s="1">
        <v>32</v>
      </c>
      <c r="L6" s="1">
        <v>0</v>
      </c>
      <c r="M6" s="1" t="s">
        <v>23</v>
      </c>
      <c r="N6" s="1" t="s">
        <v>23</v>
      </c>
      <c r="O6" s="1">
        <f>IF(M6="Steam",1,IF(M6="Electric",2,IF(M6="Diesel",4,IF(M6="Diesel-Electric",3,""))))</f>
        <v>4</v>
      </c>
      <c r="P6" s="1" t="s">
        <v>24</v>
      </c>
      <c r="Q6" s="1">
        <v>29</v>
      </c>
      <c r="R6" s="1">
        <v>29</v>
      </c>
      <c r="S6" s="1">
        <v>64</v>
      </c>
      <c r="T6" s="1">
        <v>204</v>
      </c>
      <c r="U6" s="1">
        <f>IF(M6="Wagon",(SQRT(SQRT(T6/27)))*10,IF(T6="","",SQRT(SQRT(T6/27))))</f>
        <v>1.6579315678715774</v>
      </c>
      <c r="V6" s="14">
        <f>IF(I6="","",(H6*SQRT(I6)*U6-(I6*2)+2)*0.985)</f>
        <v>18.403680786971059</v>
      </c>
      <c r="W6" s="14">
        <f>IF(M6="Wagon",5*SQRT(H6),IF(M6="","",SQRT(R6*K6*SQRT(T6))/(26)))</f>
        <v>4.4280058094790675</v>
      </c>
      <c r="X6" s="15">
        <f>8/Q6</f>
        <v>0.27586206896551724</v>
      </c>
      <c r="Y6" s="15">
        <f>S6/10/K6</f>
        <v>0.2</v>
      </c>
    </row>
    <row r="7" spans="1:25" x14ac:dyDescent="0.25">
      <c r="A7" s="19">
        <v>501</v>
      </c>
      <c r="B7" s="1" t="s">
        <v>600</v>
      </c>
      <c r="C7" s="1" t="s">
        <v>601</v>
      </c>
      <c r="D7" s="1" t="str">
        <f>IF(B7="","zzz",LEFT(B7,2))</f>
        <v>BR</v>
      </c>
      <c r="E7" s="1" t="s">
        <v>365</v>
      </c>
      <c r="F7" s="1">
        <v>1950</v>
      </c>
      <c r="H7" s="1">
        <f>IF(F7="","",SQRT(F7-1828))</f>
        <v>11.045361017187261</v>
      </c>
      <c r="I7" s="1">
        <v>1</v>
      </c>
      <c r="K7" s="1">
        <v>6</v>
      </c>
      <c r="L7" s="1">
        <v>13</v>
      </c>
      <c r="M7" s="1" t="s">
        <v>347</v>
      </c>
      <c r="N7" s="1" t="s">
        <v>347</v>
      </c>
      <c r="O7" s="1" t="str">
        <f>IF(M7="Steam",1,IF(M7="Electric",2,IF(M7="Diesel",4,IF(M7="Diesel-Electric",3,""))))</f>
        <v/>
      </c>
      <c r="Q7" s="1">
        <v>80</v>
      </c>
      <c r="R7" s="1">
        <v>80</v>
      </c>
      <c r="T7" s="1">
        <v>0</v>
      </c>
      <c r="U7" s="1">
        <f>IF(M7="Wagon",(SQRT(SQRT(T7/27)))*10,IF(T7="","",SQRT(SQRT(T7/27))))</f>
        <v>0</v>
      </c>
      <c r="V7" s="14">
        <f t="shared" ref="V7:V42" si="0">IF(I7="","",(H7*SQRT(I7)*U7-(I7*2)+2)*0.985)</f>
        <v>0</v>
      </c>
      <c r="W7" s="14">
        <f t="shared" ref="W7:W42" si="1">IF(M7="Wagon",5*SQRT(H7),IF(M7="","",SQRT(R7*K7*SQRT(T7))/(26)))</f>
        <v>16.617280927687343</v>
      </c>
      <c r="X7" s="15">
        <f>8/Q7</f>
        <v>0.1</v>
      </c>
      <c r="Y7" s="15"/>
    </row>
    <row r="8" spans="1:25" x14ac:dyDescent="0.25">
      <c r="A8" s="19">
        <v>502</v>
      </c>
      <c r="B8" s="1" t="s">
        <v>602</v>
      </c>
      <c r="C8" s="1" t="s">
        <v>603</v>
      </c>
      <c r="D8" s="1" t="str">
        <f>IF(B8="","zzz",LEFT(B8,2))</f>
        <v>BR</v>
      </c>
      <c r="E8" s="1" t="s">
        <v>365</v>
      </c>
      <c r="F8" s="1">
        <v>1959</v>
      </c>
      <c r="H8" s="1">
        <f>IF(F8="","",SQRT(F8-1828))</f>
        <v>11.445523142259598</v>
      </c>
      <c r="I8" s="1">
        <v>1</v>
      </c>
      <c r="K8" s="1">
        <v>8</v>
      </c>
      <c r="L8" s="1">
        <v>20</v>
      </c>
      <c r="M8" s="1" t="s">
        <v>347</v>
      </c>
      <c r="N8" s="1" t="s">
        <v>347</v>
      </c>
      <c r="O8" s="1" t="str">
        <f>IF(M8="Steam",1,IF(M8="Electric",2,IF(M8="Diesel",4,IF(M8="Diesel-Electric",3,""))))</f>
        <v/>
      </c>
      <c r="Q8" s="1">
        <v>105</v>
      </c>
      <c r="R8" s="1">
        <v>105</v>
      </c>
      <c r="T8" s="1">
        <v>0</v>
      </c>
      <c r="U8" s="1">
        <f>IF(M8="Wagon",(SQRT(SQRT(T8/27)))*10,IF(T8="","",SQRT(SQRT(T8/27))))</f>
        <v>0</v>
      </c>
      <c r="V8" s="14">
        <f t="shared" si="0"/>
        <v>0</v>
      </c>
      <c r="W8" s="14">
        <f t="shared" si="1"/>
        <v>16.915616410775279</v>
      </c>
      <c r="X8" s="15">
        <f>8/Q8</f>
        <v>7.6190476190476197E-2</v>
      </c>
      <c r="Y8" s="15"/>
    </row>
    <row r="9" spans="1:25" x14ac:dyDescent="0.25">
      <c r="A9" s="18">
        <v>600</v>
      </c>
      <c r="B9" s="1" t="s">
        <v>29</v>
      </c>
      <c r="C9" s="1" t="s">
        <v>750</v>
      </c>
      <c r="D9" s="1" t="str">
        <f>IF(B9="","zzz",LEFT(B9,2))</f>
        <v>BR</v>
      </c>
      <c r="E9" s="1">
        <v>6</v>
      </c>
      <c r="F9" s="1">
        <v>1958</v>
      </c>
      <c r="G9" s="1">
        <v>1984</v>
      </c>
      <c r="H9" s="1">
        <f>IF(F9="","",SQRT(F9-1828))</f>
        <v>11.401754250991379</v>
      </c>
      <c r="I9" s="1">
        <v>1</v>
      </c>
      <c r="J9" s="1">
        <v>6</v>
      </c>
      <c r="K9" s="1">
        <v>38</v>
      </c>
      <c r="L9" s="1">
        <v>0</v>
      </c>
      <c r="M9" s="1" t="s">
        <v>23</v>
      </c>
      <c r="N9" s="1" t="s">
        <v>23</v>
      </c>
      <c r="O9" s="1">
        <f>IF(M9="Steam",1,IF(M9="Electric",2,IF(M9="Diesel",4,IF(M9="Diesel-Electric",3,""))))</f>
        <v>4</v>
      </c>
      <c r="P9" s="1" t="s">
        <v>24</v>
      </c>
      <c r="Q9" s="1">
        <v>37</v>
      </c>
      <c r="R9" s="1">
        <v>37</v>
      </c>
      <c r="S9" s="1">
        <v>88.1</v>
      </c>
      <c r="T9" s="1">
        <v>204</v>
      </c>
      <c r="U9" s="1">
        <f>IF(M9="Wagon",(SQRT(SQRT(T9/27)))*10,IF(T9="","",SQRT(SQRT(T9/27))))</f>
        <v>1.6579315678715774</v>
      </c>
      <c r="V9" s="14">
        <f t="shared" si="0"/>
        <v>18.619778377305071</v>
      </c>
      <c r="W9" s="14">
        <f t="shared" si="1"/>
        <v>5.4503809026360965</v>
      </c>
      <c r="X9" s="15">
        <f>8/Q9</f>
        <v>0.21621621621621623</v>
      </c>
      <c r="Y9" s="15">
        <f>S9/10/K9</f>
        <v>0.23184210526315785</v>
      </c>
    </row>
    <row r="10" spans="1:25" x14ac:dyDescent="0.25">
      <c r="A10" s="18">
        <v>700</v>
      </c>
      <c r="B10" s="1" t="s">
        <v>30</v>
      </c>
      <c r="C10" s="1" t="s">
        <v>751</v>
      </c>
      <c r="D10" s="1" t="str">
        <f>IF(B10="","zzz",LEFT(B10,2))</f>
        <v>BR</v>
      </c>
      <c r="E10" s="1">
        <v>7</v>
      </c>
      <c r="F10" s="1">
        <v>1962</v>
      </c>
      <c r="G10" s="1">
        <v>1977</v>
      </c>
      <c r="H10" s="1">
        <f>IF(F10="","",SQRT(F10-1828))</f>
        <v>11.575836902790225</v>
      </c>
      <c r="I10" s="1">
        <v>1</v>
      </c>
      <c r="J10" s="1">
        <v>7</v>
      </c>
      <c r="K10" s="1">
        <v>44</v>
      </c>
      <c r="L10" s="1">
        <v>0</v>
      </c>
      <c r="M10" s="1" t="s">
        <v>23</v>
      </c>
      <c r="N10" s="1" t="s">
        <v>23</v>
      </c>
      <c r="O10" s="1">
        <f>IF(M10="Steam",1,IF(M10="Electric",2,IF(M10="Diesel",4,IF(M10="Diesel-Electric",3,""))))</f>
        <v>4</v>
      </c>
      <c r="P10" s="1" t="s">
        <v>24</v>
      </c>
      <c r="Q10" s="1">
        <v>44</v>
      </c>
      <c r="R10" s="1">
        <v>44</v>
      </c>
      <c r="S10" s="1">
        <v>125.6</v>
      </c>
      <c r="T10" s="1">
        <v>275</v>
      </c>
      <c r="U10" s="1">
        <f>IF(M10="Wagon",(SQRT(SQRT(T10/27)))*10,IF(T10="","",SQRT(SQRT(T10/27))))</f>
        <v>1.786455622880436</v>
      </c>
      <c r="V10" s="14">
        <f t="shared" si="0"/>
        <v>20.369523140668402</v>
      </c>
      <c r="W10" s="14">
        <f t="shared" si="1"/>
        <v>6.8914800295719187</v>
      </c>
      <c r="X10" s="15">
        <f>8/Q10</f>
        <v>0.18181818181818182</v>
      </c>
      <c r="Y10" s="15">
        <f>S10/10/K10</f>
        <v>0.28545454545454541</v>
      </c>
    </row>
    <row r="11" spans="1:25" x14ac:dyDescent="0.25">
      <c r="A11" s="19">
        <v>701</v>
      </c>
      <c r="B11" s="1" t="s">
        <v>664</v>
      </c>
      <c r="C11" s="1" t="s">
        <v>675</v>
      </c>
      <c r="D11" s="1" t="str">
        <f>IF(B11="","zzz",LEFT(B11,2))</f>
        <v>BR</v>
      </c>
      <c r="E11" s="1" t="s">
        <v>365</v>
      </c>
      <c r="F11" s="1">
        <v>1952</v>
      </c>
      <c r="G11" s="1" t="s">
        <v>32</v>
      </c>
      <c r="H11" s="1">
        <f>IF(F11="","",SQRT(F11-1828))</f>
        <v>11.135528725660043</v>
      </c>
      <c r="I11" s="1">
        <v>1</v>
      </c>
      <c r="K11" s="1">
        <v>36</v>
      </c>
      <c r="L11" s="1">
        <v>24</v>
      </c>
      <c r="M11" s="6" t="s">
        <v>347</v>
      </c>
      <c r="N11" s="6" t="s">
        <v>347</v>
      </c>
      <c r="O11" s="1" t="str">
        <f>IF(M11="Steam",1,IF(M11="Electric",2,IF(M11="Diesel",4,IF(M11="Diesel-Electric",3,""))))</f>
        <v/>
      </c>
      <c r="Q11" s="1">
        <v>161</v>
      </c>
      <c r="R11" s="1">
        <v>161</v>
      </c>
      <c r="T11" s="1">
        <v>1</v>
      </c>
      <c r="U11" s="1">
        <f>IF(M11="Wagon",(SQRT(SQRT(T11/27)))*10,IF(T11="","",SQRT(SQRT(T11/27))))</f>
        <v>4.3869133765083088</v>
      </c>
      <c r="V11" s="14">
        <f t="shared" si="0"/>
        <v>48.117840922274205</v>
      </c>
      <c r="W11" s="14">
        <f t="shared" si="1"/>
        <v>16.684969827407571</v>
      </c>
      <c r="X11" s="15">
        <f>8/Q11</f>
        <v>4.9689440993788817E-2</v>
      </c>
      <c r="Y11" s="15">
        <f>S11/10/K11</f>
        <v>0</v>
      </c>
    </row>
    <row r="12" spans="1:25" x14ac:dyDescent="0.25">
      <c r="A12" s="19">
        <v>702</v>
      </c>
      <c r="B12" s="1" t="s">
        <v>665</v>
      </c>
      <c r="C12" s="1" t="s">
        <v>676</v>
      </c>
      <c r="D12" s="1" t="str">
        <f>IF(B12="","zzz",LEFT(B12,2))</f>
        <v>BR</v>
      </c>
      <c r="E12" s="1" t="s">
        <v>365</v>
      </c>
      <c r="F12" s="1">
        <v>1951</v>
      </c>
      <c r="G12" s="1" t="s">
        <v>32</v>
      </c>
      <c r="H12" s="1">
        <f>IF(F12="","",SQRT(F12-1828))</f>
        <v>11.090536506409418</v>
      </c>
      <c r="I12" s="1">
        <v>1</v>
      </c>
      <c r="K12" s="1">
        <v>36</v>
      </c>
      <c r="L12" s="1">
        <v>24</v>
      </c>
      <c r="M12" s="6" t="s">
        <v>347</v>
      </c>
      <c r="N12" s="6" t="s">
        <v>347</v>
      </c>
      <c r="O12" s="1" t="str">
        <f>IF(M12="Steam",1,IF(M12="Electric",2,IF(M12="Diesel",4,IF(M12="Diesel-Electric",3,""))))</f>
        <v/>
      </c>
      <c r="Q12" s="1">
        <v>161</v>
      </c>
      <c r="R12" s="1">
        <v>161</v>
      </c>
      <c r="T12" s="1">
        <v>1</v>
      </c>
      <c r="U12" s="1">
        <f>IF(M12="Wagon",(SQRT(SQRT(T12/27)))*10,IF(T12="","",SQRT(SQRT(T12/27))))</f>
        <v>4.3869133765083088</v>
      </c>
      <c r="V12" s="14">
        <f t="shared" si="0"/>
        <v>47.923424608331878</v>
      </c>
      <c r="W12" s="14">
        <f t="shared" si="1"/>
        <v>16.651228563089134</v>
      </c>
      <c r="X12" s="15">
        <f>8/Q12</f>
        <v>4.9689440993788817E-2</v>
      </c>
      <c r="Y12" s="15">
        <f>S12/10/K12</f>
        <v>0</v>
      </c>
    </row>
    <row r="13" spans="1:25" x14ac:dyDescent="0.25">
      <c r="A13" s="19">
        <v>703</v>
      </c>
      <c r="B13" s="1" t="s">
        <v>666</v>
      </c>
      <c r="C13" s="1" t="s">
        <v>677</v>
      </c>
      <c r="D13" s="1" t="str">
        <f>IF(B13="","zzz",LEFT(B13,2))</f>
        <v>BR</v>
      </c>
      <c r="E13" s="1" t="s">
        <v>365</v>
      </c>
      <c r="F13" s="1">
        <v>1951</v>
      </c>
      <c r="G13" s="1" t="s">
        <v>32</v>
      </c>
      <c r="H13" s="1">
        <f>IF(F13="","",SQRT(F13-1828))</f>
        <v>11.090536506409418</v>
      </c>
      <c r="I13" s="1">
        <v>1</v>
      </c>
      <c r="K13" s="1">
        <v>32</v>
      </c>
      <c r="L13" s="1">
        <v>10</v>
      </c>
      <c r="M13" s="6" t="s">
        <v>347</v>
      </c>
      <c r="N13" s="6" t="s">
        <v>347</v>
      </c>
      <c r="O13" s="1" t="str">
        <f>IF(M13="Steam",1,IF(M13="Electric",2,IF(M13="Diesel",4,IF(M13="Diesel-Electric",3,""))))</f>
        <v/>
      </c>
      <c r="Q13" s="1">
        <v>161</v>
      </c>
      <c r="R13" s="1">
        <v>161</v>
      </c>
      <c r="T13" s="1">
        <v>1</v>
      </c>
      <c r="U13" s="1">
        <f>IF(M13="Wagon",(SQRT(SQRT(T13/27)))*10,IF(T13="","",SQRT(SQRT(T13/27))))</f>
        <v>4.3869133765083088</v>
      </c>
      <c r="V13" s="14">
        <f t="shared" si="0"/>
        <v>47.923424608331878</v>
      </c>
      <c r="W13" s="14">
        <f t="shared" si="1"/>
        <v>16.651228563089134</v>
      </c>
      <c r="X13" s="15">
        <f>8/Q13</f>
        <v>4.9689440993788817E-2</v>
      </c>
      <c r="Y13" s="15">
        <f>S13/10/K13</f>
        <v>0</v>
      </c>
    </row>
    <row r="14" spans="1:25" x14ac:dyDescent="0.25">
      <c r="A14" s="19">
        <v>704</v>
      </c>
      <c r="B14" s="1" t="s">
        <v>712</v>
      </c>
      <c r="C14" s="1" t="s">
        <v>713</v>
      </c>
      <c r="D14" s="1" t="str">
        <f>IF(B14="","zzz",LEFT(B14,2))</f>
        <v>BR</v>
      </c>
      <c r="E14" s="1" t="s">
        <v>365</v>
      </c>
      <c r="I14" s="1">
        <v>1</v>
      </c>
      <c r="M14" s="6" t="s">
        <v>347</v>
      </c>
      <c r="N14" s="6" t="s">
        <v>347</v>
      </c>
      <c r="Q14" s="1">
        <v>161</v>
      </c>
      <c r="R14" s="1">
        <v>161</v>
      </c>
      <c r="V14" s="14">
        <f t="shared" si="0"/>
        <v>0</v>
      </c>
      <c r="W14" s="14">
        <f t="shared" si="1"/>
        <v>0</v>
      </c>
      <c r="X14" s="15"/>
      <c r="Y14" s="15"/>
    </row>
    <row r="15" spans="1:25" x14ac:dyDescent="0.25">
      <c r="A15" s="19">
        <v>705</v>
      </c>
      <c r="B15" s="1" t="s">
        <v>667</v>
      </c>
      <c r="C15" s="1" t="s">
        <v>678</v>
      </c>
      <c r="D15" s="1" t="str">
        <f>IF(B15="","zzz",LEFT(B15,2))</f>
        <v>BR</v>
      </c>
      <c r="E15" s="1" t="s">
        <v>365</v>
      </c>
      <c r="F15" s="1">
        <v>1951</v>
      </c>
      <c r="G15" s="1" t="s">
        <v>32</v>
      </c>
      <c r="H15" s="1">
        <f>IF(F15="","",SQRT(F15-1828))</f>
        <v>11.090536506409418</v>
      </c>
      <c r="I15" s="1">
        <v>1</v>
      </c>
      <c r="K15" s="1">
        <v>36</v>
      </c>
      <c r="L15" s="1">
        <v>32</v>
      </c>
      <c r="M15" s="6" t="s">
        <v>347</v>
      </c>
      <c r="N15" s="6" t="s">
        <v>347</v>
      </c>
      <c r="O15" s="1" t="str">
        <f>IF(M15="Steam",1,IF(M15="Electric",2,IF(M15="Diesel",4,IF(M15="Diesel-Electric",3,""))))</f>
        <v/>
      </c>
      <c r="Q15" s="1">
        <v>161</v>
      </c>
      <c r="R15" s="1">
        <v>161</v>
      </c>
      <c r="T15" s="1">
        <v>1</v>
      </c>
      <c r="U15" s="1">
        <f>IF(M15="Wagon",(SQRT(SQRT(T15/27)))*10,IF(T15="","",SQRT(SQRT(T15/27))))</f>
        <v>4.3869133765083088</v>
      </c>
      <c r="V15" s="14">
        <f t="shared" si="0"/>
        <v>47.923424608331878</v>
      </c>
      <c r="W15" s="14">
        <f t="shared" si="1"/>
        <v>16.651228563089134</v>
      </c>
      <c r="X15" s="15">
        <f>8/Q15</f>
        <v>4.9689440993788817E-2</v>
      </c>
      <c r="Y15" s="15">
        <f>S15/10/K15</f>
        <v>0</v>
      </c>
    </row>
    <row r="16" spans="1:25" x14ac:dyDescent="0.25">
      <c r="A16" s="19">
        <v>706</v>
      </c>
      <c r="B16" s="1" t="s">
        <v>668</v>
      </c>
      <c r="C16" s="1" t="s">
        <v>679</v>
      </c>
      <c r="D16" s="1" t="str">
        <f>IF(B16="","zzz",LEFT(B16,2))</f>
        <v>BR</v>
      </c>
      <c r="E16" s="1" t="s">
        <v>365</v>
      </c>
      <c r="F16" s="1">
        <v>1955</v>
      </c>
      <c r="G16" s="1" t="s">
        <v>32</v>
      </c>
      <c r="H16" s="1">
        <f>IF(F16="","",SQRT(F16-1828))</f>
        <v>11.269427669584644</v>
      </c>
      <c r="I16" s="1">
        <v>1</v>
      </c>
      <c r="K16" s="1">
        <v>34</v>
      </c>
      <c r="L16" s="1">
        <v>39</v>
      </c>
      <c r="M16" s="6" t="s">
        <v>347</v>
      </c>
      <c r="N16" s="6" t="s">
        <v>347</v>
      </c>
      <c r="O16" s="1" t="str">
        <f>IF(M16="Steam",1,IF(M16="Electric",2,IF(M16="Diesel",4,IF(M16="Diesel-Electric",3,""))))</f>
        <v/>
      </c>
      <c r="Q16" s="1">
        <v>161</v>
      </c>
      <c r="R16" s="1">
        <v>161</v>
      </c>
      <c r="T16" s="1">
        <v>1</v>
      </c>
      <c r="U16" s="1">
        <f>IF(M16="Wagon",(SQRT(SQRT(T16/27)))*10,IF(T16="","",SQRT(SQRT(T16/27))))</f>
        <v>4.3869133765083088</v>
      </c>
      <c r="V16" s="14">
        <f t="shared" si="0"/>
        <v>48.69643294445433</v>
      </c>
      <c r="W16" s="14">
        <f t="shared" si="1"/>
        <v>16.784984114964661</v>
      </c>
      <c r="X16" s="15">
        <f>8/Q16</f>
        <v>4.9689440993788817E-2</v>
      </c>
      <c r="Y16" s="15">
        <f>S16/10/K16</f>
        <v>0</v>
      </c>
    </row>
    <row r="17" spans="1:25" x14ac:dyDescent="0.25">
      <c r="A17" s="19">
        <v>707</v>
      </c>
      <c r="B17" s="1" t="s">
        <v>669</v>
      </c>
      <c r="C17" s="1" t="s">
        <v>680</v>
      </c>
      <c r="D17" s="1" t="str">
        <f>IF(B17="","zzz",LEFT(B17,2))</f>
        <v>BR</v>
      </c>
      <c r="E17" s="1" t="s">
        <v>365</v>
      </c>
      <c r="F17" s="1">
        <v>1952</v>
      </c>
      <c r="G17" s="1" t="s">
        <v>32</v>
      </c>
      <c r="H17" s="1">
        <f>IF(F17="","",SQRT(F17-1828))</f>
        <v>11.135528725660043</v>
      </c>
      <c r="I17" s="1">
        <v>1</v>
      </c>
      <c r="K17" s="1">
        <v>35</v>
      </c>
      <c r="L17" s="1">
        <v>31</v>
      </c>
      <c r="M17" s="6" t="s">
        <v>347</v>
      </c>
      <c r="N17" s="6" t="s">
        <v>347</v>
      </c>
      <c r="O17" s="1" t="str">
        <f>IF(M17="Steam",1,IF(M17="Electric",2,IF(M17="Diesel",4,IF(M17="Diesel-Electric",3,""))))</f>
        <v/>
      </c>
      <c r="Q17" s="1">
        <v>161</v>
      </c>
      <c r="R17" s="1">
        <v>161</v>
      </c>
      <c r="T17" s="1">
        <v>1</v>
      </c>
      <c r="U17" s="1">
        <f>IF(M17="Wagon",(SQRT(SQRT(T17/27)))*10,IF(T17="","",SQRT(SQRT(T17/27))))</f>
        <v>4.3869133765083088</v>
      </c>
      <c r="V17" s="14">
        <f t="shared" si="0"/>
        <v>48.117840922274205</v>
      </c>
      <c r="W17" s="14">
        <f t="shared" si="1"/>
        <v>16.684969827407571</v>
      </c>
      <c r="X17" s="15">
        <f>8/Q17</f>
        <v>4.9689440993788817E-2</v>
      </c>
      <c r="Y17" s="15">
        <f>S17/10/K17</f>
        <v>0</v>
      </c>
    </row>
    <row r="18" spans="1:25" x14ac:dyDescent="0.25">
      <c r="A18" s="19">
        <v>708</v>
      </c>
      <c r="B18" s="1" t="s">
        <v>714</v>
      </c>
      <c r="C18" s="1" t="s">
        <v>727</v>
      </c>
      <c r="D18" s="1" t="str">
        <f>IF(B18="","zzz",LEFT(B18,2))</f>
        <v>BR</v>
      </c>
      <c r="E18" s="1" t="s">
        <v>365</v>
      </c>
      <c r="I18" s="1">
        <v>1</v>
      </c>
      <c r="M18" s="6" t="s">
        <v>347</v>
      </c>
      <c r="N18" s="6" t="s">
        <v>347</v>
      </c>
      <c r="Q18" s="1">
        <v>161</v>
      </c>
      <c r="R18" s="1">
        <v>161</v>
      </c>
      <c r="V18" s="14">
        <f t="shared" si="0"/>
        <v>0</v>
      </c>
      <c r="W18" s="14">
        <f t="shared" si="1"/>
        <v>0</v>
      </c>
      <c r="X18" s="15"/>
      <c r="Y18" s="15"/>
    </row>
    <row r="19" spans="1:25" x14ac:dyDescent="0.25">
      <c r="A19" s="19">
        <v>709</v>
      </c>
      <c r="B19" s="1" t="s">
        <v>715</v>
      </c>
      <c r="C19" s="1" t="s">
        <v>726</v>
      </c>
      <c r="D19" s="1" t="str">
        <f>IF(B19="","zzz",LEFT(B19,2))</f>
        <v>BR</v>
      </c>
      <c r="E19" s="1" t="s">
        <v>365</v>
      </c>
      <c r="I19" s="1">
        <v>1</v>
      </c>
      <c r="M19" s="6" t="s">
        <v>347</v>
      </c>
      <c r="N19" s="6" t="s">
        <v>347</v>
      </c>
      <c r="Q19" s="1">
        <v>161</v>
      </c>
      <c r="R19" s="1">
        <v>161</v>
      </c>
      <c r="V19" s="14">
        <f t="shared" si="0"/>
        <v>0</v>
      </c>
      <c r="W19" s="14">
        <f t="shared" si="1"/>
        <v>0</v>
      </c>
      <c r="X19" s="15"/>
      <c r="Y19" s="15"/>
    </row>
    <row r="20" spans="1:25" x14ac:dyDescent="0.25">
      <c r="A20" s="19">
        <v>710</v>
      </c>
      <c r="B20" s="1" t="s">
        <v>670</v>
      </c>
      <c r="C20" s="1" t="s">
        <v>681</v>
      </c>
      <c r="D20" s="1" t="str">
        <f>IF(B20="","zzz",LEFT(B20,2))</f>
        <v>BR</v>
      </c>
      <c r="E20" s="1" t="s">
        <v>365</v>
      </c>
      <c r="F20" s="1">
        <v>1952</v>
      </c>
      <c r="G20" s="1" t="s">
        <v>32</v>
      </c>
      <c r="H20" s="1">
        <f>IF(F20="","",SQRT(F20-1828))</f>
        <v>11.135528725660043</v>
      </c>
      <c r="I20" s="1">
        <v>1</v>
      </c>
      <c r="K20" s="1">
        <v>32</v>
      </c>
      <c r="L20" s="1">
        <v>48</v>
      </c>
      <c r="M20" s="6" t="s">
        <v>347</v>
      </c>
      <c r="N20" s="6" t="s">
        <v>347</v>
      </c>
      <c r="O20" s="1" t="str">
        <f>IF(M20="Steam",1,IF(M20="Electric",2,IF(M20="Diesel",4,IF(M20="Diesel-Electric",3,""))))</f>
        <v/>
      </c>
      <c r="Q20" s="1">
        <v>161</v>
      </c>
      <c r="R20" s="1">
        <v>161</v>
      </c>
      <c r="T20" s="1">
        <v>1</v>
      </c>
      <c r="U20" s="1">
        <f>IF(M20="Wagon",(SQRT(SQRT(T20/27)))*10,IF(T20="","",SQRT(SQRT(T20/27))))</f>
        <v>4.3869133765083088</v>
      </c>
      <c r="V20" s="14">
        <f t="shared" si="0"/>
        <v>48.117840922274205</v>
      </c>
      <c r="W20" s="14">
        <f t="shared" si="1"/>
        <v>16.684969827407571</v>
      </c>
      <c r="X20" s="15">
        <f>8/Q20</f>
        <v>4.9689440993788817E-2</v>
      </c>
      <c r="Y20" s="15">
        <f>S20/10/K20</f>
        <v>0</v>
      </c>
    </row>
    <row r="21" spans="1:25" x14ac:dyDescent="0.25">
      <c r="A21" s="19">
        <v>711</v>
      </c>
      <c r="B21" s="1" t="s">
        <v>671</v>
      </c>
      <c r="C21" s="1" t="s">
        <v>682</v>
      </c>
      <c r="D21" s="1" t="str">
        <f>IF(B21="","zzz",LEFT(B21,2))</f>
        <v>BR</v>
      </c>
      <c r="E21" s="1" t="s">
        <v>365</v>
      </c>
      <c r="F21" s="1">
        <v>1951</v>
      </c>
      <c r="G21" s="1" t="s">
        <v>32</v>
      </c>
      <c r="H21" s="1">
        <f>IF(F21="","",SQRT(F21-1828))</f>
        <v>11.090536506409418</v>
      </c>
      <c r="I21" s="1">
        <v>1</v>
      </c>
      <c r="K21" s="1">
        <v>32</v>
      </c>
      <c r="L21" s="1">
        <v>42</v>
      </c>
      <c r="M21" s="6" t="s">
        <v>347</v>
      </c>
      <c r="N21" s="6" t="s">
        <v>347</v>
      </c>
      <c r="O21" s="1" t="str">
        <f>IF(M21="Steam",1,IF(M21="Electric",2,IF(M21="Diesel",4,IF(M21="Diesel-Electric",3,""))))</f>
        <v/>
      </c>
      <c r="Q21" s="1">
        <v>161</v>
      </c>
      <c r="R21" s="1">
        <v>161</v>
      </c>
      <c r="T21" s="1">
        <v>1</v>
      </c>
      <c r="U21" s="1">
        <f>IF(M21="Wagon",(SQRT(SQRT(T21/27)))*10,IF(T21="","",SQRT(SQRT(T21/27))))</f>
        <v>4.3869133765083088</v>
      </c>
      <c r="V21" s="14">
        <f t="shared" si="0"/>
        <v>47.923424608331878</v>
      </c>
      <c r="W21" s="14">
        <f t="shared" si="1"/>
        <v>16.651228563089134</v>
      </c>
      <c r="X21" s="15">
        <f>8/Q21</f>
        <v>4.9689440993788817E-2</v>
      </c>
      <c r="Y21" s="15">
        <f>S21/10/K21</f>
        <v>0</v>
      </c>
    </row>
    <row r="22" spans="1:25" x14ac:dyDescent="0.25">
      <c r="A22" s="19">
        <v>712</v>
      </c>
      <c r="B22" s="1" t="s">
        <v>672</v>
      </c>
      <c r="C22" s="1" t="s">
        <v>683</v>
      </c>
      <c r="D22" s="1" t="str">
        <f>IF(B22="","zzz",LEFT(B22,2))</f>
        <v>BR</v>
      </c>
      <c r="E22" s="1" t="s">
        <v>365</v>
      </c>
      <c r="F22" s="1">
        <v>1951</v>
      </c>
      <c r="G22" s="1" t="s">
        <v>32</v>
      </c>
      <c r="H22" s="1">
        <f>IF(F22="","",SQRT(F22-1828))</f>
        <v>11.090536506409418</v>
      </c>
      <c r="I22" s="1">
        <v>1</v>
      </c>
      <c r="K22" s="1">
        <v>33</v>
      </c>
      <c r="L22" s="1">
        <v>42</v>
      </c>
      <c r="M22" s="6" t="s">
        <v>347</v>
      </c>
      <c r="N22" s="6" t="s">
        <v>347</v>
      </c>
      <c r="O22" s="1" t="str">
        <f>IF(M22="Steam",1,IF(M22="Electric",2,IF(M22="Diesel",4,IF(M22="Diesel-Electric",3,""))))</f>
        <v/>
      </c>
      <c r="Q22" s="1">
        <v>161</v>
      </c>
      <c r="R22" s="1">
        <v>161</v>
      </c>
      <c r="T22" s="1">
        <v>1</v>
      </c>
      <c r="U22" s="1">
        <f>IF(M22="Wagon",(SQRT(SQRT(T22/27)))*10,IF(T22="","",SQRT(SQRT(T22/27))))</f>
        <v>4.3869133765083088</v>
      </c>
      <c r="V22" s="14">
        <f t="shared" si="0"/>
        <v>47.923424608331878</v>
      </c>
      <c r="W22" s="14">
        <f t="shared" si="1"/>
        <v>16.651228563089134</v>
      </c>
      <c r="X22" s="15">
        <f>8/Q22</f>
        <v>4.9689440993788817E-2</v>
      </c>
      <c r="Y22" s="15">
        <f>S22/10/K22</f>
        <v>0</v>
      </c>
    </row>
    <row r="23" spans="1:25" x14ac:dyDescent="0.25">
      <c r="A23" s="19">
        <v>713</v>
      </c>
      <c r="B23" s="1" t="s">
        <v>716</v>
      </c>
      <c r="C23" s="1" t="s">
        <v>725</v>
      </c>
      <c r="D23" s="1" t="str">
        <f>IF(B23="","zzz",LEFT(B23,2))</f>
        <v>BR</v>
      </c>
      <c r="E23" s="1" t="s">
        <v>365</v>
      </c>
      <c r="I23" s="1">
        <v>1</v>
      </c>
      <c r="M23" s="6" t="s">
        <v>347</v>
      </c>
      <c r="N23" s="6" t="s">
        <v>347</v>
      </c>
      <c r="Q23" s="1">
        <v>161</v>
      </c>
      <c r="R23" s="1">
        <v>161</v>
      </c>
      <c r="V23" s="14">
        <f t="shared" si="0"/>
        <v>0</v>
      </c>
      <c r="W23" s="14">
        <f t="shared" si="1"/>
        <v>0</v>
      </c>
      <c r="X23" s="15"/>
      <c r="Y23" s="15"/>
    </row>
    <row r="24" spans="1:25" x14ac:dyDescent="0.25">
      <c r="A24" s="19">
        <v>714</v>
      </c>
      <c r="B24" s="1" t="s">
        <v>717</v>
      </c>
      <c r="C24" s="1" t="s">
        <v>724</v>
      </c>
      <c r="D24" s="1" t="str">
        <f>IF(B24="","zzz",LEFT(B24,2))</f>
        <v>BR</v>
      </c>
      <c r="E24" s="1" t="s">
        <v>365</v>
      </c>
      <c r="I24" s="1">
        <v>1</v>
      </c>
      <c r="M24" s="6" t="s">
        <v>347</v>
      </c>
      <c r="N24" s="6" t="s">
        <v>347</v>
      </c>
      <c r="Q24" s="1">
        <v>161</v>
      </c>
      <c r="R24" s="1">
        <v>161</v>
      </c>
      <c r="V24" s="14">
        <f t="shared" si="0"/>
        <v>0</v>
      </c>
      <c r="W24" s="14">
        <f t="shared" si="1"/>
        <v>0</v>
      </c>
      <c r="X24" s="15"/>
      <c r="Y24" s="15"/>
    </row>
    <row r="25" spans="1:25" x14ac:dyDescent="0.25">
      <c r="A25" s="19">
        <v>715</v>
      </c>
      <c r="B25" s="1" t="s">
        <v>718</v>
      </c>
      <c r="C25" s="1" t="s">
        <v>723</v>
      </c>
      <c r="D25" s="1" t="str">
        <f>IF(B25="","zzz",LEFT(B25,2))</f>
        <v>BR</v>
      </c>
      <c r="E25" s="1" t="s">
        <v>365</v>
      </c>
      <c r="I25" s="1">
        <v>1</v>
      </c>
      <c r="M25" s="6" t="s">
        <v>347</v>
      </c>
      <c r="N25" s="6" t="s">
        <v>347</v>
      </c>
      <c r="Q25" s="1">
        <v>161</v>
      </c>
      <c r="R25" s="1">
        <v>161</v>
      </c>
      <c r="V25" s="14">
        <f t="shared" si="0"/>
        <v>0</v>
      </c>
      <c r="W25" s="14">
        <f t="shared" si="1"/>
        <v>0</v>
      </c>
      <c r="X25" s="15"/>
      <c r="Y25" s="15"/>
    </row>
    <row r="26" spans="1:25" x14ac:dyDescent="0.25">
      <c r="A26" s="19">
        <v>716</v>
      </c>
      <c r="B26" s="1" t="s">
        <v>719</v>
      </c>
      <c r="C26" s="1" t="s">
        <v>722</v>
      </c>
      <c r="D26" s="1" t="str">
        <f>IF(B26="","zzz",LEFT(B26,2))</f>
        <v>BR</v>
      </c>
      <c r="E26" s="1" t="s">
        <v>365</v>
      </c>
      <c r="I26" s="1">
        <v>1</v>
      </c>
      <c r="M26" s="6" t="s">
        <v>347</v>
      </c>
      <c r="N26" s="6" t="s">
        <v>347</v>
      </c>
      <c r="Q26" s="1">
        <v>161</v>
      </c>
      <c r="R26" s="1">
        <v>161</v>
      </c>
      <c r="V26" s="14">
        <f t="shared" si="0"/>
        <v>0</v>
      </c>
      <c r="W26" s="14">
        <f t="shared" si="1"/>
        <v>0</v>
      </c>
      <c r="X26" s="15"/>
      <c r="Y26" s="15"/>
    </row>
    <row r="27" spans="1:25" x14ac:dyDescent="0.25">
      <c r="A27" s="19">
        <v>717</v>
      </c>
      <c r="B27" s="1" t="s">
        <v>691</v>
      </c>
      <c r="C27" s="1" t="s">
        <v>692</v>
      </c>
      <c r="D27" s="1" t="str">
        <f>IF(B27="","zzz",LEFT(B27,2))</f>
        <v>BR</v>
      </c>
      <c r="E27" s="1" t="s">
        <v>365</v>
      </c>
      <c r="I27" s="1">
        <v>1</v>
      </c>
      <c r="M27" s="6" t="s">
        <v>347</v>
      </c>
      <c r="N27" s="6" t="s">
        <v>347</v>
      </c>
      <c r="Q27" s="1">
        <v>161</v>
      </c>
      <c r="R27" s="1">
        <v>161</v>
      </c>
      <c r="V27" s="14">
        <f t="shared" si="0"/>
        <v>0</v>
      </c>
      <c r="W27" s="14">
        <f t="shared" si="1"/>
        <v>0</v>
      </c>
      <c r="X27" s="15"/>
      <c r="Y27" s="15"/>
    </row>
    <row r="28" spans="1:25" x14ac:dyDescent="0.25">
      <c r="A28" s="19">
        <v>718</v>
      </c>
      <c r="B28" s="1" t="s">
        <v>685</v>
      </c>
      <c r="C28" s="1" t="s">
        <v>686</v>
      </c>
      <c r="D28" s="1" t="str">
        <f>IF(B28="","zzz",LEFT(B28,2))</f>
        <v>BR</v>
      </c>
      <c r="E28" s="1" t="s">
        <v>365</v>
      </c>
      <c r="F28" s="1">
        <v>1951</v>
      </c>
      <c r="G28" s="1" t="s">
        <v>32</v>
      </c>
      <c r="H28" s="1">
        <f>IF(F28="","",SQRT(F28-1828))</f>
        <v>11.090536506409418</v>
      </c>
      <c r="I28" s="1">
        <v>1</v>
      </c>
      <c r="K28" s="1">
        <v>36</v>
      </c>
      <c r="L28" s="1">
        <v>0</v>
      </c>
      <c r="M28" s="6" t="s">
        <v>347</v>
      </c>
      <c r="N28" s="6" t="s">
        <v>347</v>
      </c>
      <c r="O28" s="1" t="str">
        <f>IF(M28="Steam",1,IF(M28="Electric",2,IF(M28="Diesel",4,IF(M28="Diesel-Electric",3,""))))</f>
        <v/>
      </c>
      <c r="Q28" s="1">
        <v>161</v>
      </c>
      <c r="R28" s="1">
        <v>161</v>
      </c>
      <c r="T28" s="1">
        <v>1</v>
      </c>
      <c r="U28" s="1">
        <f>IF(M28="Wagon",(SQRT(SQRT(T28/27)))*10,IF(T28="","",SQRT(SQRT(T28/27))))</f>
        <v>4.3869133765083088</v>
      </c>
      <c r="V28" s="14">
        <f t="shared" si="0"/>
        <v>47.923424608331878</v>
      </c>
      <c r="W28" s="14">
        <f t="shared" si="1"/>
        <v>16.651228563089134</v>
      </c>
      <c r="X28" s="15">
        <f>8/Q28</f>
        <v>4.9689440993788817E-2</v>
      </c>
      <c r="Y28" s="15">
        <f>S28/10/K28</f>
        <v>0</v>
      </c>
    </row>
    <row r="29" spans="1:25" x14ac:dyDescent="0.25">
      <c r="A29" s="19">
        <v>719</v>
      </c>
      <c r="B29" s="1" t="s">
        <v>689</v>
      </c>
      <c r="C29" s="1" t="s">
        <v>690</v>
      </c>
      <c r="D29" s="1" t="str">
        <f>IF(B29="","zzz",LEFT(B29,2))</f>
        <v>BR</v>
      </c>
      <c r="E29" s="1" t="s">
        <v>365</v>
      </c>
      <c r="I29" s="1">
        <v>1</v>
      </c>
      <c r="M29" s="6" t="s">
        <v>347</v>
      </c>
      <c r="N29" s="6" t="s">
        <v>347</v>
      </c>
      <c r="Q29" s="1">
        <v>161</v>
      </c>
      <c r="R29" s="1">
        <v>161</v>
      </c>
      <c r="V29" s="14">
        <f t="shared" si="0"/>
        <v>0</v>
      </c>
      <c r="W29" s="14">
        <f t="shared" si="1"/>
        <v>0</v>
      </c>
      <c r="X29" s="15"/>
      <c r="Y29" s="15"/>
    </row>
    <row r="30" spans="1:25" x14ac:dyDescent="0.25">
      <c r="A30" s="19">
        <v>720</v>
      </c>
      <c r="B30" s="1" t="s">
        <v>673</v>
      </c>
      <c r="C30" s="1" t="s">
        <v>684</v>
      </c>
      <c r="D30" s="1" t="str">
        <f>IF(B30="","zzz",LEFT(B30,2))</f>
        <v>BR</v>
      </c>
      <c r="E30" s="1" t="s">
        <v>365</v>
      </c>
      <c r="F30" s="1">
        <v>1957</v>
      </c>
      <c r="G30" s="1" t="s">
        <v>32</v>
      </c>
      <c r="H30" s="1">
        <f>IF(F30="","",SQRT(F30-1828))</f>
        <v>11.357816691600547</v>
      </c>
      <c r="I30" s="1">
        <v>1</v>
      </c>
      <c r="K30" s="1">
        <v>35</v>
      </c>
      <c r="L30" s="1">
        <v>44</v>
      </c>
      <c r="M30" s="6" t="s">
        <v>347</v>
      </c>
      <c r="N30" s="6" t="s">
        <v>347</v>
      </c>
      <c r="O30" s="1" t="str">
        <f>IF(M30="Steam",1,IF(M30="Electric",2,IF(M30="Diesel",4,IF(M30="Diesel-Electric",3,""))))</f>
        <v/>
      </c>
      <c r="Q30" s="1">
        <v>161</v>
      </c>
      <c r="R30" s="1">
        <v>161</v>
      </c>
      <c r="T30" s="1">
        <v>1</v>
      </c>
      <c r="U30" s="1">
        <f>IF(M30="Wagon",(SQRT(SQRT(T30/27)))*10,IF(T30="","",SQRT(SQRT(T30/27))))</f>
        <v>4.3869133765083088</v>
      </c>
      <c r="V30" s="14">
        <f t="shared" si="0"/>
        <v>49.07837160272711</v>
      </c>
      <c r="W30" s="14">
        <f t="shared" si="1"/>
        <v>16.850680024557278</v>
      </c>
      <c r="X30" s="15">
        <f>8/Q30</f>
        <v>4.9689440993788817E-2</v>
      </c>
      <c r="Y30" s="15">
        <f>S30/10/K30</f>
        <v>0</v>
      </c>
    </row>
    <row r="31" spans="1:25" x14ac:dyDescent="0.25">
      <c r="A31" s="19">
        <v>721</v>
      </c>
      <c r="B31" s="1" t="s">
        <v>693</v>
      </c>
      <c r="C31" s="1" t="s">
        <v>702</v>
      </c>
      <c r="D31" s="1" t="str">
        <f>IF(B31="","zzz",LEFT(B31,2))</f>
        <v>BR</v>
      </c>
      <c r="E31" s="1" t="s">
        <v>365</v>
      </c>
      <c r="I31" s="1">
        <v>1</v>
      </c>
      <c r="M31" s="6" t="s">
        <v>347</v>
      </c>
      <c r="N31" s="6" t="s">
        <v>347</v>
      </c>
      <c r="Q31" s="1">
        <v>161</v>
      </c>
      <c r="R31" s="1">
        <v>161</v>
      </c>
      <c r="V31" s="14">
        <f t="shared" si="0"/>
        <v>0</v>
      </c>
      <c r="W31" s="14">
        <f t="shared" si="1"/>
        <v>0</v>
      </c>
      <c r="X31" s="15"/>
      <c r="Y31" s="15"/>
    </row>
    <row r="32" spans="1:25" x14ac:dyDescent="0.25">
      <c r="A32" s="19">
        <v>722</v>
      </c>
      <c r="B32" s="1" t="s">
        <v>591</v>
      </c>
      <c r="C32" s="1" t="s">
        <v>698</v>
      </c>
      <c r="D32" s="1" t="str">
        <f>IF(B32="","zzz",LEFT(B32,2))</f>
        <v>BR</v>
      </c>
      <c r="E32" s="1" t="s">
        <v>365</v>
      </c>
      <c r="F32" s="1">
        <v>1951</v>
      </c>
      <c r="G32" s="1" t="s">
        <v>32</v>
      </c>
      <c r="H32" s="1">
        <f>IF(F32="","",SQRT(F32-1828))</f>
        <v>11.090536506409418</v>
      </c>
      <c r="I32" s="1">
        <v>1</v>
      </c>
      <c r="K32" s="1">
        <v>32</v>
      </c>
      <c r="L32" s="1">
        <v>64</v>
      </c>
      <c r="M32" s="6" t="s">
        <v>347</v>
      </c>
      <c r="N32" s="6" t="s">
        <v>347</v>
      </c>
      <c r="O32" s="1" t="str">
        <f>IF(M32="Steam",1,IF(M32="Electric",2,IF(M32="Diesel",4,IF(M32="Diesel-Electric",3,""))))</f>
        <v/>
      </c>
      <c r="Q32" s="1">
        <v>161</v>
      </c>
      <c r="R32" s="1">
        <v>161</v>
      </c>
      <c r="T32" s="1">
        <v>1</v>
      </c>
      <c r="U32" s="1">
        <f>IF(M32="Wagon",(SQRT(SQRT(T32/27)))*10,IF(T32="","",SQRT(SQRT(T32/27))))</f>
        <v>4.3869133765083088</v>
      </c>
      <c r="V32" s="14">
        <f t="shared" si="0"/>
        <v>47.923424608331878</v>
      </c>
      <c r="W32" s="14">
        <f t="shared" si="1"/>
        <v>16.651228563089134</v>
      </c>
      <c r="X32" s="15">
        <f>8/Q32</f>
        <v>4.9689440993788817E-2</v>
      </c>
      <c r="Y32" s="15">
        <f>S32/10/K32</f>
        <v>0</v>
      </c>
    </row>
    <row r="33" spans="1:25" x14ac:dyDescent="0.25">
      <c r="A33" s="19">
        <v>723</v>
      </c>
      <c r="B33" s="1" t="s">
        <v>694</v>
      </c>
      <c r="C33" s="1" t="s">
        <v>703</v>
      </c>
      <c r="D33" s="1" t="str">
        <f>IF(B33="","zzz",LEFT(B33,2))</f>
        <v>BR</v>
      </c>
      <c r="E33" s="1" t="s">
        <v>365</v>
      </c>
      <c r="F33" s="1">
        <v>1957</v>
      </c>
      <c r="I33" s="1">
        <v>1</v>
      </c>
      <c r="L33" s="1">
        <v>17</v>
      </c>
      <c r="M33" s="6" t="s">
        <v>347</v>
      </c>
      <c r="N33" s="6" t="s">
        <v>347</v>
      </c>
      <c r="Q33" s="1">
        <v>161</v>
      </c>
      <c r="R33" s="1">
        <v>161</v>
      </c>
      <c r="V33" s="14">
        <f t="shared" si="0"/>
        <v>0</v>
      </c>
      <c r="W33" s="14">
        <f t="shared" si="1"/>
        <v>0</v>
      </c>
      <c r="X33" s="15"/>
      <c r="Y33" s="15"/>
    </row>
    <row r="34" spans="1:25" x14ac:dyDescent="0.25">
      <c r="A34" s="19">
        <v>724</v>
      </c>
      <c r="B34" s="1" t="s">
        <v>695</v>
      </c>
      <c r="C34" s="1" t="s">
        <v>704</v>
      </c>
      <c r="D34" s="1" t="str">
        <f>IF(B34="","zzz",LEFT(B34,2))</f>
        <v>BR</v>
      </c>
      <c r="E34" s="1" t="s">
        <v>365</v>
      </c>
      <c r="F34" s="1">
        <v>1957</v>
      </c>
      <c r="I34" s="1">
        <v>1</v>
      </c>
      <c r="M34" s="6" t="s">
        <v>347</v>
      </c>
      <c r="N34" s="6" t="s">
        <v>347</v>
      </c>
      <c r="Q34" s="1">
        <v>161</v>
      </c>
      <c r="R34" s="1">
        <v>161</v>
      </c>
      <c r="V34" s="14">
        <f t="shared" si="0"/>
        <v>0</v>
      </c>
      <c r="W34" s="14">
        <f t="shared" si="1"/>
        <v>0</v>
      </c>
      <c r="X34" s="15"/>
      <c r="Y34" s="15"/>
    </row>
    <row r="35" spans="1:25" x14ac:dyDescent="0.25">
      <c r="A35" s="19">
        <v>725</v>
      </c>
      <c r="B35" s="1" t="s">
        <v>697</v>
      </c>
      <c r="C35" s="1" t="s">
        <v>705</v>
      </c>
      <c r="D35" s="1" t="str">
        <f>IF(B35="","zzz",LEFT(B35,2))</f>
        <v>BR</v>
      </c>
      <c r="E35" s="1" t="s">
        <v>365</v>
      </c>
      <c r="F35" s="1">
        <v>1957</v>
      </c>
      <c r="I35" s="1">
        <v>1</v>
      </c>
      <c r="L35" s="1">
        <v>11</v>
      </c>
      <c r="M35" s="6" t="s">
        <v>347</v>
      </c>
      <c r="N35" s="6" t="s">
        <v>347</v>
      </c>
      <c r="Q35" s="1">
        <v>161</v>
      </c>
      <c r="R35" s="1">
        <v>161</v>
      </c>
      <c r="V35" s="14">
        <f t="shared" si="0"/>
        <v>0</v>
      </c>
      <c r="W35" s="14">
        <f t="shared" si="1"/>
        <v>0</v>
      </c>
      <c r="X35" s="15"/>
      <c r="Y35" s="15"/>
    </row>
    <row r="36" spans="1:25" x14ac:dyDescent="0.25">
      <c r="A36" s="19">
        <v>726</v>
      </c>
      <c r="B36" s="1" t="s">
        <v>696</v>
      </c>
      <c r="C36" s="1" t="s">
        <v>706</v>
      </c>
      <c r="D36" s="1" t="str">
        <f>IF(B36="","zzz",LEFT(B36,2))</f>
        <v>BR</v>
      </c>
      <c r="E36" s="1" t="s">
        <v>365</v>
      </c>
      <c r="F36" s="1">
        <v>1957</v>
      </c>
      <c r="I36" s="1">
        <v>1</v>
      </c>
      <c r="L36" s="1">
        <v>22</v>
      </c>
      <c r="M36" s="6" t="s">
        <v>347</v>
      </c>
      <c r="N36" s="6" t="s">
        <v>347</v>
      </c>
      <c r="Q36" s="1">
        <v>161</v>
      </c>
      <c r="R36" s="1">
        <v>161</v>
      </c>
      <c r="V36" s="14">
        <f t="shared" si="0"/>
        <v>0</v>
      </c>
      <c r="W36" s="14">
        <f t="shared" si="1"/>
        <v>0</v>
      </c>
    </row>
    <row r="37" spans="1:25" x14ac:dyDescent="0.25">
      <c r="A37" s="19">
        <v>727</v>
      </c>
      <c r="B37" s="1" t="s">
        <v>674</v>
      </c>
      <c r="C37" s="1" t="s">
        <v>687</v>
      </c>
      <c r="D37" s="1" t="str">
        <f>IF(B37="","zzz",LEFT(B37,2))</f>
        <v>BR</v>
      </c>
      <c r="E37" s="1" t="s">
        <v>365</v>
      </c>
      <c r="F37" s="1">
        <v>1963</v>
      </c>
      <c r="G37" s="1" t="s">
        <v>32</v>
      </c>
      <c r="H37" s="1">
        <f>IF(F37="","",SQRT(F37-1828))</f>
        <v>11.61895003862225</v>
      </c>
      <c r="I37" s="1">
        <v>1</v>
      </c>
      <c r="K37" s="1">
        <v>32</v>
      </c>
      <c r="L37" s="1">
        <v>48</v>
      </c>
      <c r="M37" s="6" t="s">
        <v>347</v>
      </c>
      <c r="N37" s="6" t="s">
        <v>347</v>
      </c>
      <c r="O37" s="1" t="str">
        <f>IF(M37="Steam",1,IF(M37="Electric",2,IF(M37="Diesel",4,IF(M37="Diesel-Electric",3,""))))</f>
        <v/>
      </c>
      <c r="Q37" s="1">
        <v>161</v>
      </c>
      <c r="R37" s="1">
        <v>161</v>
      </c>
      <c r="T37" s="1">
        <v>1</v>
      </c>
      <c r="U37" s="1">
        <f>IF(M37="Wagon",(SQRT(SQRT(T37/27)))*10,IF(T37="","",SQRT(SQRT(T37/27))))</f>
        <v>4.3869133765083088</v>
      </c>
      <c r="V37" s="14">
        <f t="shared" si="0"/>
        <v>50.206757435232475</v>
      </c>
      <c r="W37" s="14">
        <f t="shared" si="1"/>
        <v>17.043290497012492</v>
      </c>
      <c r="X37" s="15">
        <f>8/Q37</f>
        <v>4.9689440993788817E-2</v>
      </c>
      <c r="Y37" s="15">
        <f>S37/10/K37</f>
        <v>0</v>
      </c>
    </row>
    <row r="38" spans="1:25" x14ac:dyDescent="0.25">
      <c r="A38" s="19">
        <v>728</v>
      </c>
      <c r="B38" s="1" t="s">
        <v>700</v>
      </c>
      <c r="C38" s="1" t="s">
        <v>708</v>
      </c>
      <c r="D38" s="1" t="str">
        <f>IF(B38="","zzz",LEFT(B38,2))</f>
        <v>BR</v>
      </c>
      <c r="E38" s="1" t="s">
        <v>365</v>
      </c>
      <c r="I38" s="1">
        <v>1</v>
      </c>
      <c r="M38" s="6" t="s">
        <v>347</v>
      </c>
      <c r="N38" s="6" t="s">
        <v>347</v>
      </c>
      <c r="Q38" s="1">
        <v>161</v>
      </c>
      <c r="R38" s="1">
        <v>161</v>
      </c>
      <c r="V38" s="14">
        <f t="shared" si="0"/>
        <v>0</v>
      </c>
      <c r="W38" s="14">
        <f t="shared" si="1"/>
        <v>0</v>
      </c>
      <c r="X38" s="15"/>
      <c r="Y38" s="15"/>
    </row>
    <row r="39" spans="1:25" x14ac:dyDescent="0.25">
      <c r="A39" s="19">
        <v>729</v>
      </c>
      <c r="B39" s="1" t="s">
        <v>699</v>
      </c>
      <c r="C39" s="1" t="s">
        <v>707</v>
      </c>
      <c r="D39" s="1" t="str">
        <f>IF(B39="","zzz",LEFT(B39,2))</f>
        <v>BR</v>
      </c>
      <c r="E39" s="1" t="s">
        <v>365</v>
      </c>
      <c r="I39" s="1">
        <v>1</v>
      </c>
      <c r="M39" s="6" t="s">
        <v>347</v>
      </c>
      <c r="N39" s="6" t="s">
        <v>347</v>
      </c>
      <c r="Q39" s="1">
        <v>161</v>
      </c>
      <c r="R39" s="1">
        <v>161</v>
      </c>
      <c r="V39" s="14">
        <f t="shared" si="0"/>
        <v>0</v>
      </c>
      <c r="W39" s="14">
        <f t="shared" si="1"/>
        <v>0</v>
      </c>
    </row>
    <row r="40" spans="1:25" x14ac:dyDescent="0.25">
      <c r="A40" s="19">
        <v>730</v>
      </c>
      <c r="B40" s="1" t="s">
        <v>701</v>
      </c>
      <c r="C40" s="1" t="s">
        <v>709</v>
      </c>
      <c r="D40" s="1" t="str">
        <f>IF(B40="","zzz",LEFT(B40,2))</f>
        <v>BR</v>
      </c>
      <c r="E40" s="1" t="s">
        <v>365</v>
      </c>
      <c r="I40" s="1">
        <v>1</v>
      </c>
      <c r="M40" s="6" t="s">
        <v>347</v>
      </c>
      <c r="N40" s="6" t="s">
        <v>347</v>
      </c>
      <c r="Q40" s="1">
        <v>161</v>
      </c>
      <c r="R40" s="1">
        <v>161</v>
      </c>
      <c r="V40" s="14">
        <f t="shared" si="0"/>
        <v>0</v>
      </c>
      <c r="W40" s="14">
        <f t="shared" si="1"/>
        <v>0</v>
      </c>
      <c r="X40" s="15"/>
      <c r="Y40" s="15"/>
    </row>
    <row r="41" spans="1:25" x14ac:dyDescent="0.25">
      <c r="A41" s="19">
        <v>731</v>
      </c>
      <c r="B41" s="1" t="s">
        <v>711</v>
      </c>
      <c r="C41" s="1" t="s">
        <v>710</v>
      </c>
      <c r="D41" s="1" t="str">
        <f>IF(B41="","zzz",LEFT(B41,2))</f>
        <v>BR</v>
      </c>
      <c r="E41" s="1" t="s">
        <v>365</v>
      </c>
      <c r="I41" s="1">
        <v>1</v>
      </c>
      <c r="M41" s="6" t="s">
        <v>347</v>
      </c>
      <c r="N41" s="6" t="s">
        <v>347</v>
      </c>
      <c r="Q41" s="1">
        <v>161</v>
      </c>
      <c r="R41" s="1">
        <v>161</v>
      </c>
      <c r="V41" s="14">
        <f t="shared" si="0"/>
        <v>0</v>
      </c>
      <c r="W41" s="14">
        <f t="shared" si="1"/>
        <v>0</v>
      </c>
      <c r="X41" s="15"/>
      <c r="Y41" s="15"/>
    </row>
    <row r="42" spans="1:25" x14ac:dyDescent="0.25">
      <c r="A42" s="19">
        <v>732</v>
      </c>
      <c r="B42" s="1" t="s">
        <v>720</v>
      </c>
      <c r="C42" s="1" t="s">
        <v>721</v>
      </c>
      <c r="D42" s="1" t="str">
        <f>IF(B42="","zzz",LEFT(B42,2))</f>
        <v>BR</v>
      </c>
      <c r="E42" s="1" t="s">
        <v>365</v>
      </c>
      <c r="M42" s="6" t="s">
        <v>347</v>
      </c>
      <c r="N42" s="6" t="s">
        <v>347</v>
      </c>
      <c r="Q42" s="1">
        <v>161</v>
      </c>
      <c r="R42" s="1">
        <v>161</v>
      </c>
      <c r="V42" s="14" t="str">
        <f t="shared" si="0"/>
        <v/>
      </c>
      <c r="W42" s="14">
        <f t="shared" si="1"/>
        <v>0</v>
      </c>
      <c r="X42" s="15"/>
      <c r="Y42" s="15"/>
    </row>
    <row r="43" spans="1:25" s="8" customFormat="1" x14ac:dyDescent="0.25">
      <c r="A43" s="20">
        <v>733</v>
      </c>
      <c r="B43" s="6" t="s">
        <v>590</v>
      </c>
      <c r="C43" s="6" t="s">
        <v>688</v>
      </c>
      <c r="D43" s="6" t="str">
        <f>IF(B43="","zzz",LEFT(B43,2))</f>
        <v>BR</v>
      </c>
      <c r="E43" s="6" t="s">
        <v>365</v>
      </c>
      <c r="F43" s="6">
        <v>1952</v>
      </c>
      <c r="G43" s="6" t="s">
        <v>32</v>
      </c>
      <c r="H43" s="6">
        <f>IF(F43="","",SQRT(F43-1828))</f>
        <v>11.135528725660043</v>
      </c>
      <c r="I43" s="6">
        <v>1</v>
      </c>
      <c r="J43" s="6"/>
      <c r="K43" s="6">
        <v>36</v>
      </c>
      <c r="L43" s="6">
        <v>64</v>
      </c>
      <c r="M43" s="6" t="s">
        <v>347</v>
      </c>
      <c r="N43" s="6" t="s">
        <v>347</v>
      </c>
      <c r="O43" s="6" t="str">
        <f>IF(M43="Steam",1,IF(M43="Electric",2,IF(M43="Diesel",4,IF(M43="Diesel-Electric",3,""))))</f>
        <v/>
      </c>
      <c r="P43" s="6"/>
      <c r="Q43" s="6">
        <v>161</v>
      </c>
      <c r="R43" s="6">
        <v>161</v>
      </c>
      <c r="S43" s="6"/>
      <c r="T43" s="6">
        <v>1</v>
      </c>
      <c r="U43" s="6">
        <f>IF(M43="Wagon",(SQRT(SQRT(T43/27)))*10,IF(T43="","",SQRT(SQRT(T43/27))))</f>
        <v>4.3869133765083088</v>
      </c>
      <c r="V43" s="7">
        <f>IF(I43="","",(H43*SQRT(I43)*U43-(I43*2)+2)*0.985)</f>
        <v>48.117840922274205</v>
      </c>
      <c r="W43" s="7">
        <f>IF(M43="Wagon",5*SQRT(H43),IF(M43="","",SQRT(R43*K43*SQRT(T43))/(26)))</f>
        <v>16.684969827407571</v>
      </c>
      <c r="X43" s="16">
        <f>8/Q43</f>
        <v>4.9689440993788817E-2</v>
      </c>
      <c r="Y43" s="16">
        <f>S43/10/K43</f>
        <v>0</v>
      </c>
    </row>
    <row r="44" spans="1:25" s="8" customFormat="1" x14ac:dyDescent="0.25">
      <c r="A44" s="18">
        <v>800</v>
      </c>
      <c r="B44" s="1" t="s">
        <v>31</v>
      </c>
      <c r="C44" s="1" t="s">
        <v>752</v>
      </c>
      <c r="D44" s="1" t="str">
        <f>IF(B44="","zzz",LEFT(B44,2))</f>
        <v>BR</v>
      </c>
      <c r="E44" s="1">
        <v>8</v>
      </c>
      <c r="F44" s="1">
        <v>1952</v>
      </c>
      <c r="G44" s="1" t="s">
        <v>32</v>
      </c>
      <c r="H44" s="1">
        <f>IF(F44="","",SQRT(F44-1828))</f>
        <v>11.135528725660043</v>
      </c>
      <c r="I44" s="1">
        <v>1</v>
      </c>
      <c r="J44" s="1">
        <v>6</v>
      </c>
      <c r="K44" s="1">
        <v>52</v>
      </c>
      <c r="L44" s="1">
        <v>0</v>
      </c>
      <c r="M44" s="6" t="s">
        <v>23</v>
      </c>
      <c r="N44" s="6" t="s">
        <v>23</v>
      </c>
      <c r="O44" s="1">
        <f>IF(M44="Steam",1,IF(M44="Electric",2,IF(M44="Diesel",4,IF(M44="Diesel-Electric",3,""))))</f>
        <v>4</v>
      </c>
      <c r="P44" s="1" t="s">
        <v>24</v>
      </c>
      <c r="Q44" s="1">
        <v>32</v>
      </c>
      <c r="R44" s="1">
        <v>32</v>
      </c>
      <c r="S44" s="1">
        <v>160</v>
      </c>
      <c r="T44" s="1">
        <v>350</v>
      </c>
      <c r="U44" s="1">
        <f>IF(M44="Wagon",(SQRT(SQRT(T44/27)))*10,IF(T44="","",SQRT(SQRT(T44/27))))</f>
        <v>1.8974750325407388</v>
      </c>
      <c r="V44" s="14">
        <f>IF(I44="","",(H44*SQRT(I44)*U44-(I44*2)+2)*0.985)</f>
        <v>20.81244691511392</v>
      </c>
      <c r="W44" s="14">
        <f>IF(M44="Wagon",5*SQRT(H44),IF(M44="","",SQRT(R44*K44*SQRT(T44))/(26)))</f>
        <v>6.7861010777336457</v>
      </c>
      <c r="X44" s="15">
        <f>8/Q44</f>
        <v>0.25</v>
      </c>
      <c r="Y44" s="15">
        <f>S44/10/K44</f>
        <v>0.30769230769230771</v>
      </c>
    </row>
    <row r="45" spans="1:25" x14ac:dyDescent="0.25">
      <c r="A45" s="18">
        <v>900</v>
      </c>
      <c r="B45" s="1" t="s">
        <v>33</v>
      </c>
      <c r="C45" s="1" t="s">
        <v>753</v>
      </c>
      <c r="D45" s="1" t="str">
        <f>IF(B45="","zzz",LEFT(B45,2))</f>
        <v>BR</v>
      </c>
      <c r="E45" s="1">
        <v>9</v>
      </c>
      <c r="F45" s="1">
        <v>1959</v>
      </c>
      <c r="G45" s="1" t="s">
        <v>32</v>
      </c>
      <c r="H45" s="1">
        <f>IF(F45="","",SQRT(F45-1828))</f>
        <v>11.445523142259598</v>
      </c>
      <c r="I45" s="1">
        <v>1</v>
      </c>
      <c r="J45" s="1">
        <v>5</v>
      </c>
      <c r="K45" s="1">
        <v>50</v>
      </c>
      <c r="L45" s="1">
        <v>0</v>
      </c>
      <c r="M45" s="1" t="s">
        <v>23</v>
      </c>
      <c r="N45" s="1" t="s">
        <v>23</v>
      </c>
      <c r="O45" s="1">
        <f>IF(M45="Steam",1,IF(M45="Electric",2,IF(M45="Diesel",4,IF(M45="Diesel-Electric",3,""))))</f>
        <v>4</v>
      </c>
      <c r="P45" s="1" t="s">
        <v>24</v>
      </c>
      <c r="Q45" s="1">
        <v>44</v>
      </c>
      <c r="R45" s="1">
        <v>44</v>
      </c>
      <c r="S45" s="1">
        <v>111.2</v>
      </c>
      <c r="T45" s="1">
        <v>350</v>
      </c>
      <c r="U45" s="1">
        <f>IF(M45="Wagon",(SQRT(SQRT(T45/27)))*10,IF(T45="","",SQRT(SQRT(T45/27))))</f>
        <v>1.8974750325407388</v>
      </c>
      <c r="V45" s="14">
        <f>IF(I45="","",(H45*SQRT(I45)*U45-(I45*2)+2)*0.985)</f>
        <v>21.391830480852736</v>
      </c>
      <c r="W45" s="14">
        <f>IF(M45="Wagon",5*SQRT(H45),IF(M45="","",SQRT(R45*K45*SQRT(T45))/(26)))</f>
        <v>7.8028813573634945</v>
      </c>
      <c r="X45" s="15">
        <f>8/Q45</f>
        <v>0.18181818181818182</v>
      </c>
      <c r="Y45" s="15">
        <f>S45/10/K45</f>
        <v>0.22240000000000001</v>
      </c>
    </row>
    <row r="46" spans="1:25" x14ac:dyDescent="0.25">
      <c r="A46" s="18">
        <v>1000</v>
      </c>
      <c r="B46" s="1" t="s">
        <v>34</v>
      </c>
      <c r="C46" s="1" t="s">
        <v>754</v>
      </c>
      <c r="D46" s="1" t="str">
        <f>IF(B46="","zzz",LEFT(B46,2))</f>
        <v>BR</v>
      </c>
      <c r="E46" s="1">
        <v>10</v>
      </c>
      <c r="F46" s="1">
        <v>1955</v>
      </c>
      <c r="G46" s="1">
        <v>1972</v>
      </c>
      <c r="H46" s="1">
        <f>IF(F46="","",SQRT(F46-1828))</f>
        <v>11.269427669584644</v>
      </c>
      <c r="I46" s="1">
        <v>1</v>
      </c>
      <c r="J46" s="1">
        <v>5</v>
      </c>
      <c r="K46" s="1">
        <v>49</v>
      </c>
      <c r="L46" s="1">
        <v>0</v>
      </c>
      <c r="M46" s="1" t="s">
        <v>23</v>
      </c>
      <c r="N46" s="1" t="s">
        <v>23</v>
      </c>
      <c r="O46" s="1">
        <f>IF(M46="Steam",1,IF(M46="Electric",2,IF(M46="Diesel",4,IF(M46="Diesel-Electric",3,""))))</f>
        <v>4</v>
      </c>
      <c r="P46" s="1" t="s">
        <v>24</v>
      </c>
      <c r="Q46" s="1">
        <v>44</v>
      </c>
      <c r="R46" s="1">
        <v>44</v>
      </c>
      <c r="S46" s="1">
        <v>155.69999999999999</v>
      </c>
      <c r="T46" s="1">
        <v>350</v>
      </c>
      <c r="U46" s="1">
        <f>IF(M46="Wagon",(SQRT(SQRT(T46/27)))*10,IF(T46="","",SQRT(SQRT(T46/27))))</f>
        <v>1.8974750325407388</v>
      </c>
      <c r="V46" s="14">
        <f>IF(I46="","",(H46*SQRT(I46)*U46-(I46*2)+2)*0.985)</f>
        <v>21.062705769549716</v>
      </c>
      <c r="W46" s="14">
        <f>IF(M46="Wagon",5*SQRT(H46),IF(M46="","",SQRT(R46*K46*SQRT(T46))/(26)))</f>
        <v>7.7244584488201475</v>
      </c>
      <c r="X46" s="15">
        <f>8/Q46</f>
        <v>0.18181818181818182</v>
      </c>
      <c r="Y46" s="15">
        <f>S46/10/K46</f>
        <v>0.31775510204081631</v>
      </c>
    </row>
    <row r="47" spans="1:25" x14ac:dyDescent="0.25">
      <c r="A47" s="19">
        <v>1001</v>
      </c>
      <c r="B47" s="1" t="s">
        <v>115</v>
      </c>
      <c r="D47" s="1" t="str">
        <f>IF(B47="","zzz",LEFT(B47,2))</f>
        <v>BR</v>
      </c>
      <c r="E47" s="1">
        <v>100</v>
      </c>
      <c r="H47" s="1" t="str">
        <f>IF(F47="","",SQRT(F47-1828))</f>
        <v/>
      </c>
      <c r="M47" s="1" t="s">
        <v>23</v>
      </c>
      <c r="N47" s="1" t="s">
        <v>23</v>
      </c>
      <c r="O47" s="1">
        <f>IF(M47="Steam",1,IF(M47="Electric",2,IF(M47="Diesel",4,IF(M47="Diesel-Electric",3,""))))</f>
        <v>4</v>
      </c>
      <c r="U47" s="1" t="str">
        <f>IF(M47="Wagon",(SQRT(SQRT(T47/27)))*10,IF(T47="","",SQRT(SQRT(T47/27))))</f>
        <v/>
      </c>
      <c r="V47" s="14" t="str">
        <f>IF(I47="","",(H47*SQRT(I47)*U47-(I47*2)+2)*0.985)</f>
        <v/>
      </c>
      <c r="W47" s="14">
        <f>IF(M47="Wagon",5*SQRT(H47),IF(M47="","",SQRT(R47*K47*SQRT(T47))/(26)))</f>
        <v>0</v>
      </c>
      <c r="X47" s="15" t="e">
        <f>8/Q47</f>
        <v>#DIV/0!</v>
      </c>
      <c r="Y47" s="15" t="e">
        <f>S47/10/K47</f>
        <v>#DIV/0!</v>
      </c>
    </row>
    <row r="48" spans="1:25" x14ac:dyDescent="0.25">
      <c r="A48" s="19">
        <v>1010</v>
      </c>
      <c r="B48" s="1" t="s">
        <v>116</v>
      </c>
      <c r="C48" s="1" t="s">
        <v>646</v>
      </c>
      <c r="D48" s="1" t="str">
        <f>IF(B48="","zzz",LEFT(B48,2))</f>
        <v>BR</v>
      </c>
      <c r="E48" s="1">
        <v>101</v>
      </c>
      <c r="F48" s="1">
        <v>1956</v>
      </c>
      <c r="G48" s="1">
        <v>2003</v>
      </c>
      <c r="H48" s="1">
        <f>IF(F48="","",SQRT(F48-1828))</f>
        <v>11.313708498984761</v>
      </c>
      <c r="I48" s="1">
        <v>2</v>
      </c>
      <c r="K48" s="1">
        <v>65</v>
      </c>
      <c r="M48" s="1" t="s">
        <v>23</v>
      </c>
      <c r="N48" s="1" t="s">
        <v>23</v>
      </c>
      <c r="O48" s="1">
        <f>IF(M48="Steam",1,IF(M48="Electric",2,IF(M48="Diesel",4,IF(M48="Diesel-Electric",3,""))))</f>
        <v>4</v>
      </c>
      <c r="Q48" s="1">
        <v>70</v>
      </c>
      <c r="R48" s="1">
        <v>70</v>
      </c>
      <c r="T48" s="1">
        <v>600</v>
      </c>
      <c r="U48" s="1">
        <f>IF(M48="Wagon",(SQRT(SQRT(T48/27)))*10,IF(T48="","",SQRT(SQRT(T48/27))))</f>
        <v>2.1711852081087688</v>
      </c>
      <c r="V48" s="14">
        <f>IF(I48="","",(H48*SQRT(I48)*U48-(I48*2)+2)*0.985)</f>
        <v>32.2478788797942</v>
      </c>
      <c r="W48" s="14">
        <f>IF(M48="Wagon",5*SQRT(H48),IF(M48="","",SQRT(R48*K48*SQRT(T48))/(26)))</f>
        <v>12.840151942952174</v>
      </c>
      <c r="X48" s="15">
        <f>8/Q48</f>
        <v>0.11428571428571428</v>
      </c>
      <c r="Y48" s="15">
        <f>S48/10/K48</f>
        <v>0</v>
      </c>
    </row>
    <row r="49" spans="1:25" x14ac:dyDescent="0.25">
      <c r="A49" s="19">
        <v>1013</v>
      </c>
      <c r="B49" s="1" t="s">
        <v>117</v>
      </c>
      <c r="C49" s="1" t="s">
        <v>647</v>
      </c>
      <c r="D49" s="1" t="str">
        <f>IF(B49="","zzz",LEFT(B49,2))</f>
        <v>BR</v>
      </c>
      <c r="E49" s="1">
        <v>101</v>
      </c>
      <c r="F49" s="1">
        <v>1956</v>
      </c>
      <c r="G49" s="1">
        <v>2003</v>
      </c>
      <c r="H49" s="1">
        <f>IF(F49="","",SQRT(F49-1828))</f>
        <v>11.313708498984761</v>
      </c>
      <c r="I49" s="1">
        <v>3</v>
      </c>
      <c r="K49" s="1">
        <v>90</v>
      </c>
      <c r="M49" s="1" t="s">
        <v>23</v>
      </c>
      <c r="N49" s="1" t="s">
        <v>23</v>
      </c>
      <c r="O49" s="1">
        <f>IF(M49="Steam",1,IF(M49="Electric",2,IF(M49="Diesel",4,IF(M49="Diesel-Electric",3,""))))</f>
        <v>4</v>
      </c>
      <c r="Q49" s="1">
        <v>70</v>
      </c>
      <c r="R49" s="1">
        <v>70</v>
      </c>
      <c r="T49" s="1">
        <v>600</v>
      </c>
      <c r="U49" s="1">
        <f>IF(M49="Wagon",(SQRT(SQRT(T49/27)))*10,IF(T49="","",SQRT(SQRT(T49/27))))</f>
        <v>2.1711852081087688</v>
      </c>
      <c r="V49" s="14">
        <f>IF(I49="","",(H49*SQRT(I49)*U49-(I49*2)+2)*0.985)</f>
        <v>37.968171667926519</v>
      </c>
      <c r="W49" s="14">
        <f>IF(M49="Wagon",5*SQRT(H49),IF(M49="","",SQRT(R49*K49*SQRT(T49))/(26)))</f>
        <v>15.108965841832951</v>
      </c>
      <c r="X49" s="15">
        <f>8/Q49</f>
        <v>0.11428571428571428</v>
      </c>
      <c r="Y49" s="15">
        <f>S49/10/K49</f>
        <v>0</v>
      </c>
    </row>
    <row r="50" spans="1:25" x14ac:dyDescent="0.25">
      <c r="A50" s="19">
        <v>1014</v>
      </c>
      <c r="B50" s="1" t="s">
        <v>118</v>
      </c>
      <c r="C50" s="1" t="s">
        <v>648</v>
      </c>
      <c r="D50" s="1" t="str">
        <f>IF(B50="","zzz",LEFT(B50,2))</f>
        <v>BR</v>
      </c>
      <c r="E50" s="1">
        <v>101</v>
      </c>
      <c r="F50" s="1">
        <v>1956</v>
      </c>
      <c r="G50" s="1">
        <v>2003</v>
      </c>
      <c r="H50" s="1">
        <f>IF(F50="","",SQRT(F50-1828))</f>
        <v>11.313708498984761</v>
      </c>
      <c r="I50" s="1">
        <v>4</v>
      </c>
      <c r="K50" s="1">
        <v>115</v>
      </c>
      <c r="M50" s="1" t="s">
        <v>23</v>
      </c>
      <c r="N50" s="1" t="s">
        <v>23</v>
      </c>
      <c r="O50" s="1">
        <f>IF(M50="Steam",1,IF(M50="Electric",2,IF(M50="Diesel",4,IF(M50="Diesel-Electric",3,""))))</f>
        <v>4</v>
      </c>
      <c r="Q50" s="1">
        <v>70</v>
      </c>
      <c r="R50" s="1">
        <v>70</v>
      </c>
      <c r="T50" s="1">
        <v>600</v>
      </c>
      <c r="U50" s="1">
        <f>IF(M50="Wagon",(SQRT(SQRT(T50/27)))*10,IF(T50="","",SQRT(SQRT(T50/27))))</f>
        <v>2.1711852081087688</v>
      </c>
      <c r="V50" s="14">
        <f>IF(I50="","",(H50*SQRT(I50)*U50-(I50*2)+2)*0.985)</f>
        <v>42.481388387444845</v>
      </c>
      <c r="W50" s="14">
        <f>IF(M50="Wagon",5*SQRT(H50),IF(M50="","",SQRT(R50*K50*SQRT(T50))/(26)))</f>
        <v>17.07899867384652</v>
      </c>
      <c r="X50" s="15">
        <f>8/Q50</f>
        <v>0.11428571428571428</v>
      </c>
      <c r="Y50" s="15">
        <f>S50/10/K50</f>
        <v>0</v>
      </c>
    </row>
    <row r="51" spans="1:25" x14ac:dyDescent="0.25">
      <c r="A51" s="19">
        <v>1020</v>
      </c>
      <c r="B51" s="1" t="s">
        <v>119</v>
      </c>
      <c r="C51" s="1" t="s">
        <v>655</v>
      </c>
      <c r="D51" s="1" t="str">
        <f>IF(B51="","zzz",LEFT(B51,2))</f>
        <v>BR</v>
      </c>
      <c r="E51" s="1">
        <v>102</v>
      </c>
      <c r="F51" s="1">
        <v>1956</v>
      </c>
      <c r="G51" s="1">
        <v>2003</v>
      </c>
      <c r="H51" s="1">
        <f>IF(F51="","",SQRT(F51-1828))</f>
        <v>11.313708498984761</v>
      </c>
      <c r="I51" s="1">
        <v>2</v>
      </c>
      <c r="K51" s="1">
        <v>58</v>
      </c>
      <c r="M51" s="1" t="s">
        <v>23</v>
      </c>
      <c r="N51" s="1" t="s">
        <v>23</v>
      </c>
      <c r="O51" s="1">
        <f>IF(M51="Steam",1,IF(M51="Electric",2,IF(M51="Diesel",4,IF(M51="Diesel-Electric",3,""))))</f>
        <v>4</v>
      </c>
      <c r="Q51" s="1">
        <v>70</v>
      </c>
      <c r="R51" s="1">
        <v>70</v>
      </c>
      <c r="T51" s="1">
        <v>300</v>
      </c>
      <c r="U51" s="1">
        <f>IF(M51="Wagon",(SQRT(SQRT(T51/27)))*10,IF(T51="","",SQRT(SQRT(T51/27))))</f>
        <v>1.8257418583505538</v>
      </c>
      <c r="V51" s="14">
        <f>IF(I51="","",(H51*SQRT(I51)*U51-(I51*2)+2)*0.985)</f>
        <v>26.803691687604733</v>
      </c>
      <c r="W51" s="14">
        <f>IF(M51="Wagon",5*SQRT(H51),IF(M51="","",SQRT(R51*K51*SQRT(T51))/(26)))</f>
        <v>10.199290988475536</v>
      </c>
      <c r="X51" s="15">
        <f>8/Q51</f>
        <v>0.11428571428571428</v>
      </c>
      <c r="Y51" s="15">
        <f>S51/10/K51</f>
        <v>0</v>
      </c>
    </row>
    <row r="52" spans="1:25" x14ac:dyDescent="0.25">
      <c r="A52" s="19">
        <v>1080</v>
      </c>
      <c r="B52" s="1" t="s">
        <v>125</v>
      </c>
      <c r="D52" s="1" t="str">
        <f>IF(B52="","zzz",LEFT(B52,2))</f>
        <v>BR</v>
      </c>
      <c r="E52" s="1">
        <v>108</v>
      </c>
      <c r="F52" s="1">
        <v>1958</v>
      </c>
      <c r="H52" s="1">
        <f>IF(F52="","",SQRT(F52-1828))</f>
        <v>11.401754250991379</v>
      </c>
      <c r="I52" s="1">
        <v>2</v>
      </c>
      <c r="M52" s="1" t="s">
        <v>23</v>
      </c>
      <c r="N52" s="1" t="s">
        <v>23</v>
      </c>
      <c r="O52" s="1">
        <f>IF(M52="Steam",1,IF(M52="Electric",2,IF(M52="Diesel",4,IF(M52="Diesel-Electric",3,""))))</f>
        <v>4</v>
      </c>
      <c r="T52" s="1">
        <v>600</v>
      </c>
      <c r="U52" s="1">
        <f>IF(M52="Wagon",(SQRT(SQRT(T52/27)))*10,IF(T52="","",SQRT(SQRT(T52/27))))</f>
        <v>2.1711852081087688</v>
      </c>
      <c r="V52" s="14">
        <f>IF(I52="","",(H52*SQRT(I52)*U52-(I52*2)+2)*0.985)</f>
        <v>32.514169891120254</v>
      </c>
      <c r="W52" s="14">
        <f>IF(M52="Wagon",5*SQRT(H52),IF(M52="","",SQRT(R52*K52*SQRT(T52))/(26)))</f>
        <v>0</v>
      </c>
      <c r="X52" s="15" t="e">
        <f>8/Q52</f>
        <v>#DIV/0!</v>
      </c>
      <c r="Y52" s="15" t="e">
        <f>S52/10/K52</f>
        <v>#DIV/0!</v>
      </c>
    </row>
    <row r="53" spans="1:25" x14ac:dyDescent="0.25">
      <c r="A53" s="19">
        <v>1081</v>
      </c>
      <c r="B53" s="1" t="s">
        <v>126</v>
      </c>
      <c r="D53" s="1" t="str">
        <f>IF(B53="","zzz",LEFT(B53,2))</f>
        <v>BR</v>
      </c>
      <c r="E53" s="1">
        <v>108</v>
      </c>
      <c r="F53" s="1">
        <v>1958</v>
      </c>
      <c r="H53" s="1">
        <f>IF(F53="","",SQRT(F53-1828))</f>
        <v>11.401754250991379</v>
      </c>
      <c r="I53" s="1">
        <v>3</v>
      </c>
      <c r="M53" s="1" t="s">
        <v>23</v>
      </c>
      <c r="N53" s="1" t="s">
        <v>23</v>
      </c>
      <c r="O53" s="1">
        <f>IF(M53="Steam",1,IF(M53="Electric",2,IF(M53="Diesel",4,IF(M53="Diesel-Electric",3,""))))</f>
        <v>4</v>
      </c>
      <c r="T53" s="1">
        <v>600</v>
      </c>
      <c r="U53" s="1">
        <f>IF(M53="Wagon",(SQRT(SQRT(T53/27)))*10,IF(T53="","",SQRT(SQRT(T53/27))))</f>
        <v>2.1711852081087688</v>
      </c>
      <c r="V53" s="14">
        <f>IF(I53="","",(H53*SQRT(I53)*U53-(I53*2)+2)*0.985)</f>
        <v>38.294310218345778</v>
      </c>
      <c r="W53" s="14">
        <f>IF(M53="Wagon",5*SQRT(H53),IF(M53="","",SQRT(R53*K53*SQRT(T53))/(26)))</f>
        <v>0</v>
      </c>
      <c r="X53" s="15" t="e">
        <f>8/Q53</f>
        <v>#DIV/0!</v>
      </c>
      <c r="Y53" s="15" t="e">
        <f>S53/10/K53</f>
        <v>#DIV/0!</v>
      </c>
    </row>
    <row r="54" spans="1:25" x14ac:dyDescent="0.25">
      <c r="A54" s="19">
        <v>1082</v>
      </c>
      <c r="B54" s="1" t="s">
        <v>127</v>
      </c>
      <c r="D54" s="1" t="str">
        <f>IF(B54="","zzz",LEFT(B54,2))</f>
        <v>BR</v>
      </c>
      <c r="E54" s="1">
        <v>108</v>
      </c>
      <c r="F54" s="1">
        <v>1958</v>
      </c>
      <c r="H54" s="1">
        <f>IF(F54="","",SQRT(F54-1828))</f>
        <v>11.401754250991379</v>
      </c>
      <c r="I54" s="1">
        <v>4</v>
      </c>
      <c r="M54" s="1" t="s">
        <v>23</v>
      </c>
      <c r="N54" s="1" t="s">
        <v>23</v>
      </c>
      <c r="O54" s="1">
        <f>IF(M54="Steam",1,IF(M54="Electric",2,IF(M54="Diesel",4,IF(M54="Diesel-Electric",3,""))))</f>
        <v>4</v>
      </c>
      <c r="T54" s="1">
        <v>600</v>
      </c>
      <c r="U54" s="1">
        <f>IF(M54="Wagon",(SQRT(SQRT(T54/27)))*10,IF(T54="","",SQRT(SQRT(T54/27))))</f>
        <v>2.1711852081087688</v>
      </c>
      <c r="V54" s="14">
        <f>IF(I54="","",(H54*SQRT(I54)*U54-(I54*2)+2)*0.985)</f>
        <v>42.857980747200202</v>
      </c>
      <c r="W54" s="14">
        <f>IF(M54="Wagon",5*SQRT(H54),IF(M54="","",SQRT(R54*K54*SQRT(T54))/(26)))</f>
        <v>0</v>
      </c>
      <c r="X54" s="15" t="e">
        <f>8/Q54</f>
        <v>#DIV/0!</v>
      </c>
      <c r="Y54" s="15" t="e">
        <f>S54/10/K54</f>
        <v>#DIV/0!</v>
      </c>
    </row>
    <row r="55" spans="1:25" x14ac:dyDescent="0.25">
      <c r="A55" s="19">
        <v>1083</v>
      </c>
      <c r="B55" s="1" t="s">
        <v>360</v>
      </c>
      <c r="C55" s="1" t="s">
        <v>755</v>
      </c>
      <c r="D55" s="1" t="str">
        <f>IF(B55="","zzz",LEFT(B55,2))</f>
        <v>BR</v>
      </c>
      <c r="E55" s="1">
        <v>10800</v>
      </c>
      <c r="F55" s="1">
        <v>1950</v>
      </c>
      <c r="G55" s="1">
        <v>1959</v>
      </c>
      <c r="H55" s="1">
        <f>IF(F55="","",SQRT(F55-1828))</f>
        <v>11.045361017187261</v>
      </c>
      <c r="I55" s="1">
        <v>1</v>
      </c>
      <c r="J55" s="1">
        <v>4</v>
      </c>
      <c r="K55" s="1">
        <v>71</v>
      </c>
      <c r="L55" s="1">
        <v>0</v>
      </c>
      <c r="M55" s="1" t="s">
        <v>182</v>
      </c>
      <c r="N55" s="1" t="s">
        <v>23</v>
      </c>
      <c r="O55" s="1">
        <f>IF(M55="Steam",1,IF(M55="Electric",2,IF(M55="Diesel",4,IF(M55="Diesel-Electric",3,""))))</f>
        <v>3</v>
      </c>
      <c r="Q55" s="1">
        <v>110</v>
      </c>
      <c r="R55" s="1">
        <v>110</v>
      </c>
      <c r="T55" s="1">
        <v>827</v>
      </c>
      <c r="U55" s="1">
        <f>IF(M55="Wagon",(SQRT(SQRT(T55/27)))*10,IF(T55="","",SQRT(SQRT(T55/27))))</f>
        <v>2.3525314408490341</v>
      </c>
      <c r="V55" s="14">
        <f>IF(I55="","",(H55*SQRT(I55)*U55-(I55*2)+2)*0.985)</f>
        <v>25.594790682434382</v>
      </c>
      <c r="W55" s="14">
        <f>IF(M55="Wagon",5*SQRT(H55),IF(M55="","",SQRT(R55*K55*SQRT(T55))/(26)))</f>
        <v>18.227560414289595</v>
      </c>
      <c r="X55" s="15">
        <f>8/Q55</f>
        <v>7.2727272727272724E-2</v>
      </c>
      <c r="Y55" s="15">
        <f>S55/10/K55</f>
        <v>0</v>
      </c>
    </row>
    <row r="56" spans="1:25" x14ac:dyDescent="0.25">
      <c r="A56" s="18">
        <v>1100</v>
      </c>
      <c r="B56" s="1" t="s">
        <v>35</v>
      </c>
      <c r="C56" s="1" t="s">
        <v>756</v>
      </c>
      <c r="D56" s="1" t="str">
        <f>IF(B56="","zzz",LEFT(B56,2))</f>
        <v>BR</v>
      </c>
      <c r="E56" s="1">
        <v>11</v>
      </c>
      <c r="F56" s="1">
        <v>1945</v>
      </c>
      <c r="G56" s="1">
        <v>1972</v>
      </c>
      <c r="H56" s="1">
        <f>IF(F56="","",SQRT(F56-1828))</f>
        <v>10.816653826391969</v>
      </c>
      <c r="I56" s="1">
        <v>1</v>
      </c>
      <c r="J56" s="1">
        <v>5</v>
      </c>
      <c r="K56" s="1">
        <v>48</v>
      </c>
      <c r="L56" s="1">
        <v>0</v>
      </c>
      <c r="M56" s="1" t="s">
        <v>23</v>
      </c>
      <c r="N56" s="1" t="s">
        <v>23</v>
      </c>
      <c r="O56" s="1">
        <f>IF(M56="Steam",1,IF(M56="Electric",2,IF(M56="Diesel",4,IF(M56="Diesel-Electric",3,""))))</f>
        <v>4</v>
      </c>
      <c r="P56" s="1" t="s">
        <v>24</v>
      </c>
      <c r="Q56" s="1">
        <v>32</v>
      </c>
      <c r="R56" s="1">
        <v>32</v>
      </c>
      <c r="S56" s="1">
        <v>115.2</v>
      </c>
      <c r="T56" s="1">
        <v>350</v>
      </c>
      <c r="U56" s="1">
        <f>IF(M56="Wagon",(SQRT(SQRT(T56/27)))*10,IF(T56="","",SQRT(SQRT(T56/27))))</f>
        <v>1.8974750325407388</v>
      </c>
      <c r="V56" s="14">
        <f>IF(I56="","",(H56*SQRT(I56)*U56-(I56*2)+2)*0.985)</f>
        <v>20.216465612646783</v>
      </c>
      <c r="W56" s="14">
        <f>IF(M56="Wagon",5*SQRT(H56),IF(M56="","",SQRT(R56*K56*SQRT(T56))/(26)))</f>
        <v>6.5198750226732045</v>
      </c>
      <c r="X56" s="15">
        <f>8/Q56</f>
        <v>0.25</v>
      </c>
      <c r="Y56" s="15">
        <f>S56/10/K56</f>
        <v>0.24</v>
      </c>
    </row>
    <row r="57" spans="1:25" x14ac:dyDescent="0.25">
      <c r="A57" s="19">
        <v>1101</v>
      </c>
      <c r="B57" s="1" t="s">
        <v>129</v>
      </c>
      <c r="D57" s="1" t="str">
        <f>IF(B57="","zzz",LEFT(B57,2))</f>
        <v>BR</v>
      </c>
      <c r="E57" s="1">
        <v>110</v>
      </c>
      <c r="F57" s="1">
        <v>1961</v>
      </c>
      <c r="H57" s="1">
        <f>IF(F57="","",SQRT(F57-1828))</f>
        <v>11.532562594670797</v>
      </c>
      <c r="I57" s="1">
        <v>3</v>
      </c>
      <c r="M57" s="1" t="s">
        <v>23</v>
      </c>
      <c r="N57" s="1" t="s">
        <v>23</v>
      </c>
      <c r="O57" s="1">
        <f>IF(M57="Steam",1,IF(M57="Electric",2,IF(M57="Diesel",4,IF(M57="Diesel-Electric",3,""))))</f>
        <v>4</v>
      </c>
      <c r="T57" s="1">
        <v>720</v>
      </c>
      <c r="U57" s="1">
        <f>IF(M57="Wagon",(SQRT(SQRT(T57/27)))*10,IF(T57="","",SQRT(SQRT(T57/27))))</f>
        <v>2.2724387329349987</v>
      </c>
      <c r="V57" s="14">
        <f>IF(I57="","",(H57*SQRT(I57)*U57-(I57*2)+2)*0.985)</f>
        <v>40.771049216982327</v>
      </c>
      <c r="W57" s="14">
        <f>IF(M57="Wagon",5*SQRT(H57),IF(M57="","",SQRT(R57*K57*SQRT(T57))/(26)))</f>
        <v>0</v>
      </c>
      <c r="X57" s="15" t="e">
        <f>8/Q57</f>
        <v>#DIV/0!</v>
      </c>
      <c r="Y57" s="15" t="e">
        <f>S57/10/K57</f>
        <v>#DIV/0!</v>
      </c>
    </row>
    <row r="58" spans="1:25" x14ac:dyDescent="0.25">
      <c r="A58" s="19">
        <v>1110</v>
      </c>
      <c r="B58" s="1" t="s">
        <v>130</v>
      </c>
      <c r="C58" s="1" t="s">
        <v>652</v>
      </c>
      <c r="D58" s="1" t="str">
        <f>IF(B58="","zzz",LEFT(B58,2))</f>
        <v>BR</v>
      </c>
      <c r="E58" s="1">
        <v>111</v>
      </c>
      <c r="F58" s="1">
        <v>1957</v>
      </c>
      <c r="G58" s="1">
        <v>1989</v>
      </c>
      <c r="H58" s="1">
        <f>IF(F58="","",SQRT(F58-1828))</f>
        <v>11.357816691600547</v>
      </c>
      <c r="I58" s="1">
        <v>3</v>
      </c>
      <c r="K58" s="1">
        <v>91</v>
      </c>
      <c r="L58" s="1">
        <v>188</v>
      </c>
      <c r="M58" s="1" t="s">
        <v>23</v>
      </c>
      <c r="N58" s="1" t="s">
        <v>23</v>
      </c>
      <c r="O58" s="1">
        <f>IF(M58="Steam",1,IF(M58="Electric",2,IF(M58="Diesel",4,IF(M58="Diesel-Electric",3,""))))</f>
        <v>4</v>
      </c>
      <c r="Q58" s="1">
        <v>70</v>
      </c>
      <c r="R58" s="1">
        <v>70</v>
      </c>
      <c r="T58" s="1">
        <v>720</v>
      </c>
      <c r="U58" s="1">
        <f>IF(M58="Wagon",(SQRT(SQRT(T58/27)))*10,IF(T58="","",SQRT(SQRT(T58/27))))</f>
        <v>2.2724387329349987</v>
      </c>
      <c r="V58" s="14">
        <f>IF(I58="","",(H58*SQRT(I58)*U58-(I58*2)+2)*0.985)</f>
        <v>40.093569896276072</v>
      </c>
      <c r="W58" s="14">
        <f>IF(M58="Wagon",5*SQRT(H58),IF(M58="","",SQRT(R58*K58*SQRT(T58))/(26)))</f>
        <v>15.901185071764768</v>
      </c>
      <c r="X58" s="15">
        <f>8/Q58</f>
        <v>0.11428571428571428</v>
      </c>
      <c r="Y58" s="15">
        <f>S58/10/K58</f>
        <v>0</v>
      </c>
    </row>
    <row r="59" spans="1:25" x14ac:dyDescent="0.25">
      <c r="A59" s="19">
        <v>1111</v>
      </c>
      <c r="B59" s="1" t="s">
        <v>651</v>
      </c>
      <c r="C59" s="1" t="s">
        <v>653</v>
      </c>
      <c r="D59" s="1" t="str">
        <f>IF(B59="","zzz",LEFT(B59,2))</f>
        <v>BR</v>
      </c>
      <c r="E59" s="1">
        <v>111</v>
      </c>
      <c r="F59" s="1">
        <v>1957</v>
      </c>
      <c r="G59" s="1">
        <v>1989</v>
      </c>
      <c r="H59" s="1">
        <f>IF(F59="","",SQRT(F59-1828))</f>
        <v>11.357816691600547</v>
      </c>
      <c r="I59" s="1">
        <v>2</v>
      </c>
      <c r="K59" s="1">
        <v>66</v>
      </c>
      <c r="L59" s="1">
        <v>117</v>
      </c>
      <c r="M59" s="1" t="s">
        <v>23</v>
      </c>
      <c r="N59" s="1" t="s">
        <v>23</v>
      </c>
      <c r="O59" s="1">
        <f>IF(M59="Steam",1,IF(M59="Electric",2,IF(M59="Diesel",4,IF(M59="Diesel-Electric",3,""))))</f>
        <v>4</v>
      </c>
      <c r="Q59" s="1">
        <v>70</v>
      </c>
      <c r="R59" s="1">
        <v>70</v>
      </c>
      <c r="T59" s="1">
        <v>720</v>
      </c>
      <c r="U59" s="1">
        <f>IF(M59="Wagon",(SQRT(SQRT(T59/27)))*10,IF(T59="","",SQRT(SQRT(T59/27))))</f>
        <v>2.2724387329349987</v>
      </c>
      <c r="V59" s="14">
        <f>IF(I59="","",(H59*SQRT(I59)*U59-(I59*2)+2)*0.985)</f>
        <v>33.98325926635146</v>
      </c>
      <c r="W59" s="14">
        <f>IF(M59="Wagon",5*SQRT(H59),IF(M59="","",SQRT(R59*K59*SQRT(T59))/(26)))</f>
        <v>13.541936216727347</v>
      </c>
      <c r="X59" s="15">
        <f>8/Q59</f>
        <v>0.11428571428571428</v>
      </c>
      <c r="Y59" s="15">
        <f>S59/10/K59</f>
        <v>0</v>
      </c>
    </row>
    <row r="60" spans="1:25" x14ac:dyDescent="0.25">
      <c r="A60" s="19">
        <v>1112</v>
      </c>
      <c r="B60" s="1" t="s">
        <v>650</v>
      </c>
      <c r="C60" s="1" t="s">
        <v>654</v>
      </c>
      <c r="D60" s="1" t="str">
        <f>IF(B60="","zzz",LEFT(B60,2))</f>
        <v>BR</v>
      </c>
      <c r="E60" s="1">
        <v>111</v>
      </c>
      <c r="F60" s="1">
        <v>1957</v>
      </c>
      <c r="G60" s="1">
        <v>1989</v>
      </c>
      <c r="H60" s="1">
        <f>IF(F60="","",SQRT(F60-1828))</f>
        <v>11.357816691600547</v>
      </c>
      <c r="I60" s="1">
        <v>4</v>
      </c>
      <c r="K60" s="1">
        <v>116</v>
      </c>
      <c r="L60" s="1">
        <v>259</v>
      </c>
      <c r="M60" s="1" t="s">
        <v>23</v>
      </c>
      <c r="N60" s="1" t="s">
        <v>23</v>
      </c>
      <c r="O60" s="1">
        <f>IF(M60="Steam",1,IF(M60="Electric",2,IF(M60="Diesel",4,IF(M60="Diesel-Electric",3,""))))</f>
        <v>4</v>
      </c>
      <c r="Q60" s="1">
        <v>70</v>
      </c>
      <c r="R60" s="1">
        <v>70</v>
      </c>
      <c r="T60" s="1">
        <v>720</v>
      </c>
      <c r="U60" s="1">
        <f>IF(M60="Wagon",(SQRT(SQRT(T60/27)))*10,IF(T60="","",SQRT(SQRT(T60/27))))</f>
        <v>2.2724387329349987</v>
      </c>
      <c r="V60" s="14">
        <f>IF(I60="","",(H60*SQRT(I60)*U60-(I60*2)+2)*0.985)</f>
        <v>44.935586865990388</v>
      </c>
      <c r="W60" s="14">
        <f>IF(M60="Wagon",5*SQRT(H60),IF(M60="","",SQRT(R60*K60*SQRT(T60))/(26)))</f>
        <v>17.953031411856816</v>
      </c>
      <c r="X60" s="15">
        <f>8/Q60</f>
        <v>0.11428571428571428</v>
      </c>
      <c r="Y60" s="15">
        <f>S60/10/K60</f>
        <v>0</v>
      </c>
    </row>
    <row r="61" spans="1:25" x14ac:dyDescent="0.25">
      <c r="A61" s="19">
        <v>1200</v>
      </c>
      <c r="B61" s="1" t="s">
        <v>36</v>
      </c>
      <c r="C61" s="1" t="s">
        <v>757</v>
      </c>
      <c r="D61" s="1" t="str">
        <f>IF(B61="","zzz",LEFT(B61,2))</f>
        <v>BR</v>
      </c>
      <c r="E61" s="1">
        <v>12</v>
      </c>
      <c r="F61" s="1">
        <v>1949</v>
      </c>
      <c r="G61" s="1">
        <v>1971</v>
      </c>
      <c r="H61" s="1">
        <f>IF(F61="","",SQRT(F61-1828))</f>
        <v>11</v>
      </c>
      <c r="I61" s="1">
        <v>1</v>
      </c>
      <c r="J61" s="1">
        <v>5</v>
      </c>
      <c r="K61" s="1">
        <v>49</v>
      </c>
      <c r="L61" s="1">
        <v>0</v>
      </c>
      <c r="M61" s="1" t="s">
        <v>23</v>
      </c>
      <c r="N61" s="1" t="s">
        <v>23</v>
      </c>
      <c r="O61" s="1">
        <f>IF(M61="Steam",1,IF(M61="Electric",2,IF(M61="Diesel",4,IF(M61="Diesel-Electric",3,""))))</f>
        <v>4</v>
      </c>
      <c r="P61" s="1" t="s">
        <v>24</v>
      </c>
      <c r="Q61" s="1">
        <v>44</v>
      </c>
      <c r="R61" s="1">
        <v>44</v>
      </c>
      <c r="S61" s="1">
        <v>109.4</v>
      </c>
      <c r="T61" s="1">
        <v>350</v>
      </c>
      <c r="U61" s="1">
        <f>IF(M61="Wagon",(SQRT(SQRT(T61/27)))*10,IF(T61="","",SQRT(SQRT(T61/27))))</f>
        <v>1.8974750325407388</v>
      </c>
      <c r="V61" s="14">
        <f>IF(I61="","",(H61*SQRT(I61)*U61-(I61*2)+2)*0.985)</f>
        <v>20.559141977578907</v>
      </c>
      <c r="W61" s="14">
        <f>IF(M61="Wagon",5*SQRT(H61),IF(M61="","",SQRT(R61*K61*SQRT(T61))/(26)))</f>
        <v>7.7244584488201475</v>
      </c>
      <c r="X61" s="15">
        <f>8/Q61</f>
        <v>0.18181818181818182</v>
      </c>
      <c r="Y61" s="15">
        <f>S61/10/K61</f>
        <v>0.22326530612244899</v>
      </c>
    </row>
    <row r="62" spans="1:25" x14ac:dyDescent="0.25">
      <c r="A62" s="19">
        <v>1300</v>
      </c>
      <c r="B62" s="1" t="s">
        <v>37</v>
      </c>
      <c r="C62" s="1" t="s">
        <v>758</v>
      </c>
      <c r="D62" s="1" t="str">
        <f>IF(B62="","zzz",LEFT(B62,2))</f>
        <v>BR</v>
      </c>
      <c r="E62" s="1">
        <v>13</v>
      </c>
      <c r="F62" s="1">
        <v>1965</v>
      </c>
      <c r="G62" s="1">
        <v>1985</v>
      </c>
      <c r="H62" s="1">
        <f>IF(F62="","",SQRT(F62-1828))</f>
        <v>11.704699910719626</v>
      </c>
      <c r="I62" s="1">
        <v>2</v>
      </c>
      <c r="J62" s="1">
        <v>8</v>
      </c>
      <c r="K62" s="1">
        <v>122</v>
      </c>
      <c r="L62" s="1">
        <v>0</v>
      </c>
      <c r="M62" s="6" t="s">
        <v>23</v>
      </c>
      <c r="N62" s="6" t="s">
        <v>23</v>
      </c>
      <c r="O62" s="1">
        <f>IF(M62="Steam",1,IF(M62="Electric",2,IF(M62="Diesel",4,IF(M62="Diesel-Electric",3,""))))</f>
        <v>4</v>
      </c>
      <c r="P62" s="1" t="s">
        <v>24</v>
      </c>
      <c r="Q62" s="1">
        <v>32</v>
      </c>
      <c r="R62" s="1">
        <v>32</v>
      </c>
      <c r="S62" s="1">
        <v>311.39999999999998</v>
      </c>
      <c r="T62" s="1">
        <v>700</v>
      </c>
      <c r="U62" s="1">
        <f>IF(M62="Wagon",(SQRT(SQRT(T62/27)))*10,IF(T62="","",SQRT(SQRT(T62/27))))</f>
        <v>2.2564908092374663</v>
      </c>
      <c r="V62" s="14">
        <f>IF(I62="","",(H62*SQRT(I62)*U62-(I62*2)+2)*0.985)</f>
        <v>34.821295528470941</v>
      </c>
      <c r="W62" s="14">
        <f>IF(M62="Wagon",5*SQRT(H62),IF(M62="","",SQRT(R62*K62*SQRT(T62))/(26)))</f>
        <v>12.361070020321076</v>
      </c>
      <c r="X62" s="15">
        <f>8/Q62</f>
        <v>0.25</v>
      </c>
      <c r="Y62" s="15">
        <f>S62/10/K62</f>
        <v>0.25524590163934424</v>
      </c>
    </row>
    <row r="63" spans="1:25" x14ac:dyDescent="0.25">
      <c r="A63" s="19">
        <v>1400</v>
      </c>
      <c r="B63" s="1" t="s">
        <v>38</v>
      </c>
      <c r="C63" s="1" t="s">
        <v>759</v>
      </c>
      <c r="D63" s="1" t="str">
        <f>IF(B63="","zzz",LEFT(B63,2))</f>
        <v>BR</v>
      </c>
      <c r="E63" s="1">
        <v>14</v>
      </c>
      <c r="F63" s="1">
        <v>1964</v>
      </c>
      <c r="G63" s="1">
        <v>1969</v>
      </c>
      <c r="H63" s="1">
        <f>IF(F63="","",SQRT(F63-1828))</f>
        <v>11.661903789690601</v>
      </c>
      <c r="I63" s="1">
        <v>1</v>
      </c>
      <c r="J63" s="1">
        <v>4</v>
      </c>
      <c r="K63" s="1">
        <v>49</v>
      </c>
      <c r="L63" s="1">
        <v>0</v>
      </c>
      <c r="M63" s="1" t="s">
        <v>23</v>
      </c>
      <c r="N63" s="1" t="s">
        <v>23</v>
      </c>
      <c r="O63" s="1">
        <f>IF(M63="Steam",1,IF(M63="Electric",2,IF(M63="Diesel",4,IF(M63="Diesel-Electric",3,""))))</f>
        <v>4</v>
      </c>
      <c r="P63" s="1" t="s">
        <v>24</v>
      </c>
      <c r="Q63" s="1">
        <v>64</v>
      </c>
      <c r="R63" s="1">
        <v>64</v>
      </c>
      <c r="S63" s="1">
        <v>137.5</v>
      </c>
      <c r="T63" s="1">
        <v>650</v>
      </c>
      <c r="U63" s="1">
        <f>IF(M63="Wagon",(SQRT(SQRT(T63/27)))*10,IF(T63="","",SQRT(SQRT(T63/27))))</f>
        <v>2.2150697087510771</v>
      </c>
      <c r="V63" s="14">
        <f>IF(I63="","",(H63*SQRT(I63)*U63-(I63*2)+2)*0.985)</f>
        <v>25.444450883449349</v>
      </c>
      <c r="W63" s="14">
        <f>IF(M63="Wagon",5*SQRT(H63),IF(M63="","",SQRT(R63*K63*SQRT(T63))/(26)))</f>
        <v>10.875344378219665</v>
      </c>
      <c r="X63" s="15">
        <f>8/Q63</f>
        <v>0.125</v>
      </c>
      <c r="Y63" s="15">
        <f>S63/10/K63</f>
        <v>0.28061224489795916</v>
      </c>
    </row>
    <row r="64" spans="1:25" x14ac:dyDescent="0.25">
      <c r="A64" s="19">
        <v>1401</v>
      </c>
      <c r="B64" s="1" t="s">
        <v>153</v>
      </c>
      <c r="C64" s="1" t="s">
        <v>659</v>
      </c>
      <c r="D64" s="1" t="str">
        <f>IF(B64="","zzz",LEFT(B64,2))</f>
        <v>BR</v>
      </c>
      <c r="E64" s="1">
        <v>140</v>
      </c>
      <c r="F64" s="1">
        <v>1980</v>
      </c>
      <c r="G64" s="1">
        <v>1986</v>
      </c>
      <c r="H64" s="1">
        <f>IF(F64="","",SQRT(F64-1828))</f>
        <v>12.328828005937952</v>
      </c>
      <c r="I64" s="1">
        <v>2</v>
      </c>
      <c r="K64" s="1">
        <v>46</v>
      </c>
      <c r="L64" s="1">
        <v>102</v>
      </c>
      <c r="M64" s="1" t="s">
        <v>23</v>
      </c>
      <c r="N64" s="1" t="s">
        <v>23</v>
      </c>
      <c r="O64" s="1">
        <f>IF(M64="Steam",1,IF(M64="Electric",2,IF(M64="Diesel",4,IF(M64="Diesel-Electric",3,""))))</f>
        <v>4</v>
      </c>
      <c r="Q64" s="1">
        <v>121</v>
      </c>
      <c r="R64" s="1">
        <v>121</v>
      </c>
      <c r="T64" s="1">
        <v>410</v>
      </c>
      <c r="U64" s="1">
        <f>IF(M64="Wagon",(SQRT(SQRT(T64/27)))*10,IF(T64="","",SQRT(SQRT(T64/27))))</f>
        <v>1.9740357937062269</v>
      </c>
      <c r="V64" s="14">
        <f>IF(I64="","",(H64*SQRT(I64)*U64-(I64*2)+2)*0.985)</f>
        <v>31.932212790648336</v>
      </c>
      <c r="W64" s="14">
        <f>IF(M64="Wagon",5*SQRT(H64),IF(M64="","",SQRT(R64*K64*SQRT(T64))/(26)))</f>
        <v>12.912020806651551</v>
      </c>
      <c r="X64" s="15">
        <f>8/Q64</f>
        <v>6.6115702479338845E-2</v>
      </c>
      <c r="Y64" s="15">
        <f>S64/10/K64</f>
        <v>0</v>
      </c>
    </row>
    <row r="65" spans="1:25" x14ac:dyDescent="0.25">
      <c r="A65" s="19">
        <v>1410</v>
      </c>
      <c r="B65" s="1" t="s">
        <v>154</v>
      </c>
      <c r="C65" s="1" t="s">
        <v>656</v>
      </c>
      <c r="D65" s="1" t="str">
        <f>IF(B65="","zzz",LEFT(B65,2))</f>
        <v>BR</v>
      </c>
      <c r="E65" s="1">
        <v>141</v>
      </c>
      <c r="F65" s="1">
        <v>1984</v>
      </c>
      <c r="G65" s="1">
        <v>1997</v>
      </c>
      <c r="H65" s="1">
        <f>IF(F65="","",SQRT(F65-1828))</f>
        <v>12.489995996796797</v>
      </c>
      <c r="I65" s="1">
        <v>2</v>
      </c>
      <c r="K65" s="1">
        <v>53</v>
      </c>
      <c r="L65" s="1">
        <v>94</v>
      </c>
      <c r="M65" s="1" t="s">
        <v>23</v>
      </c>
      <c r="N65" s="1" t="s">
        <v>23</v>
      </c>
      <c r="O65" s="1">
        <f>IF(M65="Steam",1,IF(M65="Electric",2,IF(M65="Diesel",4,IF(M65="Diesel-Electric",3,""))))</f>
        <v>4</v>
      </c>
      <c r="Q65" s="1">
        <v>121</v>
      </c>
      <c r="R65" s="1">
        <v>121</v>
      </c>
      <c r="T65" s="1">
        <v>410</v>
      </c>
      <c r="U65" s="1">
        <f>IF(M65="Wagon",(SQRT(SQRT(T65/27)))*10,IF(T65="","",SQRT(SQRT(T65/27))))</f>
        <v>1.9740357937062269</v>
      </c>
      <c r="V65" s="14">
        <f>IF(I65="","",(H65*SQRT(I65)*U65-(I65*2)+2)*0.985)</f>
        <v>32.37539778102262</v>
      </c>
      <c r="W65" s="14">
        <f>IF(M65="Wagon",5*SQRT(H65),IF(M65="","",SQRT(R65*K65*SQRT(T65))/(26)))</f>
        <v>13.859681053410579</v>
      </c>
      <c r="X65" s="15">
        <f>8/Q65</f>
        <v>6.6115702479338845E-2</v>
      </c>
      <c r="Y65" s="15">
        <f>S65/10/K65</f>
        <v>0</v>
      </c>
    </row>
    <row r="66" spans="1:25" x14ac:dyDescent="0.25">
      <c r="A66" s="19">
        <v>1420</v>
      </c>
      <c r="B66" s="1" t="s">
        <v>155</v>
      </c>
      <c r="C66" s="1" t="s">
        <v>657</v>
      </c>
      <c r="D66" s="1" t="str">
        <f>IF(B66="","zzz",LEFT(B66,2))</f>
        <v>BR</v>
      </c>
      <c r="E66" s="1">
        <v>142</v>
      </c>
      <c r="F66" s="1">
        <v>1985</v>
      </c>
      <c r="G66" s="1">
        <v>2020</v>
      </c>
      <c r="H66" s="1">
        <f>IF(F66="","",SQRT(F66-1828))</f>
        <v>12.529964086141668</v>
      </c>
      <c r="I66" s="1">
        <v>2</v>
      </c>
      <c r="K66" s="1">
        <v>43</v>
      </c>
      <c r="L66" s="1">
        <v>102</v>
      </c>
      <c r="M66" s="1" t="s">
        <v>23</v>
      </c>
      <c r="N66" s="1" t="s">
        <v>23</v>
      </c>
      <c r="O66" s="1">
        <f>IF(M66="Steam",1,IF(M66="Electric",2,IF(M66="Diesel",4,IF(M66="Diesel-Electric",3,""))))</f>
        <v>4</v>
      </c>
      <c r="Q66" s="1">
        <v>121</v>
      </c>
      <c r="R66" s="1">
        <v>121</v>
      </c>
      <c r="T66" s="1">
        <v>400</v>
      </c>
      <c r="U66" s="1">
        <f>IF(M66="Wagon",(SQRT(SQRT(T66/27)))*10,IF(T66="","",SQRT(SQRT(T66/27))))</f>
        <v>1.9618873042551412</v>
      </c>
      <c r="V66" s="14">
        <f>IF(I66="","",(H66*SQRT(I66)*U66-(I66*2)+2)*0.985)</f>
        <v>32.273260630017354</v>
      </c>
      <c r="W66" s="14">
        <f>IF(M66="Wagon",5*SQRT(H66),IF(M66="","",SQRT(R66*K66*SQRT(T66))/(26)))</f>
        <v>12.407050868058999</v>
      </c>
      <c r="X66" s="15">
        <f>8/Q66</f>
        <v>6.6115702479338845E-2</v>
      </c>
      <c r="Y66" s="15">
        <f>S66/10/K66</f>
        <v>0</v>
      </c>
    </row>
    <row r="67" spans="1:25" x14ac:dyDescent="0.25">
      <c r="A67" s="19">
        <v>1421</v>
      </c>
      <c r="B67" s="1" t="s">
        <v>660</v>
      </c>
      <c r="C67" s="1" t="s">
        <v>661</v>
      </c>
      <c r="D67" s="1" t="str">
        <f>IF(B67="","zzz",LEFT(B67,2))</f>
        <v>BR</v>
      </c>
      <c r="E67" s="1">
        <v>142</v>
      </c>
      <c r="F67" s="1">
        <v>1997</v>
      </c>
      <c r="G67" s="1">
        <v>2020</v>
      </c>
      <c r="H67" s="1">
        <f>IF(F67="","",SQRT(F67-1828))</f>
        <v>13</v>
      </c>
      <c r="I67" s="1">
        <v>2</v>
      </c>
      <c r="K67" s="1">
        <v>50</v>
      </c>
      <c r="L67" s="1">
        <v>121</v>
      </c>
      <c r="M67" s="1" t="s">
        <v>23</v>
      </c>
      <c r="N67" s="1" t="s">
        <v>23</v>
      </c>
      <c r="Q67" s="1">
        <v>121</v>
      </c>
      <c r="R67" s="1">
        <v>121</v>
      </c>
      <c r="T67" s="1">
        <v>450</v>
      </c>
      <c r="U67" s="1">
        <f>IF(M67="Wagon",(SQRT(SQRT(T67/27)))*10,IF(T67="","",SQRT(SQRT(T67/27))))</f>
        <v>2.0205155046766237</v>
      </c>
      <c r="V67" s="14">
        <f>IF(I67="","",(H67*SQRT(I67)*U67-(I67*2)+2)*0.985)</f>
        <v>34.619524702293141</v>
      </c>
      <c r="W67" s="14">
        <f>IF(M67="Wagon",5*SQRT(H67),IF(M67="","",SQRT(R67*K67*SQRT(T67))/(26)))</f>
        <v>13.778675359151801</v>
      </c>
      <c r="X67" s="15"/>
      <c r="Y67" s="15">
        <f>S67/10/K67</f>
        <v>0</v>
      </c>
    </row>
    <row r="68" spans="1:25" x14ac:dyDescent="0.25">
      <c r="A68" s="19">
        <v>1430</v>
      </c>
      <c r="B68" s="1" t="s">
        <v>156</v>
      </c>
      <c r="C68" s="1" t="s">
        <v>658</v>
      </c>
      <c r="D68" s="1" t="str">
        <f>IF(B68="","zzz",LEFT(B68,2))</f>
        <v>BR</v>
      </c>
      <c r="E68" s="1">
        <v>143</v>
      </c>
      <c r="F68" s="1">
        <v>1985</v>
      </c>
      <c r="G68" s="1">
        <v>2021</v>
      </c>
      <c r="H68" s="1">
        <f>IF(F68="","",SQRT(F68-1828))</f>
        <v>12.529964086141668</v>
      </c>
      <c r="I68" s="1">
        <v>2</v>
      </c>
      <c r="J68" s="1">
        <v>1</v>
      </c>
      <c r="K68" s="1">
        <v>50</v>
      </c>
      <c r="L68" s="1">
        <v>122</v>
      </c>
      <c r="M68" s="1" t="s">
        <v>23</v>
      </c>
      <c r="N68" s="1" t="s">
        <v>23</v>
      </c>
      <c r="O68" s="1">
        <f>IF(M68="Steam",1,IF(M68="Electric",2,IF(M68="Diesel",4,IF(M68="Diesel-Electric",3,""))))</f>
        <v>4</v>
      </c>
      <c r="Q68" s="1">
        <v>121</v>
      </c>
      <c r="R68" s="1">
        <v>121</v>
      </c>
      <c r="T68" s="1">
        <v>400</v>
      </c>
      <c r="U68" s="1">
        <f>IF(M68="Wagon",(SQRT(SQRT(T68/27)))*10,IF(T68="","",SQRT(SQRT(T68/27))))</f>
        <v>1.9618873042551412</v>
      </c>
      <c r="V68" s="14">
        <f>IF(I68="","",(H68*SQRT(I68)*U68-(I68*2)+2)*0.985)</f>
        <v>32.273260630017354</v>
      </c>
      <c r="W68" s="14">
        <f>IF(M68="Wagon",5*SQRT(H68),IF(M68="","",SQRT(R68*K68*SQRT(T68))/(26)))</f>
        <v>13.378867023789297</v>
      </c>
      <c r="X68" s="15">
        <f>8/Q68</f>
        <v>6.6115702479338845E-2</v>
      </c>
      <c r="Y68" s="15">
        <f>S68/10/K68</f>
        <v>0</v>
      </c>
    </row>
    <row r="69" spans="1:25" x14ac:dyDescent="0.25">
      <c r="A69" s="19">
        <v>1431</v>
      </c>
      <c r="B69" s="1" t="s">
        <v>662</v>
      </c>
      <c r="C69" s="1" t="s">
        <v>663</v>
      </c>
      <c r="D69" s="1" t="str">
        <f>IF(B69="","zzz",LEFT(B69,2))</f>
        <v>BR</v>
      </c>
      <c r="E69" s="1">
        <v>143</v>
      </c>
      <c r="F69" s="1">
        <v>2001</v>
      </c>
      <c r="G69" s="1">
        <v>2021</v>
      </c>
      <c r="H69" s="1">
        <f>IF(F69="","",SQRT(F69-1828))</f>
        <v>13.152946437965905</v>
      </c>
      <c r="I69" s="1">
        <v>2</v>
      </c>
      <c r="J69" s="1">
        <v>1</v>
      </c>
      <c r="K69" s="1">
        <v>50</v>
      </c>
      <c r="L69" s="1">
        <v>104</v>
      </c>
      <c r="M69" s="1" t="s">
        <v>23</v>
      </c>
      <c r="N69" s="1" t="s">
        <v>23</v>
      </c>
      <c r="Q69" s="1">
        <v>121</v>
      </c>
      <c r="R69" s="1">
        <v>121</v>
      </c>
      <c r="T69" s="1">
        <v>450</v>
      </c>
      <c r="U69" s="1">
        <f>IF(M69="Wagon",(SQRT(SQRT(T69/27)))*10,IF(T69="","",SQRT(SQRT(T69/27))))</f>
        <v>2.0205155046766237</v>
      </c>
      <c r="V69" s="14">
        <f>IF(I69="","",(H69*SQRT(I69)*U69-(I69*2)+2)*0.985)</f>
        <v>35.050004507683994</v>
      </c>
      <c r="W69" s="14">
        <f>IF(M69="Wagon",5*SQRT(H69),IF(M69="","",SQRT(R69*K69*SQRT(T69))/(26)))</f>
        <v>13.778675359151801</v>
      </c>
      <c r="X69" s="15"/>
      <c r="Y69" s="15">
        <f>S69/10/K69</f>
        <v>0</v>
      </c>
    </row>
    <row r="70" spans="1:25" x14ac:dyDescent="0.25">
      <c r="A70" s="19">
        <v>1440</v>
      </c>
      <c r="B70" s="1" t="s">
        <v>157</v>
      </c>
      <c r="D70" s="1" t="str">
        <f>IF(B70="","zzz",LEFT(B70,2))</f>
        <v>BR</v>
      </c>
      <c r="E70" s="1">
        <v>144</v>
      </c>
      <c r="F70" s="1">
        <v>1986</v>
      </c>
      <c r="H70" s="1">
        <f>IF(F70="","",SQRT(F70-1828))</f>
        <v>12.569805089976535</v>
      </c>
      <c r="I70" s="1">
        <v>2</v>
      </c>
      <c r="M70" s="1" t="s">
        <v>23</v>
      </c>
      <c r="N70" s="1" t="s">
        <v>23</v>
      </c>
      <c r="O70" s="1">
        <f>IF(M70="Steam",1,IF(M70="Electric",2,IF(M70="Diesel",4,IF(M70="Diesel-Electric",3,""))))</f>
        <v>4</v>
      </c>
      <c r="T70" s="1">
        <v>450</v>
      </c>
      <c r="U70" s="1">
        <f>IF(M70="Wagon",(SQRT(SQRT(T70/27)))*10,IF(T70="","",SQRT(SQRT(T70/27))))</f>
        <v>2.0205155046766237</v>
      </c>
      <c r="V70" s="14">
        <f>IF(I70="","",(H70*SQRT(I70)*U70-(I70*2)+2)*0.985)</f>
        <v>33.408707218669726</v>
      </c>
      <c r="W70" s="14">
        <f>IF(M70="Wagon",5*SQRT(H70),IF(M70="","",SQRT(R70*K70*SQRT(T70))/(26)))</f>
        <v>0</v>
      </c>
      <c r="X70" s="15" t="e">
        <f>8/Q70</f>
        <v>#DIV/0!</v>
      </c>
      <c r="Y70" s="15" t="e">
        <f>S70/10/K70</f>
        <v>#DIV/0!</v>
      </c>
    </row>
    <row r="71" spans="1:25" x14ac:dyDescent="0.25">
      <c r="A71" s="19">
        <v>1441</v>
      </c>
      <c r="B71" s="1" t="s">
        <v>158</v>
      </c>
      <c r="D71" s="1" t="str">
        <f>IF(B71="","zzz",LEFT(B71,2))</f>
        <v>BR</v>
      </c>
      <c r="E71" s="1">
        <v>144</v>
      </c>
      <c r="F71" s="1">
        <v>1986</v>
      </c>
      <c r="H71" s="1">
        <f>IF(F71="","",SQRT(F71-1828))</f>
        <v>12.569805089976535</v>
      </c>
      <c r="I71" s="1">
        <v>3</v>
      </c>
      <c r="M71" s="1" t="s">
        <v>23</v>
      </c>
      <c r="N71" s="1" t="s">
        <v>23</v>
      </c>
      <c r="O71" s="1">
        <f>IF(M71="Steam",1,IF(M71="Electric",2,IF(M71="Diesel",4,IF(M71="Diesel-Electric",3,""))))</f>
        <v>4</v>
      </c>
      <c r="T71" s="1">
        <v>450</v>
      </c>
      <c r="U71" s="1">
        <f>IF(M71="Wagon",(SQRT(SQRT(T71/27)))*10,IF(T71="","",SQRT(SQRT(T71/27))))</f>
        <v>2.0205155046766237</v>
      </c>
      <c r="V71" s="14">
        <f>IF(I71="","",(H71*SQRT(I71)*U71-(I71*2)+2)*0.985)</f>
        <v>39.389890222530333</v>
      </c>
      <c r="W71" s="14">
        <f>IF(M71="Wagon",5*SQRT(H71),IF(M71="","",SQRT(R71*K71*SQRT(T71))/(26)))</f>
        <v>0</v>
      </c>
      <c r="X71" s="15" t="e">
        <f>8/Q71</f>
        <v>#DIV/0!</v>
      </c>
      <c r="Y71" s="15" t="e">
        <f>S71/10/K71</f>
        <v>#DIV/0!</v>
      </c>
    </row>
    <row r="72" spans="1:25" x14ac:dyDescent="0.25">
      <c r="A72" s="19">
        <v>1500</v>
      </c>
      <c r="B72" s="1" t="s">
        <v>39</v>
      </c>
      <c r="C72" s="1" t="s">
        <v>760</v>
      </c>
      <c r="D72" s="1" t="str">
        <f>IF(B72="","zzz",LEFT(B72,2))</f>
        <v>BR</v>
      </c>
      <c r="E72" s="1">
        <v>15</v>
      </c>
      <c r="F72" s="1">
        <v>1957</v>
      </c>
      <c r="G72" s="1">
        <v>1971</v>
      </c>
      <c r="H72" s="1">
        <f>IF(F72="","",SQRT(F72-1828))</f>
        <v>11.357816691600547</v>
      </c>
      <c r="I72" s="1">
        <v>1</v>
      </c>
      <c r="J72" s="1">
        <v>4</v>
      </c>
      <c r="K72" s="1">
        <v>70</v>
      </c>
      <c r="L72" s="1">
        <v>0</v>
      </c>
      <c r="M72" s="1" t="s">
        <v>23</v>
      </c>
      <c r="N72" s="1" t="s">
        <v>23</v>
      </c>
      <c r="O72" s="1">
        <f>IF(M72="Steam",1,IF(M72="Electric",2,IF(M72="Diesel",4,IF(M72="Diesel-Electric",3,""))))</f>
        <v>4</v>
      </c>
      <c r="P72" s="1" t="s">
        <v>24</v>
      </c>
      <c r="Q72" s="1">
        <v>97</v>
      </c>
      <c r="R72" s="1">
        <v>97</v>
      </c>
      <c r="S72" s="1">
        <v>167</v>
      </c>
      <c r="T72" s="1">
        <v>800</v>
      </c>
      <c r="U72" s="1">
        <f>IF(M72="Wagon",(SQRT(SQRT(T72/27)))*10,IF(T72="","",SQRT(SQRT(T72/27))))</f>
        <v>2.333090341053722</v>
      </c>
      <c r="V72" s="14">
        <f>IF(I72="","",(H72*SQRT(I72)*U72-(I72*2)+2)*0.985)</f>
        <v>26.101330232352499</v>
      </c>
      <c r="W72" s="14">
        <f>IF(M72="Wagon",5*SQRT(H72),IF(M72="","",SQRT(R72*K72*SQRT(T72))/(26)))</f>
        <v>16.855204881959164</v>
      </c>
      <c r="X72" s="15">
        <f>8/Q72</f>
        <v>8.247422680412371E-2</v>
      </c>
      <c r="Y72" s="15">
        <f>S72/10/K72</f>
        <v>0.23857142857142857</v>
      </c>
    </row>
    <row r="73" spans="1:25" x14ac:dyDescent="0.25">
      <c r="A73" s="19">
        <v>1500</v>
      </c>
      <c r="B73" s="1" t="s">
        <v>159</v>
      </c>
      <c r="C73" s="1" t="s">
        <v>761</v>
      </c>
      <c r="D73" s="1" t="str">
        <f>IF(B73="","zzz",LEFT(B73,2))</f>
        <v>BR</v>
      </c>
      <c r="E73" s="1">
        <v>150</v>
      </c>
      <c r="F73" s="1">
        <v>1984</v>
      </c>
      <c r="H73" s="1">
        <f>IF(F73="","",SQRT(F73-1828))</f>
        <v>12.489995996796797</v>
      </c>
      <c r="I73" s="1">
        <v>3</v>
      </c>
      <c r="J73" s="1">
        <v>2</v>
      </c>
      <c r="K73" s="1">
        <v>107</v>
      </c>
      <c r="L73" s="1">
        <v>231</v>
      </c>
      <c r="M73" s="6" t="s">
        <v>23</v>
      </c>
      <c r="N73" s="6" t="s">
        <v>23</v>
      </c>
      <c r="O73" s="1">
        <f>IF(M73="Steam",1,IF(M73="Electric",2,IF(M73="Diesel",4,IF(M73="Diesel-Electric",3,""))))</f>
        <v>4</v>
      </c>
      <c r="Q73" s="1">
        <v>122</v>
      </c>
      <c r="R73" s="1">
        <v>122</v>
      </c>
      <c r="T73" s="1">
        <v>858</v>
      </c>
      <c r="U73" s="1">
        <f>IF(M73="Wagon",(SQRT(SQRT(T73/27)))*10,IF(T73="","",SQRT(SQRT(T73/27))))</f>
        <v>2.3742742417622953</v>
      </c>
      <c r="V73" s="14">
        <f>IF(I73="","",(H73*SQRT(I73)*U73-(I73*2)+2)*0.985)</f>
        <v>46.652954047262178</v>
      </c>
      <c r="W73" s="14">
        <f>IF(M73="Wagon",5*SQRT(H73),IF(M73="","",SQRT(R73*K73*SQRT(T73))/(26)))</f>
        <v>23.783199461925374</v>
      </c>
      <c r="X73" s="15">
        <f>8/Q73</f>
        <v>6.5573770491803282E-2</v>
      </c>
      <c r="Y73" s="15">
        <f>S73/10/K73</f>
        <v>0</v>
      </c>
    </row>
    <row r="74" spans="1:25" s="8" customFormat="1" x14ac:dyDescent="0.25">
      <c r="A74" s="19">
        <v>1501</v>
      </c>
      <c r="B74" s="1" t="s">
        <v>160</v>
      </c>
      <c r="C74" s="1" t="s">
        <v>762</v>
      </c>
      <c r="D74" s="1" t="str">
        <f>IF(B74="","zzz",LEFT(B74,2))</f>
        <v>BR</v>
      </c>
      <c r="E74" s="1">
        <v>150</v>
      </c>
      <c r="F74" s="1">
        <v>1985</v>
      </c>
      <c r="G74" s="1"/>
      <c r="H74" s="1">
        <f>IF(F74="","",SQRT(F74-1828))</f>
        <v>12.529964086141668</v>
      </c>
      <c r="I74" s="1">
        <v>2</v>
      </c>
      <c r="J74" s="1">
        <v>2</v>
      </c>
      <c r="K74" s="1">
        <v>72</v>
      </c>
      <c r="L74" s="1">
        <v>147</v>
      </c>
      <c r="M74" s="6" t="s">
        <v>23</v>
      </c>
      <c r="N74" s="6" t="s">
        <v>23</v>
      </c>
      <c r="O74" s="1">
        <f>IF(M74="Steam",1,IF(M74="Electric",2,IF(M74="Diesel",4,IF(M74="Diesel-Electric",3,""))))</f>
        <v>4</v>
      </c>
      <c r="P74" s="1"/>
      <c r="Q74" s="1">
        <v>122</v>
      </c>
      <c r="R74" s="1">
        <v>122</v>
      </c>
      <c r="S74" s="1"/>
      <c r="T74" s="1">
        <v>572</v>
      </c>
      <c r="U74" s="1">
        <f>IF(M74="Wagon",(SQRT(SQRT(T74/27)))*10,IF(T74="","",SQRT(SQRT(T74/27))))</f>
        <v>2.1453989619756548</v>
      </c>
      <c r="V74" s="14">
        <f>IF(I74="","",(H74*SQRT(I74)*U74-(I74*2)+2)*0.985)</f>
        <v>35.476317966868777</v>
      </c>
      <c r="W74" s="14">
        <f>IF(M74="Wagon",5*SQRT(H74),IF(M74="","",SQRT(R74*K74*SQRT(T74))/(26)))</f>
        <v>17.628762334379001</v>
      </c>
      <c r="X74" s="15">
        <f>8/Q74</f>
        <v>6.5573770491803282E-2</v>
      </c>
      <c r="Y74" s="15">
        <f>S74/10/K74</f>
        <v>0</v>
      </c>
    </row>
    <row r="75" spans="1:25" x14ac:dyDescent="0.25">
      <c r="A75" s="19">
        <v>1502</v>
      </c>
      <c r="B75" s="1" t="s">
        <v>161</v>
      </c>
      <c r="C75" s="1" t="s">
        <v>763</v>
      </c>
      <c r="D75" s="1" t="str">
        <f>IF(B75="","zzz",LEFT(B75,2))</f>
        <v>BR</v>
      </c>
      <c r="E75" s="1">
        <v>150</v>
      </c>
      <c r="F75" s="1">
        <v>1986</v>
      </c>
      <c r="H75" s="1">
        <f>IF(F75="","",SQRT(F75-1828))</f>
        <v>12.569805089976535</v>
      </c>
      <c r="I75" s="1">
        <v>2</v>
      </c>
      <c r="J75" s="1">
        <v>2</v>
      </c>
      <c r="K75" s="1">
        <v>72</v>
      </c>
      <c r="L75" s="1">
        <v>147</v>
      </c>
      <c r="M75" s="6" t="s">
        <v>23</v>
      </c>
      <c r="N75" s="6" t="s">
        <v>23</v>
      </c>
      <c r="O75" s="1">
        <f>IF(M75="Steam",1,IF(M75="Electric",2,IF(M75="Diesel",4,IF(M75="Diesel-Electric",3,""))))</f>
        <v>4</v>
      </c>
      <c r="Q75" s="1">
        <v>122</v>
      </c>
      <c r="R75" s="1">
        <v>122</v>
      </c>
      <c r="T75" s="1">
        <v>572</v>
      </c>
      <c r="U75" s="1">
        <f>IF(M75="Wagon",(SQRT(SQRT(T75/27)))*10,IF(T75="","",SQRT(SQRT(T75/27))))</f>
        <v>2.1453989619756548</v>
      </c>
      <c r="V75" s="14">
        <f>IF(I75="","",(H75*SQRT(I75)*U75-(I75*2)+2)*0.985)</f>
        <v>35.595384461190953</v>
      </c>
      <c r="W75" s="14">
        <f>IF(M75="Wagon",5*SQRT(H75),IF(M75="","",SQRT(R75*K75*SQRT(T75))/(26)))</f>
        <v>17.628762334379001</v>
      </c>
      <c r="X75" s="15">
        <f>8/Q75</f>
        <v>6.5573770491803282E-2</v>
      </c>
      <c r="Y75" s="15">
        <f>S75/10/K75</f>
        <v>0</v>
      </c>
    </row>
    <row r="76" spans="1:25" x14ac:dyDescent="0.25">
      <c r="A76" s="19">
        <v>1510</v>
      </c>
      <c r="B76" s="1" t="s">
        <v>162</v>
      </c>
      <c r="C76" s="1" t="s">
        <v>764</v>
      </c>
      <c r="D76" s="1" t="str">
        <f>IF(B76="","zzz",LEFT(B76,2))</f>
        <v>BR</v>
      </c>
      <c r="E76" s="1">
        <v>151</v>
      </c>
      <c r="F76" s="1">
        <v>1985</v>
      </c>
      <c r="H76" s="1">
        <f>IF(F76="","",SQRT(F76-1828))</f>
        <v>12.529964086141668</v>
      </c>
      <c r="I76" s="1">
        <v>3</v>
      </c>
      <c r="J76" s="1">
        <v>2</v>
      </c>
      <c r="K76" s="1">
        <v>97</v>
      </c>
      <c r="L76" s="1">
        <v>232</v>
      </c>
      <c r="M76" s="6" t="s">
        <v>23</v>
      </c>
      <c r="N76" s="6" t="s">
        <v>23</v>
      </c>
      <c r="O76" s="1">
        <f>IF(M76="Steam",1,IF(M76="Electric",2,IF(M76="Diesel",4,IF(M76="Diesel-Electric",3,""))))</f>
        <v>4</v>
      </c>
      <c r="Q76" s="1">
        <v>122</v>
      </c>
      <c r="R76" s="1">
        <v>122</v>
      </c>
      <c r="T76" s="1">
        <v>855</v>
      </c>
      <c r="U76" s="1">
        <f>IF(M76="Wagon",(SQRT(SQRT(T76/27)))*10,IF(T76="","",SQRT(SQRT(T76/27))))</f>
        <v>2.3721961003912337</v>
      </c>
      <c r="V76" s="14">
        <f>IF(I76="","",(H76*SQRT(I76)*U76-(I76*2)+2)*0.985)</f>
        <v>46.770427493407219</v>
      </c>
      <c r="W76" s="14">
        <f>IF(M76="Wagon",5*SQRT(H76),IF(M76="","",SQRT(R76*K76*SQRT(T76))/(26)))</f>
        <v>22.624759073201769</v>
      </c>
      <c r="X76" s="15">
        <f>8/Q76</f>
        <v>6.5573770491803282E-2</v>
      </c>
      <c r="Y76" s="15">
        <f>S76/10/K76</f>
        <v>0</v>
      </c>
    </row>
    <row r="77" spans="1:25" x14ac:dyDescent="0.25">
      <c r="A77" s="19">
        <v>1530</v>
      </c>
      <c r="B77" s="1" t="s">
        <v>163</v>
      </c>
      <c r="C77" s="1" t="s">
        <v>765</v>
      </c>
      <c r="D77" s="1" t="str">
        <f>IF(B77="","zzz",LEFT(B77,2))</f>
        <v>BR</v>
      </c>
      <c r="E77" s="1">
        <v>153</v>
      </c>
      <c r="F77" s="1">
        <v>1991</v>
      </c>
      <c r="H77" s="1">
        <f>IF(F77="","",SQRT(F77-1828))</f>
        <v>12.767145334803704</v>
      </c>
      <c r="I77" s="1">
        <v>1</v>
      </c>
      <c r="J77" s="1">
        <v>2</v>
      </c>
      <c r="K77" s="1">
        <v>41</v>
      </c>
      <c r="L77" s="1">
        <v>72</v>
      </c>
      <c r="M77" s="6" t="s">
        <v>23</v>
      </c>
      <c r="N77" s="6" t="s">
        <v>23</v>
      </c>
      <c r="O77" s="1">
        <f>IF(M77="Steam",1,IF(M77="Electric",2,IF(M77="Diesel",4,IF(M77="Diesel-Electric",3,""))))</f>
        <v>4</v>
      </c>
      <c r="Q77" s="1">
        <v>120</v>
      </c>
      <c r="R77" s="1">
        <v>120</v>
      </c>
      <c r="T77" s="1">
        <v>285</v>
      </c>
      <c r="U77" s="1">
        <f>IF(M77="Wagon",(SQRT(SQRT(T77/27)))*10,IF(T77="","",SQRT(SQRT(T77/27))))</f>
        <v>1.8024792504408074</v>
      </c>
      <c r="V77" s="14">
        <f>IF(I77="","",(H77*SQRT(I77)*U77-(I77*2)+2)*0.985)</f>
        <v>22.667326835045642</v>
      </c>
      <c r="W77" s="14">
        <f>IF(M77="Wagon",5*SQRT(H77),IF(M77="","",SQRT(R77*K77*SQRT(T77))/(26)))</f>
        <v>11.084610022377657</v>
      </c>
      <c r="X77" s="15">
        <f>8/Q77</f>
        <v>6.6666666666666666E-2</v>
      </c>
      <c r="Y77" s="15">
        <f>S77/10/K77</f>
        <v>0</v>
      </c>
    </row>
    <row r="78" spans="1:25" x14ac:dyDescent="0.25">
      <c r="A78" s="19">
        <v>1550</v>
      </c>
      <c r="B78" s="1" t="s">
        <v>164</v>
      </c>
      <c r="C78" s="1" t="s">
        <v>766</v>
      </c>
      <c r="D78" s="1" t="str">
        <f>IF(B78="","zzz",LEFT(B78,2))</f>
        <v>BR</v>
      </c>
      <c r="E78" s="1">
        <v>155</v>
      </c>
      <c r="F78" s="1">
        <v>1987</v>
      </c>
      <c r="H78" s="1">
        <f>IF(F78="","",SQRT(F78-1828))</f>
        <v>12.609520212918492</v>
      </c>
      <c r="I78" s="1">
        <v>2</v>
      </c>
      <c r="J78" s="1">
        <v>2</v>
      </c>
      <c r="K78" s="1">
        <v>78</v>
      </c>
      <c r="L78" s="1">
        <v>160</v>
      </c>
      <c r="M78" s="6" t="s">
        <v>23</v>
      </c>
      <c r="N78" s="6" t="s">
        <v>23</v>
      </c>
      <c r="O78" s="1">
        <f>IF(M78="Steam",1,IF(M78="Electric",2,IF(M78="Diesel",4,IF(M78="Diesel-Electric",3,""))))</f>
        <v>4</v>
      </c>
      <c r="Q78" s="1">
        <v>122</v>
      </c>
      <c r="R78" s="1">
        <v>122</v>
      </c>
      <c r="T78" s="1">
        <v>570</v>
      </c>
      <c r="U78" s="1">
        <f>IF(M78="Wagon",(SQRT(SQRT(T78/27)))*10,IF(T78="","",SQRT(SQRT(T78/27))))</f>
        <v>2.1435211492689796</v>
      </c>
      <c r="V78" s="14">
        <f>IF(I78="","",(H78*SQRT(I78)*U78-(I78*2)+2)*0.985)</f>
        <v>35.681090850766253</v>
      </c>
      <c r="W78" s="14">
        <f>IF(M78="Wagon",5*SQRT(H78),IF(M78="","",SQRT(R78*K78*SQRT(T78))/(26)))</f>
        <v>18.332537525039328</v>
      </c>
      <c r="X78" s="15">
        <f>8/Q78</f>
        <v>6.5573770491803282E-2</v>
      </c>
      <c r="Y78" s="15">
        <f>S78/10/K78</f>
        <v>0</v>
      </c>
    </row>
    <row r="79" spans="1:25" x14ac:dyDescent="0.25">
      <c r="A79" s="19">
        <v>1560</v>
      </c>
      <c r="B79" s="1" t="s">
        <v>165</v>
      </c>
      <c r="C79" s="1" t="s">
        <v>767</v>
      </c>
      <c r="D79" s="1" t="str">
        <f>IF(B79="","zzz",LEFT(B79,2))</f>
        <v>BR</v>
      </c>
      <c r="E79" s="1">
        <v>156</v>
      </c>
      <c r="F79" s="1">
        <v>1987</v>
      </c>
      <c r="H79" s="1">
        <f>IF(F79="","",SQRT(F79-1828))</f>
        <v>12.609520212918492</v>
      </c>
      <c r="I79" s="1">
        <v>2</v>
      </c>
      <c r="J79" s="1">
        <v>2</v>
      </c>
      <c r="K79" s="1">
        <v>76</v>
      </c>
      <c r="L79" s="1">
        <v>163</v>
      </c>
      <c r="M79" s="6" t="s">
        <v>23</v>
      </c>
      <c r="N79" s="6" t="s">
        <v>23</v>
      </c>
      <c r="O79" s="1">
        <f>IF(M79="Steam",1,IF(M79="Electric",2,IF(M79="Diesel",4,IF(M79="Diesel-Electric",3,""))))</f>
        <v>4</v>
      </c>
      <c r="Q79" s="1">
        <v>122</v>
      </c>
      <c r="R79" s="1">
        <v>122</v>
      </c>
      <c r="T79" s="1">
        <v>570</v>
      </c>
      <c r="U79" s="1">
        <f>IF(M79="Wagon",(SQRT(SQRT(T79/27)))*10,IF(T79="","",SQRT(SQRT(T79/27))))</f>
        <v>2.1435211492689796</v>
      </c>
      <c r="V79" s="14">
        <f>IF(I79="","",(H79*SQRT(I79)*U79-(I79*2)+2)*0.985)</f>
        <v>35.681090850766253</v>
      </c>
      <c r="W79" s="14">
        <f>IF(M79="Wagon",5*SQRT(H79),IF(M79="","",SQRT(R79*K79*SQRT(T79))/(26)))</f>
        <v>18.0959787430339</v>
      </c>
      <c r="X79" s="15">
        <f>8/Q79</f>
        <v>6.5573770491803282E-2</v>
      </c>
      <c r="Y79" s="15">
        <f>S79/10/K79</f>
        <v>0</v>
      </c>
    </row>
    <row r="80" spans="1:25" x14ac:dyDescent="0.25">
      <c r="A80" s="19">
        <v>1580</v>
      </c>
      <c r="B80" s="1" t="s">
        <v>166</v>
      </c>
      <c r="C80" s="1" t="s">
        <v>768</v>
      </c>
      <c r="D80" s="1" t="str">
        <f>IF(B80="","zzz",LEFT(B80,2))</f>
        <v>BR</v>
      </c>
      <c r="E80" s="1">
        <v>158</v>
      </c>
      <c r="F80" s="1">
        <v>1989</v>
      </c>
      <c r="H80" s="1">
        <f>IF(F80="","",SQRT(F80-1828))</f>
        <v>12.68857754044952</v>
      </c>
      <c r="I80" s="1">
        <v>2</v>
      </c>
      <c r="J80" s="1">
        <v>2</v>
      </c>
      <c r="K80" s="1">
        <v>76</v>
      </c>
      <c r="L80" s="1">
        <v>138</v>
      </c>
      <c r="M80" s="6" t="s">
        <v>23</v>
      </c>
      <c r="N80" s="6" t="s">
        <v>23</v>
      </c>
      <c r="O80" s="1">
        <f>IF(M80="Steam",1,IF(M80="Electric",2,IF(M80="Diesel",4,IF(M80="Diesel-Electric",3,""))))</f>
        <v>4</v>
      </c>
      <c r="Q80" s="1">
        <v>140</v>
      </c>
      <c r="R80" s="1">
        <v>140</v>
      </c>
      <c r="T80" s="1">
        <v>700</v>
      </c>
      <c r="U80" s="1">
        <f>IF(M80="Wagon",(SQRT(SQRT(T80/27)))*10,IF(T80="","",SQRT(SQRT(T80/27))))</f>
        <v>2.2564908092374663</v>
      </c>
      <c r="V80" s="14">
        <f>IF(I80="","",(H80*SQRT(I80)*U80-(I80*2)+2)*0.985)</f>
        <v>37.913910710009468</v>
      </c>
      <c r="W80" s="14">
        <f>IF(M80="Wagon",5*SQRT(H80),IF(M80="","",SQRT(R80*K80*SQRT(T80))/(26)))</f>
        <v>20.406662224911884</v>
      </c>
      <c r="X80" s="15">
        <f>8/Q80</f>
        <v>5.7142857142857141E-2</v>
      </c>
      <c r="Y80" s="15">
        <f>S80/10/K80</f>
        <v>0</v>
      </c>
    </row>
    <row r="81" spans="1:25" x14ac:dyDescent="0.25">
      <c r="A81" s="19">
        <v>1581</v>
      </c>
      <c r="B81" s="1" t="s">
        <v>167</v>
      </c>
      <c r="C81" s="1" t="s">
        <v>768</v>
      </c>
      <c r="D81" s="1" t="str">
        <f>IF(B81="","zzz",LEFT(B81,2))</f>
        <v>BR</v>
      </c>
      <c r="E81" s="1">
        <v>158</v>
      </c>
      <c r="F81" s="1">
        <v>1989</v>
      </c>
      <c r="H81" s="1">
        <f>IF(F81="","",SQRT(F81-1828))</f>
        <v>12.68857754044952</v>
      </c>
      <c r="I81" s="1">
        <v>3</v>
      </c>
      <c r="J81" s="1">
        <v>2</v>
      </c>
      <c r="K81" s="1">
        <v>113</v>
      </c>
      <c r="L81" s="1">
        <v>207</v>
      </c>
      <c r="M81" s="6" t="s">
        <v>23</v>
      </c>
      <c r="N81" s="6" t="s">
        <v>23</v>
      </c>
      <c r="O81" s="1">
        <f>IF(M81="Steam",1,IF(M81="Electric",2,IF(M81="Diesel",4,IF(M81="Diesel-Electric",3,""))))</f>
        <v>4</v>
      </c>
      <c r="Q81" s="1">
        <v>140</v>
      </c>
      <c r="R81" s="1">
        <v>140</v>
      </c>
      <c r="T81" s="1">
        <v>1050</v>
      </c>
      <c r="U81" s="1">
        <f>IF(M81="Wagon",(SQRT(SQRT(T81/27)))*10,IF(T81="","",SQRT(SQRT(T81/27))))</f>
        <v>2.4972175805530514</v>
      </c>
      <c r="V81" s="14">
        <f>IF(I81="","",(H81*SQRT(I81)*U81-(I81*2)+2)*0.985)</f>
        <v>50.118772444041042</v>
      </c>
      <c r="W81" s="14">
        <f>IF(M81="Wagon",5*SQRT(H81),IF(M81="","",SQRT(R81*K81*SQRT(T81))/(26)))</f>
        <v>27.537671594924536</v>
      </c>
      <c r="X81" s="15">
        <f>8/Q81</f>
        <v>5.7142857142857141E-2</v>
      </c>
      <c r="Y81" s="15">
        <f>S81/10/K81</f>
        <v>0</v>
      </c>
    </row>
    <row r="82" spans="1:25" x14ac:dyDescent="0.25">
      <c r="A82" s="19">
        <v>1590</v>
      </c>
      <c r="B82" s="1" t="s">
        <v>168</v>
      </c>
      <c r="C82" s="1" t="s">
        <v>742</v>
      </c>
      <c r="D82" s="1" t="str">
        <f>IF(B82="","zzz",LEFT(B82,2))</f>
        <v>BR</v>
      </c>
      <c r="E82" s="1">
        <v>159</v>
      </c>
      <c r="F82" s="1">
        <v>1993</v>
      </c>
      <c r="H82" s="1">
        <f>IF(F82="","",SQRT(F82-1828))</f>
        <v>12.845232578665129</v>
      </c>
      <c r="I82" s="1">
        <v>3</v>
      </c>
      <c r="J82" s="1">
        <v>2</v>
      </c>
      <c r="K82" s="1">
        <v>113</v>
      </c>
      <c r="L82" s="1">
        <v>194</v>
      </c>
      <c r="M82" s="6" t="s">
        <v>23</v>
      </c>
      <c r="N82" s="6" t="s">
        <v>23</v>
      </c>
      <c r="O82" s="1">
        <f>IF(M82="Steam",1,IF(M82="Electric",2,IF(M82="Diesel",4,IF(M82="Diesel-Electric",3,""))))</f>
        <v>4</v>
      </c>
      <c r="Q82" s="1">
        <v>146</v>
      </c>
      <c r="R82" s="1">
        <v>146</v>
      </c>
      <c r="T82" s="1">
        <v>1200</v>
      </c>
      <c r="U82" s="1">
        <f>IF(M82="Wagon",(SQRT(SQRT(T82/27)))*10,IF(T82="","",SQRT(SQRT(T82/27))))</f>
        <v>2.5819888974716112</v>
      </c>
      <c r="V82" s="14">
        <f>IF(I82="","",(H82*SQRT(I82)*U82-(I82*2)+2)*0.985)</f>
        <v>52.643942068399582</v>
      </c>
      <c r="W82" s="14">
        <f>IF(M82="Wagon",5*SQRT(H82),IF(M82="","",SQRT(R82*K82*SQRT(T82))/(26)))</f>
        <v>29.076197703239163</v>
      </c>
      <c r="X82" s="15">
        <f>8/Q82</f>
        <v>5.4794520547945202E-2</v>
      </c>
      <c r="Y82" s="15">
        <f>S82/10/K82</f>
        <v>0</v>
      </c>
    </row>
    <row r="83" spans="1:25" x14ac:dyDescent="0.25">
      <c r="A83" s="19">
        <v>1600</v>
      </c>
      <c r="B83" s="1" t="s">
        <v>40</v>
      </c>
      <c r="C83" s="1" t="s">
        <v>769</v>
      </c>
      <c r="D83" s="1" t="str">
        <f>IF(B83="","zzz",LEFT(B83,2))</f>
        <v>BR</v>
      </c>
      <c r="E83" s="1">
        <v>16</v>
      </c>
      <c r="F83" s="1">
        <v>1958</v>
      </c>
      <c r="G83" s="1">
        <v>1968</v>
      </c>
      <c r="H83" s="1">
        <f>IF(F83="","",SQRT(F83-1828))</f>
        <v>11.401754250991379</v>
      </c>
      <c r="I83" s="1">
        <v>1</v>
      </c>
      <c r="J83" s="1">
        <v>4</v>
      </c>
      <c r="K83" s="1">
        <v>69</v>
      </c>
      <c r="L83" s="1">
        <v>0</v>
      </c>
      <c r="M83" s="1" t="s">
        <v>23</v>
      </c>
      <c r="N83" s="1" t="s">
        <v>23</v>
      </c>
      <c r="O83" s="1">
        <f>IF(M83="Steam",1,IF(M83="Electric",2,IF(M83="Diesel",4,IF(M83="Diesel-Electric",3,""))))</f>
        <v>4</v>
      </c>
      <c r="P83" s="1" t="s">
        <v>24</v>
      </c>
      <c r="Q83" s="1">
        <v>97</v>
      </c>
      <c r="R83" s="1">
        <v>97</v>
      </c>
      <c r="S83" s="1">
        <v>186.8</v>
      </c>
      <c r="T83" s="1">
        <v>800</v>
      </c>
      <c r="U83" s="1">
        <f>IF(M83="Wagon",(SQRT(SQRT(T83/27)))*10,IF(T83="","",SQRT(SQRT(T83/27))))</f>
        <v>2.333090341053722</v>
      </c>
      <c r="V83" s="14">
        <f>IF(I83="","",(H83*SQRT(I83)*U83-(I83*2)+2)*0.985)</f>
        <v>26.20230287334536</v>
      </c>
      <c r="W83" s="14">
        <f>IF(M83="Wagon",5*SQRT(H83),IF(M83="","",SQRT(R83*K83*SQRT(T83))/(26)))</f>
        <v>16.734377482674304</v>
      </c>
      <c r="X83" s="15">
        <f>8/Q83</f>
        <v>8.247422680412371E-2</v>
      </c>
      <c r="Y83" s="15">
        <f>S83/10/K83</f>
        <v>0.2707246376811594</v>
      </c>
    </row>
    <row r="84" spans="1:25" x14ac:dyDescent="0.25">
      <c r="A84" s="19">
        <v>1700</v>
      </c>
      <c r="B84" s="1" t="s">
        <v>41</v>
      </c>
      <c r="C84" s="1" t="s">
        <v>770</v>
      </c>
      <c r="D84" s="1" t="str">
        <f>IF(B84="","zzz",LEFT(B84,2))</f>
        <v>BR</v>
      </c>
      <c r="E84" s="1">
        <v>17</v>
      </c>
      <c r="F84" s="1">
        <v>1962</v>
      </c>
      <c r="G84" s="1">
        <v>1971</v>
      </c>
      <c r="H84" s="1">
        <f>IF(F84="","",SQRT(F84-1828))</f>
        <v>11.575836902790225</v>
      </c>
      <c r="I84" s="1">
        <v>1</v>
      </c>
      <c r="J84" s="1">
        <v>4</v>
      </c>
      <c r="K84" s="1">
        <v>69</v>
      </c>
      <c r="L84" s="1">
        <v>0</v>
      </c>
      <c r="M84" s="1" t="s">
        <v>23</v>
      </c>
      <c r="N84" s="1" t="s">
        <v>23</v>
      </c>
      <c r="O84" s="1">
        <f>IF(M84="Steam",1,IF(M84="Electric",2,IF(M84="Diesel",4,IF(M84="Diesel-Electric",3,""))))</f>
        <v>4</v>
      </c>
      <c r="P84" s="1" t="s">
        <v>24</v>
      </c>
      <c r="Q84" s="1">
        <v>97</v>
      </c>
      <c r="R84" s="1">
        <v>97</v>
      </c>
      <c r="S84" s="1">
        <v>178</v>
      </c>
      <c r="T84" s="1">
        <v>900</v>
      </c>
      <c r="U84" s="1">
        <f>IF(M84="Wagon",(SQRT(SQRT(T84/27)))*10,IF(T84="","",SQRT(SQRT(T84/27))))</f>
        <v>2.4028114141347543</v>
      </c>
      <c r="V84" s="14">
        <f>IF(I84="","",(H84*SQRT(I84)*U84-(I84*2)+2)*0.985)</f>
        <v>27.397334742613854</v>
      </c>
      <c r="W84" s="14">
        <f>IF(M84="Wagon",5*SQRT(H84),IF(M84="","",SQRT(R84*K84*SQRT(T84))/(26)))</f>
        <v>17.234460456275819</v>
      </c>
      <c r="X84" s="15">
        <f>8/Q84</f>
        <v>8.247422680412371E-2</v>
      </c>
      <c r="Y84" s="15">
        <f>S84/10/K84</f>
        <v>0.25797101449275361</v>
      </c>
    </row>
    <row r="85" spans="1:25" x14ac:dyDescent="0.25">
      <c r="A85" s="19">
        <v>1701</v>
      </c>
      <c r="B85" s="1" t="s">
        <v>173</v>
      </c>
      <c r="C85" s="1" t="s">
        <v>771</v>
      </c>
      <c r="D85" s="1" t="str">
        <f>IF(B85="","zzz",LEFT(B85,2))</f>
        <v>BR</v>
      </c>
      <c r="E85" s="1">
        <v>170</v>
      </c>
      <c r="F85" s="1">
        <v>1998</v>
      </c>
      <c r="H85" s="1">
        <f>IF(F85="","",SQRT(F85-1828))</f>
        <v>13.038404810405298</v>
      </c>
      <c r="I85" s="1">
        <v>2</v>
      </c>
      <c r="K85" s="1">
        <v>90</v>
      </c>
      <c r="L85" s="1">
        <v>107</v>
      </c>
      <c r="M85" s="9" t="s">
        <v>23</v>
      </c>
      <c r="N85" s="9" t="s">
        <v>23</v>
      </c>
      <c r="O85" s="1">
        <f>IF(M85="Steam",1,IF(M85="Electric",2,IF(M85="Diesel",4,IF(M85="Diesel-Electric",3,""))))</f>
        <v>4</v>
      </c>
      <c r="Q85" s="1">
        <v>160</v>
      </c>
      <c r="R85" s="1">
        <v>160</v>
      </c>
      <c r="T85" s="1">
        <v>844</v>
      </c>
      <c r="U85" s="1">
        <f>IF(M85="Wagon",(SQRT(SQRT(T85/27)))*10,IF(T85="","",SQRT(SQRT(T85/27))))</f>
        <v>2.3645291403865989</v>
      </c>
      <c r="V85" s="14">
        <f>IF(I85="","",(H85*SQRT(I85)*U85-(I85*2)+2)*0.985)</f>
        <v>40.975766614806808</v>
      </c>
      <c r="W85" s="14">
        <f>IF(M85="Wagon",5*SQRT(H85),IF(M85="","",SQRT(R85*K85*SQRT(T85))/(26)))</f>
        <v>24.876742439476001</v>
      </c>
      <c r="X85" s="15">
        <f>8/Q85</f>
        <v>0.05</v>
      </c>
      <c r="Y85" s="15">
        <f>S85/10/K85</f>
        <v>0</v>
      </c>
    </row>
    <row r="86" spans="1:25" x14ac:dyDescent="0.25">
      <c r="A86" s="19">
        <v>1703</v>
      </c>
      <c r="B86" s="1" t="s">
        <v>174</v>
      </c>
      <c r="C86" s="1" t="s">
        <v>771</v>
      </c>
      <c r="D86" s="1" t="str">
        <f>IF(B86="","zzz",LEFT(B86,2))</f>
        <v>BR</v>
      </c>
      <c r="E86" s="1">
        <v>170</v>
      </c>
      <c r="F86" s="1">
        <v>1998</v>
      </c>
      <c r="H86" s="1">
        <f>IF(F86="","",SQRT(F86-1828))</f>
        <v>13.038404810405298</v>
      </c>
      <c r="I86" s="1">
        <v>3</v>
      </c>
      <c r="K86" s="1">
        <v>135</v>
      </c>
      <c r="L86" s="1">
        <v>174</v>
      </c>
      <c r="M86" s="9" t="s">
        <v>23</v>
      </c>
      <c r="N86" s="9" t="s">
        <v>23</v>
      </c>
      <c r="O86" s="1">
        <f>IF(M86="Steam",1,IF(M86="Electric",2,IF(M86="Diesel",4,IF(M86="Diesel-Electric",3,""))))</f>
        <v>4</v>
      </c>
      <c r="Q86" s="1">
        <v>160</v>
      </c>
      <c r="R86" s="1">
        <v>160</v>
      </c>
      <c r="T86" s="1">
        <v>1266</v>
      </c>
      <c r="U86" s="1">
        <f>IF(M86="Wagon",(SQRT(SQRT(T86/27)))*10,IF(T86="","",SQRT(SQRT(T86/27))))</f>
        <v>2.6167816482703925</v>
      </c>
      <c r="V86" s="14">
        <f>IF(I86="","",(H86*SQRT(I86)*U86-(I86*2)+2)*0.985)</f>
        <v>54.268821139550319</v>
      </c>
      <c r="W86" s="14">
        <f>IF(M86="Wagon",5*SQRT(H86),IF(M86="","",SQRT(R86*K86*SQRT(T86))/(26)))</f>
        <v>33.718011467394859</v>
      </c>
      <c r="X86" s="15">
        <f>8/Q86</f>
        <v>0.05</v>
      </c>
      <c r="Y86" s="15">
        <f>S86/10/K86</f>
        <v>0</v>
      </c>
    </row>
    <row r="87" spans="1:25" x14ac:dyDescent="0.25">
      <c r="A87" s="19">
        <v>1800</v>
      </c>
      <c r="V87" s="14"/>
      <c r="W87" s="14"/>
      <c r="X87" s="15"/>
      <c r="Y87" s="15"/>
    </row>
    <row r="88" spans="1:25" x14ac:dyDescent="0.25">
      <c r="A88" s="19">
        <v>1800</v>
      </c>
      <c r="B88" s="1" t="s">
        <v>178</v>
      </c>
      <c r="C88" s="1" t="s">
        <v>772</v>
      </c>
      <c r="D88" s="1" t="str">
        <f>IF(B88="","zzz",LEFT(B88,2))</f>
        <v>BR</v>
      </c>
      <c r="E88" s="1">
        <v>180</v>
      </c>
      <c r="F88" s="1">
        <v>2002</v>
      </c>
      <c r="H88" s="1">
        <f>IF(F88="","",SQRT(F88-1828))</f>
        <v>13.19090595827292</v>
      </c>
      <c r="I88" s="1">
        <v>5</v>
      </c>
      <c r="K88" s="1">
        <v>253</v>
      </c>
      <c r="L88" s="1">
        <v>287</v>
      </c>
      <c r="M88" s="6" t="s">
        <v>23</v>
      </c>
      <c r="N88" s="6" t="s">
        <v>23</v>
      </c>
      <c r="O88" s="1">
        <f>IF(M88="Steam",1,IF(M88="Electric",2,IF(M88="Diesel",4,IF(M88="Diesel-Electric",3,""))))</f>
        <v>4</v>
      </c>
      <c r="Q88" s="1">
        <v>201</v>
      </c>
      <c r="R88" s="1">
        <v>201</v>
      </c>
      <c r="T88" s="1">
        <v>3750</v>
      </c>
      <c r="U88" s="1">
        <f>IF(M88="Wagon",(SQRT(SQRT(T88/27)))*10,IF(T88="","",SQRT(SQRT(T88/27))))</f>
        <v>3.4329452398451963</v>
      </c>
      <c r="V88" s="14">
        <f>IF(I88="","",(H88*SQRT(I88)*U88-(I88*2)+2)*0.985)</f>
        <v>91.858477095163295</v>
      </c>
      <c r="W88" s="14">
        <f>IF(M88="Wagon",5*SQRT(H88),IF(M88="","",SQRT(R88*K88*SQRT(T88))/(26)))</f>
        <v>67.872329976185355</v>
      </c>
      <c r="X88" s="15">
        <f>8/Q88</f>
        <v>3.9800995024875621E-2</v>
      </c>
      <c r="Y88" s="15">
        <f>S88/10/K88</f>
        <v>0</v>
      </c>
    </row>
    <row r="89" spans="1:25" x14ac:dyDescent="0.25">
      <c r="A89" s="19">
        <v>1801</v>
      </c>
      <c r="B89" s="1" t="s">
        <v>361</v>
      </c>
      <c r="C89" s="1" t="s">
        <v>773</v>
      </c>
      <c r="D89" s="1" t="str">
        <f>IF(B89="","zzz",LEFT(B89,2))</f>
        <v>BR</v>
      </c>
      <c r="E89" s="1">
        <v>18000</v>
      </c>
      <c r="F89" s="1">
        <v>1949</v>
      </c>
      <c r="G89" s="1">
        <v>1960</v>
      </c>
      <c r="H89" s="1">
        <f>IF(F89="","",SQRT(F89-1828))</f>
        <v>11</v>
      </c>
      <c r="I89" s="1">
        <v>1</v>
      </c>
      <c r="K89" s="1">
        <v>115</v>
      </c>
      <c r="L89" s="1">
        <v>0</v>
      </c>
      <c r="M89" s="1" t="s">
        <v>362</v>
      </c>
      <c r="N89" s="3" t="s">
        <v>363</v>
      </c>
      <c r="O89" s="1" t="str">
        <f>IF(M89="Steam",1,IF(M89="Electric",2,IF(M89="Diesel",4,IF(M89="Diesel-Electric",3,""))))</f>
        <v/>
      </c>
      <c r="Q89" s="1">
        <v>145</v>
      </c>
      <c r="R89" s="1">
        <v>145</v>
      </c>
      <c r="T89" s="1">
        <v>2500</v>
      </c>
      <c r="U89" s="1">
        <f>IF(M89="Wagon",(SQRT(SQRT(T89/27)))*10,IF(T89="","",SQRT(SQRT(T89/27))))</f>
        <v>3.1020161970069986</v>
      </c>
      <c r="V89" s="14">
        <f>IF(I89="","",(H89*SQRT(I89)*U89-(I89*2)+2)*0.985)</f>
        <v>33.610345494570829</v>
      </c>
      <c r="W89" s="14">
        <f>IF(M89="Wagon",5*SQRT(H89),IF(M89="","",SQRT(R89*K89*SQRT(T89))/(26)))</f>
        <v>35.119196861057063</v>
      </c>
      <c r="X89" s="15">
        <f>8/Q89</f>
        <v>5.5172413793103448E-2</v>
      </c>
      <c r="Y89" s="15">
        <f>S89/10/K89</f>
        <v>0</v>
      </c>
    </row>
    <row r="90" spans="1:25" x14ac:dyDescent="0.25">
      <c r="A90" s="19">
        <v>1810</v>
      </c>
      <c r="B90" s="1" t="s">
        <v>364</v>
      </c>
      <c r="C90" s="1" t="s">
        <v>774</v>
      </c>
      <c r="D90" s="1" t="str">
        <f>IF(B90="","zzz",LEFT(B90,2))</f>
        <v>BR</v>
      </c>
      <c r="E90" s="1">
        <v>18100</v>
      </c>
      <c r="F90" s="1">
        <v>1951</v>
      </c>
      <c r="G90" s="1">
        <v>1958</v>
      </c>
      <c r="H90" s="1">
        <f>IF(F90="","",SQRT(F90-1828))</f>
        <v>11.090536506409418</v>
      </c>
      <c r="I90" s="1">
        <v>1</v>
      </c>
      <c r="K90" s="1">
        <v>130</v>
      </c>
      <c r="L90" s="1">
        <v>0</v>
      </c>
      <c r="M90" s="1" t="s">
        <v>362</v>
      </c>
      <c r="N90" s="3" t="s">
        <v>363</v>
      </c>
      <c r="O90" s="1" t="str">
        <f>IF(M90="Steam",1,IF(M90="Electric",2,IF(M90="Diesel",4,IF(M90="Diesel-Electric",3,""))))</f>
        <v/>
      </c>
      <c r="Q90" s="1">
        <v>145</v>
      </c>
      <c r="R90" s="1">
        <v>145</v>
      </c>
      <c r="T90" s="1">
        <v>3000</v>
      </c>
      <c r="U90" s="1">
        <f>IF(M90="Wagon",(SQRT(SQRT(T90/27)))*10,IF(T90="","",SQRT(SQRT(T90/27))))</f>
        <v>3.2466791547509892</v>
      </c>
      <c r="V90" s="14">
        <f>IF(I90="","",(H90*SQRT(I90)*U90-(I90*2)+2)*0.985)</f>
        <v>35.467302485008851</v>
      </c>
      <c r="W90" s="14">
        <f>IF(M90="Wagon",5*SQRT(H90),IF(M90="","",SQRT(R90*K90*SQRT(T90))/(26)))</f>
        <v>39.080727799657772</v>
      </c>
      <c r="X90" s="15">
        <f>8/Q90</f>
        <v>5.5172413793103448E-2</v>
      </c>
      <c r="Y90" s="15">
        <f>S90/10/K90</f>
        <v>0</v>
      </c>
    </row>
    <row r="91" spans="1:25" x14ac:dyDescent="0.25">
      <c r="A91" s="19">
        <v>1850</v>
      </c>
      <c r="B91" s="1" t="s">
        <v>179</v>
      </c>
      <c r="C91" s="1" t="s">
        <v>775</v>
      </c>
      <c r="D91" s="1" t="str">
        <f>IF(B91="","zzz",LEFT(B91,2))</f>
        <v>BR</v>
      </c>
      <c r="E91" s="1">
        <v>185</v>
      </c>
      <c r="F91" s="1">
        <v>2005</v>
      </c>
      <c r="H91" s="1">
        <f>IF(F91="","",SQRT(F91-1828))</f>
        <v>13.30413469565007</v>
      </c>
      <c r="I91" s="1">
        <v>3</v>
      </c>
      <c r="K91" s="1">
        <v>169</v>
      </c>
      <c r="L91" s="1">
        <v>169</v>
      </c>
      <c r="M91" s="6" t="s">
        <v>23</v>
      </c>
      <c r="N91" s="6" t="s">
        <v>23</v>
      </c>
      <c r="O91" s="1">
        <f>IF(M91="Steam",1,IF(M91="Electric",2,IF(M91="Diesel",4,IF(M91="Diesel-Electric",3,""))))</f>
        <v>4</v>
      </c>
      <c r="Q91" s="1">
        <v>160</v>
      </c>
      <c r="R91" s="1">
        <v>160</v>
      </c>
      <c r="T91" s="1">
        <v>2250</v>
      </c>
      <c r="U91" s="1">
        <f>IF(M91="Wagon",(SQRT(SQRT(T91/27)))*10,IF(T91="","",SQRT(SQRT(T91/27))))</f>
        <v>3.0213753973567683</v>
      </c>
      <c r="V91" s="14">
        <f>IF(I91="","",(H91*SQRT(I91)*U91-(I91*2)+2)*0.985)</f>
        <v>64.638531242989814</v>
      </c>
      <c r="W91" s="14">
        <f>IF(M91="Wagon",5*SQRT(H91),IF(M91="","",SQRT(R91*K91*SQRT(T91))/(26)))</f>
        <v>43.558771746928628</v>
      </c>
      <c r="X91" s="15">
        <f>8/Q91</f>
        <v>0.05</v>
      </c>
      <c r="Y91" s="15">
        <f>S91/10/K91</f>
        <v>0</v>
      </c>
    </row>
    <row r="92" spans="1:25" x14ac:dyDescent="0.25">
      <c r="A92" s="19">
        <v>1900</v>
      </c>
      <c r="V92" s="14"/>
      <c r="W92" s="14"/>
      <c r="X92" s="15"/>
      <c r="Y92" s="15"/>
    </row>
    <row r="93" spans="1:25" x14ac:dyDescent="0.25">
      <c r="A93" s="19">
        <v>2000</v>
      </c>
      <c r="B93" s="1" t="s">
        <v>42</v>
      </c>
      <c r="C93" s="1" t="s">
        <v>776</v>
      </c>
      <c r="D93" s="1" t="str">
        <f>IF(B93="","zzz",LEFT(B93,2))</f>
        <v>BR</v>
      </c>
      <c r="E93" s="1">
        <v>20</v>
      </c>
      <c r="F93" s="1">
        <v>1957</v>
      </c>
      <c r="G93" s="1" t="s">
        <v>32</v>
      </c>
      <c r="H93" s="1">
        <f>IF(F93="","",SQRT(F93-1828))</f>
        <v>11.357816691600547</v>
      </c>
      <c r="I93" s="1">
        <v>1</v>
      </c>
      <c r="J93" s="1">
        <v>5</v>
      </c>
      <c r="K93" s="1">
        <v>73</v>
      </c>
      <c r="L93" s="1">
        <v>0</v>
      </c>
      <c r="M93" s="1" t="s">
        <v>23</v>
      </c>
      <c r="N93" s="1" t="s">
        <v>23</v>
      </c>
      <c r="O93" s="1">
        <f>IF(M93="Steam",1,IF(M93="Electric",2,IF(M93="Diesel",4,IF(M93="Diesel-Electric",3,""))))</f>
        <v>4</v>
      </c>
      <c r="P93" s="1" t="s">
        <v>24</v>
      </c>
      <c r="Q93" s="1">
        <v>121</v>
      </c>
      <c r="R93" s="1">
        <v>121</v>
      </c>
      <c r="S93" s="1">
        <v>186.8</v>
      </c>
      <c r="T93" s="1">
        <v>1000</v>
      </c>
      <c r="U93" s="1">
        <f>IF(M93="Wagon",(SQRT(SQRT(T93/27)))*10,IF(T93="","",SQRT(SQRT(T93/27))))</f>
        <v>2.4669426816409508</v>
      </c>
      <c r="V93" s="14">
        <f>IF(I93="","",(H93*SQRT(I93)*U93-(I93*2)+2)*0.985)</f>
        <v>27.598796525261953</v>
      </c>
      <c r="W93" s="14">
        <f>IF(M93="Wagon",5*SQRT(H93),IF(M93="","",SQRT(R93*K93*SQRT(T93))/(26)))</f>
        <v>20.327350105501857</v>
      </c>
      <c r="X93" s="15">
        <f>8/Q93</f>
        <v>6.6115702479338845E-2</v>
      </c>
      <c r="Y93" s="15">
        <f>S93/10/K93</f>
        <v>0.25589041095890408</v>
      </c>
    </row>
    <row r="94" spans="1:25" x14ac:dyDescent="0.25">
      <c r="A94" s="19">
        <v>2100</v>
      </c>
      <c r="B94" s="1" t="s">
        <v>43</v>
      </c>
      <c r="C94" s="1" t="s">
        <v>777</v>
      </c>
      <c r="D94" s="1" t="str">
        <f>IF(B94="","zzz",LEFT(B94,2))</f>
        <v>BR</v>
      </c>
      <c r="E94" s="1">
        <v>21</v>
      </c>
      <c r="F94" s="1">
        <v>1959</v>
      </c>
      <c r="G94" s="1">
        <v>1967</v>
      </c>
      <c r="H94" s="1">
        <f>IF(F94="","",SQRT(F94-1828))</f>
        <v>11.445523142259598</v>
      </c>
      <c r="I94" s="1">
        <v>1</v>
      </c>
      <c r="J94" s="1">
        <v>6</v>
      </c>
      <c r="K94" s="1">
        <v>74</v>
      </c>
      <c r="L94" s="1">
        <v>0</v>
      </c>
      <c r="M94" s="1" t="s">
        <v>23</v>
      </c>
      <c r="N94" s="1" t="s">
        <v>23</v>
      </c>
      <c r="O94" s="1">
        <f>IF(M94="Steam",1,IF(M94="Electric",2,IF(M94="Diesel",4,IF(M94="Diesel-Electric",3,""))))</f>
        <v>4</v>
      </c>
      <c r="P94" s="1" t="s">
        <v>24</v>
      </c>
      <c r="Q94" s="1">
        <v>121</v>
      </c>
      <c r="R94" s="1">
        <v>121</v>
      </c>
      <c r="S94" s="1">
        <v>200.2</v>
      </c>
      <c r="T94" s="1">
        <v>1100</v>
      </c>
      <c r="U94" s="1">
        <f>IF(M94="Wagon",(SQRT(SQRT(T94/27)))*10,IF(T94="","",SQRT(SQRT(T94/27))))</f>
        <v>2.5264297704551879</v>
      </c>
      <c r="V94" s="14">
        <f>IF(I94="","",(H94*SQRT(I94)*U94-(I94*2)+2)*0.985)</f>
        <v>28.482565748962877</v>
      </c>
      <c r="W94" s="14">
        <f>IF(M94="Wagon",5*SQRT(H94),IF(M94="","",SQRT(R94*K94*SQRT(T94))/(26)))</f>
        <v>20.959618251089264</v>
      </c>
      <c r="X94" s="15">
        <f>8/Q94</f>
        <v>6.6115702479338845E-2</v>
      </c>
      <c r="Y94" s="15">
        <f>S94/10/K94</f>
        <v>0.27054054054054055</v>
      </c>
    </row>
    <row r="95" spans="1:25" x14ac:dyDescent="0.25">
      <c r="A95" s="19">
        <v>2200</v>
      </c>
      <c r="B95" s="1" t="s">
        <v>44</v>
      </c>
      <c r="C95" s="1" t="s">
        <v>778</v>
      </c>
      <c r="D95" s="1" t="str">
        <f>IF(B95="","zzz",LEFT(B95,2))</f>
        <v>BR</v>
      </c>
      <c r="E95" s="1">
        <v>22</v>
      </c>
      <c r="F95" s="1">
        <v>1959</v>
      </c>
      <c r="G95" s="1">
        <v>1972</v>
      </c>
      <c r="H95" s="1">
        <f>IF(F95="","",SQRT(F95-1828))</f>
        <v>11.445523142259598</v>
      </c>
      <c r="I95" s="1">
        <v>1</v>
      </c>
      <c r="J95" s="1">
        <v>4</v>
      </c>
      <c r="K95" s="1">
        <v>69</v>
      </c>
      <c r="L95" s="1">
        <v>0</v>
      </c>
      <c r="M95" s="1" t="s">
        <v>23</v>
      </c>
      <c r="N95" s="1" t="s">
        <v>23</v>
      </c>
      <c r="O95" s="1">
        <f>IF(M95="Steam",1,IF(M95="Electric",2,IF(M95="Diesel",4,IF(M95="Diesel-Electric",3,""))))</f>
        <v>4</v>
      </c>
      <c r="P95" s="1" t="s">
        <v>24</v>
      </c>
      <c r="Q95" s="1">
        <v>121</v>
      </c>
      <c r="R95" s="1">
        <v>121</v>
      </c>
      <c r="S95" s="1">
        <v>170</v>
      </c>
      <c r="T95" s="1">
        <v>1100</v>
      </c>
      <c r="U95" s="1">
        <f>IF(M95="Wagon",(SQRT(SQRT(T95/27)))*10,IF(T95="","",SQRT(SQRT(T95/27))))</f>
        <v>2.5264297704551879</v>
      </c>
      <c r="V95" s="14">
        <f>IF(I95="","",(H95*SQRT(I95)*U95-(I95*2)+2)*0.985)</f>
        <v>28.482565748962877</v>
      </c>
      <c r="W95" s="14">
        <f>IF(M95="Wagon",5*SQRT(H95),IF(M95="","",SQRT(R95*K95*SQRT(T95))/(26)))</f>
        <v>20.239139967094733</v>
      </c>
      <c r="X95" s="15">
        <f>8/Q95</f>
        <v>6.6115702479338845E-2</v>
      </c>
      <c r="Y95" s="15">
        <f>S95/10/K95</f>
        <v>0.24637681159420291</v>
      </c>
    </row>
    <row r="96" spans="1:25" x14ac:dyDescent="0.25">
      <c r="A96" s="19">
        <v>2200</v>
      </c>
      <c r="B96" s="1" t="s">
        <v>190</v>
      </c>
      <c r="C96" s="1" t="s">
        <v>779</v>
      </c>
      <c r="D96" s="1" t="str">
        <f>IF(B96="","zzz",LEFT(B96,2))</f>
        <v>BR</v>
      </c>
      <c r="E96" s="1">
        <v>220</v>
      </c>
      <c r="F96" s="1">
        <v>2001</v>
      </c>
      <c r="G96" s="1" t="s">
        <v>32</v>
      </c>
      <c r="H96" s="1">
        <f>IF(F96="","",SQRT(F96-1828))</f>
        <v>13.152946437965905</v>
      </c>
      <c r="I96" s="1">
        <v>4</v>
      </c>
      <c r="K96" s="1">
        <v>186</v>
      </c>
      <c r="L96" s="1">
        <v>200</v>
      </c>
      <c r="M96" s="6" t="s">
        <v>182</v>
      </c>
      <c r="N96" s="6" t="s">
        <v>23</v>
      </c>
      <c r="O96" s="1">
        <f>IF(M96="Steam",1,IF(M96="Electric",2,IF(M96="Diesel",4,IF(M96="Diesel-Electric",3,""))))</f>
        <v>3</v>
      </c>
      <c r="Q96" s="1">
        <v>200</v>
      </c>
      <c r="R96" s="1">
        <v>200</v>
      </c>
      <c r="T96" s="1">
        <v>3000</v>
      </c>
      <c r="U96" s="1">
        <f>IF(M96="Wagon",(SQRT(SQRT(T96/27)))*10,IF(T96="","",SQRT(SQRT(T96/27))))</f>
        <v>3.2466791547509892</v>
      </c>
      <c r="V96" s="14">
        <f>IF(I96="","",(H96*SQRT(I96)*U96-(I96*2)+2)*0.985)</f>
        <v>78.215692136689341</v>
      </c>
      <c r="W96" s="14">
        <f>IF(M96="Wagon",5*SQRT(H96),IF(M96="","",SQRT(R96*K96*SQRT(T96))/(26)))</f>
        <v>54.90077000569098</v>
      </c>
      <c r="X96" s="15">
        <f>8/Q96</f>
        <v>0.04</v>
      </c>
      <c r="Y96" s="15">
        <f>S96/10/K96</f>
        <v>0</v>
      </c>
    </row>
    <row r="97" spans="1:25" x14ac:dyDescent="0.25">
      <c r="A97" s="19">
        <v>2210</v>
      </c>
      <c r="B97" s="1" t="s">
        <v>192</v>
      </c>
      <c r="C97" s="1" t="s">
        <v>780</v>
      </c>
      <c r="D97" s="1" t="str">
        <f>IF(B97="","zzz",LEFT(B97,2))</f>
        <v>BR</v>
      </c>
      <c r="E97" s="1">
        <v>221</v>
      </c>
      <c r="F97" s="1">
        <v>2002</v>
      </c>
      <c r="G97" s="1" t="s">
        <v>32</v>
      </c>
      <c r="H97" s="1">
        <f>IF(F97="","",SQRT(F97-1828))</f>
        <v>13.19090595827292</v>
      </c>
      <c r="I97" s="1">
        <v>5</v>
      </c>
      <c r="K97" s="1">
        <v>283</v>
      </c>
      <c r="L97" s="1">
        <v>262</v>
      </c>
      <c r="M97" s="6" t="s">
        <v>182</v>
      </c>
      <c r="N97" s="6" t="s">
        <v>23</v>
      </c>
      <c r="O97" s="1">
        <f>IF(M97="Steam",1,IF(M97="Electric",2,IF(M97="Diesel",4,IF(M97="Diesel-Electric",3,""))))</f>
        <v>3</v>
      </c>
      <c r="Q97" s="1">
        <v>200</v>
      </c>
      <c r="R97" s="1">
        <v>200</v>
      </c>
      <c r="T97" s="1">
        <v>3750</v>
      </c>
      <c r="U97" s="1">
        <f>IF(M97="Wagon",(SQRT(SQRT(T97/27)))*10,IF(T97="","",SQRT(SQRT(T97/27))))</f>
        <v>3.4329452398451963</v>
      </c>
      <c r="V97" s="14">
        <f>IF(I97="","",(H97*SQRT(I97)*U97-(I97*2)+2)*0.985)</f>
        <v>91.858477095163295</v>
      </c>
      <c r="W97" s="14">
        <f>IF(M97="Wagon",5*SQRT(H97),IF(M97="","",SQRT(R97*K97*SQRT(T97))/(26)))</f>
        <v>71.604890436170848</v>
      </c>
      <c r="X97" s="15">
        <f>8/Q97</f>
        <v>0.04</v>
      </c>
      <c r="Y97" s="15">
        <f>S97/10/K97</f>
        <v>0</v>
      </c>
    </row>
    <row r="98" spans="1:25" x14ac:dyDescent="0.25">
      <c r="A98" s="19">
        <v>2211</v>
      </c>
      <c r="B98" s="1" t="s">
        <v>191</v>
      </c>
      <c r="C98" s="1" t="s">
        <v>780</v>
      </c>
      <c r="D98" s="1" t="str">
        <f>IF(B98="","zzz",LEFT(B98,2))</f>
        <v>BR</v>
      </c>
      <c r="E98" s="1">
        <v>221</v>
      </c>
      <c r="F98" s="1">
        <v>2002</v>
      </c>
      <c r="G98" s="1" t="s">
        <v>32</v>
      </c>
      <c r="H98" s="1">
        <f>IF(F98="","",SQRT(F98-1828))</f>
        <v>13.19090595827292</v>
      </c>
      <c r="I98" s="1">
        <v>4</v>
      </c>
      <c r="K98" s="1">
        <v>227</v>
      </c>
      <c r="L98" s="1">
        <v>192</v>
      </c>
      <c r="M98" s="1" t="s">
        <v>182</v>
      </c>
      <c r="N98" s="1" t="s">
        <v>23</v>
      </c>
      <c r="O98" s="1">
        <f>IF(M98="Steam",1,IF(M98="Electric",2,IF(M98="Diesel",4,IF(M98="Diesel-Electric",3,""))))</f>
        <v>3</v>
      </c>
      <c r="Q98" s="1">
        <v>200</v>
      </c>
      <c r="R98" s="1">
        <v>200</v>
      </c>
      <c r="T98" s="1">
        <v>3000</v>
      </c>
      <c r="U98" s="1">
        <f>IF(M98="Wagon",(SQRT(SQRT(T98/27)))*10,IF(T98="","",SQRT(SQRT(T98/27))))</f>
        <v>3.2466791547509892</v>
      </c>
      <c r="V98" s="14">
        <f>IF(I98="","",(H98*SQRT(I98)*U98-(I98*2)+2)*0.985)</f>
        <v>78.458479631800458</v>
      </c>
      <c r="W98" s="14">
        <f>IF(M98="Wagon",5*SQRT(H98),IF(M98="","",SQRT(R98*K98*SQRT(T98))/(26)))</f>
        <v>60.650570750465171</v>
      </c>
      <c r="X98" s="15">
        <f>8/Q98</f>
        <v>0.04</v>
      </c>
      <c r="Y98" s="15">
        <f>S98/10/K98</f>
        <v>0</v>
      </c>
    </row>
    <row r="99" spans="1:25" x14ac:dyDescent="0.25">
      <c r="A99" s="19">
        <v>2220</v>
      </c>
      <c r="B99" s="1" t="s">
        <v>193</v>
      </c>
      <c r="C99" s="1" t="s">
        <v>781</v>
      </c>
      <c r="D99" s="1" t="str">
        <f>IF(B99="","zzz",LEFT(B99,2))</f>
        <v>BR</v>
      </c>
      <c r="E99" s="1">
        <v>222</v>
      </c>
      <c r="F99" s="1">
        <v>2004</v>
      </c>
      <c r="G99" s="1" t="s">
        <v>32</v>
      </c>
      <c r="H99" s="1">
        <f>IF(F99="","",SQRT(F99-1828))</f>
        <v>13.266499161421599</v>
      </c>
      <c r="I99" s="1">
        <v>7</v>
      </c>
      <c r="K99" s="1">
        <v>395</v>
      </c>
      <c r="L99" s="1">
        <v>394</v>
      </c>
      <c r="M99" s="6" t="s">
        <v>182</v>
      </c>
      <c r="N99" s="6" t="s">
        <v>23</v>
      </c>
      <c r="O99" s="1">
        <f>IF(M99="Steam",1,IF(M99="Electric",2,IF(M99="Diesel",4,IF(M99="Diesel-Electric",3,""))))</f>
        <v>3</v>
      </c>
      <c r="Q99" s="1">
        <v>200</v>
      </c>
      <c r="R99" s="1">
        <v>200</v>
      </c>
      <c r="T99" s="1">
        <v>5250</v>
      </c>
      <c r="U99" s="1">
        <f>IF(M99="Wagon",(SQRT(SQRT(T99/27)))*10,IF(T99="","",SQRT(SQRT(T99/27))))</f>
        <v>3.7342112655242108</v>
      </c>
      <c r="V99" s="14">
        <f>IF(I99="","",(H99*SQRT(I99)*U99-(I99*2)+2)*0.985)</f>
        <v>117.28422922769526</v>
      </c>
      <c r="W99" s="14">
        <f>IF(M99="Wagon",5*SQRT(H99),IF(M99="","",SQRT(R99*K99*SQRT(T99))/(26)))</f>
        <v>92.019532711865594</v>
      </c>
      <c r="X99" s="15">
        <f>8/Q99</f>
        <v>0.04</v>
      </c>
      <c r="Y99" s="15">
        <f>S99/10/K99</f>
        <v>0</v>
      </c>
    </row>
    <row r="100" spans="1:25" x14ac:dyDescent="0.25">
      <c r="A100" s="19">
        <v>2221</v>
      </c>
      <c r="B100" s="1" t="s">
        <v>195</v>
      </c>
      <c r="C100" s="1" t="s">
        <v>782</v>
      </c>
      <c r="D100" s="1" t="str">
        <f>IF(B100="","zzz",LEFT(B100,2))</f>
        <v>BR</v>
      </c>
      <c r="E100" s="1">
        <v>222</v>
      </c>
      <c r="F100" s="1">
        <v>2005</v>
      </c>
      <c r="G100" s="1" t="s">
        <v>32</v>
      </c>
      <c r="H100" s="1">
        <f>IF(F100="","",SQRT(F100-1828))</f>
        <v>13.30413469565007</v>
      </c>
      <c r="I100" s="1">
        <v>4</v>
      </c>
      <c r="K100" s="1">
        <v>227</v>
      </c>
      <c r="L100" s="1">
        <v>232</v>
      </c>
      <c r="M100" s="6" t="s">
        <v>182</v>
      </c>
      <c r="N100" s="6" t="s">
        <v>23</v>
      </c>
      <c r="O100" s="1">
        <f>IF(M100="Steam",1,IF(M100="Electric",2,IF(M100="Diesel",4,IF(M100="Diesel-Electric",3,""))))</f>
        <v>3</v>
      </c>
      <c r="Q100" s="1">
        <v>200</v>
      </c>
      <c r="R100" s="1">
        <v>200</v>
      </c>
      <c r="T100" s="1">
        <v>3000</v>
      </c>
      <c r="U100" s="1">
        <f>IF(M100="Wagon",(SQRT(SQRT(T100/27)))*10,IF(T100="","",SQRT(SQRT(T100/27))))</f>
        <v>3.2466791547509892</v>
      </c>
      <c r="V100" s="14">
        <f>IF(I100="","",(H100*SQRT(I100)*U100-(I100*2)+2)*0.985)</f>
        <v>79.182685873081965</v>
      </c>
      <c r="W100" s="14">
        <f>IF(M100="Wagon",5*SQRT(H100),IF(M100="","",SQRT(R100*K100*SQRT(T100))/(26)))</f>
        <v>60.650570750465171</v>
      </c>
      <c r="X100" s="15">
        <f>8/Q100</f>
        <v>0.04</v>
      </c>
      <c r="Y100" s="15">
        <f>S100/10/K100</f>
        <v>0</v>
      </c>
    </row>
    <row r="101" spans="1:25" x14ac:dyDescent="0.25">
      <c r="A101" s="19">
        <v>2222</v>
      </c>
      <c r="B101" s="1" t="s">
        <v>194</v>
      </c>
      <c r="C101" s="1" t="s">
        <v>781</v>
      </c>
      <c r="D101" s="1" t="str">
        <f>IF(B101="","zzz",LEFT(B101,2))</f>
        <v>BR</v>
      </c>
      <c r="E101" s="1">
        <v>222</v>
      </c>
      <c r="F101" s="1">
        <v>2004</v>
      </c>
      <c r="G101" s="1" t="s">
        <v>32</v>
      </c>
      <c r="H101" s="1">
        <f>IF(F101="","",SQRT(F101-1828))</f>
        <v>13.266499161421599</v>
      </c>
      <c r="I101" s="1">
        <v>5</v>
      </c>
      <c r="K101" s="1">
        <v>283</v>
      </c>
      <c r="L101" s="1">
        <v>276</v>
      </c>
      <c r="M101" s="6" t="s">
        <v>182</v>
      </c>
      <c r="N101" s="6" t="s">
        <v>23</v>
      </c>
      <c r="O101" s="1">
        <f>IF(M101="Steam",1,IF(M101="Electric",2,IF(M101="Diesel",4,IF(M101="Diesel-Electric",3,""))))</f>
        <v>3</v>
      </c>
      <c r="Q101" s="1">
        <v>200</v>
      </c>
      <c r="R101" s="1">
        <v>200</v>
      </c>
      <c r="T101" s="1">
        <v>3750</v>
      </c>
      <c r="U101" s="1">
        <f>IF(M101="Wagon",(SQRT(SQRT(T101/27)))*10,IF(T101="","",SQRT(SQRT(T101/27))))</f>
        <v>3.4329452398451963</v>
      </c>
      <c r="V101" s="14">
        <f>IF(I101="","",(H101*SQRT(I101)*U101-(I101*2)+2)*0.985)</f>
        <v>92.430048978447473</v>
      </c>
      <c r="W101" s="14">
        <f>IF(M101="Wagon",5*SQRT(H101),IF(M101="","",SQRT(R101*K101*SQRT(T101))/(26)))</f>
        <v>71.604890436170848</v>
      </c>
      <c r="X101" s="15">
        <f>8/Q101</f>
        <v>0.04</v>
      </c>
      <c r="Y101" s="15">
        <f>S101/10/K101</f>
        <v>0</v>
      </c>
    </row>
    <row r="102" spans="1:25" x14ac:dyDescent="0.25">
      <c r="A102" s="19">
        <v>2300</v>
      </c>
      <c r="B102" s="1" t="s">
        <v>45</v>
      </c>
      <c r="C102" s="1" t="s">
        <v>783</v>
      </c>
      <c r="D102" s="1" t="str">
        <f>IF(B102="","zzz",LEFT(B102,2))</f>
        <v>BR</v>
      </c>
      <c r="E102" s="1">
        <v>23</v>
      </c>
      <c r="F102" s="1">
        <v>1959</v>
      </c>
      <c r="G102" s="1">
        <v>1971</v>
      </c>
      <c r="H102" s="1">
        <f>IF(F102="","",SQRT(F102-1828))</f>
        <v>11.445523142259598</v>
      </c>
      <c r="I102" s="1">
        <v>1</v>
      </c>
      <c r="J102" s="1">
        <v>6</v>
      </c>
      <c r="K102" s="1">
        <v>75</v>
      </c>
      <c r="L102" s="1">
        <v>0</v>
      </c>
      <c r="M102" s="1" t="s">
        <v>23</v>
      </c>
      <c r="N102" s="1" t="s">
        <v>23</v>
      </c>
      <c r="O102" s="1">
        <f>IF(M102="Steam",1,IF(M102="Electric",2,IF(M102="Diesel",4,IF(M102="Diesel-Electric",3,""))))</f>
        <v>4</v>
      </c>
      <c r="P102" s="1" t="s">
        <v>24</v>
      </c>
      <c r="Q102" s="1">
        <v>121</v>
      </c>
      <c r="R102" s="1">
        <v>121</v>
      </c>
      <c r="S102" s="1">
        <v>209.1</v>
      </c>
      <c r="T102" s="1">
        <v>1100</v>
      </c>
      <c r="U102" s="1">
        <f>IF(M102="Wagon",(SQRT(SQRT(T102/27)))*10,IF(T102="","",SQRT(SQRT(T102/27))))</f>
        <v>2.5264297704551879</v>
      </c>
      <c r="V102" s="14">
        <f>IF(I102="","",(H102*SQRT(I102)*U102-(I102*2)+2)*0.985)</f>
        <v>28.482565748962877</v>
      </c>
      <c r="W102" s="14">
        <f>IF(M102="Wagon",5*SQRT(H102),IF(M102="","",SQRT(R102*K102*SQRT(T102))/(26)))</f>
        <v>21.100762056289412</v>
      </c>
      <c r="X102" s="15">
        <f>8/Q102</f>
        <v>6.6115702479338845E-2</v>
      </c>
      <c r="Y102" s="15">
        <f>S102/10/K102</f>
        <v>0.27879999999999999</v>
      </c>
    </row>
    <row r="103" spans="1:25" x14ac:dyDescent="0.25">
      <c r="A103" s="19">
        <v>2400</v>
      </c>
      <c r="B103" s="1" t="s">
        <v>46</v>
      </c>
      <c r="C103" s="1" t="s">
        <v>784</v>
      </c>
      <c r="D103" s="1" t="str">
        <f>IF(B103="","zzz",LEFT(B103,2))</f>
        <v>BR</v>
      </c>
      <c r="E103" s="1">
        <v>24</v>
      </c>
      <c r="F103" s="1">
        <v>1958</v>
      </c>
      <c r="G103" s="1">
        <v>1980</v>
      </c>
      <c r="H103" s="1">
        <f>IF(F103="","",SQRT(F103-1828))</f>
        <v>11.401754250991379</v>
      </c>
      <c r="I103" s="1">
        <v>1</v>
      </c>
      <c r="J103" s="1">
        <v>7</v>
      </c>
      <c r="K103" s="1">
        <v>80</v>
      </c>
      <c r="L103" s="1">
        <v>0</v>
      </c>
      <c r="M103" s="1" t="s">
        <v>23</v>
      </c>
      <c r="N103" s="1" t="s">
        <v>23</v>
      </c>
      <c r="O103" s="1">
        <f>IF(M103="Steam",1,IF(M103="Electric",2,IF(M103="Diesel",4,IF(M103="Diesel-Electric",3,""))))</f>
        <v>4</v>
      </c>
      <c r="P103" s="1" t="s">
        <v>24</v>
      </c>
      <c r="Q103" s="1">
        <v>121</v>
      </c>
      <c r="R103" s="1">
        <v>121</v>
      </c>
      <c r="S103" s="1">
        <v>186.8</v>
      </c>
      <c r="T103" s="1">
        <v>1160</v>
      </c>
      <c r="U103" s="1">
        <f>IF(M103="Wagon",(SQRT(SQRT(T103/27)))*10,IF(T103="","",SQRT(SQRT(T103/27))))</f>
        <v>2.5601980135010067</v>
      </c>
      <c r="V103" s="14">
        <f>IF(I103="","",(H103*SQRT(I103)*U103-(I103*2)+2)*0.985)</f>
        <v>28.752887355057567</v>
      </c>
      <c r="W103" s="14">
        <f>IF(M103="Wagon",5*SQRT(H103),IF(M103="","",SQRT(R103*K103*SQRT(T103))/(26)))</f>
        <v>22.084055402578677</v>
      </c>
      <c r="X103" s="15">
        <f>8/Q103</f>
        <v>6.6115702479338845E-2</v>
      </c>
      <c r="Y103" s="15">
        <f>S103/10/K103</f>
        <v>0.23349999999999999</v>
      </c>
    </row>
    <row r="104" spans="1:25" x14ac:dyDescent="0.25">
      <c r="A104" s="19">
        <v>2500</v>
      </c>
      <c r="B104" s="1" t="s">
        <v>47</v>
      </c>
      <c r="C104" s="1" t="s">
        <v>785</v>
      </c>
      <c r="D104" s="1" t="str">
        <f>IF(B104="","zzz",LEFT(B104,2))</f>
        <v>BR</v>
      </c>
      <c r="E104" s="1">
        <v>25</v>
      </c>
      <c r="F104" s="1">
        <v>1961</v>
      </c>
      <c r="G104" s="1">
        <v>1987</v>
      </c>
      <c r="H104" s="1">
        <f>IF(F104="","",SQRT(F104-1828))</f>
        <v>11.532562594670797</v>
      </c>
      <c r="I104" s="1">
        <v>1</v>
      </c>
      <c r="J104" s="1">
        <v>4</v>
      </c>
      <c r="K104" s="1">
        <v>72</v>
      </c>
      <c r="L104" s="1">
        <v>0</v>
      </c>
      <c r="M104" s="1" t="s">
        <v>23</v>
      </c>
      <c r="N104" s="1" t="s">
        <v>23</v>
      </c>
      <c r="O104" s="1">
        <f>IF(M104="Steam",1,IF(M104="Electric",2,IF(M104="Diesel",4,IF(M104="Diesel-Electric",3,""))))</f>
        <v>4</v>
      </c>
      <c r="P104" s="1" t="s">
        <v>24</v>
      </c>
      <c r="Q104" s="1">
        <v>145</v>
      </c>
      <c r="R104" s="1">
        <v>145</v>
      </c>
      <c r="S104" s="1">
        <v>170</v>
      </c>
      <c r="T104" s="1">
        <v>1250</v>
      </c>
      <c r="U104" s="1">
        <f>IF(M104="Wagon",(SQRT(SQRT(T104/27)))*10,IF(T104="","",SQRT(SQRT(T104/27))))</f>
        <v>2.6084743001221455</v>
      </c>
      <c r="V104" s="14">
        <f>IF(I104="","",(H104*SQRT(I104)*U104-(I104*2)+2)*0.985)</f>
        <v>29.631157245607511</v>
      </c>
      <c r="W104" s="14">
        <f>IF(M104="Wagon",5*SQRT(H104),IF(M104="","",SQRT(R104*K104*SQRT(T104))/(26)))</f>
        <v>23.367077804411547</v>
      </c>
      <c r="X104" s="15">
        <f>8/Q104</f>
        <v>5.5172413793103448E-2</v>
      </c>
      <c r="Y104" s="15">
        <f>S104/10/K104</f>
        <v>0.2361111111111111</v>
      </c>
    </row>
    <row r="105" spans="1:25" x14ac:dyDescent="0.25">
      <c r="A105" s="19">
        <v>2530</v>
      </c>
      <c r="B105" s="1" t="s">
        <v>199</v>
      </c>
      <c r="C105" s="1" t="s">
        <v>786</v>
      </c>
      <c r="D105" s="1" t="str">
        <f>IF(B105="","zzz",LEFT(B105,2))</f>
        <v>BR</v>
      </c>
      <c r="E105" s="1">
        <v>253</v>
      </c>
      <c r="F105" s="1">
        <v>1975</v>
      </c>
      <c r="G105" s="1" t="s">
        <v>32</v>
      </c>
      <c r="H105" s="1">
        <f>IF(F105="","",SQRT(F105-1828))</f>
        <v>12.124355652982141</v>
      </c>
      <c r="I105" s="1">
        <v>1</v>
      </c>
      <c r="K105" s="1">
        <v>140</v>
      </c>
      <c r="L105" s="1">
        <v>0</v>
      </c>
      <c r="M105" s="6" t="s">
        <v>182</v>
      </c>
      <c r="N105" s="6" t="s">
        <v>23</v>
      </c>
      <c r="O105" s="1">
        <f>IF(M105="Steam",1,IF(M105="Electric",2,IF(M105="Diesel",4,IF(M105="Diesel-Electric",3,""))))</f>
        <v>3</v>
      </c>
      <c r="Q105" s="1">
        <v>200</v>
      </c>
      <c r="R105" s="1">
        <v>200</v>
      </c>
      <c r="T105" s="1">
        <v>4500</v>
      </c>
      <c r="U105" s="1">
        <f>IF(M105="Wagon",(SQRT(SQRT(T105/27)))*10,IF(T105="","",SQRT(SQRT(T105/27))))</f>
        <v>3.5930411196308421</v>
      </c>
      <c r="V105" s="14">
        <f>IF(I105="","",(H105*SQRT(I105)*U105-(I105*2)+2)*0.985)</f>
        <v>42.909858784040573</v>
      </c>
      <c r="W105" s="14">
        <f>IF(M105="Wagon",5*SQRT(H105),IF(M105="","",SQRT(R105*K105*SQRT(T105))/(26)))</f>
        <v>52.711915233124643</v>
      </c>
      <c r="X105" s="15">
        <f>8/Q105</f>
        <v>0.04</v>
      </c>
      <c r="Y105" s="15">
        <f>S105/10/K105</f>
        <v>0</v>
      </c>
    </row>
    <row r="106" spans="1:25" x14ac:dyDescent="0.25">
      <c r="A106" s="19">
        <v>2540</v>
      </c>
      <c r="B106" s="1" t="s">
        <v>200</v>
      </c>
      <c r="C106" s="1" t="s">
        <v>787</v>
      </c>
      <c r="D106" s="1" t="str">
        <f>IF(B106="","zzz",LEFT(B106,2))</f>
        <v>BR</v>
      </c>
      <c r="E106" s="1">
        <v>254</v>
      </c>
      <c r="F106" s="1">
        <v>1975</v>
      </c>
      <c r="G106" s="1" t="s">
        <v>32</v>
      </c>
      <c r="H106" s="1">
        <f>IF(F106="","",SQRT(F106-1828))</f>
        <v>12.124355652982141</v>
      </c>
      <c r="I106" s="1">
        <v>10</v>
      </c>
      <c r="K106" s="1">
        <v>469</v>
      </c>
      <c r="L106" s="1">
        <v>452</v>
      </c>
      <c r="M106" s="6" t="s">
        <v>182</v>
      </c>
      <c r="N106" s="6" t="s">
        <v>23</v>
      </c>
      <c r="O106" s="1">
        <f>IF(M106="Steam",1,IF(M106="Electric",2,IF(M106="Diesel",4,IF(M106="Diesel-Electric",3,""))))</f>
        <v>3</v>
      </c>
      <c r="Q106" s="1">
        <v>200</v>
      </c>
      <c r="R106" s="1">
        <v>200</v>
      </c>
      <c r="T106" s="1">
        <v>4500</v>
      </c>
      <c r="U106" s="1">
        <f>IF(M106="Wagon",(SQRT(SQRT(T106/27)))*10,IF(T106="","",SQRT(SQRT(T106/27))))</f>
        <v>3.5930411196308421</v>
      </c>
      <c r="V106" s="14">
        <f>IF(I106="","",(H106*SQRT(I106)*U106-(I106*2)+2)*0.985)</f>
        <v>117.96288783375142</v>
      </c>
      <c r="W106" s="14">
        <f>IF(M106="Wagon",5*SQRT(H106),IF(M106="","",SQRT(R106*K106*SQRT(T106))/(26)))</f>
        <v>96.478645954805941</v>
      </c>
      <c r="X106" s="15">
        <f>8/Q106</f>
        <v>0.04</v>
      </c>
      <c r="Y106" s="15">
        <f>S106/10/K106</f>
        <v>0</v>
      </c>
    </row>
    <row r="107" spans="1:25" x14ac:dyDescent="0.25">
      <c r="A107" s="19">
        <v>2550</v>
      </c>
      <c r="B107" s="1" t="s">
        <v>201</v>
      </c>
      <c r="C107" s="1" t="s">
        <v>788</v>
      </c>
      <c r="D107" s="1" t="str">
        <f>IF(B107="","zzz",LEFT(B107,2))</f>
        <v>BR</v>
      </c>
      <c r="E107" s="1">
        <v>255</v>
      </c>
      <c r="F107" s="1">
        <v>1975</v>
      </c>
      <c r="G107" s="1" t="s">
        <v>32</v>
      </c>
      <c r="H107" s="1">
        <f>IF(F107="","",SQRT(F107-1828))</f>
        <v>12.124355652982141</v>
      </c>
      <c r="I107" s="1">
        <v>7</v>
      </c>
      <c r="K107" s="1">
        <v>346</v>
      </c>
      <c r="L107" s="1">
        <v>213</v>
      </c>
      <c r="M107" s="6" t="s">
        <v>182</v>
      </c>
      <c r="N107" s="6" t="s">
        <v>23</v>
      </c>
      <c r="O107" s="1">
        <f>IF(M107="Steam",1,IF(M107="Electric",2,IF(M107="Diesel",4,IF(M107="Diesel-Electric",3,""))))</f>
        <v>3</v>
      </c>
      <c r="Q107" s="1">
        <v>200</v>
      </c>
      <c r="R107" s="1">
        <v>200</v>
      </c>
      <c r="T107" s="1">
        <v>4500</v>
      </c>
      <c r="U107" s="1">
        <f>IF(M107="Wagon",(SQRT(SQRT(T107/27)))*10,IF(T107="","",SQRT(SQRT(T107/27))))</f>
        <v>3.5930411196308421</v>
      </c>
      <c r="V107" s="14">
        <f>IF(I107="","",(H107*SQRT(I107)*U107-(I107*2)+2)*0.985)</f>
        <v>101.70881513547181</v>
      </c>
      <c r="W107" s="14">
        <f>IF(M107="Wagon",5*SQRT(H107),IF(M107="","",SQRT(R107*K107*SQRT(T107))/(26)))</f>
        <v>82.867231099351429</v>
      </c>
      <c r="X107" s="15">
        <f>8/Q107</f>
        <v>0.04</v>
      </c>
      <c r="Y107" s="15">
        <f>S107/10/K107</f>
        <v>0</v>
      </c>
    </row>
    <row r="108" spans="1:25" x14ac:dyDescent="0.25">
      <c r="A108" s="19">
        <v>2600</v>
      </c>
      <c r="B108" s="1" t="s">
        <v>48</v>
      </c>
      <c r="C108" s="1" t="s">
        <v>789</v>
      </c>
      <c r="D108" s="1" t="str">
        <f>IF(B108="","zzz",LEFT(B108,2))</f>
        <v>BR</v>
      </c>
      <c r="E108" s="1">
        <v>26</v>
      </c>
      <c r="F108" s="1">
        <v>1958</v>
      </c>
      <c r="G108" s="1">
        <v>1994</v>
      </c>
      <c r="H108" s="1">
        <f>IF(F108="","",SQRT(F108-1828))</f>
        <v>11.401754250991379</v>
      </c>
      <c r="I108" s="1">
        <v>1</v>
      </c>
      <c r="J108" s="1">
        <v>5</v>
      </c>
      <c r="K108" s="1">
        <v>75</v>
      </c>
      <c r="L108" s="1">
        <v>0</v>
      </c>
      <c r="M108" s="1" t="s">
        <v>23</v>
      </c>
      <c r="N108" s="1" t="s">
        <v>23</v>
      </c>
      <c r="O108" s="1">
        <f>IF(M108="Steam",1,IF(M108="Electric",2,IF(M108="Diesel",4,IF(M108="Diesel-Electric",3,""))))</f>
        <v>4</v>
      </c>
      <c r="P108" s="1" t="s">
        <v>24</v>
      </c>
      <c r="Q108" s="1">
        <v>130</v>
      </c>
      <c r="R108" s="1">
        <v>130</v>
      </c>
      <c r="S108" s="1">
        <v>187</v>
      </c>
      <c r="T108" s="1">
        <v>1160</v>
      </c>
      <c r="U108" s="1">
        <f>IF(M108="Wagon",(SQRT(SQRT(T108/27)))*10,IF(T108="","",SQRT(SQRT(T108/27))))</f>
        <v>2.5601980135010067</v>
      </c>
      <c r="V108" s="14">
        <f>IF(I108="","",(H108*SQRT(I108)*U108-(I108*2)+2)*0.985)</f>
        <v>28.752887355057567</v>
      </c>
      <c r="W108" s="14">
        <f>IF(M108="Wagon",5*SQRT(H108),IF(M108="","",SQRT(R108*K108*SQRT(T108))/(26)))</f>
        <v>22.163760940262549</v>
      </c>
      <c r="X108" s="15">
        <f>8/Q108</f>
        <v>6.1538461538461542E-2</v>
      </c>
      <c r="Y108" s="15">
        <f>S108/10/K108</f>
        <v>0.24933333333333332</v>
      </c>
    </row>
    <row r="109" spans="1:25" x14ac:dyDescent="0.25">
      <c r="A109" s="19">
        <v>2700</v>
      </c>
      <c r="B109" s="1" t="s">
        <v>49</v>
      </c>
      <c r="C109" s="1" t="s">
        <v>790</v>
      </c>
      <c r="D109" s="1" t="str">
        <f>IF(B109="","zzz",LEFT(B109,2))</f>
        <v>BR</v>
      </c>
      <c r="E109" s="1">
        <v>27</v>
      </c>
      <c r="F109" s="1">
        <v>1961</v>
      </c>
      <c r="G109" s="1">
        <v>1987</v>
      </c>
      <c r="H109" s="1">
        <f>IF(F109="","",SQRT(F109-1828))</f>
        <v>11.532562594670797</v>
      </c>
      <c r="I109" s="1">
        <v>1</v>
      </c>
      <c r="J109" s="1">
        <v>6</v>
      </c>
      <c r="K109" s="1">
        <v>76</v>
      </c>
      <c r="L109" s="1">
        <v>0</v>
      </c>
      <c r="M109" s="1" t="s">
        <v>23</v>
      </c>
      <c r="N109" s="1" t="s">
        <v>23</v>
      </c>
      <c r="O109" s="1">
        <f>IF(M109="Steam",1,IF(M109="Electric",2,IF(M109="Diesel",4,IF(M109="Diesel-Electric",3,""))))</f>
        <v>4</v>
      </c>
      <c r="P109" s="1" t="s">
        <v>24</v>
      </c>
      <c r="Q109" s="1">
        <v>145</v>
      </c>
      <c r="R109" s="1">
        <v>145</v>
      </c>
      <c r="S109" s="1">
        <v>187</v>
      </c>
      <c r="T109" s="1">
        <v>1250</v>
      </c>
      <c r="U109" s="1">
        <f>IF(M109="Wagon",(SQRT(SQRT(T109/27)))*10,IF(T109="","",SQRT(SQRT(T109/27))))</f>
        <v>2.6084743001221455</v>
      </c>
      <c r="V109" s="14">
        <f>IF(I109="","",(H109*SQRT(I109)*U109-(I109*2)+2)*0.985)</f>
        <v>29.631157245607511</v>
      </c>
      <c r="W109" s="14">
        <f>IF(M109="Wagon",5*SQRT(H109),IF(M109="","",SQRT(R109*K109*SQRT(T109))/(26)))</f>
        <v>24.007390270996687</v>
      </c>
      <c r="X109" s="15">
        <f>8/Q109</f>
        <v>5.5172413793103448E-2</v>
      </c>
      <c r="Y109" s="15">
        <f>S109/10/K109</f>
        <v>0.24605263157894736</v>
      </c>
    </row>
    <row r="110" spans="1:25" x14ac:dyDescent="0.25">
      <c r="A110" s="19">
        <v>2800</v>
      </c>
      <c r="B110" s="1" t="s">
        <v>50</v>
      </c>
      <c r="C110" s="1" t="s">
        <v>791</v>
      </c>
      <c r="D110" s="1" t="str">
        <f>IF(B110="","zzz",LEFT(B110,2))</f>
        <v>BR</v>
      </c>
      <c r="E110" s="1">
        <v>28</v>
      </c>
      <c r="F110" s="1">
        <v>1958</v>
      </c>
      <c r="G110" s="1">
        <v>1971</v>
      </c>
      <c r="H110" s="1">
        <f>IF(F110="","",SQRT(F110-1828))</f>
        <v>11.401754250991379</v>
      </c>
      <c r="I110" s="1">
        <v>1</v>
      </c>
      <c r="J110" s="1">
        <v>8</v>
      </c>
      <c r="K110" s="1">
        <v>99</v>
      </c>
      <c r="L110" s="1">
        <v>0</v>
      </c>
      <c r="M110" s="1" t="s">
        <v>23</v>
      </c>
      <c r="N110" s="1" t="s">
        <v>23</v>
      </c>
      <c r="O110" s="1">
        <f>IF(M110="Steam",1,IF(M110="Electric",2,IF(M110="Diesel",4,IF(M110="Diesel-Electric",3,""))))</f>
        <v>4</v>
      </c>
      <c r="P110" s="1" t="s">
        <v>24</v>
      </c>
      <c r="Q110" s="1">
        <v>121</v>
      </c>
      <c r="R110" s="1">
        <v>121</v>
      </c>
      <c r="S110" s="1">
        <v>222</v>
      </c>
      <c r="T110" s="1">
        <v>1200</v>
      </c>
      <c r="U110" s="1">
        <f>IF(M110="Wagon",(SQRT(SQRT(T110/27)))*10,IF(T110="","",SQRT(SQRT(T110/27))))</f>
        <v>2.5819888974716112</v>
      </c>
      <c r="V110" s="14">
        <f>IF(I110="","",(H110*SQRT(I110)*U110-(I110*2)+2)*0.985)</f>
        <v>28.997614844443095</v>
      </c>
      <c r="W110" s="14">
        <f>IF(M110="Wagon",5*SQRT(H110),IF(M110="","",SQRT(R110*K110*SQRT(T110))/(26)))</f>
        <v>24.77606010955526</v>
      </c>
      <c r="X110" s="15">
        <f>8/Q110</f>
        <v>6.6115702479338845E-2</v>
      </c>
      <c r="Y110" s="15">
        <f>S110/10/K110</f>
        <v>0.22424242424242424</v>
      </c>
    </row>
    <row r="111" spans="1:25" x14ac:dyDescent="0.25">
      <c r="A111" s="19">
        <v>2900</v>
      </c>
      <c r="B111" s="1" t="s">
        <v>51</v>
      </c>
      <c r="C111" s="1" t="s">
        <v>792</v>
      </c>
      <c r="D111" s="1" t="str">
        <f>IF(B111="","zzz",LEFT(B111,2))</f>
        <v>BR</v>
      </c>
      <c r="E111" s="1">
        <v>29</v>
      </c>
      <c r="F111" s="1">
        <v>1965</v>
      </c>
      <c r="G111" s="1">
        <v>1971</v>
      </c>
      <c r="H111" s="1">
        <f>IF(F111="","",SQRT(F111-1828))</f>
        <v>11.704699910719626</v>
      </c>
      <c r="I111" s="1">
        <v>1</v>
      </c>
      <c r="J111" s="1">
        <v>6</v>
      </c>
      <c r="K111" s="1">
        <v>74</v>
      </c>
      <c r="L111" s="1">
        <v>0</v>
      </c>
      <c r="M111" s="1" t="s">
        <v>23</v>
      </c>
      <c r="N111" s="1" t="s">
        <v>23</v>
      </c>
      <c r="O111" s="1">
        <f>IF(M111="Steam",1,IF(M111="Electric",2,IF(M111="Diesel",4,IF(M111="Diesel-Electric",3,""))))</f>
        <v>4</v>
      </c>
      <c r="P111" s="1" t="s">
        <v>24</v>
      </c>
      <c r="Q111" s="1">
        <v>130</v>
      </c>
      <c r="R111" s="1">
        <v>130</v>
      </c>
      <c r="S111" s="1">
        <v>200</v>
      </c>
      <c r="T111" s="1">
        <v>1350</v>
      </c>
      <c r="U111" s="1">
        <f>IF(M111="Wagon",(SQRT(SQRT(T111/27)))*10,IF(T111="","",SQRT(SQRT(T111/27))))</f>
        <v>2.6591479484724942</v>
      </c>
      <c r="V111" s="14">
        <f>IF(I111="","",(H111*SQRT(I111)*U111-(I111*2)+2)*0.985)</f>
        <v>30.657660823750135</v>
      </c>
      <c r="W111" s="14">
        <f>IF(M111="Wagon",5*SQRT(H111),IF(M111="","",SQRT(R111*K111*SQRT(T111))/(26)))</f>
        <v>22.866391253108905</v>
      </c>
      <c r="X111" s="15">
        <f>8/Q111</f>
        <v>6.1538461538461542E-2</v>
      </c>
      <c r="Y111" s="15">
        <f>S111/10/K111</f>
        <v>0.27027027027027029</v>
      </c>
    </row>
    <row r="112" spans="1:25" x14ac:dyDescent="0.25">
      <c r="A112" s="19">
        <v>3000</v>
      </c>
      <c r="B112" s="1" t="s">
        <v>52</v>
      </c>
      <c r="C112" s="1" t="s">
        <v>793</v>
      </c>
      <c r="D112" s="1" t="str">
        <f>IF(B112="","zzz",LEFT(B112,2))</f>
        <v>BR</v>
      </c>
      <c r="E112" s="1">
        <v>30</v>
      </c>
      <c r="F112" s="1">
        <v>1957</v>
      </c>
      <c r="G112" s="1" t="s">
        <v>32</v>
      </c>
      <c r="H112" s="1">
        <f>IF(F112="","",SQRT(F112-1828))</f>
        <v>11.357816691600547</v>
      </c>
      <c r="I112" s="1">
        <v>1</v>
      </c>
      <c r="J112" s="1">
        <v>5</v>
      </c>
      <c r="K112" s="1">
        <v>108</v>
      </c>
      <c r="L112" s="1">
        <v>0</v>
      </c>
      <c r="M112" s="1" t="s">
        <v>23</v>
      </c>
      <c r="N112" s="1" t="s">
        <v>23</v>
      </c>
      <c r="O112" s="1">
        <f>IF(M112="Steam",1,IF(M112="Electric",2,IF(M112="Diesel",4,IF(M112="Diesel-Electric",3,""))))</f>
        <v>4</v>
      </c>
      <c r="P112" s="1" t="s">
        <v>24</v>
      </c>
      <c r="Q112" s="1">
        <v>129</v>
      </c>
      <c r="R112" s="1">
        <v>129</v>
      </c>
      <c r="S112" s="1">
        <v>159.69999999999999</v>
      </c>
      <c r="T112" s="1">
        <v>1250</v>
      </c>
      <c r="U112" s="1">
        <f>IF(M112="Wagon",(SQRT(SQRT(T112/27)))*10,IF(T112="","",SQRT(SQRT(T112/27))))</f>
        <v>2.6084743001221455</v>
      </c>
      <c r="V112" s="14">
        <f>IF(I112="","",(H112*SQRT(I112)*U112-(I112*2)+2)*0.985)</f>
        <v>29.182174351355282</v>
      </c>
      <c r="W112" s="14">
        <f>IF(M112="Wagon",5*SQRT(H112),IF(M112="","",SQRT(R112*K112*SQRT(T112))/(26)))</f>
        <v>26.993604978321518</v>
      </c>
      <c r="X112" s="15">
        <f>8/Q112</f>
        <v>6.2015503875968991E-2</v>
      </c>
      <c r="Y112" s="15">
        <f>S112/10/K112</f>
        <v>0.14787037037037035</v>
      </c>
    </row>
    <row r="113" spans="1:25" x14ac:dyDescent="0.25">
      <c r="A113" s="19">
        <v>3051</v>
      </c>
      <c r="B113" s="1" t="s">
        <v>205</v>
      </c>
      <c r="C113" s="1" t="s">
        <v>794</v>
      </c>
      <c r="D113" s="1" t="str">
        <f>IF(B113="","zzz",LEFT(B113,2))</f>
        <v>BR</v>
      </c>
      <c r="E113" s="1" t="s">
        <v>206</v>
      </c>
      <c r="F113" s="1">
        <v>1960</v>
      </c>
      <c r="G113" s="1">
        <v>2000</v>
      </c>
      <c r="H113" s="1">
        <f>IF(F113="","",SQRT(F113-1828))</f>
        <v>11.489125293076057</v>
      </c>
      <c r="I113" s="1">
        <v>3</v>
      </c>
      <c r="K113" s="1">
        <v>118</v>
      </c>
      <c r="L113" s="1">
        <v>272</v>
      </c>
      <c r="M113" s="12" t="s">
        <v>86</v>
      </c>
      <c r="N113" s="12" t="s">
        <v>97</v>
      </c>
      <c r="O113" s="1">
        <f>IF(M113="Steam",1,IF(M113="Electric",2,IF(M113="Diesel",4,IF(M113="Diesel-Electric",3,""))))</f>
        <v>2</v>
      </c>
      <c r="Q113" s="1">
        <v>121</v>
      </c>
      <c r="R113" s="1">
        <v>121</v>
      </c>
      <c r="S113" s="1">
        <v>125</v>
      </c>
      <c r="T113" s="1">
        <v>800</v>
      </c>
      <c r="U113" s="1">
        <f>IF(M113="Wagon",(SQRT(SQRT(T113/27)))*10,IF(T113="","",SQRT(SQRT(T113/27))))</f>
        <v>2.333090341053722</v>
      </c>
      <c r="V113" s="14">
        <f>IF(I113="","",(H113*SQRT(I113)*U113-(I113*2)+2)*0.985)</f>
        <v>41.791492905970081</v>
      </c>
      <c r="W113" s="14">
        <f>IF(M113="Wagon",5*SQRT(H113),IF(M113="","",SQRT(R113*K113*SQRT(T113))/(26)))</f>
        <v>24.441780387438691</v>
      </c>
      <c r="X113" s="15">
        <f>8/Q113</f>
        <v>6.6115702479338845E-2</v>
      </c>
      <c r="Y113" s="15">
        <f>S113/10/K113</f>
        <v>0.1059322033898305</v>
      </c>
    </row>
    <row r="114" spans="1:25" x14ac:dyDescent="0.25">
      <c r="A114" s="19">
        <v>3052</v>
      </c>
      <c r="B114" s="1" t="s">
        <v>207</v>
      </c>
      <c r="C114" s="1" t="s">
        <v>795</v>
      </c>
      <c r="D114" s="1" t="s">
        <v>208</v>
      </c>
      <c r="E114" s="1" t="s">
        <v>209</v>
      </c>
      <c r="F114" s="1">
        <v>1960</v>
      </c>
      <c r="G114" s="1">
        <v>2000</v>
      </c>
      <c r="H114" s="1">
        <f>IF(F114="","",SQRT(F114-1828))</f>
        <v>11.489125293076057</v>
      </c>
      <c r="I114" s="1">
        <v>4</v>
      </c>
      <c r="K114" s="1">
        <v>149</v>
      </c>
      <c r="L114" s="1">
        <v>363</v>
      </c>
      <c r="M114" s="12" t="s">
        <v>86</v>
      </c>
      <c r="N114" s="12" t="s">
        <v>97</v>
      </c>
      <c r="Q114" s="1">
        <v>121</v>
      </c>
      <c r="R114" s="1">
        <v>121</v>
      </c>
      <c r="S114" s="1">
        <v>125</v>
      </c>
      <c r="T114" s="1">
        <v>800</v>
      </c>
      <c r="U114" s="1">
        <f>IF(M114="Wagon",(SQRT(SQRT(T114/27)))*10,IF(T114="","",SQRT(SQRT(T114/27))))</f>
        <v>2.333090341053722</v>
      </c>
      <c r="V114" s="14">
        <f>IF(I114="","",(H114*SQRT(I114)*U114-(I114*2)+2)*0.985)</f>
        <v>46.89617947941057</v>
      </c>
      <c r="W114" s="14">
        <f>IF(M114="Wagon",5*SQRT(H114),IF(M114="","",SQRT(R114*K114*SQRT(T114))/(26)))</f>
        <v>27.465339273725423</v>
      </c>
      <c r="X114" s="15">
        <f>8/Q114</f>
        <v>6.6115702479338845E-2</v>
      </c>
      <c r="Y114" s="15">
        <f>S114/10/K114</f>
        <v>8.3892617449664433E-2</v>
      </c>
    </row>
    <row r="115" spans="1:25" x14ac:dyDescent="0.25">
      <c r="A115" s="19">
        <v>3100</v>
      </c>
      <c r="B115" s="1" t="s">
        <v>53</v>
      </c>
      <c r="C115" s="1" t="s">
        <v>796</v>
      </c>
      <c r="D115" s="1" t="str">
        <f>IF(B115="","zzz",LEFT(B115,2))</f>
        <v>BR</v>
      </c>
      <c r="E115" s="1">
        <v>31</v>
      </c>
      <c r="F115" s="1">
        <v>1957</v>
      </c>
      <c r="G115" s="1" t="s">
        <v>32</v>
      </c>
      <c r="H115" s="1">
        <f>IF(F115="","",SQRT(F115-1828))</f>
        <v>11.357816691600547</v>
      </c>
      <c r="I115" s="1">
        <v>1</v>
      </c>
      <c r="J115" s="1">
        <v>6</v>
      </c>
      <c r="K115" s="1">
        <v>115</v>
      </c>
      <c r="L115" s="1">
        <v>0</v>
      </c>
      <c r="M115" s="1" t="s">
        <v>23</v>
      </c>
      <c r="N115" s="1" t="s">
        <v>23</v>
      </c>
      <c r="O115" s="1">
        <f>IF(M115="Steam",1,IF(M115="Electric",2,IF(M115="Diesel",4,IF(M115="Diesel-Electric",3,""))))</f>
        <v>4</v>
      </c>
      <c r="P115" s="1" t="s">
        <v>24</v>
      </c>
      <c r="Q115" s="1">
        <v>145</v>
      </c>
      <c r="R115" s="1">
        <v>145</v>
      </c>
      <c r="S115" s="1">
        <v>159.69999999999999</v>
      </c>
      <c r="T115" s="1">
        <v>1470</v>
      </c>
      <c r="U115" s="1">
        <f>IF(M115="Wagon",(SQRT(SQRT(T115/27)))*10,IF(T115="","",SQRT(SQRT(T115/27))))</f>
        <v>2.7163666677615925</v>
      </c>
      <c r="V115" s="14">
        <f>IF(I115="","",(H115*SQRT(I115)*U115-(I115*2)+2)*0.985)</f>
        <v>30.389214759415822</v>
      </c>
      <c r="W115" s="14">
        <f>IF(M115="Wagon",5*SQRT(H115),IF(M115="","",SQRT(R115*K115*SQRT(T115))/(26)))</f>
        <v>30.753100465425369</v>
      </c>
      <c r="X115" s="15">
        <f>8/Q115</f>
        <v>5.5172413793103448E-2</v>
      </c>
      <c r="Y115" s="15">
        <f>S115/10/K115</f>
        <v>0.1388695652173913</v>
      </c>
    </row>
    <row r="116" spans="1:25" x14ac:dyDescent="0.25">
      <c r="A116" s="19">
        <v>3150</v>
      </c>
      <c r="B116" s="1" t="s">
        <v>221</v>
      </c>
      <c r="C116" s="1" t="s">
        <v>797</v>
      </c>
      <c r="D116" s="1" t="str">
        <f>IF(B116="","zzz",LEFT(B116,2))</f>
        <v>BR</v>
      </c>
      <c r="E116" s="1">
        <v>315</v>
      </c>
      <c r="F116" s="1">
        <v>1980</v>
      </c>
      <c r="H116" s="1">
        <f>IF(F116="","",SQRT(F116-1828))</f>
        <v>12.328828005937952</v>
      </c>
      <c r="I116" s="1">
        <v>4</v>
      </c>
      <c r="K116" s="1">
        <v>127</v>
      </c>
      <c r="L116" s="1">
        <v>318</v>
      </c>
      <c r="M116" s="12" t="s">
        <v>86</v>
      </c>
      <c r="N116" s="12" t="s">
        <v>97</v>
      </c>
      <c r="O116" s="1">
        <f>IF(M116="Steam",1,IF(M116="Electric",2,IF(M116="Diesel",4,IF(M116="Diesel-Electric",3,""))))</f>
        <v>2</v>
      </c>
      <c r="Q116" s="1">
        <v>121</v>
      </c>
      <c r="R116" s="1">
        <v>121</v>
      </c>
      <c r="S116" s="1">
        <v>66</v>
      </c>
      <c r="T116" s="1">
        <v>880</v>
      </c>
      <c r="U116" s="1">
        <f>IF(M116="Wagon",(SQRT(SQRT(T116/27)))*10,IF(T116="","",SQRT(SQRT(T116/27))))</f>
        <v>2.389349756143814</v>
      </c>
      <c r="V116" s="14">
        <f>IF(I116="","",(H116*SQRT(I116)*U116-(I116*2)+2)*0.985)</f>
        <v>52.122027913367937</v>
      </c>
      <c r="W116" s="14">
        <f>IF(M116="Wagon",5*SQRT(H116),IF(M116="","",SQRT(R116*K116*SQRT(T116))/(26)))</f>
        <v>25.968201099619709</v>
      </c>
      <c r="X116" s="15">
        <f>8/Q116</f>
        <v>6.6115702479338845E-2</v>
      </c>
      <c r="Y116" s="15">
        <f>S116/10/K116</f>
        <v>5.1968503937007873E-2</v>
      </c>
    </row>
    <row r="117" spans="1:25" x14ac:dyDescent="0.25">
      <c r="A117" s="19">
        <v>3190</v>
      </c>
      <c r="B117" s="1" t="s">
        <v>225</v>
      </c>
      <c r="C117" s="1" t="s">
        <v>798</v>
      </c>
      <c r="D117" s="1" t="str">
        <f>IF(B117="","zzz",LEFT(B117,2))</f>
        <v>BR</v>
      </c>
      <c r="E117" s="1">
        <v>319</v>
      </c>
      <c r="F117" s="1">
        <v>1987</v>
      </c>
      <c r="G117" s="1" t="s">
        <v>32</v>
      </c>
      <c r="H117" s="1">
        <f>IF(F117="","",SQRT(F117-1828))</f>
        <v>12.609520212918492</v>
      </c>
      <c r="I117" s="1">
        <v>4</v>
      </c>
      <c r="K117" s="1">
        <v>151</v>
      </c>
      <c r="L117" s="1">
        <v>319</v>
      </c>
      <c r="M117" s="12" t="s">
        <v>86</v>
      </c>
      <c r="N117" s="12" t="s">
        <v>113</v>
      </c>
      <c r="O117" s="1">
        <f>IF(M117="Steam",1,IF(M117="Electric",2,IF(M117="Diesel",4,IF(M117="Diesel-Electric",3,""))))</f>
        <v>2</v>
      </c>
      <c r="Q117" s="1">
        <v>161</v>
      </c>
      <c r="R117" s="1">
        <v>161</v>
      </c>
      <c r="S117" s="1">
        <v>5</v>
      </c>
      <c r="T117" s="1">
        <v>1438</v>
      </c>
      <c r="U117" s="1">
        <f>IF(M117="Wagon",(SQRT(SQRT(T117/27)))*10,IF(T117="","",SQRT(SQRT(T117/27))))</f>
        <v>2.7014614870615685</v>
      </c>
      <c r="V117" s="14">
        <f>IF(I117="","",(H117*SQRT(I117)*U117-(I117*2)+2)*0.985)</f>
        <v>61.196342454281684</v>
      </c>
      <c r="W117" s="14">
        <f>IF(M117="Wagon",5*SQRT(H117),IF(M117="","",SQRT(R117*K117*SQRT(T117))/(26)))</f>
        <v>36.929020207804363</v>
      </c>
      <c r="X117" s="15">
        <f>8/Q117</f>
        <v>4.9689440993788817E-2</v>
      </c>
      <c r="Y117" s="15">
        <f>S117/10/K117</f>
        <v>3.3112582781456954E-3</v>
      </c>
    </row>
    <row r="118" spans="1:25" x14ac:dyDescent="0.25">
      <c r="A118" s="19">
        <v>3200</v>
      </c>
      <c r="V118" s="14"/>
      <c r="W118" s="14"/>
      <c r="X118" s="15"/>
      <c r="Y118" s="15"/>
    </row>
    <row r="119" spans="1:25" x14ac:dyDescent="0.25">
      <c r="A119" s="19">
        <v>3230</v>
      </c>
      <c r="B119" s="1" t="s">
        <v>229</v>
      </c>
      <c r="C119" s="1" t="s">
        <v>799</v>
      </c>
      <c r="D119" s="1" t="str">
        <f>IF(B119="","zzz",LEFT(B119,2))</f>
        <v>BR</v>
      </c>
      <c r="E119" s="1">
        <v>323</v>
      </c>
      <c r="F119" s="1">
        <v>1992</v>
      </c>
      <c r="G119" s="1" t="s">
        <v>32</v>
      </c>
      <c r="H119" s="1">
        <f>IF(F119="","",SQRT(F119-1828))</f>
        <v>12.806248474865697</v>
      </c>
      <c r="I119" s="1">
        <v>3</v>
      </c>
      <c r="K119" s="1">
        <v>121</v>
      </c>
      <c r="L119" s="1">
        <v>284</v>
      </c>
      <c r="M119" s="12" t="s">
        <v>86</v>
      </c>
      <c r="N119" s="12" t="s">
        <v>97</v>
      </c>
      <c r="O119" s="1">
        <f>IF(M119="Steam",1,IF(M119="Electric",2,IF(M119="Diesel",4,IF(M119="Diesel-Electric",3,""))))</f>
        <v>2</v>
      </c>
      <c r="Q119" s="1">
        <v>145</v>
      </c>
      <c r="R119" s="1">
        <v>145</v>
      </c>
      <c r="S119" s="1">
        <v>75</v>
      </c>
      <c r="T119" s="1">
        <v>1566</v>
      </c>
      <c r="U119" s="1">
        <f>IF(M119="Wagon",(SQRT(SQRT(T119/27)))*10,IF(T119="","",SQRT(SQRT(T119/27))))</f>
        <v>2.7596690210718946</v>
      </c>
      <c r="V119" s="14">
        <f>IF(I119="","",(H119*SQRT(I119)*U119-(I119*2)+2)*0.985)</f>
        <v>56.354233746895815</v>
      </c>
      <c r="W119" s="14">
        <f>IF(M119="Wagon",5*SQRT(H119),IF(M119="","",SQRT(R119*K119*SQRT(T119))/(26)))</f>
        <v>32.048025516672638</v>
      </c>
      <c r="X119" s="15">
        <f>8/Q119</f>
        <v>5.5172413793103448E-2</v>
      </c>
      <c r="Y119" s="15">
        <f>S119/10/K119</f>
        <v>6.1983471074380167E-2</v>
      </c>
    </row>
    <row r="120" spans="1:25" x14ac:dyDescent="0.25">
      <c r="A120" s="19">
        <v>3300</v>
      </c>
      <c r="B120" s="1" t="s">
        <v>54</v>
      </c>
      <c r="C120" s="1" t="s">
        <v>800</v>
      </c>
      <c r="D120" s="1" t="str">
        <f>IF(B120="","zzz",LEFT(B120,2))</f>
        <v>BR</v>
      </c>
      <c r="E120" s="1">
        <v>33</v>
      </c>
      <c r="F120" s="1">
        <v>1960</v>
      </c>
      <c r="G120" s="1" t="s">
        <v>32</v>
      </c>
      <c r="H120" s="1">
        <f>IF(F120="","",SQRT(F120-1828))</f>
        <v>11.489125293076057</v>
      </c>
      <c r="I120" s="1">
        <v>1</v>
      </c>
      <c r="J120" s="1">
        <v>6</v>
      </c>
      <c r="K120" s="1">
        <v>78</v>
      </c>
      <c r="L120" s="1">
        <v>0</v>
      </c>
      <c r="M120" s="1" t="s">
        <v>23</v>
      </c>
      <c r="N120" s="1" t="s">
        <v>23</v>
      </c>
      <c r="O120" s="1">
        <f>IF(M120="Steam",1,IF(M120="Electric",2,IF(M120="Diesel",4,IF(M120="Diesel-Electric",3,""))))</f>
        <v>4</v>
      </c>
      <c r="P120" s="1" t="s">
        <v>24</v>
      </c>
      <c r="Q120" s="1">
        <v>137</v>
      </c>
      <c r="R120" s="1">
        <v>137</v>
      </c>
      <c r="S120" s="1">
        <v>200</v>
      </c>
      <c r="T120" s="1">
        <v>1550</v>
      </c>
      <c r="U120" s="1">
        <f>IF(M120="Wagon",(SQRT(SQRT(T120/27)))*10,IF(T120="","",SQRT(SQRT(T120/27))))</f>
        <v>2.7525928884302138</v>
      </c>
      <c r="V120" s="14">
        <f>IF(I120="","",(H120*SQRT(I120)*U120-(I120*2)+2)*0.985)</f>
        <v>31.150511307364777</v>
      </c>
      <c r="W120" s="14">
        <f>IF(M120="Wagon",5*SQRT(H120),IF(M120="","",SQRT(R120*K120*SQRT(T120))/(26)))</f>
        <v>24.94693304804472</v>
      </c>
      <c r="X120" s="15">
        <f>8/Q120</f>
        <v>5.8394160583941604E-2</v>
      </c>
      <c r="Y120" s="15">
        <f>S120/10/K120</f>
        <v>0.25641025641025639</v>
      </c>
    </row>
    <row r="121" spans="1:25" x14ac:dyDescent="0.25">
      <c r="A121" s="19">
        <v>3302</v>
      </c>
      <c r="B121" s="1" t="s">
        <v>55</v>
      </c>
      <c r="C121" s="1" t="s">
        <v>801</v>
      </c>
      <c r="D121" s="1" t="str">
        <f>IF(B121="","zzz",LEFT(B121,2))</f>
        <v>BR</v>
      </c>
      <c r="E121" s="1">
        <v>33</v>
      </c>
      <c r="F121" s="1">
        <v>1960</v>
      </c>
      <c r="G121" s="1" t="s">
        <v>32</v>
      </c>
      <c r="H121" s="1">
        <f>IF(F121="","",SQRT(F121-1828))</f>
        <v>11.489125293076057</v>
      </c>
      <c r="I121" s="1">
        <v>1</v>
      </c>
      <c r="J121" s="1">
        <v>5</v>
      </c>
      <c r="K121" s="1">
        <v>74</v>
      </c>
      <c r="L121" s="1">
        <v>0</v>
      </c>
      <c r="M121" s="1" t="s">
        <v>23</v>
      </c>
      <c r="N121" s="1" t="s">
        <v>23</v>
      </c>
      <c r="O121" s="1">
        <f>IF(M121="Steam",1,IF(M121="Electric",2,IF(M121="Diesel",4,IF(M121="Diesel-Electric",3,""))))</f>
        <v>4</v>
      </c>
      <c r="P121" s="1" t="s">
        <v>24</v>
      </c>
      <c r="Q121" s="1">
        <v>137</v>
      </c>
      <c r="R121" s="1">
        <v>137</v>
      </c>
      <c r="S121" s="1">
        <v>200</v>
      </c>
      <c r="T121" s="1">
        <v>1550</v>
      </c>
      <c r="U121" s="1">
        <f>IF(M121="Wagon",(SQRT(SQRT(T121/27)))*10,IF(T121="","",SQRT(SQRT(T121/27))))</f>
        <v>2.7525928884302138</v>
      </c>
      <c r="V121" s="14">
        <f>IF(I121="","",(H121*SQRT(I121)*U121-(I121*2)+2)*0.985)</f>
        <v>31.150511307364777</v>
      </c>
      <c r="W121" s="14">
        <f>IF(M121="Wagon",5*SQRT(H121),IF(M121="","",SQRT(R121*K121*SQRT(T121))/(26)))</f>
        <v>24.298849996336568</v>
      </c>
      <c r="X121" s="15">
        <f>8/Q121</f>
        <v>5.8394160583941604E-2</v>
      </c>
      <c r="Y121" s="15">
        <f>S121/10/K121</f>
        <v>0.27027027027027029</v>
      </c>
    </row>
    <row r="122" spans="1:25" x14ac:dyDescent="0.25">
      <c r="A122" s="19">
        <v>3400</v>
      </c>
      <c r="V122" s="14"/>
      <c r="W122" s="14"/>
      <c r="X122" s="15"/>
      <c r="Y122" s="15"/>
    </row>
    <row r="123" spans="1:25" x14ac:dyDescent="0.25">
      <c r="A123" s="19">
        <v>3500</v>
      </c>
      <c r="B123" s="1" t="s">
        <v>56</v>
      </c>
      <c r="C123" s="1" t="s">
        <v>802</v>
      </c>
      <c r="D123" s="1" t="str">
        <f>IF(B123="","zzz",LEFT(B123,2))</f>
        <v>BR</v>
      </c>
      <c r="E123" s="1">
        <v>35</v>
      </c>
      <c r="F123" s="1">
        <v>1961</v>
      </c>
      <c r="G123" s="1">
        <v>1975</v>
      </c>
      <c r="H123" s="1">
        <f>IF(F123="","",SQRT(F123-1828))</f>
        <v>11.532562594670797</v>
      </c>
      <c r="I123" s="1">
        <v>1</v>
      </c>
      <c r="J123" s="1">
        <v>6</v>
      </c>
      <c r="K123" s="1">
        <v>76</v>
      </c>
      <c r="L123" s="1">
        <v>0</v>
      </c>
      <c r="M123" s="1" t="s">
        <v>23</v>
      </c>
      <c r="N123" s="1" t="s">
        <v>23</v>
      </c>
      <c r="O123" s="1">
        <f>IF(M123="Steam",1,IF(M123="Electric",2,IF(M123="Diesel",4,IF(M123="Diesel-Electric",3,""))))</f>
        <v>4</v>
      </c>
      <c r="P123" s="1" t="s">
        <v>24</v>
      </c>
      <c r="Q123" s="1">
        <v>145</v>
      </c>
      <c r="R123" s="1">
        <v>145</v>
      </c>
      <c r="S123" s="1">
        <v>207.3</v>
      </c>
      <c r="T123" s="1">
        <v>1700</v>
      </c>
      <c r="U123" s="1">
        <f>IF(M123="Wagon",(SQRT(SQRT(T123/27)))*10,IF(T123="","",SQRT(SQRT(T123/27))))</f>
        <v>2.81689908874257</v>
      </c>
      <c r="V123" s="14">
        <f>IF(I123="","",(H123*SQRT(I123)*U123-(I123*2)+2)*0.985)</f>
        <v>31.998774087837894</v>
      </c>
      <c r="W123" s="14">
        <f>IF(M123="Wagon",5*SQRT(H123),IF(M123="","",SQRT(R123*K123*SQRT(T123))/(26)))</f>
        <v>25.925651548221541</v>
      </c>
      <c r="X123" s="15">
        <f>8/Q123</f>
        <v>5.5172413793103448E-2</v>
      </c>
      <c r="Y123" s="15">
        <f>S123/10/K123</f>
        <v>0.27276315789473687</v>
      </c>
    </row>
    <row r="124" spans="1:25" x14ac:dyDescent="0.25">
      <c r="A124" s="19">
        <v>3700</v>
      </c>
      <c r="B124" s="1" t="s">
        <v>57</v>
      </c>
      <c r="C124" s="1" t="s">
        <v>803</v>
      </c>
      <c r="D124" s="1" t="str">
        <f>IF(B124="","zzz",LEFT(B124,2))</f>
        <v>BR</v>
      </c>
      <c r="E124" s="1">
        <v>37</v>
      </c>
      <c r="F124" s="1">
        <v>1960</v>
      </c>
      <c r="G124" s="1" t="s">
        <v>32</v>
      </c>
      <c r="H124" s="1">
        <f>IF(F124="","",SQRT(F124-1828))</f>
        <v>11.489125293076057</v>
      </c>
      <c r="I124" s="1">
        <v>1</v>
      </c>
      <c r="J124" s="1">
        <v>5</v>
      </c>
      <c r="K124" s="1">
        <v>102</v>
      </c>
      <c r="L124" s="1">
        <v>0</v>
      </c>
      <c r="M124" s="6" t="s">
        <v>23</v>
      </c>
      <c r="N124" s="6" t="s">
        <v>23</v>
      </c>
      <c r="O124" s="1">
        <f>IF(M124="Steam",1,IF(M124="Electric",2,IF(M124="Diesel",4,IF(M124="Diesel-Electric",3,""))))</f>
        <v>4</v>
      </c>
      <c r="P124" s="1" t="s">
        <v>24</v>
      </c>
      <c r="Q124" s="1">
        <v>140</v>
      </c>
      <c r="R124" s="1">
        <v>140</v>
      </c>
      <c r="S124" s="1">
        <v>247</v>
      </c>
      <c r="T124" s="1">
        <v>1750</v>
      </c>
      <c r="U124" s="1">
        <f>IF(M124="Wagon",(SQRT(SQRT(T124/27)))*10,IF(T124="","",SQRT(SQRT(T124/27))))</f>
        <v>2.8373869773074896</v>
      </c>
      <c r="V124" s="14">
        <f>IF(I124="","",(H124*SQRT(I124)*U124-(I124*2)+2)*0.985)</f>
        <v>32.110108069919676</v>
      </c>
      <c r="W124" s="14">
        <f>IF(M124="Wagon",5*SQRT(H124),IF(M124="","",SQRT(R124*K124*SQRT(T124))/(26)))</f>
        <v>29.726944199792698</v>
      </c>
      <c r="X124" s="15">
        <f>8/Q124</f>
        <v>5.7142857142857141E-2</v>
      </c>
      <c r="Y124" s="15">
        <f>S124/10/K124</f>
        <v>0.24215686274509804</v>
      </c>
    </row>
    <row r="125" spans="1:25" x14ac:dyDescent="0.25">
      <c r="A125" s="19">
        <v>3701</v>
      </c>
      <c r="B125" s="1" t="s">
        <v>241</v>
      </c>
      <c r="C125" s="1" t="s">
        <v>804</v>
      </c>
      <c r="D125" s="1" t="str">
        <f>IF(B125="","zzz",LEFT(B125,2))</f>
        <v>BR</v>
      </c>
      <c r="E125" s="1">
        <v>370</v>
      </c>
      <c r="F125" s="1">
        <v>1980</v>
      </c>
      <c r="H125" s="1">
        <f>IF(F125="","",SQRT(F125-1828))</f>
        <v>12.328828005937952</v>
      </c>
      <c r="I125" s="1">
        <v>14</v>
      </c>
      <c r="K125" s="1">
        <v>434</v>
      </c>
      <c r="L125" s="1">
        <v>534</v>
      </c>
      <c r="M125" s="6" t="s">
        <v>86</v>
      </c>
      <c r="N125" s="6" t="s">
        <v>97</v>
      </c>
      <c r="O125" s="1">
        <f>IF(M125="Steam",1,IF(M125="Electric",2,IF(M125="Diesel",4,IF(M125="Diesel-Electric",3,""))))</f>
        <v>2</v>
      </c>
      <c r="Q125" s="1">
        <v>201</v>
      </c>
      <c r="R125" s="1">
        <v>249</v>
      </c>
      <c r="T125" s="1">
        <v>4000</v>
      </c>
      <c r="U125" s="1">
        <f>IF(M125="Wagon",(SQRT(SQRT(T125/27)))*10,IF(T125="","",SQRT(SQRT(T125/27))))</f>
        <v>3.4887837979736851</v>
      </c>
      <c r="V125" s="14">
        <f>IF(I125="","",(H125*SQRT(I125)*U125-(I125*2)+2)*0.985)</f>
        <v>132.91439306585502</v>
      </c>
      <c r="W125" s="14">
        <f>IF(M125="Wagon",5*SQRT(H125),IF(M125="","",SQRT(R125*K125*SQRT(T125))/(26)))</f>
        <v>100.5509523203891</v>
      </c>
      <c r="X125" s="15">
        <f>8/Q125</f>
        <v>3.9800995024875621E-2</v>
      </c>
      <c r="Y125" s="15">
        <f>S125/10/K125</f>
        <v>0</v>
      </c>
    </row>
    <row r="126" spans="1:25" x14ac:dyDescent="0.25">
      <c r="A126" s="19">
        <v>3702</v>
      </c>
      <c r="B126" s="1" t="s">
        <v>595</v>
      </c>
      <c r="C126" s="1" t="s">
        <v>805</v>
      </c>
      <c r="D126" s="1" t="str">
        <f>IF(B126="","zzz",LEFT(B126,2))</f>
        <v>BR</v>
      </c>
      <c r="E126" s="1" t="s">
        <v>365</v>
      </c>
      <c r="F126" s="1">
        <v>1972</v>
      </c>
      <c r="G126" s="1">
        <v>1976</v>
      </c>
      <c r="H126" s="1">
        <f>IF(F126="","",SQRT(F126-1828))</f>
        <v>12</v>
      </c>
      <c r="I126" s="1">
        <v>4</v>
      </c>
      <c r="K126" s="1">
        <v>210</v>
      </c>
      <c r="L126" s="1">
        <v>0</v>
      </c>
      <c r="M126" s="1" t="s">
        <v>362</v>
      </c>
      <c r="N126" s="3" t="s">
        <v>363</v>
      </c>
      <c r="O126" s="1" t="str">
        <f>IF(M126="Steam",1,IF(M126="Electric",2,IF(M126="Diesel",4,IF(M126="Diesel-Electric",3,""))))</f>
        <v/>
      </c>
      <c r="Q126" s="1">
        <v>201</v>
      </c>
      <c r="R126" s="1">
        <v>251</v>
      </c>
      <c r="T126" s="1">
        <v>2400</v>
      </c>
      <c r="U126" s="1">
        <f>IF(M126="Wagon",(SQRT(SQRT(T126/27)))*10,IF(T126="","",SQRT(SQRT(T126/27))))</f>
        <v>3.0705195677312713</v>
      </c>
      <c r="V126" s="14">
        <f>IF(I126="","",(H126*SQRT(I126)*U126-(I126*2)+2)*0.985)</f>
        <v>66.677082581167255</v>
      </c>
      <c r="W126" s="14">
        <f>IF(M126="Wagon",5*SQRT(H126),IF(M126="","",SQRT(R126*K126*SQRT(T126))/(26)))</f>
        <v>61.805335827487895</v>
      </c>
      <c r="X126" s="15">
        <f>8/Q126</f>
        <v>3.9800995024875621E-2</v>
      </c>
      <c r="Y126" s="15">
        <f>S126/10/K126</f>
        <v>0</v>
      </c>
    </row>
    <row r="127" spans="1:25" x14ac:dyDescent="0.25">
      <c r="A127" s="19">
        <v>3705</v>
      </c>
      <c r="B127" s="1" t="s">
        <v>596</v>
      </c>
      <c r="C127" s="1" t="s">
        <v>597</v>
      </c>
      <c r="D127" s="1" t="str">
        <f>IF(B127="","zzz",LEFT(B127,2))</f>
        <v>BR</v>
      </c>
      <c r="E127" s="1">
        <v>37</v>
      </c>
      <c r="F127" s="1">
        <v>1960</v>
      </c>
      <c r="G127" s="1" t="s">
        <v>32</v>
      </c>
      <c r="H127" s="1">
        <f>IF(F127="","",SQRT(F127-1828))</f>
        <v>11.489125293076057</v>
      </c>
      <c r="I127" s="1">
        <v>1</v>
      </c>
      <c r="J127" s="1">
        <v>5</v>
      </c>
      <c r="K127" s="1">
        <v>102</v>
      </c>
      <c r="L127" s="1">
        <v>0</v>
      </c>
      <c r="M127" s="6" t="s">
        <v>23</v>
      </c>
      <c r="N127" s="6" t="s">
        <v>23</v>
      </c>
      <c r="O127" s="1">
        <f>IF(M127="Steam",1,IF(M127="Electric",2,IF(M127="Diesel",4,IF(M127="Diesel-Electric",3,""))))</f>
        <v>4</v>
      </c>
      <c r="P127" s="1" t="s">
        <v>24</v>
      </c>
      <c r="Q127" s="1">
        <v>140</v>
      </c>
      <c r="R127" s="1">
        <v>140</v>
      </c>
      <c r="S127" s="1">
        <v>247</v>
      </c>
      <c r="T127" s="1">
        <v>1750</v>
      </c>
      <c r="U127" s="1">
        <f>IF(M127="Wagon",(SQRT(SQRT(T127/27)))*10,IF(T127="","",SQRT(SQRT(T127/27))))</f>
        <v>2.8373869773074896</v>
      </c>
      <c r="V127" s="14">
        <f>IF(I127="","",(H127*SQRT(I127)*U127-(I127*2)+2)*0.985)</f>
        <v>32.110108069919676</v>
      </c>
      <c r="W127" s="14">
        <f>IF(M127="Wagon",5*SQRT(H127),IF(M127="","",SQRT(R127*K127*SQRT(T127))/(26)))</f>
        <v>29.726944199792698</v>
      </c>
      <c r="X127" s="15">
        <f>8/Q127</f>
        <v>5.7142857142857141E-2</v>
      </c>
      <c r="Y127" s="15">
        <f>S127/10/K127</f>
        <v>0.24215686274509804</v>
      </c>
    </row>
    <row r="128" spans="1:25" x14ac:dyDescent="0.25">
      <c r="A128" s="19">
        <v>3706</v>
      </c>
      <c r="B128" s="1" t="s">
        <v>599</v>
      </c>
      <c r="C128" s="1" t="s">
        <v>598</v>
      </c>
      <c r="D128" s="1" t="str">
        <f>IF(B128="","zzz",LEFT(B128,2))</f>
        <v>BR</v>
      </c>
      <c r="E128" s="1">
        <v>37</v>
      </c>
      <c r="F128" s="1">
        <v>1960</v>
      </c>
      <c r="G128" s="1" t="s">
        <v>32</v>
      </c>
      <c r="H128" s="1">
        <f>IF(F128="","",SQRT(F128-1828))</f>
        <v>11.489125293076057</v>
      </c>
      <c r="I128" s="1">
        <v>1</v>
      </c>
      <c r="J128" s="1">
        <v>7</v>
      </c>
      <c r="K128" s="1">
        <v>122</v>
      </c>
      <c r="L128" s="1">
        <v>0</v>
      </c>
      <c r="M128" s="1" t="s">
        <v>23</v>
      </c>
      <c r="N128" s="1" t="s">
        <v>23</v>
      </c>
      <c r="O128" s="1">
        <f>IF(M128="Steam",1,IF(M128="Electric",2,IF(M128="Diesel",4,IF(M128="Diesel-Electric",3,""))))</f>
        <v>4</v>
      </c>
      <c r="P128" s="1" t="s">
        <v>24</v>
      </c>
      <c r="Q128" s="1">
        <v>130</v>
      </c>
      <c r="R128" s="1">
        <v>130</v>
      </c>
      <c r="S128" s="1">
        <v>247</v>
      </c>
      <c r="T128" s="1">
        <v>1750</v>
      </c>
      <c r="U128" s="1">
        <f>IF(M128="Wagon",(SQRT(SQRT(T128/27)))*10,IF(T128="","",SQRT(SQRT(T128/27))))</f>
        <v>2.8373869773074896</v>
      </c>
      <c r="V128" s="14">
        <f>IF(I128="","",(H128*SQRT(I128)*U128-(I128*2)+2)*0.985)</f>
        <v>32.110108069919676</v>
      </c>
      <c r="W128" s="14">
        <f>IF(M128="Wagon",5*SQRT(H128),IF(M128="","",SQRT(R128*K128*SQRT(T128))/(26)))</f>
        <v>31.328366851593941</v>
      </c>
      <c r="X128" s="15">
        <f>8/Q128</f>
        <v>6.1538461538461542E-2</v>
      </c>
      <c r="Y128" s="15">
        <f>S128/10/K128</f>
        <v>0.2024590163934426</v>
      </c>
    </row>
    <row r="129" spans="1:25" x14ac:dyDescent="0.25">
      <c r="A129" s="19">
        <v>3707</v>
      </c>
      <c r="B129" s="1" t="s">
        <v>58</v>
      </c>
      <c r="C129" s="1" t="s">
        <v>806</v>
      </c>
      <c r="D129" s="1" t="str">
        <f>IF(B129="","zzz",LEFT(B129,2))</f>
        <v>BR</v>
      </c>
      <c r="E129" s="1">
        <v>37</v>
      </c>
      <c r="F129" s="1">
        <v>1960</v>
      </c>
      <c r="G129" s="1" t="s">
        <v>32</v>
      </c>
      <c r="H129" s="1">
        <f>IF(F129="","",SQRT(F129-1828))</f>
        <v>11.489125293076057</v>
      </c>
      <c r="I129" s="1">
        <v>1</v>
      </c>
      <c r="J129" s="1">
        <v>7</v>
      </c>
      <c r="K129" s="1">
        <v>122</v>
      </c>
      <c r="L129" s="1">
        <v>0</v>
      </c>
      <c r="M129" s="1" t="s">
        <v>23</v>
      </c>
      <c r="N129" s="1" t="s">
        <v>23</v>
      </c>
      <c r="O129" s="1">
        <f>IF(M129="Steam",1,IF(M129="Electric",2,IF(M129="Diesel",4,IF(M129="Diesel-Electric",3,""))))</f>
        <v>4</v>
      </c>
      <c r="P129" s="1" t="s">
        <v>24</v>
      </c>
      <c r="Q129" s="1">
        <v>130</v>
      </c>
      <c r="R129" s="1">
        <v>130</v>
      </c>
      <c r="S129" s="1">
        <v>247</v>
      </c>
      <c r="T129" s="1">
        <v>1750</v>
      </c>
      <c r="U129" s="1">
        <f>IF(M129="Wagon",(SQRT(SQRT(T129/27)))*10,IF(T129="","",SQRT(SQRT(T129/27))))</f>
        <v>2.8373869773074896</v>
      </c>
      <c r="V129" s="14">
        <f>IF(I129="","",(H129*SQRT(I129)*U129-(I129*2)+2)*0.985)</f>
        <v>32.110108069919676</v>
      </c>
      <c r="W129" s="14">
        <f>IF(M129="Wagon",5*SQRT(H129),IF(M129="","",SQRT(R129*K129*SQRT(T129))/(26)))</f>
        <v>31.328366851593941</v>
      </c>
      <c r="X129" s="15">
        <f>8/Q129</f>
        <v>6.1538461538461542E-2</v>
      </c>
      <c r="Y129" s="15">
        <f>S129/10/K129</f>
        <v>0.2024590163934426</v>
      </c>
    </row>
    <row r="130" spans="1:25" x14ac:dyDescent="0.25">
      <c r="A130" s="19">
        <v>3731</v>
      </c>
      <c r="B130" s="1" t="s">
        <v>242</v>
      </c>
      <c r="C130" s="1" t="s">
        <v>807</v>
      </c>
      <c r="D130" s="1" t="str">
        <f>IF(B130="","zzz",LEFT(B130,2))</f>
        <v>BR</v>
      </c>
      <c r="E130" s="1">
        <v>373</v>
      </c>
      <c r="F130" s="1">
        <v>1993</v>
      </c>
      <c r="G130" s="1" t="s">
        <v>32</v>
      </c>
      <c r="H130" s="1">
        <f>IF(F130="","",SQRT(F130-1828))</f>
        <v>12.845232578665129</v>
      </c>
      <c r="I130" s="1">
        <v>20</v>
      </c>
      <c r="K130" s="1">
        <v>752</v>
      </c>
      <c r="L130" s="1">
        <v>800</v>
      </c>
      <c r="M130" s="6" t="s">
        <v>86</v>
      </c>
      <c r="N130" s="6" t="s">
        <v>113</v>
      </c>
      <c r="O130" s="1">
        <f>IF(M130="Steam",1,IF(M130="Electric",2,IF(M130="Diesel",4,IF(M130="Diesel-Electric",3,""))))</f>
        <v>2</v>
      </c>
      <c r="Q130" s="1">
        <v>300</v>
      </c>
      <c r="R130" s="1">
        <v>300</v>
      </c>
      <c r="S130" s="1">
        <v>410</v>
      </c>
      <c r="T130" s="1">
        <v>16400</v>
      </c>
      <c r="U130" s="1">
        <f>IF(M130="Wagon",(SQRT(SQRT(T130/27)))*10,IF(T130="","",SQRT(SQRT(T130/27))))</f>
        <v>4.964437196793793</v>
      </c>
      <c r="V130" s="14">
        <f>IF(I130="","",(H130*SQRT(I130)*U130-(I130*2)+2)*0.985)</f>
        <v>243.47742674558805</v>
      </c>
      <c r="W130" s="14">
        <f>IF(M130="Wagon",5*SQRT(H130),IF(M130="","",SQRT(R130*K130*SQRT(T130))/(26)))</f>
        <v>206.73174081809975</v>
      </c>
      <c r="X130" s="15">
        <f>8/Q130</f>
        <v>2.6666666666666668E-2</v>
      </c>
      <c r="Y130" s="15">
        <f>S130/10/K130</f>
        <v>5.4521276595744683E-2</v>
      </c>
    </row>
    <row r="131" spans="1:25" x14ac:dyDescent="0.25">
      <c r="A131" s="22">
        <v>3732</v>
      </c>
      <c r="B131" s="1" t="s">
        <v>243</v>
      </c>
      <c r="C131" s="1" t="s">
        <v>808</v>
      </c>
      <c r="D131" s="1" t="str">
        <f>IF(B131="","zzz",LEFT(B131,2))</f>
        <v>BR</v>
      </c>
      <c r="E131" s="1">
        <v>373</v>
      </c>
      <c r="F131" s="1">
        <v>1993</v>
      </c>
      <c r="G131" s="1" t="s">
        <v>32</v>
      </c>
      <c r="H131" s="1">
        <f>IF(F131="","",SQRT(F131-1828))</f>
        <v>12.845232578665129</v>
      </c>
      <c r="I131" s="1">
        <v>16</v>
      </c>
      <c r="K131" s="1">
        <v>665</v>
      </c>
      <c r="L131" s="1">
        <v>610</v>
      </c>
      <c r="M131" s="6" t="s">
        <v>86</v>
      </c>
      <c r="N131" s="6" t="s">
        <v>113</v>
      </c>
      <c r="O131" s="1">
        <f>IF(M131="Steam",1,IF(M131="Electric",2,IF(M131="Diesel",4,IF(M131="Diesel-Electric",3,""))))</f>
        <v>2</v>
      </c>
      <c r="Q131" s="1">
        <v>300</v>
      </c>
      <c r="R131" s="1">
        <v>300</v>
      </c>
      <c r="S131" s="1">
        <v>410</v>
      </c>
      <c r="T131" s="1">
        <v>16400</v>
      </c>
      <c r="U131" s="1">
        <f>IF(M131="Wagon",(SQRT(SQRT(T131/27)))*10,IF(T131="","",SQRT(SQRT(T131/27))))</f>
        <v>4.964437196793793</v>
      </c>
      <c r="V131" s="14">
        <f>IF(I131="","",(H131*SQRT(I131)*U131-(I131*2)+2)*0.985)</f>
        <v>221.70124063507092</v>
      </c>
      <c r="W131" s="14">
        <f>IF(M131="Wagon",5*SQRT(H131),IF(M131="","",SQRT(R131*K131*SQRT(T131))/(26)))</f>
        <v>194.40573120279325</v>
      </c>
      <c r="X131" s="15">
        <f>8/Q131</f>
        <v>2.6666666666666668E-2</v>
      </c>
      <c r="Y131" s="15">
        <f>S131/10/K131</f>
        <v>6.1654135338345864E-2</v>
      </c>
    </row>
    <row r="132" spans="1:25" x14ac:dyDescent="0.25">
      <c r="A132" s="22">
        <v>3740</v>
      </c>
      <c r="B132" s="1" t="s">
        <v>244</v>
      </c>
      <c r="C132" s="1" t="s">
        <v>809</v>
      </c>
      <c r="D132" s="1" t="str">
        <f>IF(B132="","zzz",LEFT(B132,2))</f>
        <v>BR</v>
      </c>
      <c r="E132" s="1">
        <v>374</v>
      </c>
      <c r="F132" s="1">
        <v>2015</v>
      </c>
      <c r="G132" s="1" t="s">
        <v>32</v>
      </c>
      <c r="H132" s="1">
        <f>IF(F132="","",SQRT(F132-1828))</f>
        <v>13.674794331177344</v>
      </c>
      <c r="I132" s="1">
        <v>16</v>
      </c>
      <c r="K132" s="1">
        <v>950</v>
      </c>
      <c r="L132" s="1">
        <v>894</v>
      </c>
      <c r="M132" s="6" t="s">
        <v>86</v>
      </c>
      <c r="N132" s="6" t="s">
        <v>97</v>
      </c>
      <c r="O132" s="1">
        <f>IF(M132="Steam",1,IF(M132="Electric",2,IF(M132="Diesel",4,IF(M132="Diesel-Electric",3,""))))</f>
        <v>2</v>
      </c>
      <c r="Q132" s="1">
        <v>320</v>
      </c>
      <c r="R132" s="1">
        <v>320</v>
      </c>
      <c r="T132" s="1">
        <v>21000</v>
      </c>
      <c r="U132" s="1">
        <f>IF(M132="Wagon",(SQRT(SQRT(T132/27)))*10,IF(T132="","",SQRT(SQRT(T132/27))))</f>
        <v>5.2809722164707376</v>
      </c>
      <c r="V132" s="14">
        <f>IF(I132="","",(H132*SQRT(I132)*U132-(I132*2)+2)*0.985)</f>
        <v>254.98186317986242</v>
      </c>
      <c r="W132" s="14">
        <f>IF(M132="Wagon",5*SQRT(H132),IF(M132="","",SQRT(R132*K132*SQRT(T132))/(26)))</f>
        <v>255.28086779497147</v>
      </c>
      <c r="X132" s="15">
        <f>8/Q132</f>
        <v>2.5000000000000001E-2</v>
      </c>
      <c r="Y132" s="15">
        <f>S132/10/K132</f>
        <v>0</v>
      </c>
    </row>
    <row r="133" spans="1:25" x14ac:dyDescent="0.25">
      <c r="A133" s="22">
        <v>3750</v>
      </c>
      <c r="B133" s="1" t="s">
        <v>245</v>
      </c>
      <c r="C133" s="1" t="s">
        <v>810</v>
      </c>
      <c r="D133" s="1" t="str">
        <f>IF(B133="","zzz",LEFT(B133,2))</f>
        <v>BR</v>
      </c>
      <c r="E133" s="1">
        <v>375</v>
      </c>
      <c r="F133" s="1">
        <v>2001</v>
      </c>
      <c r="G133" s="1" t="s">
        <v>32</v>
      </c>
      <c r="H133" s="1">
        <f>IF(F133="","",SQRT(F133-1828))</f>
        <v>13.152946437965905</v>
      </c>
      <c r="I133" s="1">
        <v>3</v>
      </c>
      <c r="K133" s="1">
        <v>136</v>
      </c>
      <c r="L133" s="1">
        <v>176</v>
      </c>
      <c r="M133" s="1" t="s">
        <v>86</v>
      </c>
      <c r="N133" s="1" t="s">
        <v>87</v>
      </c>
      <c r="O133" s="1">
        <f>IF(M133="Steam",1,IF(M133="Electric",2,IF(M133="Diesel",4,IF(M133="Diesel-Electric",3,""))))</f>
        <v>2</v>
      </c>
      <c r="Q133" s="1">
        <v>161</v>
      </c>
      <c r="R133" s="1">
        <v>161</v>
      </c>
      <c r="S133" s="1">
        <v>168</v>
      </c>
      <c r="T133" s="1">
        <v>1300</v>
      </c>
      <c r="U133" s="1">
        <f>IF(M133="Wagon",(SQRT(SQRT(T133/27)))*10,IF(T133="","",SQRT(SQRT(T133/27))))</f>
        <v>2.6341766578737862</v>
      </c>
      <c r="V133" s="14">
        <f>IF(I133="","",(H133*SQRT(I133)*U133-(I133*2)+2)*0.985)</f>
        <v>55.170523616310575</v>
      </c>
      <c r="W133" s="14">
        <f>IF(M133="Wagon",5*SQRT(H133),IF(M133="","",SQRT(R133*K133*SQRT(T133))/(26)))</f>
        <v>34.173926600310722</v>
      </c>
      <c r="X133" s="15">
        <f>8/Q133</f>
        <v>4.9689440993788817E-2</v>
      </c>
      <c r="Y133" s="15">
        <f>S133/10/K133</f>
        <v>0.12352941176470589</v>
      </c>
    </row>
    <row r="134" spans="1:25" x14ac:dyDescent="0.25">
      <c r="A134" s="19">
        <v>3751</v>
      </c>
      <c r="B134" s="1" t="s">
        <v>246</v>
      </c>
      <c r="C134" s="1" t="s">
        <v>811</v>
      </c>
      <c r="D134" s="1" t="str">
        <f>IF(B134="","zzz",LEFT(B134,2))</f>
        <v>BR</v>
      </c>
      <c r="E134" s="1">
        <v>375</v>
      </c>
      <c r="F134" s="1">
        <v>1999</v>
      </c>
      <c r="G134" s="1" t="s">
        <v>32</v>
      </c>
      <c r="H134" s="1">
        <f>IF(F134="","",SQRT(F134-1828))</f>
        <v>13.076696830622021</v>
      </c>
      <c r="I134" s="1">
        <v>4</v>
      </c>
      <c r="K134" s="1">
        <v>143</v>
      </c>
      <c r="L134" s="1">
        <v>242</v>
      </c>
      <c r="M134" s="1" t="s">
        <v>86</v>
      </c>
      <c r="N134" s="4" t="s">
        <v>87</v>
      </c>
      <c r="O134" s="1">
        <f>IF(M134="Steam",1,IF(M134="Electric",2,IF(M134="Diesel",4,IF(M134="Diesel-Electric",3,""))))</f>
        <v>2</v>
      </c>
      <c r="Q134" s="1">
        <v>161</v>
      </c>
      <c r="R134" s="1">
        <v>161</v>
      </c>
      <c r="S134" s="1">
        <v>168</v>
      </c>
      <c r="T134" s="1">
        <v>2000</v>
      </c>
      <c r="U134" s="1">
        <f>IF(M134="Wagon",(SQRT(SQRT(T134/27)))*10,IF(T134="","",SQRT(SQRT(T134/27))))</f>
        <v>2.9337057893113112</v>
      </c>
      <c r="V134" s="14">
        <f>IF(I134="","",(H134*SQRT(I134)*U134-(I134*2)+2)*0.985)</f>
        <v>69.665466958217451</v>
      </c>
      <c r="W134" s="14">
        <f>IF(M134="Wagon",5*SQRT(H134),IF(M134="","",SQRT(R134*K134*SQRT(T134))/(26)))</f>
        <v>39.026994543974737</v>
      </c>
      <c r="X134" s="15">
        <f>8/Q134</f>
        <v>4.9689440993788817E-2</v>
      </c>
      <c r="Y134" s="15">
        <f>S134/10/K134</f>
        <v>0.11748251748251749</v>
      </c>
    </row>
    <row r="135" spans="1:25" x14ac:dyDescent="0.25">
      <c r="A135" s="19">
        <v>3760</v>
      </c>
      <c r="B135" s="1" t="s">
        <v>247</v>
      </c>
      <c r="C135" s="1" t="s">
        <v>812</v>
      </c>
      <c r="D135" s="1" t="str">
        <f>IF(B135="","zzz",LEFT(B135,2))</f>
        <v>BR</v>
      </c>
      <c r="E135" s="1">
        <v>376</v>
      </c>
      <c r="F135" s="1">
        <v>2004</v>
      </c>
      <c r="G135" s="1" t="s">
        <v>32</v>
      </c>
      <c r="H135" s="1">
        <f>IF(F135="","",SQRT(F135-1828))</f>
        <v>13.266499161421599</v>
      </c>
      <c r="I135" s="1">
        <v>5</v>
      </c>
      <c r="K135" s="1">
        <v>175</v>
      </c>
      <c r="L135" s="1">
        <v>344</v>
      </c>
      <c r="M135" s="1" t="s">
        <v>86</v>
      </c>
      <c r="N135" s="1" t="s">
        <v>87</v>
      </c>
      <c r="O135" s="1">
        <f>IF(M135="Steam",1,IF(M135="Electric",2,IF(M135="Diesel",4,IF(M135="Diesel-Electric",3,""))))</f>
        <v>2</v>
      </c>
      <c r="Q135" s="1">
        <v>121</v>
      </c>
      <c r="R135" s="1">
        <v>121</v>
      </c>
      <c r="S135" s="1">
        <v>224</v>
      </c>
      <c r="T135" s="1">
        <v>2862</v>
      </c>
      <c r="U135" s="1">
        <f>IF(M135="Wagon",(SQRT(SQRT(T135/27)))*10,IF(T135="","",SQRT(SQRT(T135/27))))</f>
        <v>3.208680436096278</v>
      </c>
      <c r="V135" s="14">
        <f>IF(I135="","",(H135*SQRT(I135)*U135-(I135*2)+2)*0.985)</f>
        <v>85.877071323257638</v>
      </c>
      <c r="W135" s="14">
        <f>IF(M135="Wagon",5*SQRT(H135),IF(M135="","",SQRT(R135*K135*SQRT(T135))/(26)))</f>
        <v>40.936034397100606</v>
      </c>
      <c r="X135" s="15">
        <f>8/Q135</f>
        <v>6.6115702479338845E-2</v>
      </c>
      <c r="Y135" s="15">
        <f>S135/10/K135</f>
        <v>0.128</v>
      </c>
    </row>
    <row r="136" spans="1:25" x14ac:dyDescent="0.25">
      <c r="A136" s="19">
        <v>3771</v>
      </c>
      <c r="B136" s="1" t="s">
        <v>248</v>
      </c>
      <c r="C136" s="1" t="s">
        <v>813</v>
      </c>
      <c r="D136" s="1" t="str">
        <f>IF(B136="","zzz",LEFT(B136,2))</f>
        <v>BR</v>
      </c>
      <c r="E136" s="1">
        <v>377</v>
      </c>
      <c r="F136" s="1">
        <v>2002</v>
      </c>
      <c r="G136" s="1" t="s">
        <v>32</v>
      </c>
      <c r="H136" s="1">
        <f>IF(F136="","",SQRT(F136-1828))</f>
        <v>13.19090595827292</v>
      </c>
      <c r="I136" s="1">
        <v>4</v>
      </c>
      <c r="K136" s="1">
        <v>178</v>
      </c>
      <c r="L136" s="1">
        <v>244</v>
      </c>
      <c r="M136" s="1" t="s">
        <v>86</v>
      </c>
      <c r="N136" s="1" t="s">
        <v>87</v>
      </c>
      <c r="O136" s="1">
        <f>IF(M136="Steam",1,IF(M136="Electric",2,IF(M136="Diesel",4,IF(M136="Diesel-Electric",3,""))))</f>
        <v>2</v>
      </c>
      <c r="Q136" s="1">
        <v>161</v>
      </c>
      <c r="R136" s="1">
        <v>161</v>
      </c>
      <c r="S136" s="1">
        <v>168</v>
      </c>
      <c r="T136" s="1">
        <v>2000</v>
      </c>
      <c r="U136" s="1">
        <f>IF(M136="Wagon",(SQRT(SQRT(T136/27)))*10,IF(T136="","",SQRT(SQRT(T136/27))))</f>
        <v>2.9337057893113112</v>
      </c>
      <c r="V136" s="14">
        <f>IF(I136="","",(H136*SQRT(I136)*U136-(I136*2)+2)*0.985)</f>
        <v>70.325527236811283</v>
      </c>
      <c r="W136" s="14">
        <f>IF(M136="Wagon",5*SQRT(H136),IF(M136="","",SQRT(R136*K136*SQRT(T136))/(26)))</f>
        <v>43.541871332633406</v>
      </c>
      <c r="X136" s="15">
        <f>8/Q136</f>
        <v>4.9689440993788817E-2</v>
      </c>
      <c r="Y136" s="15">
        <f>S136/10/K136</f>
        <v>9.4382022471910118E-2</v>
      </c>
    </row>
    <row r="137" spans="1:25" x14ac:dyDescent="0.25">
      <c r="A137" s="19">
        <v>3772</v>
      </c>
      <c r="B137" s="1" t="s">
        <v>249</v>
      </c>
      <c r="C137" s="1" t="s">
        <v>814</v>
      </c>
      <c r="D137" s="1" t="str">
        <f>IF(B137="","zzz",LEFT(B137,2))</f>
        <v>BR</v>
      </c>
      <c r="E137" s="1">
        <v>377</v>
      </c>
      <c r="F137" s="1">
        <v>2003</v>
      </c>
      <c r="G137" s="1" t="s">
        <v>32</v>
      </c>
      <c r="H137" s="1">
        <f>IF(F137="","",SQRT(F137-1828))</f>
        <v>13.228756555322953</v>
      </c>
      <c r="I137" s="1">
        <v>4</v>
      </c>
      <c r="K137" s="1">
        <v>185</v>
      </c>
      <c r="L137" s="1">
        <v>244</v>
      </c>
      <c r="M137" s="1" t="s">
        <v>86</v>
      </c>
      <c r="N137" s="4" t="s">
        <v>113</v>
      </c>
      <c r="O137" s="1">
        <f>IF(M137="Steam",1,IF(M137="Electric",2,IF(M137="Diesel",4,IF(M137="Diesel-Electric",3,""))))</f>
        <v>2</v>
      </c>
      <c r="Q137" s="1">
        <v>161</v>
      </c>
      <c r="R137" s="1">
        <v>161</v>
      </c>
      <c r="S137" s="1">
        <v>168</v>
      </c>
      <c r="T137" s="1">
        <v>2000</v>
      </c>
      <c r="U137" s="1">
        <f>IF(M137="Wagon",(SQRT(SQRT(T137/27)))*10,IF(T137="","",SQRT(SQRT(T137/27))))</f>
        <v>2.9337057893113112</v>
      </c>
      <c r="V137" s="14">
        <f>IF(I137="","",(H137*SQRT(I137)*U137-(I137*2)+2)*0.985)</f>
        <v>70.544280992729583</v>
      </c>
      <c r="W137" s="14">
        <f>IF(M137="Wagon",5*SQRT(H137),IF(M137="","",SQRT(R137*K137*SQRT(T137))/(26)))</f>
        <v>44.38977596643214</v>
      </c>
      <c r="X137" s="15">
        <f>8/Q137</f>
        <v>4.9689440993788817E-2</v>
      </c>
      <c r="Y137" s="15">
        <f>S137/10/K137</f>
        <v>9.0810810810810813E-2</v>
      </c>
    </row>
    <row r="138" spans="1:25" x14ac:dyDescent="0.25">
      <c r="A138" s="22">
        <v>3773</v>
      </c>
      <c r="B138" s="1" t="s">
        <v>250</v>
      </c>
      <c r="C138" s="1" t="s">
        <v>815</v>
      </c>
      <c r="D138" s="1" t="str">
        <f>IF(B138="","zzz",LEFT(B138,2))</f>
        <v>BR</v>
      </c>
      <c r="E138" s="1">
        <v>377</v>
      </c>
      <c r="F138" s="1">
        <v>2001</v>
      </c>
      <c r="G138" s="1" t="s">
        <v>32</v>
      </c>
      <c r="H138" s="1">
        <f>IF(F138="","",SQRT(F138-1828))</f>
        <v>13.152946437965905</v>
      </c>
      <c r="I138" s="1">
        <v>3</v>
      </c>
      <c r="K138" s="1">
        <v>134</v>
      </c>
      <c r="L138" s="1">
        <v>176</v>
      </c>
      <c r="M138" s="1" t="s">
        <v>86</v>
      </c>
      <c r="N138" s="1" t="s">
        <v>87</v>
      </c>
      <c r="O138" s="1">
        <f>IF(M138="Steam",1,IF(M138="Electric",2,IF(M138="Diesel",4,IF(M138="Diesel-Electric",3,""))))</f>
        <v>2</v>
      </c>
      <c r="Q138" s="1">
        <v>161</v>
      </c>
      <c r="R138" s="1">
        <v>161</v>
      </c>
      <c r="S138" s="1">
        <v>168</v>
      </c>
      <c r="T138" s="1">
        <v>1300</v>
      </c>
      <c r="U138" s="1">
        <f>IF(M138="Wagon",(SQRT(SQRT(T138/27)))*10,IF(T138="","",SQRT(SQRT(T138/27))))</f>
        <v>2.6341766578737862</v>
      </c>
      <c r="V138" s="14">
        <f>IF(I138="","",(H138*SQRT(I138)*U138-(I138*2)+2)*0.985)</f>
        <v>55.170523616310575</v>
      </c>
      <c r="W138" s="14">
        <f>IF(M138="Wagon",5*SQRT(H138),IF(M138="","",SQRT(R138*K138*SQRT(T138))/(26)))</f>
        <v>33.921717052993856</v>
      </c>
      <c r="X138" s="15">
        <f>8/Q138</f>
        <v>4.9689440993788817E-2</v>
      </c>
      <c r="Y138" s="15">
        <f>S138/10/K138</f>
        <v>0.12537313432835823</v>
      </c>
    </row>
    <row r="139" spans="1:25" x14ac:dyDescent="0.25">
      <c r="A139" s="19">
        <v>3774</v>
      </c>
      <c r="B139" s="1" t="s">
        <v>251</v>
      </c>
      <c r="D139" s="1" t="str">
        <f>IF(B139="","zzz",LEFT(B139,2))</f>
        <v>BR</v>
      </c>
      <c r="E139" s="1">
        <v>377</v>
      </c>
      <c r="F139" s="1">
        <v>2004</v>
      </c>
      <c r="G139" s="1" t="s">
        <v>32</v>
      </c>
      <c r="H139" s="1">
        <f>IF(F139="","",SQRT(F139-1828))</f>
        <v>13.266499161421599</v>
      </c>
      <c r="I139" s="1">
        <v>4</v>
      </c>
      <c r="M139" s="1" t="s">
        <v>86</v>
      </c>
      <c r="N139" s="1" t="s">
        <v>87</v>
      </c>
      <c r="O139" s="1">
        <f>IF(M139="Steam",1,IF(M139="Electric",2,IF(M139="Diesel",4,IF(M139="Diesel-Electric",3,""))))</f>
        <v>2</v>
      </c>
      <c r="T139" s="1">
        <v>2000</v>
      </c>
      <c r="U139" s="1">
        <f>IF(M139="Wagon",(SQRT(SQRT(T139/27)))*10,IF(T139="","",SQRT(SQRT(T139/27))))</f>
        <v>2.9337057893113112</v>
      </c>
      <c r="V139" s="14">
        <f>IF(I139="","",(H139*SQRT(I139)*U139-(I139*2)+2)*0.985)</f>
        <v>70.762410625699715</v>
      </c>
      <c r="W139" s="14">
        <f>IF(M139="Wagon",5*SQRT(H139),IF(M139="","",SQRT(R139*K139*SQRT(T139))/(26)))</f>
        <v>0</v>
      </c>
      <c r="X139" s="15" t="e">
        <f>8/Q139</f>
        <v>#DIV/0!</v>
      </c>
      <c r="Y139" s="15" t="e">
        <f>S139/10/K139</f>
        <v>#DIV/0!</v>
      </c>
    </row>
    <row r="140" spans="1:25" x14ac:dyDescent="0.25">
      <c r="A140" s="19">
        <v>3775</v>
      </c>
      <c r="B140" s="1" t="s">
        <v>252</v>
      </c>
      <c r="D140" s="1" t="str">
        <f>IF(B140="","zzz",LEFT(B140,2))</f>
        <v>BR</v>
      </c>
      <c r="E140" s="1">
        <v>377</v>
      </c>
      <c r="F140" s="1">
        <v>2008</v>
      </c>
      <c r="H140" s="1">
        <f>IF(F140="","",SQRT(F140-1828))</f>
        <v>13.416407864998739</v>
      </c>
      <c r="I140" s="1">
        <v>4</v>
      </c>
      <c r="M140" s="1" t="s">
        <v>86</v>
      </c>
      <c r="N140" s="4" t="s">
        <v>113</v>
      </c>
      <c r="O140" s="1">
        <f>IF(M140="Steam",1,IF(M140="Electric",2,IF(M140="Diesel",4,IF(M140="Diesel-Electric",3,""))))</f>
        <v>2</v>
      </c>
      <c r="T140" s="1">
        <v>1600</v>
      </c>
      <c r="U140" s="1">
        <f>IF(M140="Wagon",(SQRT(SQRT(T140/27)))*10,IF(T140="","",SQRT(SQRT(T140/27))))</f>
        <v>2.7745276335252114</v>
      </c>
      <c r="V140" s="14">
        <f>IF(I140="","",(H140*SQRT(I140)*U140-(I140*2)+2)*0.985)</f>
        <v>67.421662897245454</v>
      </c>
      <c r="W140" s="14">
        <f>IF(M140="Wagon",5*SQRT(H140),IF(M140="","",SQRT(R140*K140*SQRT(T140))/(26)))</f>
        <v>0</v>
      </c>
      <c r="X140" s="15" t="e">
        <f>8/Q140</f>
        <v>#DIV/0!</v>
      </c>
      <c r="Y140" s="15" t="e">
        <f>S140/10/K140</f>
        <v>#DIV/0!</v>
      </c>
    </row>
    <row r="141" spans="1:25" x14ac:dyDescent="0.25">
      <c r="A141" s="22">
        <v>3776</v>
      </c>
      <c r="B141" s="1" t="s">
        <v>253</v>
      </c>
      <c r="C141" s="1" t="s">
        <v>816</v>
      </c>
      <c r="D141" s="1" t="str">
        <f>IF(B141="","zzz",LEFT(B141,2))</f>
        <v>BR</v>
      </c>
      <c r="E141" s="1">
        <v>377</v>
      </c>
      <c r="F141" s="1">
        <v>2012</v>
      </c>
      <c r="G141" s="1" t="s">
        <v>32</v>
      </c>
      <c r="H141" s="1">
        <f>IF(F141="","",SQRT(F141-1828))</f>
        <v>13.564659966250536</v>
      </c>
      <c r="I141" s="1">
        <v>5</v>
      </c>
      <c r="K141" s="1">
        <v>220</v>
      </c>
      <c r="L141" s="1">
        <v>297</v>
      </c>
      <c r="M141" s="1" t="s">
        <v>86</v>
      </c>
      <c r="N141" s="1" t="s">
        <v>87</v>
      </c>
      <c r="O141" s="1">
        <f>IF(M141="Steam",1,IF(M141="Electric",2,IF(M141="Diesel",4,IF(M141="Diesel-Electric",3,""))))</f>
        <v>2</v>
      </c>
      <c r="Q141" s="1">
        <v>161</v>
      </c>
      <c r="R141" s="1">
        <v>161</v>
      </c>
      <c r="S141" s="1">
        <v>224</v>
      </c>
      <c r="T141" s="1">
        <v>2000</v>
      </c>
      <c r="U141" s="1">
        <f>IF(M141="Wagon",(SQRT(SQRT(T141/27)))*10,IF(T141="","",SQRT(SQRT(T141/27))))</f>
        <v>2.9337057893113112</v>
      </c>
      <c r="V141" s="14">
        <f>IF(I141="","",(H141*SQRT(I141)*U141-(I141*2)+2)*0.985)</f>
        <v>79.768946823972016</v>
      </c>
      <c r="W141" s="14">
        <f>IF(M141="Wagon",5*SQRT(H141),IF(M141="","",SQRT(R141*K141*SQRT(T141))/(26)))</f>
        <v>48.407029100763921</v>
      </c>
      <c r="X141" s="15">
        <f>8/Q141</f>
        <v>4.9689440993788817E-2</v>
      </c>
      <c r="Y141" s="15">
        <f>S141/10/K141</f>
        <v>0.10181818181818181</v>
      </c>
    </row>
    <row r="142" spans="1:25" x14ac:dyDescent="0.25">
      <c r="A142" s="19">
        <v>3777</v>
      </c>
      <c r="B142" s="1" t="s">
        <v>254</v>
      </c>
      <c r="C142" s="1" t="s">
        <v>817</v>
      </c>
      <c r="D142" s="1" t="str">
        <f>IF(B142="","zzz",LEFT(B142,2))</f>
        <v>BR</v>
      </c>
      <c r="E142" s="1">
        <v>377</v>
      </c>
      <c r="F142" s="1">
        <v>2014</v>
      </c>
      <c r="G142" s="1" t="s">
        <v>32</v>
      </c>
      <c r="H142" s="1">
        <f>IF(F142="","",SQRT(F142-1828))</f>
        <v>13.638181696985855</v>
      </c>
      <c r="I142" s="1">
        <v>5</v>
      </c>
      <c r="K142" s="1">
        <v>220</v>
      </c>
      <c r="L142" s="1">
        <v>297</v>
      </c>
      <c r="M142" s="1" t="s">
        <v>86</v>
      </c>
      <c r="N142" s="1" t="s">
        <v>113</v>
      </c>
      <c r="O142" s="1">
        <f>IF(M142="Steam",1,IF(M142="Electric",2,IF(M142="Diesel",4,IF(M142="Diesel-Electric",3,""))))</f>
        <v>2</v>
      </c>
      <c r="Q142" s="1">
        <v>161</v>
      </c>
      <c r="R142" s="1">
        <v>161</v>
      </c>
      <c r="S142" s="1">
        <v>224</v>
      </c>
      <c r="T142" s="1">
        <v>2680</v>
      </c>
      <c r="U142" s="1">
        <f>IF(M142="Wagon",(SQRT(SQRT(T142/27)))*10,IF(T142="","",SQRT(SQRT(T142/27))))</f>
        <v>3.1564052529180788</v>
      </c>
      <c r="V142" s="14">
        <f>IF(I142="","",(H142*SQRT(I142)*U142-(I142*2)+2)*0.985)</f>
        <v>86.93356190879058</v>
      </c>
      <c r="W142" s="14">
        <f>IF(M142="Wagon",5*SQRT(H142),IF(M142="","",SQRT(R142*K142*SQRT(T142))/(26)))</f>
        <v>52.081637323174661</v>
      </c>
      <c r="X142" s="15">
        <f>8/Q142</f>
        <v>4.9689440993788817E-2</v>
      </c>
      <c r="Y142" s="15">
        <f>S142/10/K142</f>
        <v>0.10181818181818181</v>
      </c>
    </row>
    <row r="143" spans="1:25" x14ac:dyDescent="0.25">
      <c r="A143" s="22">
        <v>3780</v>
      </c>
      <c r="B143" s="1" t="s">
        <v>255</v>
      </c>
      <c r="C143" s="1" t="s">
        <v>818</v>
      </c>
      <c r="D143" s="1" t="str">
        <f>IF(B143="","zzz",LEFT(B143,2))</f>
        <v>BR</v>
      </c>
      <c r="E143" s="1">
        <v>378</v>
      </c>
      <c r="F143" s="1">
        <v>2009</v>
      </c>
      <c r="H143" s="1">
        <f>IF(F143="","",SQRT(F143-1828))</f>
        <v>13.45362404707371</v>
      </c>
      <c r="I143" s="1">
        <v>3</v>
      </c>
      <c r="K143" s="1">
        <v>132</v>
      </c>
      <c r="L143" s="1">
        <v>630</v>
      </c>
      <c r="M143" s="1" t="s">
        <v>86</v>
      </c>
      <c r="N143" s="1" t="s">
        <v>113</v>
      </c>
      <c r="O143" s="1">
        <f>IF(M143="Steam",1,IF(M143="Electric",2,IF(M143="Diesel",4,IF(M143="Diesel-Electric",3,""))))</f>
        <v>2</v>
      </c>
      <c r="Q143" s="1">
        <v>121</v>
      </c>
      <c r="R143" s="1">
        <v>121</v>
      </c>
      <c r="S143" s="1">
        <v>112</v>
      </c>
      <c r="T143" s="1">
        <v>1300</v>
      </c>
      <c r="U143" s="1">
        <f>IF(M143="Wagon",(SQRT(SQRT(T143/27)))*10,IF(T143="","",SQRT(SQRT(T143/27))))</f>
        <v>2.6341766578737862</v>
      </c>
      <c r="V143" s="14">
        <f>IF(I143="","",(H143*SQRT(I143)*U143-(I143*2)+2)*0.985)</f>
        <v>56.52179581968246</v>
      </c>
      <c r="W143" s="14">
        <f>IF(M143="Wagon",5*SQRT(H143),IF(M143="","",SQRT(R143*K143*SQRT(T143))/(26)))</f>
        <v>29.187180296567899</v>
      </c>
      <c r="X143" s="15">
        <f>8/Q143</f>
        <v>6.6115702479338845E-2</v>
      </c>
      <c r="Y143" s="15">
        <f>S143/10/K143</f>
        <v>8.484848484848484E-2</v>
      </c>
    </row>
    <row r="144" spans="1:25" x14ac:dyDescent="0.25">
      <c r="A144" s="19">
        <v>3781</v>
      </c>
      <c r="B144" s="1" t="s">
        <v>256</v>
      </c>
      <c r="C144" s="1" t="s">
        <v>819</v>
      </c>
      <c r="D144" s="1" t="str">
        <f>IF(B144="","zzz",LEFT(B144,2))</f>
        <v>BR</v>
      </c>
      <c r="E144" s="1">
        <v>378</v>
      </c>
      <c r="F144" s="1">
        <v>2009</v>
      </c>
      <c r="H144" s="1">
        <f>IF(F144="","",SQRT(F144-1828))</f>
        <v>13.45362404707371</v>
      </c>
      <c r="I144" s="1">
        <v>4</v>
      </c>
      <c r="K144" s="1">
        <v>172</v>
      </c>
      <c r="L144" s="1">
        <v>840</v>
      </c>
      <c r="M144" s="1" t="s">
        <v>86</v>
      </c>
      <c r="N144" s="1" t="s">
        <v>87</v>
      </c>
      <c r="O144" s="1">
        <f>IF(M144="Steam",1,IF(M144="Electric",2,IF(M144="Diesel",4,IF(M144="Diesel-Electric",3,""))))</f>
        <v>2</v>
      </c>
      <c r="Q144" s="1">
        <v>121</v>
      </c>
      <c r="R144" s="1">
        <v>121</v>
      </c>
      <c r="S144" s="1">
        <v>168</v>
      </c>
      <c r="T144" s="1">
        <v>2000</v>
      </c>
      <c r="U144" s="1">
        <f>IF(M144="Wagon",(SQRT(SQRT(T144/27)))*10,IF(T144="","",SQRT(SQRT(T144/27))))</f>
        <v>2.9337057893113112</v>
      </c>
      <c r="V144" s="14">
        <f>IF(I144="","",(H144*SQRT(I144)*U144-(I144*2)+2)*0.985)</f>
        <v>71.843880265612484</v>
      </c>
      <c r="W144" s="14">
        <f>IF(M144="Wagon",5*SQRT(H144),IF(M144="","",SQRT(R144*K144*SQRT(T144))/(26)))</f>
        <v>37.105736788203423</v>
      </c>
      <c r="X144" s="15">
        <f>8/Q144</f>
        <v>6.6115702479338845E-2</v>
      </c>
      <c r="Y144" s="15">
        <f>S144/10/K144</f>
        <v>9.7674418604651161E-2</v>
      </c>
    </row>
    <row r="145" spans="1:25" x14ac:dyDescent="0.25">
      <c r="A145" s="19">
        <v>3781</v>
      </c>
      <c r="B145" s="1" t="s">
        <v>256</v>
      </c>
      <c r="C145" s="1" t="s">
        <v>820</v>
      </c>
      <c r="D145" s="1" t="str">
        <f>IF(B145="","zzz",LEFT(B145,2))</f>
        <v>BR</v>
      </c>
      <c r="E145" s="1">
        <v>378</v>
      </c>
      <c r="F145" s="1">
        <v>2009</v>
      </c>
      <c r="H145" s="1">
        <f>IF(F145="","",SQRT(F145-1828))</f>
        <v>13.45362404707371</v>
      </c>
      <c r="I145" s="1">
        <v>5</v>
      </c>
      <c r="K145" s="1">
        <v>194</v>
      </c>
      <c r="L145" s="1">
        <v>1020</v>
      </c>
      <c r="M145" s="1" t="s">
        <v>86</v>
      </c>
      <c r="N145" s="1" t="s">
        <v>87</v>
      </c>
      <c r="O145" s="1">
        <f>IF(M145="Steam",1,IF(M145="Electric",2,IF(M145="Diesel",4,IF(M145="Diesel-Electric",3,""))))</f>
        <v>2</v>
      </c>
      <c r="Q145" s="1">
        <v>121</v>
      </c>
      <c r="R145" s="1">
        <v>121</v>
      </c>
      <c r="S145" s="1">
        <v>224</v>
      </c>
      <c r="T145" s="1">
        <v>2000</v>
      </c>
      <c r="U145" s="1">
        <f>IF(M145="Wagon",(SQRT(SQRT(T145/27)))*10,IF(T145="","",SQRT(SQRT(T145/27))))</f>
        <v>2.9337057893113112</v>
      </c>
      <c r="V145" s="14">
        <f>IF(I145="","",(H145*SQRT(I145)*U145-(I145*2)+2)*0.985)</f>
        <v>79.051480894144461</v>
      </c>
      <c r="W145" s="14">
        <f>IF(M145="Wagon",5*SQRT(H145),IF(M145="","",SQRT(R145*K145*SQRT(T145))/(26)))</f>
        <v>39.407392641329011</v>
      </c>
      <c r="X145" s="15">
        <f>8/Q145</f>
        <v>6.6115702479338845E-2</v>
      </c>
      <c r="Y145" s="15">
        <f>S145/10/K145</f>
        <v>0.11546391752577319</v>
      </c>
    </row>
    <row r="146" spans="1:25" x14ac:dyDescent="0.25">
      <c r="A146" s="19">
        <v>3782</v>
      </c>
      <c r="B146" s="1" t="s">
        <v>257</v>
      </c>
      <c r="C146" s="1" t="s">
        <v>821</v>
      </c>
      <c r="D146" s="1" t="str">
        <f>IF(B146="","zzz",LEFT(B146,2))</f>
        <v>BR</v>
      </c>
      <c r="E146" s="1">
        <v>378</v>
      </c>
      <c r="F146" s="1">
        <v>2010</v>
      </c>
      <c r="H146" s="1">
        <f>IF(F146="","",SQRT(F146-1828))</f>
        <v>13.490737563232042</v>
      </c>
      <c r="I146" s="1">
        <v>4</v>
      </c>
      <c r="K146" s="1">
        <v>194</v>
      </c>
      <c r="L146" s="1">
        <v>1020</v>
      </c>
      <c r="M146" s="1" t="s">
        <v>86</v>
      </c>
      <c r="N146" s="4" t="s">
        <v>113</v>
      </c>
      <c r="O146" s="1">
        <f>IF(M146="Steam",1,IF(M146="Electric",2,IF(M146="Diesel",4,IF(M146="Diesel-Electric",3,""))))</f>
        <v>2</v>
      </c>
      <c r="Q146" s="1">
        <v>121</v>
      </c>
      <c r="R146" s="1">
        <v>121</v>
      </c>
      <c r="S146" s="1">
        <v>224</v>
      </c>
      <c r="T146" s="1">
        <v>2000</v>
      </c>
      <c r="U146" s="1">
        <f>IF(M146="Wagon",(SQRT(SQRT(T146/27)))*10,IF(T146="","",SQRT(SQRT(T146/27))))</f>
        <v>2.9337057893113112</v>
      </c>
      <c r="V146" s="14">
        <f>IF(I146="","",(H146*SQRT(I146)*U146-(I146*2)+2)*0.985)</f>
        <v>72.058374135926812</v>
      </c>
      <c r="W146" s="14">
        <f>IF(M146="Wagon",5*SQRT(H146),IF(M146="","",SQRT(R146*K146*SQRT(T146))/(26)))</f>
        <v>39.407392641329011</v>
      </c>
      <c r="X146" s="15">
        <f>8/Q146</f>
        <v>6.6115702479338845E-2</v>
      </c>
      <c r="Y146" s="15">
        <f>S146/10/K146</f>
        <v>0.11546391752577319</v>
      </c>
    </row>
    <row r="147" spans="1:25" x14ac:dyDescent="0.25">
      <c r="A147" s="20">
        <v>3800</v>
      </c>
      <c r="B147" s="6" t="s">
        <v>588</v>
      </c>
      <c r="C147" s="6" t="s">
        <v>822</v>
      </c>
      <c r="D147" s="6" t="str">
        <f>IF(B147="","zzz",LEFT(B147,2))</f>
        <v>BR</v>
      </c>
      <c r="E147" s="6">
        <v>380</v>
      </c>
      <c r="F147" s="6">
        <v>2010</v>
      </c>
      <c r="G147" s="6" t="s">
        <v>32</v>
      </c>
      <c r="H147" s="6">
        <f>IF(F147="","",SQRT(F147-1828))</f>
        <v>13.490737563232042</v>
      </c>
      <c r="I147" s="6">
        <v>3</v>
      </c>
      <c r="J147" s="6"/>
      <c r="K147" s="6">
        <v>132.80000000000001</v>
      </c>
      <c r="L147" s="6">
        <v>191</v>
      </c>
      <c r="M147" s="6" t="s">
        <v>86</v>
      </c>
      <c r="N147" s="6" t="s">
        <v>97</v>
      </c>
      <c r="O147" s="6">
        <f>IF(M147="Steam",1,IF(M147="Electric",2,IF(M147="Diesel",4,IF(M147="Diesel-Electric",3,""))))</f>
        <v>2</v>
      </c>
      <c r="P147" s="6"/>
      <c r="Q147" s="6">
        <v>161</v>
      </c>
      <c r="R147" s="6">
        <v>177</v>
      </c>
      <c r="S147" s="6">
        <v>207</v>
      </c>
      <c r="T147" s="6">
        <v>2000</v>
      </c>
      <c r="U147" s="6">
        <f>IF(M147="Wagon",(SQRT(SQRT(T147/27)))*10,IF(T147="","",SQRT(SQRT(T147/27))))</f>
        <v>2.9337057893113112</v>
      </c>
      <c r="V147" s="7">
        <f>IF(I147="","",(H147*SQRT(I147)*U147-(I147*2)+2)*0.985)</f>
        <v>63.582592693482205</v>
      </c>
      <c r="W147" s="7">
        <f>IF(M147="Wagon",5*SQRT(H147),IF(M147="","",SQRT(R147*K147*SQRT(T147))/(26)))</f>
        <v>39.433908250124816</v>
      </c>
      <c r="X147" s="16">
        <f>8/Q147</f>
        <v>4.9689440993788817E-2</v>
      </c>
      <c r="Y147" s="16">
        <f>S147/10/K147</f>
        <v>0.15587349397590358</v>
      </c>
    </row>
    <row r="148" spans="1:25" x14ac:dyDescent="0.25">
      <c r="A148" s="29">
        <v>3801</v>
      </c>
      <c r="B148" s="6" t="s">
        <v>589</v>
      </c>
      <c r="C148" s="6" t="s">
        <v>823</v>
      </c>
      <c r="D148" s="6" t="str">
        <f>IF(B148="","zzz",LEFT(B148,2))</f>
        <v>BR</v>
      </c>
      <c r="E148" s="6">
        <v>380</v>
      </c>
      <c r="F148" s="6">
        <v>2010</v>
      </c>
      <c r="G148" s="6" t="s">
        <v>32</v>
      </c>
      <c r="H148" s="6">
        <f>IF(F148="","",SQRT(F148-1828))</f>
        <v>13.490737563232042</v>
      </c>
      <c r="I148" s="6">
        <v>4</v>
      </c>
      <c r="J148" s="6"/>
      <c r="K148" s="6">
        <v>167.5</v>
      </c>
      <c r="L148" s="6">
        <v>265</v>
      </c>
      <c r="M148" s="6" t="s">
        <v>86</v>
      </c>
      <c r="N148" s="6" t="s">
        <v>97</v>
      </c>
      <c r="O148" s="6">
        <f>IF(M148="Steam",1,IF(M148="Electric",2,IF(M148="Diesel",4,IF(M148="Diesel-Electric",3,""))))</f>
        <v>2</v>
      </c>
      <c r="P148" s="6"/>
      <c r="Q148" s="6">
        <v>161</v>
      </c>
      <c r="R148" s="6">
        <v>177</v>
      </c>
      <c r="S148" s="6">
        <v>207</v>
      </c>
      <c r="T148" s="6">
        <v>2000</v>
      </c>
      <c r="U148" s="6">
        <f>IF(M148="Wagon",(SQRT(SQRT(T148/27)))*10,IF(T148="","",SQRT(SQRT(T148/27))))</f>
        <v>2.9337057893113112</v>
      </c>
      <c r="V148" s="7">
        <f>IF(I148="","",(H148*SQRT(I148)*U148-(I148*2)+2)*0.985)</f>
        <v>72.058374135926812</v>
      </c>
      <c r="W148" s="7">
        <f>IF(M148="Wagon",5*SQRT(H148),IF(M148="","",SQRT(R148*K148*SQRT(T148))/(26)))</f>
        <v>44.287196569304271</v>
      </c>
      <c r="X148" s="16">
        <f>8/Q148</f>
        <v>4.9689440993788817E-2</v>
      </c>
      <c r="Y148" s="16">
        <f>S148/10/K148</f>
        <v>0.1235820895522388</v>
      </c>
    </row>
    <row r="149" spans="1:25" x14ac:dyDescent="0.25">
      <c r="A149" s="19">
        <v>3900</v>
      </c>
      <c r="B149" s="1" t="s">
        <v>261</v>
      </c>
      <c r="C149" s="1" t="s">
        <v>824</v>
      </c>
      <c r="D149" s="1" t="str">
        <f>IF(B149="","zzz",LEFT(B149,2))</f>
        <v>BR</v>
      </c>
      <c r="E149" s="1">
        <v>390</v>
      </c>
      <c r="F149" s="1">
        <v>2002</v>
      </c>
      <c r="G149" s="1" t="s">
        <v>32</v>
      </c>
      <c r="H149" s="1">
        <f>IF(F149="","",SQRT(F149-1828))</f>
        <v>13.19090595827292</v>
      </c>
      <c r="I149" s="1">
        <v>9</v>
      </c>
      <c r="K149" s="1">
        <v>466</v>
      </c>
      <c r="L149" s="1">
        <v>467</v>
      </c>
      <c r="M149" s="6" t="s">
        <v>86</v>
      </c>
      <c r="N149" s="6" t="s">
        <v>97</v>
      </c>
      <c r="O149" s="1">
        <f>IF(M149="Steam",1,IF(M149="Electric",2,IF(M149="Diesel",4,IF(M149="Diesel-Electric",3,""))))</f>
        <v>2</v>
      </c>
      <c r="Q149" s="1">
        <v>201</v>
      </c>
      <c r="R149" s="1">
        <v>225</v>
      </c>
      <c r="T149" s="1">
        <v>6840</v>
      </c>
      <c r="U149" s="1">
        <f>IF(M149="Wagon",(SQRT(SQRT(T149/27)))*10,IF(T149="","",SQRT(SQRT(T149/27))))</f>
        <v>3.9895423941956589</v>
      </c>
      <c r="V149" s="14">
        <f>IF(I149="","",(H149*SQRT(I149)*U149-(I149*2)+2)*0.985)</f>
        <v>139.74888008090676</v>
      </c>
      <c r="W149" s="14">
        <f>IF(M149="Wagon",5*SQRT(H149),IF(M149="","",SQRT(R149*K149*SQRT(T149))/(26)))</f>
        <v>113.25956645423956</v>
      </c>
      <c r="X149" s="15">
        <f>8/Q149</f>
        <v>3.9800995024875621E-2</v>
      </c>
      <c r="Y149" s="15">
        <f>S149/10/K149</f>
        <v>0</v>
      </c>
    </row>
    <row r="150" spans="1:25" x14ac:dyDescent="0.25">
      <c r="A150" s="19">
        <v>3901</v>
      </c>
      <c r="B150" s="1" t="s">
        <v>262</v>
      </c>
      <c r="C150" s="1" t="s">
        <v>825</v>
      </c>
      <c r="D150" s="1" t="str">
        <f>IF(B150="","zzz",LEFT(B150,2))</f>
        <v>BR</v>
      </c>
      <c r="E150" s="1">
        <v>390</v>
      </c>
      <c r="F150" s="1">
        <v>2002</v>
      </c>
      <c r="G150" s="1" t="s">
        <v>32</v>
      </c>
      <c r="H150" s="1">
        <f>IF(F150="","",SQRT(F150-1828))</f>
        <v>13.19090595827292</v>
      </c>
      <c r="I150" s="1">
        <v>11</v>
      </c>
      <c r="K150" s="1">
        <v>567</v>
      </c>
      <c r="L150" s="1">
        <v>587</v>
      </c>
      <c r="M150" s="6" t="s">
        <v>86</v>
      </c>
      <c r="N150" s="6" t="s">
        <v>97</v>
      </c>
      <c r="O150" s="1">
        <f>IF(M150="Steam",1,IF(M150="Electric",2,IF(M150="Diesel",4,IF(M150="Diesel-Electric",3,""))))</f>
        <v>2</v>
      </c>
      <c r="Q150" s="1">
        <v>201</v>
      </c>
      <c r="R150" s="1">
        <v>225</v>
      </c>
      <c r="T150" s="1">
        <v>7980</v>
      </c>
      <c r="U150" s="1">
        <f>IF(M150="Wagon",(SQRT(SQRT(T150/27)))*10,IF(T150="","",SQRT(SQRT(T150/27))))</f>
        <v>4.1462910266449988</v>
      </c>
      <c r="V150" s="14">
        <f>IF(I150="","",(H150*SQRT(I150)*U150-(I150*2)+2)*0.985)</f>
        <v>158.97631169376766</v>
      </c>
      <c r="W150" s="14">
        <f>IF(M150="Wagon",5*SQRT(H150),IF(M150="","",SQRT(R150*K150*SQRT(T150))/(26)))</f>
        <v>129.8404952560488</v>
      </c>
      <c r="X150" s="15">
        <f>8/Q150</f>
        <v>3.9800995024875621E-2</v>
      </c>
      <c r="Y150" s="15">
        <f>S150/10/K150</f>
        <v>0</v>
      </c>
    </row>
    <row r="151" spans="1:25" x14ac:dyDescent="0.25">
      <c r="A151" s="22">
        <v>3950</v>
      </c>
      <c r="B151" s="1" t="s">
        <v>264</v>
      </c>
      <c r="C151" s="1" t="s">
        <v>826</v>
      </c>
      <c r="D151" s="1" t="str">
        <f>IF(B151="","zzz",LEFT(B151,2))</f>
        <v>BR</v>
      </c>
      <c r="E151" s="1">
        <v>395</v>
      </c>
      <c r="F151" s="1">
        <v>2009</v>
      </c>
      <c r="G151" s="1" t="s">
        <v>32</v>
      </c>
      <c r="H151" s="1">
        <f>IF(F151="","",SQRT(F151-1828))</f>
        <v>13.45362404707371</v>
      </c>
      <c r="I151" s="1">
        <v>6</v>
      </c>
      <c r="K151" s="1">
        <v>265</v>
      </c>
      <c r="L151" s="1">
        <v>340</v>
      </c>
      <c r="M151" s="6" t="s">
        <v>86</v>
      </c>
      <c r="N151" s="6" t="s">
        <v>113</v>
      </c>
      <c r="O151" s="1">
        <f>IF(M151="Steam",1,IF(M151="Electric",2,IF(M151="Diesel",4,IF(M151="Diesel-Electric",3,""))))</f>
        <v>2</v>
      </c>
      <c r="Q151" s="1">
        <v>160</v>
      </c>
      <c r="R151" s="1">
        <v>160</v>
      </c>
      <c r="T151" s="1">
        <v>4480</v>
      </c>
      <c r="U151" s="1">
        <f>IF(M151="Wagon",(SQRT(SQRT(T151/27)))*10,IF(T151="","",SQRT(SQRT(T151/27))))</f>
        <v>3.5890421806368633</v>
      </c>
      <c r="V151" s="14">
        <f>IF(I151="","",(H151*SQRT(I151)*U151-(I151*2)+2)*0.985)</f>
        <v>106.65101405330265</v>
      </c>
      <c r="W151" s="14">
        <f>IF(M151="Wagon",5*SQRT(H151),IF(M151="","",SQRT(R151*K151*SQRT(T151))/(26)))</f>
        <v>64.793148447996558</v>
      </c>
      <c r="X151" s="15">
        <f>8/Q151</f>
        <v>0.05</v>
      </c>
      <c r="Y151" s="15">
        <f>S151/10/K151</f>
        <v>0</v>
      </c>
    </row>
    <row r="152" spans="1:25" x14ac:dyDescent="0.25">
      <c r="A152" s="22">
        <v>3950</v>
      </c>
      <c r="B152" s="1" t="s">
        <v>263</v>
      </c>
      <c r="C152" s="1" t="s">
        <v>826</v>
      </c>
      <c r="D152" s="1" t="str">
        <f>IF(B152="","zzz",LEFT(B152,2))</f>
        <v>BR</v>
      </c>
      <c r="E152" s="1">
        <v>395</v>
      </c>
      <c r="F152" s="1">
        <v>2009</v>
      </c>
      <c r="G152" s="1" t="s">
        <v>32</v>
      </c>
      <c r="H152" s="1">
        <f>IF(F152="","",SQRT(F152-1828))</f>
        <v>13.45362404707371</v>
      </c>
      <c r="I152" s="1">
        <v>6</v>
      </c>
      <c r="K152" s="1">
        <v>265</v>
      </c>
      <c r="L152" s="1">
        <v>340</v>
      </c>
      <c r="M152" s="6" t="s">
        <v>86</v>
      </c>
      <c r="N152" s="6" t="s">
        <v>113</v>
      </c>
      <c r="O152" s="1">
        <f>IF(M152="Steam",1,IF(M152="Electric",2,IF(M152="Diesel",4,IF(M152="Diesel-Electric",3,""))))</f>
        <v>2</v>
      </c>
      <c r="Q152" s="1">
        <v>225</v>
      </c>
      <c r="R152" s="1">
        <v>225</v>
      </c>
      <c r="T152" s="1">
        <v>4480</v>
      </c>
      <c r="U152" s="1">
        <f>IF(M152="Wagon",(SQRT(SQRT(T152/27)))*10,IF(T152="","",SQRT(SQRT(T152/27))))</f>
        <v>3.5890421806368633</v>
      </c>
      <c r="V152" s="14">
        <f>IF(I152="","",(H152*SQRT(I152)*U152-(I152*2)+2)*0.985)</f>
        <v>106.65101405330265</v>
      </c>
      <c r="W152" s="14">
        <f>IF(M152="Wagon",5*SQRT(H152),IF(M152="","",SQRT(R152*K152*SQRT(T152))/(26)))</f>
        <v>76.835222200902379</v>
      </c>
      <c r="X152" s="15">
        <f>8/Q152</f>
        <v>3.5555555555555556E-2</v>
      </c>
      <c r="Y152" s="15">
        <f>S152/10/K152</f>
        <v>0</v>
      </c>
    </row>
    <row r="153" spans="1:25" x14ac:dyDescent="0.25">
      <c r="A153" s="19">
        <v>4000</v>
      </c>
      <c r="B153" s="1" t="s">
        <v>59</v>
      </c>
      <c r="C153" s="1" t="s">
        <v>827</v>
      </c>
      <c r="D153" s="1" t="str">
        <f>IF(B153="","zzz",LEFT(B153,2))</f>
        <v>BR</v>
      </c>
      <c r="E153" s="1">
        <v>40</v>
      </c>
      <c r="F153" s="1">
        <v>1958</v>
      </c>
      <c r="G153" s="1">
        <v>1985</v>
      </c>
      <c r="H153" s="1">
        <f>IF(F153="","",SQRT(F153-1828))</f>
        <v>11.401754250991379</v>
      </c>
      <c r="I153" s="1">
        <v>1</v>
      </c>
      <c r="J153" s="1">
        <v>6</v>
      </c>
      <c r="K153" s="1">
        <v>135</v>
      </c>
      <c r="L153" s="1">
        <v>0</v>
      </c>
      <c r="M153" s="1" t="s">
        <v>23</v>
      </c>
      <c r="N153" s="1" t="s">
        <v>23</v>
      </c>
      <c r="O153" s="1">
        <f>IF(M153="Steam",1,IF(M153="Electric",2,IF(M153="Diesel",4,IF(M153="Diesel-Electric",3,""))))</f>
        <v>4</v>
      </c>
      <c r="P153" s="1" t="s">
        <v>24</v>
      </c>
      <c r="Q153" s="1">
        <v>140</v>
      </c>
      <c r="R153" s="1">
        <v>140</v>
      </c>
      <c r="S153" s="1">
        <v>231</v>
      </c>
      <c r="T153" s="1">
        <v>2000</v>
      </c>
      <c r="U153" s="1">
        <f>IF(M153="Wagon",(SQRT(SQRT(T153/27)))*10,IF(T153="","",SQRT(SQRT(T153/27))))</f>
        <v>2.9337057893113112</v>
      </c>
      <c r="V153" s="14">
        <f>IF(I153="","",(H153*SQRT(I153)*U153-(I153*2)+2)*0.985)</f>
        <v>32.947651567621683</v>
      </c>
      <c r="W153" s="14">
        <f>IF(M153="Wagon",5*SQRT(H153),IF(M153="","",SQRT(R153*K153*SQRT(T153))/(26)))</f>
        <v>35.360227705642011</v>
      </c>
      <c r="X153" s="15">
        <f>8/Q153</f>
        <v>5.7142857142857141E-2</v>
      </c>
      <c r="Y153" s="15">
        <f>S153/10/K153</f>
        <v>0.17111111111111113</v>
      </c>
    </row>
    <row r="154" spans="1:25" x14ac:dyDescent="0.25">
      <c r="A154" s="19">
        <v>4100</v>
      </c>
      <c r="B154" s="1" t="s">
        <v>60</v>
      </c>
      <c r="C154" s="1" t="s">
        <v>828</v>
      </c>
      <c r="D154" s="1" t="str">
        <f>IF(B154="","zzz",LEFT(B154,2))</f>
        <v>BR</v>
      </c>
      <c r="E154" s="1">
        <v>41</v>
      </c>
      <c r="F154" s="1">
        <v>1958</v>
      </c>
      <c r="G154" s="1">
        <v>1967</v>
      </c>
      <c r="H154" s="1">
        <f>IF(F154="","",SQRT(F154-1828))</f>
        <v>11.401754250991379</v>
      </c>
      <c r="I154" s="1">
        <v>1</v>
      </c>
      <c r="J154" s="1">
        <v>7</v>
      </c>
      <c r="K154" s="1">
        <v>119</v>
      </c>
      <c r="L154" s="1">
        <v>0</v>
      </c>
      <c r="M154" s="1" t="s">
        <v>23</v>
      </c>
      <c r="N154" s="1" t="s">
        <v>23</v>
      </c>
      <c r="O154" s="1">
        <f>IF(M154="Steam",1,IF(M154="Electric",2,IF(M154="Diesel",4,IF(M154="Diesel-Electric",3,""))))</f>
        <v>4</v>
      </c>
      <c r="P154" s="1" t="s">
        <v>24</v>
      </c>
      <c r="Q154" s="1">
        <v>145</v>
      </c>
      <c r="R154" s="1">
        <v>145</v>
      </c>
      <c r="S154" s="1">
        <v>222</v>
      </c>
      <c r="T154" s="1">
        <v>2000</v>
      </c>
      <c r="U154" s="1">
        <f>IF(M154="Wagon",(SQRT(SQRT(T154/27)))*10,IF(T154="","",SQRT(SQRT(T154/27))))</f>
        <v>2.9337057893113112</v>
      </c>
      <c r="V154" s="14">
        <f>IF(I154="","",(H154*SQRT(I154)*U154-(I154*2)+2)*0.985)</f>
        <v>32.947651567621683</v>
      </c>
      <c r="W154" s="14">
        <f>IF(M154="Wagon",5*SQRT(H154),IF(M154="","",SQRT(R154*K154*SQRT(T154))/(26)))</f>
        <v>33.786377700182285</v>
      </c>
      <c r="X154" s="15">
        <f>8/Q154</f>
        <v>5.5172413793103448E-2</v>
      </c>
      <c r="Y154" s="15">
        <f>S154/10/K154</f>
        <v>0.1865546218487395</v>
      </c>
    </row>
    <row r="155" spans="1:25" x14ac:dyDescent="0.25">
      <c r="A155" s="19">
        <v>4200</v>
      </c>
      <c r="B155" s="1" t="s">
        <v>61</v>
      </c>
      <c r="C155" s="1" t="s">
        <v>829</v>
      </c>
      <c r="D155" s="1" t="str">
        <f>IF(B155="","zzz",LEFT(B155,2))</f>
        <v>BR</v>
      </c>
      <c r="E155" s="1">
        <v>42</v>
      </c>
      <c r="F155" s="1">
        <v>1958</v>
      </c>
      <c r="G155" s="1">
        <v>1972</v>
      </c>
      <c r="H155" s="1">
        <f>IF(F155="","",SQRT(F155-1828))</f>
        <v>11.401754250991379</v>
      </c>
      <c r="I155" s="1">
        <v>1</v>
      </c>
      <c r="J155" s="1">
        <v>7</v>
      </c>
      <c r="K155" s="1">
        <v>79</v>
      </c>
      <c r="L155" s="1">
        <v>0</v>
      </c>
      <c r="M155" s="1" t="s">
        <v>23</v>
      </c>
      <c r="N155" s="1" t="s">
        <v>23</v>
      </c>
      <c r="O155" s="1">
        <f>IF(M155="Steam",1,IF(M155="Electric",2,IF(M155="Diesel",4,IF(M155="Diesel-Electric",3,""))))</f>
        <v>4</v>
      </c>
      <c r="P155" s="1" t="s">
        <v>24</v>
      </c>
      <c r="Q155" s="1">
        <v>145</v>
      </c>
      <c r="R155" s="1">
        <v>145</v>
      </c>
      <c r="S155" s="1">
        <v>214</v>
      </c>
      <c r="T155" s="1">
        <v>2200</v>
      </c>
      <c r="U155" s="1">
        <f>IF(M155="Wagon",(SQRT(SQRT(T155/27)))*10,IF(T155="","",SQRT(SQRT(T155/27))))</f>
        <v>3.004448258580001</v>
      </c>
      <c r="V155" s="14">
        <f>IF(I155="","",(H155*SQRT(I155)*U155-(I155*2)+2)*0.985)</f>
        <v>33.742140993585949</v>
      </c>
      <c r="W155" s="14">
        <f>IF(M155="Wagon",5*SQRT(H155),IF(M155="","",SQRT(R155*K155*SQRT(T155))/(26)))</f>
        <v>28.192258507874346</v>
      </c>
      <c r="X155" s="15">
        <f>8/Q155</f>
        <v>5.5172413793103448E-2</v>
      </c>
      <c r="Y155" s="15">
        <f>S155/10/K155</f>
        <v>0.27088607594936709</v>
      </c>
    </row>
    <row r="156" spans="1:25" x14ac:dyDescent="0.25">
      <c r="A156" s="19">
        <v>4201</v>
      </c>
      <c r="B156" s="1" t="s">
        <v>740</v>
      </c>
      <c r="C156" s="1" t="s">
        <v>741</v>
      </c>
      <c r="D156" s="1" t="str">
        <f>IF(B156="","zzz",LEFT(B156,2))</f>
        <v>LM</v>
      </c>
      <c r="E156" s="1" t="s">
        <v>365</v>
      </c>
      <c r="I156" s="1">
        <v>2</v>
      </c>
      <c r="V156" s="14"/>
      <c r="W156" s="14"/>
      <c r="X156" s="15"/>
      <c r="Y156" s="15"/>
    </row>
    <row r="157" spans="1:25" x14ac:dyDescent="0.25">
      <c r="A157" s="22">
        <v>4230</v>
      </c>
      <c r="B157" s="1" t="s">
        <v>294</v>
      </c>
      <c r="C157" s="1" t="s">
        <v>645</v>
      </c>
      <c r="D157" s="1" t="str">
        <f>IF(B157="","zzz",LEFT(B157,2))</f>
        <v>BR</v>
      </c>
      <c r="E157" s="1">
        <v>423</v>
      </c>
      <c r="F157" s="1">
        <v>1967</v>
      </c>
      <c r="G157" s="1">
        <v>2005</v>
      </c>
      <c r="H157" s="1">
        <f>IF(F157="","",SQRT(F157-1828))</f>
        <v>11.789826122551595</v>
      </c>
      <c r="I157" s="1">
        <v>4</v>
      </c>
      <c r="K157" s="1">
        <v>157.5</v>
      </c>
      <c r="L157" s="1">
        <v>322</v>
      </c>
      <c r="M157" s="1" t="s">
        <v>86</v>
      </c>
      <c r="N157" s="1" t="s">
        <v>87</v>
      </c>
      <c r="O157" s="1">
        <f>IF(M157="Steam",1,IF(M157="Electric",2,IF(M157="Diesel",4,IF(M157="Diesel-Electric",3,""))))</f>
        <v>2</v>
      </c>
      <c r="Q157" s="1">
        <v>144</v>
      </c>
      <c r="R157" s="1">
        <v>144</v>
      </c>
      <c r="S157" s="1">
        <v>110</v>
      </c>
      <c r="T157" s="1">
        <v>1000</v>
      </c>
      <c r="U157" s="1">
        <f>IF(M157="Wagon",(SQRT(SQRT(T157/27)))*10,IF(T157="","",SQRT(SQRT(T157/27))))</f>
        <v>2.4669426816409508</v>
      </c>
      <c r="V157" s="14">
        <f>IF(I157="","",(H157*SQRT(I157)*U157-(I157*2)+2)*0.985)</f>
        <v>51.38710578357049</v>
      </c>
      <c r="W157" s="14">
        <f>IF(M157="Wagon",5*SQRT(H157),IF(M157="","",SQRT(R157*K157*SQRT(T157))/(26)))</f>
        <v>32.57228132688217</v>
      </c>
      <c r="X157" s="15">
        <f>8/Q157</f>
        <v>5.5555555555555552E-2</v>
      </c>
      <c r="Y157" s="15">
        <f>S157/10/K157</f>
        <v>6.9841269841269843E-2</v>
      </c>
    </row>
    <row r="158" spans="1:25" x14ac:dyDescent="0.25">
      <c r="A158" s="19">
        <v>4300</v>
      </c>
      <c r="B158" s="1" t="s">
        <v>62</v>
      </c>
      <c r="C158" s="1" t="s">
        <v>830</v>
      </c>
      <c r="D158" s="1" t="str">
        <f>IF(B158="","zzz",LEFT(B158,2))</f>
        <v>BR</v>
      </c>
      <c r="E158" s="1">
        <v>43</v>
      </c>
      <c r="F158" s="1">
        <v>1960</v>
      </c>
      <c r="G158" s="1">
        <v>1971</v>
      </c>
      <c r="H158" s="1">
        <f>IF(F158="","",SQRT(F158-1828))</f>
        <v>11.489125293076057</v>
      </c>
      <c r="I158" s="1">
        <v>1</v>
      </c>
      <c r="J158" s="1">
        <v>7</v>
      </c>
      <c r="K158" s="1">
        <v>81</v>
      </c>
      <c r="L158" s="1">
        <v>0</v>
      </c>
      <c r="M158" s="1" t="s">
        <v>23</v>
      </c>
      <c r="N158" s="1" t="s">
        <v>23</v>
      </c>
      <c r="O158" s="1">
        <f>IF(M158="Steam",1,IF(M158="Electric",2,IF(M158="Diesel",4,IF(M158="Diesel-Electric",3,""))))</f>
        <v>4</v>
      </c>
      <c r="P158" s="1" t="s">
        <v>24</v>
      </c>
      <c r="Q158" s="1">
        <v>130</v>
      </c>
      <c r="R158" s="1">
        <v>130</v>
      </c>
      <c r="S158" s="1">
        <v>218</v>
      </c>
      <c r="T158" s="1">
        <v>2200</v>
      </c>
      <c r="U158" s="1">
        <f>IF(M158="Wagon",(SQRT(SQRT(T158/27)))*10,IF(T158="","",SQRT(SQRT(T158/27))))</f>
        <v>3.004448258580001</v>
      </c>
      <c r="V158" s="14">
        <f>IF(I158="","",(H158*SQRT(I158)*U158-(I158*2)+2)*0.985)</f>
        <v>34.000705242198954</v>
      </c>
      <c r="W158" s="14">
        <f>IF(M158="Wagon",5*SQRT(H158),IF(M158="","",SQRT(R158*K158*SQRT(T158))/(26)))</f>
        <v>27.03002876238893</v>
      </c>
      <c r="X158" s="15">
        <f>8/Q158</f>
        <v>6.1538461538461542E-2</v>
      </c>
      <c r="Y158" s="15">
        <f>S158/10/K158</f>
        <v>0.26913580246913582</v>
      </c>
    </row>
    <row r="159" spans="1:25" x14ac:dyDescent="0.25">
      <c r="A159" s="19">
        <v>4301</v>
      </c>
      <c r="B159" s="1" t="s">
        <v>604</v>
      </c>
      <c r="C159" s="1" t="s">
        <v>605</v>
      </c>
      <c r="D159" s="1" t="str">
        <f>IF(B159="","zzz",LEFT(B159,2))</f>
        <v>BR</v>
      </c>
      <c r="E159" s="1">
        <v>43</v>
      </c>
      <c r="M159" s="1" t="s">
        <v>23</v>
      </c>
      <c r="N159" s="1" t="s">
        <v>23</v>
      </c>
      <c r="O159" s="1">
        <f>IF(M159="Steam",1,IF(M159="Electric",2,IF(M159="Diesel",4,IF(M159="Diesel-Electric",3,""))))</f>
        <v>4</v>
      </c>
      <c r="V159" s="14"/>
      <c r="W159" s="14"/>
      <c r="X159" s="15"/>
      <c r="Y159" s="15"/>
    </row>
    <row r="160" spans="1:25" x14ac:dyDescent="0.25">
      <c r="A160" s="19">
        <v>4302</v>
      </c>
      <c r="B160" s="1" t="s">
        <v>606</v>
      </c>
      <c r="C160" s="1" t="s">
        <v>607</v>
      </c>
      <c r="D160" s="1" t="str">
        <f>IF(B160="","zzz",LEFT(B160,2))</f>
        <v>BR</v>
      </c>
      <c r="E160" s="1">
        <v>43</v>
      </c>
      <c r="M160" s="1" t="s">
        <v>23</v>
      </c>
      <c r="N160" s="1" t="s">
        <v>23</v>
      </c>
      <c r="O160" s="1">
        <f>IF(M160="Steam",1,IF(M160="Electric",2,IF(M160="Diesel",4,IF(M160="Diesel-Electric",3,""))))</f>
        <v>4</v>
      </c>
      <c r="V160" s="14"/>
      <c r="W160" s="14"/>
      <c r="X160" s="15"/>
      <c r="Y160" s="15"/>
    </row>
    <row r="161" spans="1:25" x14ac:dyDescent="0.25">
      <c r="A161" s="19">
        <v>4400</v>
      </c>
      <c r="B161" s="1" t="s">
        <v>63</v>
      </c>
      <c r="C161" s="1" t="s">
        <v>831</v>
      </c>
      <c r="D161" s="1" t="str">
        <f>IF(B161="","zzz",LEFT(B161,2))</f>
        <v>BR</v>
      </c>
      <c r="E161" s="1">
        <v>44</v>
      </c>
      <c r="F161" s="1">
        <v>1959</v>
      </c>
      <c r="G161" s="1">
        <v>1981</v>
      </c>
      <c r="H161" s="1">
        <f>IF(F161="","",SQRT(F161-1828))</f>
        <v>11.445523142259598</v>
      </c>
      <c r="I161" s="1">
        <v>1</v>
      </c>
      <c r="J161" s="1">
        <v>7</v>
      </c>
      <c r="K161" s="1">
        <v>135</v>
      </c>
      <c r="L161" s="1">
        <v>0</v>
      </c>
      <c r="M161" s="1" t="s">
        <v>23</v>
      </c>
      <c r="N161" s="1" t="s">
        <v>23</v>
      </c>
      <c r="O161" s="1">
        <f>IF(M161="Steam",1,IF(M161="Electric",2,IF(M161="Diesel",4,IF(M161="Diesel-Electric",3,""))))</f>
        <v>4</v>
      </c>
      <c r="P161" s="1" t="s">
        <v>24</v>
      </c>
      <c r="Q161" s="1">
        <v>121</v>
      </c>
      <c r="R161" s="1">
        <v>121</v>
      </c>
      <c r="S161" s="1">
        <v>222</v>
      </c>
      <c r="T161" s="1">
        <v>2300</v>
      </c>
      <c r="U161" s="1">
        <f>IF(M161="Wagon",(SQRT(SQRT(T161/27)))*10,IF(T161="","",SQRT(SQRT(T161/27))))</f>
        <v>3.0380227237315016</v>
      </c>
      <c r="V161" s="14">
        <f>IF(I161="","",(H161*SQRT(I161)*U161-(I161*2)+2)*0.985)</f>
        <v>34.250183000311743</v>
      </c>
      <c r="W161" s="14">
        <f>IF(M161="Wagon",5*SQRT(H161),IF(M161="","",SQRT(R161*K161*SQRT(T161))/(26)))</f>
        <v>34.042244016981826</v>
      </c>
      <c r="X161" s="15">
        <f>8/Q161</f>
        <v>6.6115702479338845E-2</v>
      </c>
      <c r="Y161" s="15">
        <f>S161/10/K161</f>
        <v>0.16444444444444445</v>
      </c>
    </row>
    <row r="162" spans="1:25" x14ac:dyDescent="0.25">
      <c r="A162" s="22">
        <v>4420</v>
      </c>
      <c r="B162" s="1" t="s">
        <v>301</v>
      </c>
      <c r="C162" s="1" t="s">
        <v>832</v>
      </c>
      <c r="D162" s="1" t="str">
        <f>IF(B162="","zzz",LEFT(B162,2))</f>
        <v>BR</v>
      </c>
      <c r="E162" s="1">
        <v>442</v>
      </c>
      <c r="F162" s="1">
        <v>1988</v>
      </c>
      <c r="G162" s="1" t="s">
        <v>32</v>
      </c>
      <c r="H162" s="1">
        <f>IF(F162="","",SQRT(F162-1828))</f>
        <v>12.649110640673518</v>
      </c>
      <c r="I162" s="1">
        <v>5</v>
      </c>
      <c r="K162" s="1">
        <v>224</v>
      </c>
      <c r="L162" s="1">
        <v>316</v>
      </c>
      <c r="M162" s="9" t="s">
        <v>86</v>
      </c>
      <c r="N162" s="9" t="s">
        <v>87</v>
      </c>
      <c r="O162" s="1">
        <f>IF(M162="Steam",1,IF(M162="Electric",2,IF(M162="Diesel",4,IF(M162="Diesel-Electric",3,""))))</f>
        <v>2</v>
      </c>
      <c r="Q162" s="1">
        <v>161</v>
      </c>
      <c r="R162" s="1">
        <v>161</v>
      </c>
      <c r="S162" s="1">
        <v>179</v>
      </c>
      <c r="T162" s="1">
        <v>1610</v>
      </c>
      <c r="U162" s="1">
        <f>IF(M162="Wagon",(SQRT(SQRT(T162/27)))*10,IF(T162="","",SQRT(SQRT(T162/27))))</f>
        <v>2.7788527092144464</v>
      </c>
      <c r="V162" s="14">
        <f>IF(I162="","",(H162*SQRT(I162)*U162-(I162*2)+2)*0.985)</f>
        <v>69.538856427403289</v>
      </c>
      <c r="W162" s="14">
        <f>IF(M162="Wagon",5*SQRT(H162),IF(M162="","",SQRT(R162*K162*SQRT(T162))/(26)))</f>
        <v>46.266864479681651</v>
      </c>
      <c r="X162" s="15">
        <f>8/Q162</f>
        <v>4.9689440993788817E-2</v>
      </c>
      <c r="Y162" s="15">
        <f>S162/10/K162</f>
        <v>7.9910714285714279E-2</v>
      </c>
    </row>
    <row r="163" spans="1:25" x14ac:dyDescent="0.25">
      <c r="A163" s="22">
        <v>4440</v>
      </c>
      <c r="B163" s="1" t="s">
        <v>302</v>
      </c>
      <c r="C163" s="1" t="s">
        <v>833</v>
      </c>
      <c r="D163" s="1" t="str">
        <f>IF(B163="","zzz",LEFT(B163,2))</f>
        <v>BR</v>
      </c>
      <c r="E163" s="1">
        <v>444</v>
      </c>
      <c r="F163" s="1">
        <v>2004</v>
      </c>
      <c r="G163" s="1" t="s">
        <v>32</v>
      </c>
      <c r="H163" s="1">
        <f>IF(F163="","",SQRT(F163-1828))</f>
        <v>13.266499161421599</v>
      </c>
      <c r="I163" s="1">
        <v>5</v>
      </c>
      <c r="K163" s="1">
        <v>227</v>
      </c>
      <c r="L163" s="1">
        <v>334</v>
      </c>
      <c r="M163" s="6" t="s">
        <v>86</v>
      </c>
      <c r="N163" s="6" t="s">
        <v>87</v>
      </c>
      <c r="O163" s="1">
        <f>IF(M163="Steam",1,IF(M163="Electric",2,IF(M163="Diesel",4,IF(M163="Diesel-Electric",3,""))))</f>
        <v>2</v>
      </c>
      <c r="Q163" s="1">
        <v>161</v>
      </c>
      <c r="R163" s="1">
        <v>161</v>
      </c>
      <c r="T163" s="1">
        <v>2700</v>
      </c>
      <c r="U163" s="1">
        <f>IF(M163="Wagon",(SQRT(SQRT(T163/27)))*10,IF(T163="","",SQRT(SQRT(T163/27))))</f>
        <v>3.1622776601683795</v>
      </c>
      <c r="V163" s="14">
        <f>IF(I163="","",(H163*SQRT(I163)*U163-(I163*2)+2)*0.985)</f>
        <v>84.521190468521567</v>
      </c>
      <c r="W163" s="14">
        <f>IF(M163="Wagon",5*SQRT(H163),IF(M163="","",SQRT(R163*K163*SQRT(T163))/(26)))</f>
        <v>53.002146684316926</v>
      </c>
      <c r="X163" s="15">
        <f>8/Q163</f>
        <v>4.9689440993788817E-2</v>
      </c>
      <c r="Y163" s="15">
        <f>S163/10/K163</f>
        <v>0</v>
      </c>
    </row>
    <row r="164" spans="1:25" x14ac:dyDescent="0.25">
      <c r="A164" s="20">
        <v>4460</v>
      </c>
      <c r="B164" s="6" t="s">
        <v>584</v>
      </c>
      <c r="C164" s="6" t="s">
        <v>586</v>
      </c>
      <c r="D164" s="6" t="str">
        <f>IF(B164="","zzz",LEFT(B164,2))</f>
        <v>LM</v>
      </c>
      <c r="E164" s="6" t="s">
        <v>365</v>
      </c>
      <c r="F164" s="6">
        <v>1934</v>
      </c>
      <c r="G164" s="6">
        <v>1968</v>
      </c>
      <c r="H164" s="6"/>
      <c r="I164" s="6">
        <v>2</v>
      </c>
      <c r="J164" s="6">
        <v>7</v>
      </c>
      <c r="K164" s="6">
        <v>130</v>
      </c>
      <c r="L164" s="6">
        <v>0</v>
      </c>
      <c r="M164" s="6" t="s">
        <v>374</v>
      </c>
      <c r="N164" s="6" t="s">
        <v>374</v>
      </c>
      <c r="O164" s="6">
        <f>IF(M164="Steam",1,IF(M164="Electric",2,IF(M164="Diesel",4,IF(M164="Diesel-Electric",3,""))))</f>
        <v>1</v>
      </c>
      <c r="P164" s="6" t="s">
        <v>24</v>
      </c>
      <c r="Q164" s="6">
        <v>137</v>
      </c>
      <c r="R164" s="6">
        <v>161</v>
      </c>
      <c r="S164" s="6">
        <v>244</v>
      </c>
      <c r="T164" s="6">
        <v>1500</v>
      </c>
      <c r="U164" s="6">
        <f>IF(M164="Wagon",(SQRT(SQRT(T164/27)))*10,IF(T164="","",SQRT(SQRT(T164/27))))</f>
        <v>2.7301208627090667</v>
      </c>
      <c r="V164" s="7">
        <f>IF(I164="","",(H164*SQRT(I164)*U164-(I164*2)+2)*0.985)</f>
        <v>-1.97</v>
      </c>
      <c r="W164" s="7">
        <f>IF(M164="Wagon",5*SQRT(H164),IF(M164="","",SQRT(R164*K164*SQRT(T164))/(26)))</f>
        <v>34.628531998122426</v>
      </c>
      <c r="X164" s="16">
        <f>8/Q164</f>
        <v>5.8394160583941604E-2</v>
      </c>
      <c r="Y164" s="16">
        <f>S164/10/K164</f>
        <v>0.18769230769230769</v>
      </c>
    </row>
    <row r="165" spans="1:25" x14ac:dyDescent="0.25">
      <c r="A165" s="30">
        <v>4461</v>
      </c>
      <c r="B165" s="1" t="s">
        <v>894</v>
      </c>
      <c r="C165" s="1" t="s">
        <v>895</v>
      </c>
      <c r="D165" s="1" t="str">
        <f>IF(B165="","zzz",LEFT(B165,2))</f>
        <v>LM</v>
      </c>
      <c r="M165" s="6" t="s">
        <v>374</v>
      </c>
      <c r="N165" s="6" t="s">
        <v>374</v>
      </c>
      <c r="V165" s="14"/>
      <c r="W165" s="14"/>
      <c r="X165" s="15"/>
      <c r="Y165" s="15"/>
    </row>
    <row r="166" spans="1:25" x14ac:dyDescent="0.25">
      <c r="A166" s="19">
        <v>4500</v>
      </c>
      <c r="B166" s="1" t="s">
        <v>64</v>
      </c>
      <c r="C166" s="1" t="s">
        <v>834</v>
      </c>
      <c r="D166" s="1" t="str">
        <f>IF(B166="","zzz",LEFT(B166,2))</f>
        <v>BR</v>
      </c>
      <c r="E166" s="1">
        <v>45</v>
      </c>
      <c r="F166" s="1">
        <v>1960</v>
      </c>
      <c r="G166" s="1">
        <v>1989</v>
      </c>
      <c r="H166" s="1">
        <f>IF(F166="","",SQRT(F166-1828))</f>
        <v>11.489125293076057</v>
      </c>
      <c r="I166" s="1">
        <v>1</v>
      </c>
      <c r="J166" s="1">
        <v>7</v>
      </c>
      <c r="K166" s="1">
        <v>135</v>
      </c>
      <c r="L166" s="1">
        <v>0</v>
      </c>
      <c r="M166" s="1" t="s">
        <v>23</v>
      </c>
      <c r="N166" s="1" t="s">
        <v>23</v>
      </c>
      <c r="O166" s="1">
        <f>IF(M166="Steam",1,IF(M166="Electric",2,IF(M166="Diesel",4,IF(M166="Diesel-Electric",3,""))))</f>
        <v>4</v>
      </c>
      <c r="P166" s="1" t="s">
        <v>24</v>
      </c>
      <c r="Q166" s="1">
        <v>145</v>
      </c>
      <c r="R166" s="1">
        <v>145</v>
      </c>
      <c r="S166" s="1">
        <v>245</v>
      </c>
      <c r="T166" s="1">
        <v>2500</v>
      </c>
      <c r="U166" s="1">
        <f>IF(M166="Wagon",(SQRT(SQRT(T166/27)))*10,IF(T166="","",SQRT(SQRT(T166/27))))</f>
        <v>3.1020161970069986</v>
      </c>
      <c r="V166" s="14">
        <f>IF(I166="","",(H166*SQRT(I166)*U166-(I166*2)+2)*0.985)</f>
        <v>35.104860957336236</v>
      </c>
      <c r="W166" s="14">
        <f>IF(M166="Wagon",5*SQRT(H166),IF(M166="","",SQRT(R166*K166*SQRT(T166))/(26)))</f>
        <v>38.050690264248807</v>
      </c>
      <c r="X166" s="15">
        <f>8/Q166</f>
        <v>5.5172413793103448E-2</v>
      </c>
      <c r="Y166" s="15">
        <f>S166/10/K166</f>
        <v>0.18148148148148149</v>
      </c>
    </row>
    <row r="167" spans="1:25" x14ac:dyDescent="0.25">
      <c r="A167" s="19">
        <v>4501</v>
      </c>
      <c r="B167" s="1" t="s">
        <v>305</v>
      </c>
      <c r="C167" s="1" t="s">
        <v>835</v>
      </c>
      <c r="D167" s="1" t="str">
        <f>IF(B167="","zzz",LEFT(B167,2))</f>
        <v>BR</v>
      </c>
      <c r="E167" s="1">
        <v>450</v>
      </c>
      <c r="F167" s="1">
        <v>2003</v>
      </c>
      <c r="H167" s="1">
        <f>IF(F167="","",SQRT(F167-1828))</f>
        <v>13.228756555322953</v>
      </c>
      <c r="I167" s="1">
        <v>4</v>
      </c>
      <c r="M167" s="1" t="s">
        <v>86</v>
      </c>
      <c r="N167" s="1" t="s">
        <v>87</v>
      </c>
      <c r="O167" s="1">
        <f>IF(M167="Steam",1,IF(M167="Electric",2,IF(M167="Diesel",4,IF(M167="Diesel-Electric",3,""))))</f>
        <v>2</v>
      </c>
      <c r="T167" s="1">
        <v>2500</v>
      </c>
      <c r="U167" s="1">
        <f>IF(M167="Wagon",(SQRT(SQRT(T167/27)))*10,IF(T167="","",SQRT(SQRT(T167/27))))</f>
        <v>3.1020161970069986</v>
      </c>
      <c r="V167" s="14">
        <f>IF(I167="","",(H167*SQRT(I167)*U167-(I167*2)+2)*0.985)</f>
        <v>74.930559688722397</v>
      </c>
      <c r="W167" s="14">
        <f>IF(M167="Wagon",5*SQRT(H167),IF(M167="","",SQRT(R167*K167*SQRT(T167))/(26)))</f>
        <v>0</v>
      </c>
      <c r="X167" s="15" t="e">
        <f>8/Q167</f>
        <v>#DIV/0!</v>
      </c>
      <c r="Y167" s="15" t="e">
        <f>S167/10/K167</f>
        <v>#DIV/0!</v>
      </c>
    </row>
    <row r="168" spans="1:25" x14ac:dyDescent="0.25">
      <c r="A168" s="19">
        <v>4550</v>
      </c>
      <c r="B168" s="1" t="s">
        <v>306</v>
      </c>
      <c r="C168" s="1" t="s">
        <v>836</v>
      </c>
      <c r="D168" s="1" t="str">
        <f>IF(B168="","zzz",LEFT(B168,2))</f>
        <v>BR</v>
      </c>
      <c r="E168" s="1">
        <v>455</v>
      </c>
      <c r="F168" s="1">
        <v>1982</v>
      </c>
      <c r="H168" s="1">
        <f>IF(F168="","",SQRT(F168-1828))</f>
        <v>12.409673645990857</v>
      </c>
      <c r="I168" s="1">
        <v>4</v>
      </c>
      <c r="K168" s="1">
        <v>145</v>
      </c>
      <c r="L168" s="1">
        <v>316</v>
      </c>
      <c r="M168" s="1" t="s">
        <v>86</v>
      </c>
      <c r="N168" s="1" t="s">
        <v>87</v>
      </c>
      <c r="O168" s="1">
        <f>IF(M168="Steam",1,IF(M168="Electric",2,IF(M168="Diesel",4,IF(M168="Diesel-Electric",3,""))))</f>
        <v>2</v>
      </c>
      <c r="Q168" s="1">
        <v>121</v>
      </c>
      <c r="R168" s="1">
        <v>121</v>
      </c>
      <c r="S168" s="1">
        <v>110</v>
      </c>
      <c r="T168" s="1">
        <v>1000</v>
      </c>
      <c r="U168" s="1">
        <f>IF(M168="Wagon",(SQRT(SQRT(T168/27)))*10,IF(T168="","",SQRT(SQRT(T168/27))))</f>
        <v>2.4669426816409508</v>
      </c>
      <c r="V168" s="14">
        <f>IF(I168="","",(H168*SQRT(I168)*U168-(I168*2)+2)*0.985)</f>
        <v>54.399488557583553</v>
      </c>
      <c r="W168" s="14">
        <f>IF(M168="Wagon",5*SQRT(H168),IF(M168="","",SQRT(R168*K168*SQRT(T168))/(26)))</f>
        <v>28.648595685104926</v>
      </c>
      <c r="X168" s="15">
        <f>8/Q168</f>
        <v>6.6115702479338845E-2</v>
      </c>
      <c r="Y168" s="15">
        <f>S168/10/K168</f>
        <v>7.586206896551724E-2</v>
      </c>
    </row>
    <row r="169" spans="1:25" x14ac:dyDescent="0.25">
      <c r="A169" s="19">
        <v>4551</v>
      </c>
      <c r="B169" s="1" t="s">
        <v>642</v>
      </c>
      <c r="C169" s="1" t="s">
        <v>643</v>
      </c>
      <c r="D169" s="1" t="str">
        <f>IF(B169="","zzz",LEFT(B169,2))</f>
        <v>LM</v>
      </c>
      <c r="E169" s="1" t="s">
        <v>365</v>
      </c>
      <c r="I169" s="1">
        <v>2</v>
      </c>
      <c r="M169" s="1" t="s">
        <v>374</v>
      </c>
      <c r="N169" s="1" t="s">
        <v>374</v>
      </c>
      <c r="O169" s="1">
        <f>IF(M169="Steam",1,IF(M169="Electric",2,IF(M169="Diesel",4,IF(M169="Diesel-Electric",3,""))))</f>
        <v>1</v>
      </c>
      <c r="U169" s="1" t="str">
        <f>IF(M169="Wagon",(SQRT(SQRT(T169/27)))*10,IF(T169="","",SQRT(SQRT(T169/27))))</f>
        <v/>
      </c>
      <c r="V169" s="14" t="e">
        <f>IF(I169="","",(H169*SQRT(I169)*U169-(I169*2)+2)*0.985)</f>
        <v>#VALUE!</v>
      </c>
      <c r="W169" s="14">
        <f>IF(M169="Wagon",5*SQRT(H169),IF(M169="","",SQRT(R169*K169*SQRT(T169))/(26)))</f>
        <v>0</v>
      </c>
      <c r="X169" s="15"/>
      <c r="Y169" s="15"/>
    </row>
    <row r="170" spans="1:25" x14ac:dyDescent="0.25">
      <c r="A170" s="19">
        <v>4560</v>
      </c>
      <c r="B170" s="1" t="s">
        <v>307</v>
      </c>
      <c r="C170" s="1" t="s">
        <v>837</v>
      </c>
      <c r="D170" s="1" t="str">
        <f>IF(B170="","zzz",LEFT(B170,2))</f>
        <v>BR</v>
      </c>
      <c r="E170" s="1">
        <v>456</v>
      </c>
      <c r="F170" s="1">
        <v>1990</v>
      </c>
      <c r="H170" s="1">
        <f>IF(F170="","",SQRT(F170-1828))</f>
        <v>12.727922061357855</v>
      </c>
      <c r="I170" s="1">
        <v>2</v>
      </c>
      <c r="K170" s="1">
        <v>79</v>
      </c>
      <c r="L170" s="1">
        <v>152</v>
      </c>
      <c r="M170" s="1" t="s">
        <v>86</v>
      </c>
      <c r="N170" s="1" t="s">
        <v>87</v>
      </c>
      <c r="O170" s="1">
        <f>IF(M170="Steam",1,IF(M170="Electric",2,IF(M170="Diesel",4,IF(M170="Diesel-Electric",3,""))))</f>
        <v>2</v>
      </c>
      <c r="Q170" s="1">
        <v>121</v>
      </c>
      <c r="R170" s="1">
        <v>121</v>
      </c>
      <c r="S170" s="1">
        <v>55</v>
      </c>
      <c r="T170" s="1">
        <v>500</v>
      </c>
      <c r="U170" s="1">
        <f>IF(M170="Wagon",(SQRT(SQRT(T170/27)))*10,IF(T170="","",SQRT(SQRT(T170/27))))</f>
        <v>2.074443257628261</v>
      </c>
      <c r="V170" s="14">
        <f>IF(I170="","",(H170*SQRT(I170)*U170-(I170*2)+2)*0.985)</f>
        <v>34.809878957749063</v>
      </c>
      <c r="W170" s="14">
        <f>IF(M170="Wagon",5*SQRT(H170),IF(M170="","",SQRT(R170*K170*SQRT(T170))/(26)))</f>
        <v>17.781786189041537</v>
      </c>
      <c r="X170" s="15">
        <f>8/Q170</f>
        <v>6.6115702479338845E-2</v>
      </c>
      <c r="Y170" s="15">
        <f>S170/10/K170</f>
        <v>6.9620253164556958E-2</v>
      </c>
    </row>
    <row r="171" spans="1:25" x14ac:dyDescent="0.25">
      <c r="A171" s="19">
        <v>4580</v>
      </c>
      <c r="B171" s="1" t="s">
        <v>308</v>
      </c>
      <c r="C171" s="1" t="s">
        <v>838</v>
      </c>
      <c r="D171" s="1" t="str">
        <f>IF(B171="","zzz",LEFT(B171,2))</f>
        <v>BR</v>
      </c>
      <c r="E171" s="1">
        <v>458</v>
      </c>
      <c r="F171" s="1">
        <v>1999</v>
      </c>
      <c r="G171" s="1">
        <v>2014</v>
      </c>
      <c r="H171" s="1">
        <f>IF(F171="","",SQRT(F171-1828))</f>
        <v>13.076696830622021</v>
      </c>
      <c r="I171" s="1">
        <v>4</v>
      </c>
      <c r="K171" s="1">
        <v>170</v>
      </c>
      <c r="L171" s="1">
        <v>285</v>
      </c>
      <c r="M171" s="1" t="s">
        <v>86</v>
      </c>
      <c r="N171" s="1" t="s">
        <v>87</v>
      </c>
      <c r="O171" s="1">
        <f>IF(M171="Steam",1,IF(M171="Electric",2,IF(M171="Diesel",4,IF(M171="Diesel-Electric",3,""))))</f>
        <v>2</v>
      </c>
      <c r="Q171" s="1">
        <v>161</v>
      </c>
      <c r="R171" s="1">
        <v>161</v>
      </c>
      <c r="S171" s="1">
        <v>110</v>
      </c>
      <c r="T171" s="1">
        <v>2172</v>
      </c>
      <c r="U171" s="1">
        <f>IF(M171="Wagon",(SQRT(SQRT(T171/27)))*10,IF(T171="","",SQRT(SQRT(T171/27))))</f>
        <v>2.9948426833556949</v>
      </c>
      <c r="V171" s="14">
        <f>IF(I171="","",(H171*SQRT(I171)*U171-(I171*2)+2)*0.985)</f>
        <v>71.240420156528458</v>
      </c>
      <c r="W171" s="14">
        <f>IF(M171="Wagon",5*SQRT(H171),IF(M171="","",SQRT(R171*K171*SQRT(T171))/(26)))</f>
        <v>43.438918689064309</v>
      </c>
      <c r="X171" s="15">
        <f>8/Q171</f>
        <v>4.9689440993788817E-2</v>
      </c>
      <c r="Y171" s="15">
        <f>S171/10/K171</f>
        <v>6.4705882352941183E-2</v>
      </c>
    </row>
    <row r="172" spans="1:25" x14ac:dyDescent="0.25">
      <c r="A172" s="19">
        <v>4600</v>
      </c>
      <c r="B172" s="1" t="s">
        <v>65</v>
      </c>
      <c r="C172" s="1" t="s">
        <v>839</v>
      </c>
      <c r="D172" s="1" t="str">
        <f>IF(B172="","zzz",LEFT(B172,2))</f>
        <v>BR</v>
      </c>
      <c r="E172" s="1">
        <v>46</v>
      </c>
      <c r="F172" s="1">
        <v>1961</v>
      </c>
      <c r="G172" s="1">
        <v>1984</v>
      </c>
      <c r="H172" s="1">
        <f>IF(F172="","",SQRT(F172-1828))</f>
        <v>11.532562594670797</v>
      </c>
      <c r="I172" s="1">
        <v>1</v>
      </c>
      <c r="J172" s="1">
        <v>7</v>
      </c>
      <c r="K172" s="1">
        <v>140</v>
      </c>
      <c r="L172" s="1">
        <v>0</v>
      </c>
      <c r="M172" s="1" t="s">
        <v>23</v>
      </c>
      <c r="N172" s="1" t="s">
        <v>23</v>
      </c>
      <c r="O172" s="1">
        <f>IF(M172="Steam",1,IF(M172="Electric",2,IF(M172="Diesel",4,IF(M172="Diesel-Electric",3,""))))</f>
        <v>4</v>
      </c>
      <c r="P172" s="1" t="s">
        <v>24</v>
      </c>
      <c r="Q172" s="1">
        <v>145</v>
      </c>
      <c r="R172" s="1">
        <v>145</v>
      </c>
      <c r="S172" s="1">
        <v>245</v>
      </c>
      <c r="T172" s="1">
        <v>2500</v>
      </c>
      <c r="U172" s="1">
        <f>IF(M172="Wagon",(SQRT(SQRT(T172/27)))*10,IF(T172="","",SQRT(SQRT(T172/27))))</f>
        <v>3.1020161970069986</v>
      </c>
      <c r="V172" s="14">
        <f>IF(I172="","",(H172*SQRT(I172)*U172-(I172*2)+2)*0.985)</f>
        <v>35.237583022240877</v>
      </c>
      <c r="W172" s="14">
        <f>IF(M172="Wagon",5*SQRT(H172),IF(M172="","",SQRT(R172*K172*SQRT(T172))/(26)))</f>
        <v>38.748926306942082</v>
      </c>
      <c r="X172" s="15">
        <f>8/Q172</f>
        <v>5.5172413793103448E-2</v>
      </c>
      <c r="Y172" s="15">
        <f>S172/10/K172</f>
        <v>0.17499999999999999</v>
      </c>
    </row>
    <row r="173" spans="1:25" x14ac:dyDescent="0.25">
      <c r="A173" s="19">
        <v>4601</v>
      </c>
      <c r="B173" s="1" t="s">
        <v>728</v>
      </c>
      <c r="C173" s="1" t="s">
        <v>729</v>
      </c>
      <c r="D173" s="1" t="str">
        <f>IF(B173="","zzz",LEFT(B173,2))</f>
        <v>LM</v>
      </c>
      <c r="E173" s="1" t="s">
        <v>365</v>
      </c>
      <c r="I173" s="1">
        <v>2</v>
      </c>
      <c r="M173" s="1" t="s">
        <v>374</v>
      </c>
      <c r="N173" s="1" t="s">
        <v>374</v>
      </c>
      <c r="O173" s="1">
        <f>IF(M173="Steam",1,IF(M173="Electric",2,IF(M173="Diesel",4,IF(M173="Diesel-Electric",3,""))))</f>
        <v>1</v>
      </c>
      <c r="U173" s="1" t="str">
        <f>IF(M173="Wagon",(SQRT(SQRT(T173/27)))*10,IF(T173="","",SQRT(SQRT(T173/27))))</f>
        <v/>
      </c>
      <c r="V173" s="14" t="e">
        <f>IF(I173="","",(H173*SQRT(I173)*U173-(I173*2)+2)*0.985)</f>
        <v>#VALUE!</v>
      </c>
      <c r="W173" s="14">
        <f>IF(M173="Wagon",5*SQRT(H173),IF(M173="","",SQRT(R173*K173*SQRT(T173))/(26)))</f>
        <v>0</v>
      </c>
      <c r="X173" s="15" t="e">
        <f>8/Q173</f>
        <v>#DIV/0!</v>
      </c>
      <c r="Y173" s="15" t="e">
        <f>S173/10/K173</f>
        <v>#DIV/0!</v>
      </c>
    </row>
    <row r="174" spans="1:25" x14ac:dyDescent="0.25">
      <c r="A174" s="19">
        <v>4602</v>
      </c>
      <c r="B174" s="1" t="s">
        <v>730</v>
      </c>
      <c r="C174" s="1" t="s">
        <v>731</v>
      </c>
      <c r="D174" s="1" t="str">
        <f>IF(B174="","zzz",LEFT(B174,2))</f>
        <v>LM</v>
      </c>
      <c r="E174" s="1" t="s">
        <v>365</v>
      </c>
      <c r="I174" s="1">
        <v>2</v>
      </c>
      <c r="M174" s="1" t="s">
        <v>374</v>
      </c>
      <c r="N174" s="1" t="s">
        <v>374</v>
      </c>
      <c r="O174" s="1">
        <f>IF(M174="Steam",1,IF(M174="Electric",2,IF(M174="Diesel",4,IF(M174="Diesel-Electric",3,""))))</f>
        <v>1</v>
      </c>
      <c r="U174" s="1" t="str">
        <f>IF(M174="Wagon",(SQRT(SQRT(T174/27)))*10,IF(T174="","",SQRT(SQRT(T174/27))))</f>
        <v/>
      </c>
      <c r="V174" s="14" t="e">
        <f>IF(I174="","",(H174*SQRT(I174)*U174-(I174*2)+2)*0.985)</f>
        <v>#VALUE!</v>
      </c>
      <c r="W174" s="14">
        <f>IF(M174="Wagon",5*SQRT(H174),IF(M174="","",SQRT(R174*K174*SQRT(T174))/(26)))</f>
        <v>0</v>
      </c>
      <c r="X174" s="15"/>
      <c r="Y174" s="15"/>
    </row>
    <row r="175" spans="1:25" x14ac:dyDescent="0.25">
      <c r="A175" s="19">
        <v>4602</v>
      </c>
      <c r="B175" s="1" t="s">
        <v>309</v>
      </c>
      <c r="C175" s="1" t="s">
        <v>840</v>
      </c>
      <c r="D175" s="1" t="str">
        <f>IF(B175="","zzz",LEFT(B175,2))</f>
        <v>BR</v>
      </c>
      <c r="E175" s="1">
        <v>460</v>
      </c>
      <c r="F175" s="1">
        <v>1999</v>
      </c>
      <c r="G175" s="1">
        <v>2012</v>
      </c>
      <c r="H175" s="1">
        <f>IF(F175="","",SQRT(F175-1828))</f>
        <v>13.076696830622021</v>
      </c>
      <c r="I175" s="1">
        <v>8</v>
      </c>
      <c r="K175" s="1">
        <v>352</v>
      </c>
      <c r="L175" s="1">
        <v>342</v>
      </c>
      <c r="M175" s="1" t="s">
        <v>86</v>
      </c>
      <c r="N175" s="1" t="s">
        <v>87</v>
      </c>
      <c r="O175" s="1">
        <f>IF(M175="Steam",1,IF(M175="Electric",2,IF(M175="Diesel",4,IF(M175="Diesel-Electric",3,""))))</f>
        <v>2</v>
      </c>
      <c r="Q175" s="1">
        <v>161</v>
      </c>
      <c r="R175" s="1">
        <v>161</v>
      </c>
      <c r="S175" s="1">
        <v>12</v>
      </c>
      <c r="T175" s="1">
        <v>3600</v>
      </c>
      <c r="U175" s="1">
        <f>IF(M175="Wagon",(SQRT(SQRT(T175/27)))*10,IF(T175="","",SQRT(SQRT(T175/27))))</f>
        <v>3.3980884896942452</v>
      </c>
      <c r="V175" s="14">
        <f>IF(I175="","",(H175*SQRT(I175)*U175-(I175*2)+2)*0.985)</f>
        <v>110.00809543096554</v>
      </c>
      <c r="W175" s="14">
        <f>IF(M175="Wagon",5*SQRT(H175),IF(M175="","",SQRT(R175*K175*SQRT(T175))/(26)))</f>
        <v>70.92291006154241</v>
      </c>
      <c r="X175" s="15">
        <f>8/Q175</f>
        <v>4.9689440993788817E-2</v>
      </c>
      <c r="Y175" s="15">
        <f>S175/10/K175</f>
        <v>3.4090909090909089E-3</v>
      </c>
    </row>
    <row r="176" spans="1:25" x14ac:dyDescent="0.25">
      <c r="A176" s="19">
        <v>4650</v>
      </c>
      <c r="B176" s="1" t="s">
        <v>310</v>
      </c>
      <c r="C176" s="1" t="s">
        <v>841</v>
      </c>
      <c r="D176" s="1" t="str">
        <f>IF(B176="","zzz",LEFT(B176,2))</f>
        <v>BR</v>
      </c>
      <c r="E176" s="1">
        <v>465</v>
      </c>
      <c r="F176" s="1">
        <v>1991</v>
      </c>
      <c r="H176" s="1">
        <f>IF(F176="","",SQRT(F176-1828))</f>
        <v>12.767145334803704</v>
      </c>
      <c r="I176" s="1">
        <v>4</v>
      </c>
      <c r="K176" s="1">
        <v>146</v>
      </c>
      <c r="L176" s="1">
        <v>348</v>
      </c>
      <c r="M176" s="1" t="s">
        <v>86</v>
      </c>
      <c r="N176" s="1" t="s">
        <v>87</v>
      </c>
      <c r="O176" s="1">
        <f>IF(M176="Steam",1,IF(M176="Electric",2,IF(M176="Diesel",4,IF(M176="Diesel-Electric",3,""))))</f>
        <v>2</v>
      </c>
      <c r="Q176" s="1">
        <v>121</v>
      </c>
      <c r="R176" s="1">
        <v>121</v>
      </c>
      <c r="S176" s="1">
        <v>110</v>
      </c>
      <c r="T176" s="1">
        <v>3004</v>
      </c>
      <c r="U176" s="1">
        <f>IF(M176="Wagon",(SQRT(SQRT(T176/27)))*10,IF(T176="","",SQRT(SQRT(T176/27))))</f>
        <v>3.2477608404431941</v>
      </c>
      <c r="V176" s="14">
        <f>IF(I176="","",(H176*SQRT(I176)*U176-(I176*2)+2)*0.985)</f>
        <v>75.77533028536628</v>
      </c>
      <c r="W176" s="14">
        <f>IF(M176="Wagon",5*SQRT(H176),IF(M176="","",SQRT(R176*K176*SQRT(T176))/(26)))</f>
        <v>37.846066414876027</v>
      </c>
      <c r="X176" s="15">
        <f>8/Q176</f>
        <v>6.6115702479338845E-2</v>
      </c>
      <c r="Y176" s="15">
        <f>S176/10/K176</f>
        <v>7.5342465753424653E-2</v>
      </c>
    </row>
    <row r="177" spans="1:25" x14ac:dyDescent="0.25">
      <c r="A177" s="19">
        <v>4660</v>
      </c>
      <c r="B177" s="1" t="s">
        <v>311</v>
      </c>
      <c r="C177" s="1" t="s">
        <v>842</v>
      </c>
      <c r="D177" s="1" t="str">
        <f>IF(B177="","zzz",LEFT(B177,2))</f>
        <v>BR</v>
      </c>
      <c r="E177" s="1">
        <v>466</v>
      </c>
      <c r="F177" s="1">
        <v>1992</v>
      </c>
      <c r="H177" s="1">
        <f>IF(F177="","",SQRT(F177-1828))</f>
        <v>12.806248474865697</v>
      </c>
      <c r="I177" s="1">
        <v>2</v>
      </c>
      <c r="K177" s="1">
        <v>79</v>
      </c>
      <c r="L177" s="1">
        <v>168</v>
      </c>
      <c r="M177" s="1" t="s">
        <v>86</v>
      </c>
      <c r="N177" s="1" t="s">
        <v>87</v>
      </c>
      <c r="O177" s="1">
        <f>IF(M177="Steam",1,IF(M177="Electric",2,IF(M177="Diesel",4,IF(M177="Diesel-Electric",3,""))))</f>
        <v>2</v>
      </c>
      <c r="Q177" s="1">
        <v>121</v>
      </c>
      <c r="R177" s="1">
        <v>121</v>
      </c>
      <c r="S177" s="1">
        <v>55</v>
      </c>
      <c r="T177" s="1">
        <v>1500</v>
      </c>
      <c r="U177" s="1">
        <f>IF(M177="Wagon",(SQRT(SQRT(T177/27)))*10,IF(T177="","",SQRT(SQRT(T177/27))))</f>
        <v>2.7301208627090667</v>
      </c>
      <c r="V177" s="14">
        <f>IF(I177="","",(H177*SQRT(I177)*U177-(I177*2)+2)*0.985)</f>
        <v>46.732922894424341</v>
      </c>
      <c r="W177" s="14">
        <f>IF(M177="Wagon",5*SQRT(H177),IF(M177="","",SQRT(R177*K177*SQRT(T177))/(26)))</f>
        <v>23.402146707275101</v>
      </c>
      <c r="X177" s="15">
        <f>8/Q177</f>
        <v>6.6115702479338845E-2</v>
      </c>
      <c r="Y177" s="15">
        <f>S177/10/K177</f>
        <v>6.9620253164556958E-2</v>
      </c>
    </row>
    <row r="178" spans="1:25" x14ac:dyDescent="0.25">
      <c r="A178" s="19">
        <v>4700</v>
      </c>
      <c r="B178" s="1" t="s">
        <v>66</v>
      </c>
      <c r="C178" s="1" t="s">
        <v>843</v>
      </c>
      <c r="D178" s="1" t="str">
        <f>IF(B178="","zzz",LEFT(B178,2))</f>
        <v>BR</v>
      </c>
      <c r="E178" s="1">
        <v>47</v>
      </c>
      <c r="F178" s="1">
        <v>1962</v>
      </c>
      <c r="G178" s="1" t="s">
        <v>32</v>
      </c>
      <c r="H178" s="1">
        <f>IF(F178="","",SQRT(F178-1828))</f>
        <v>11.575836902790225</v>
      </c>
      <c r="I178" s="1">
        <v>1</v>
      </c>
      <c r="J178" s="1">
        <v>6</v>
      </c>
      <c r="K178" s="1">
        <v>114</v>
      </c>
      <c r="L178" s="1">
        <v>0</v>
      </c>
      <c r="M178" s="1" t="s">
        <v>23</v>
      </c>
      <c r="N178" s="1" t="s">
        <v>23</v>
      </c>
      <c r="O178" s="1">
        <f>IF(M178="Steam",1,IF(M178="Electric",2,IF(M178="Diesel",4,IF(M178="Diesel-Electric",3,""))))</f>
        <v>4</v>
      </c>
      <c r="P178" s="1" t="s">
        <v>24</v>
      </c>
      <c r="Q178" s="1">
        <v>121</v>
      </c>
      <c r="R178" s="1">
        <v>121</v>
      </c>
      <c r="S178" s="1">
        <v>245</v>
      </c>
      <c r="T178" s="1">
        <v>2750</v>
      </c>
      <c r="U178" s="1">
        <f>IF(M178="Wagon",(SQRT(SQRT(T178/27)))*10,IF(T178="","",SQRT(SQRT(T178/27))))</f>
        <v>3.1768172511165385</v>
      </c>
      <c r="V178" s="14">
        <f>IF(I178="","",(H178*SQRT(I178)*U178-(I178*2)+2)*0.985)</f>
        <v>36.222703593361999</v>
      </c>
      <c r="W178" s="14">
        <f>IF(M178="Wagon",5*SQRT(H178),IF(M178="","",SQRT(R178*K178*SQRT(T178))/(26)))</f>
        <v>32.711837211654213</v>
      </c>
      <c r="X178" s="15">
        <f>8/Q178</f>
        <v>6.6115702479338845E-2</v>
      </c>
      <c r="Y178" s="15">
        <f>S178/10/K178</f>
        <v>0.21491228070175439</v>
      </c>
    </row>
    <row r="179" spans="1:25" x14ac:dyDescent="0.25">
      <c r="A179" s="19">
        <v>4701</v>
      </c>
      <c r="B179" s="1" t="s">
        <v>640</v>
      </c>
      <c r="C179" s="1" t="s">
        <v>641</v>
      </c>
      <c r="D179" s="1" t="str">
        <f>IF(B179="","zzz",LEFT(B179,2))</f>
        <v>LM</v>
      </c>
      <c r="E179" s="1" t="s">
        <v>365</v>
      </c>
      <c r="I179" s="1">
        <v>1</v>
      </c>
      <c r="M179" s="1" t="s">
        <v>374</v>
      </c>
      <c r="N179" s="1" t="s">
        <v>374</v>
      </c>
      <c r="O179" s="1">
        <f>IF(M179="Steam",1,IF(M179="Electric",2,IF(M179="Diesel",4,IF(M179="Diesel-Electric",3,""))))</f>
        <v>1</v>
      </c>
      <c r="U179" s="1" t="str">
        <f>IF(M179="Wagon",(SQRT(SQRT(T179/27)))*10,IF(T179="","",SQRT(SQRT(T179/27))))</f>
        <v/>
      </c>
      <c r="V179" s="14" t="e">
        <f>IF(I179="","",(H179*SQRT(I179)*U179-(I179*2)+2)*0.985)</f>
        <v>#VALUE!</v>
      </c>
      <c r="W179" s="14">
        <f>IF(M179="Wagon",5*SQRT(H179),IF(M179="","",SQRT(R179*K179*SQRT(T179))/(26)))</f>
        <v>0</v>
      </c>
      <c r="X179" s="15" t="e">
        <f>8/Q179</f>
        <v>#DIV/0!</v>
      </c>
      <c r="Y179" s="15" t="e">
        <f>S179/10/K179</f>
        <v>#DIV/0!</v>
      </c>
    </row>
    <row r="180" spans="1:25" x14ac:dyDescent="0.25">
      <c r="A180" s="19">
        <v>4730</v>
      </c>
      <c r="B180" s="1" t="s">
        <v>608</v>
      </c>
      <c r="C180" s="1" t="s">
        <v>609</v>
      </c>
      <c r="D180" s="1" t="str">
        <f>IF(B180="","zzz",LEFT(B180,2))</f>
        <v>BR</v>
      </c>
      <c r="V180" s="14"/>
      <c r="W180" s="14"/>
      <c r="X180" s="15"/>
      <c r="Y180" s="15"/>
    </row>
    <row r="181" spans="1:25" x14ac:dyDescent="0.25">
      <c r="A181" s="19">
        <v>4740</v>
      </c>
      <c r="B181" s="1" t="s">
        <v>610</v>
      </c>
      <c r="C181" s="1" t="s">
        <v>611</v>
      </c>
      <c r="D181" s="1" t="str">
        <f>IF(B181="","zzz",LEFT(B181,2))</f>
        <v>BR</v>
      </c>
      <c r="V181" s="14"/>
      <c r="W181" s="14"/>
      <c r="X181" s="15"/>
      <c r="Y181" s="15"/>
    </row>
    <row r="182" spans="1:25" x14ac:dyDescent="0.25">
      <c r="A182" s="13">
        <v>4760</v>
      </c>
      <c r="B182" s="1" t="s">
        <v>612</v>
      </c>
      <c r="C182" s="1" t="s">
        <v>615</v>
      </c>
      <c r="D182" s="1" t="str">
        <f>IF(B182="","zzz",LEFT(B182,2))</f>
        <v>BR</v>
      </c>
    </row>
    <row r="183" spans="1:25" x14ac:dyDescent="0.25">
      <c r="A183" s="13">
        <v>4770</v>
      </c>
      <c r="B183" s="1" t="s">
        <v>613</v>
      </c>
      <c r="C183" s="1" t="s">
        <v>616</v>
      </c>
      <c r="D183" s="1" t="str">
        <f>IF(B183="","zzz",LEFT(B183,2))</f>
        <v>BR</v>
      </c>
    </row>
    <row r="184" spans="1:25" x14ac:dyDescent="0.25">
      <c r="A184" s="13">
        <v>4780</v>
      </c>
      <c r="D184" s="1" t="str">
        <f>IF(B184="","zzz",LEFT(B184,2))</f>
        <v>zzz</v>
      </c>
    </row>
    <row r="185" spans="1:25" x14ac:dyDescent="0.25">
      <c r="A185" s="13">
        <v>4790</v>
      </c>
      <c r="B185" s="1" t="s">
        <v>614</v>
      </c>
      <c r="C185" s="1" t="s">
        <v>617</v>
      </c>
      <c r="D185" s="1" t="str">
        <f>IF(B185="","zzz",LEFT(B185,2))</f>
        <v>BR</v>
      </c>
    </row>
    <row r="186" spans="1:25" x14ac:dyDescent="0.25">
      <c r="A186" s="19">
        <v>4800</v>
      </c>
      <c r="B186" s="1" t="s">
        <v>67</v>
      </c>
      <c r="C186" s="1" t="s">
        <v>844</v>
      </c>
      <c r="D186" s="1" t="str">
        <f>IF(B186="","zzz",LEFT(B186,2))</f>
        <v>BR</v>
      </c>
      <c r="E186" s="1">
        <v>48</v>
      </c>
      <c r="F186" s="1">
        <v>1965</v>
      </c>
      <c r="G186" s="1">
        <v>1991</v>
      </c>
      <c r="H186" s="1">
        <f>IF(F186="","",SQRT(F186-1828))</f>
        <v>11.704699910719626</v>
      </c>
      <c r="I186" s="1">
        <v>1</v>
      </c>
      <c r="J186" s="1">
        <v>7</v>
      </c>
      <c r="K186" s="1">
        <v>114</v>
      </c>
      <c r="L186" s="1">
        <v>0</v>
      </c>
      <c r="M186" s="1" t="s">
        <v>23</v>
      </c>
      <c r="N186" s="1" t="s">
        <v>23</v>
      </c>
      <c r="O186" s="1">
        <f>IF(M186="Steam",1,IF(M186="Electric",2,IF(M186="Diesel",4,IF(M186="Diesel-Electric",3,""))))</f>
        <v>4</v>
      </c>
      <c r="P186" s="1" t="s">
        <v>24</v>
      </c>
      <c r="Q186" s="1">
        <v>153</v>
      </c>
      <c r="R186" s="1">
        <v>153</v>
      </c>
      <c r="S186" s="1">
        <v>245</v>
      </c>
      <c r="T186" s="1">
        <v>2650</v>
      </c>
      <c r="U186" s="1">
        <f>IF(M186="Wagon",(SQRT(SQRT(T186/27)))*10,IF(T186="","",SQRT(SQRT(T186/27))))</f>
        <v>3.1475347054945688</v>
      </c>
      <c r="V186" s="14">
        <f>IF(I186="","",(H186*SQRT(I186)*U186-(I186*2)+2)*0.985)</f>
        <v>36.288334948593366</v>
      </c>
      <c r="W186" s="14">
        <f>IF(M186="Wagon",5*SQRT(H186),IF(M186="","",SQRT(R186*K186*SQRT(T186))/(26)))</f>
        <v>36.444857929753759</v>
      </c>
      <c r="X186" s="15">
        <f>8/Q186</f>
        <v>5.2287581699346407E-2</v>
      </c>
      <c r="Y186" s="15">
        <f>S186/10/K186</f>
        <v>0.21491228070175439</v>
      </c>
    </row>
    <row r="187" spans="1:25" x14ac:dyDescent="0.25">
      <c r="A187" s="19">
        <v>4801</v>
      </c>
      <c r="B187" s="1" t="s">
        <v>312</v>
      </c>
      <c r="C187" s="1" t="s">
        <v>644</v>
      </c>
      <c r="D187" s="1" t="str">
        <f>IF(B187="","zzz",LEFT(B187,2))</f>
        <v>BR</v>
      </c>
      <c r="E187" s="1">
        <v>480</v>
      </c>
      <c r="H187" s="1" t="str">
        <f>IF(F187="","",SQRT(F187-1828))</f>
        <v/>
      </c>
      <c r="M187" s="1" t="s">
        <v>86</v>
      </c>
      <c r="N187" s="1" t="s">
        <v>87</v>
      </c>
      <c r="O187" s="1">
        <f>IF(M187="Steam",1,IF(M187="Electric",2,IF(M187="Diesel",4,IF(M187="Diesel-Electric",3,""))))</f>
        <v>2</v>
      </c>
      <c r="U187" s="1" t="str">
        <f>IF(M187="Wagon",(SQRT(SQRT(T187/27)))*10,IF(T187="","",SQRT(SQRT(T187/27))))</f>
        <v/>
      </c>
      <c r="V187" s="14" t="str">
        <f>IF(I187="","",(H187*SQRT(I187)*U187-(I187*2)+2)*0.985)</f>
        <v/>
      </c>
      <c r="W187" s="14">
        <f>IF(M187="Wagon",5*SQRT(H187),IF(M187="","",SQRT(R187*K187*SQRT(T187))/(26)))</f>
        <v>0</v>
      </c>
      <c r="X187" s="15" t="e">
        <f>8/Q187</f>
        <v>#DIV/0!</v>
      </c>
      <c r="Y187" s="15" t="e">
        <f>S187/10/K187</f>
        <v>#DIV/0!</v>
      </c>
    </row>
    <row r="188" spans="1:25" x14ac:dyDescent="0.25">
      <c r="A188" s="19">
        <v>4802</v>
      </c>
      <c r="B188" s="1" t="s">
        <v>585</v>
      </c>
      <c r="C188" s="1" t="s">
        <v>583</v>
      </c>
      <c r="D188" s="1" t="str">
        <f>IF(B188="","zzz",LEFT(B188,2))</f>
        <v>LM</v>
      </c>
      <c r="E188" s="1" t="s">
        <v>365</v>
      </c>
      <c r="I188" s="1">
        <v>2</v>
      </c>
      <c r="M188" s="1" t="s">
        <v>374</v>
      </c>
      <c r="N188" s="1" t="s">
        <v>374</v>
      </c>
      <c r="O188" s="1">
        <f>IF(M188="Steam",1,IF(M188="Electric",2,IF(M188="Diesel",4,IF(M188="Diesel-Electric",3,""))))</f>
        <v>1</v>
      </c>
      <c r="U188" s="1" t="str">
        <f>IF(M188="Wagon",(SQRT(SQRT(T188/27)))*10,IF(T188="","",SQRT(SQRT(T188/27))))</f>
        <v/>
      </c>
      <c r="V188" s="14" t="e">
        <f>IF(I188="","",(H188*SQRT(I188)*U188-(I188*2)+2)*0.985)</f>
        <v>#VALUE!</v>
      </c>
      <c r="W188" s="14">
        <f>IF(M188="Wagon",5*SQRT(H188),IF(M188="","",SQRT(R188*K188*SQRT(T188))/(26)))</f>
        <v>0</v>
      </c>
      <c r="X188" s="15" t="e">
        <f>8/Q188</f>
        <v>#DIV/0!</v>
      </c>
      <c r="Y188" s="15" t="e">
        <f>S188/10/K188</f>
        <v>#DIV/0!</v>
      </c>
    </row>
    <row r="189" spans="1:25" x14ac:dyDescent="0.25">
      <c r="A189" s="19">
        <v>5000</v>
      </c>
      <c r="B189" s="1" t="s">
        <v>68</v>
      </c>
      <c r="C189" s="1" t="s">
        <v>845</v>
      </c>
      <c r="D189" s="1" t="str">
        <f>IF(B189="","zzz",LEFT(B189,2))</f>
        <v>BR</v>
      </c>
      <c r="E189" s="1">
        <v>50</v>
      </c>
      <c r="F189" s="1">
        <v>1967</v>
      </c>
      <c r="G189" s="1">
        <v>1994</v>
      </c>
      <c r="H189" s="1">
        <f>IF(F189="","",SQRT(F189-1828))</f>
        <v>11.789826122551595</v>
      </c>
      <c r="I189" s="1">
        <v>1</v>
      </c>
      <c r="J189" s="1">
        <v>6</v>
      </c>
      <c r="K189" s="1">
        <v>117</v>
      </c>
      <c r="L189" s="1">
        <v>0</v>
      </c>
      <c r="M189" s="1" t="s">
        <v>23</v>
      </c>
      <c r="N189" s="1" t="s">
        <v>23</v>
      </c>
      <c r="O189" s="1">
        <f>IF(M189="Steam",1,IF(M189="Electric",2,IF(M189="Diesel",4,IF(M189="Diesel-Electric",3,""))))</f>
        <v>4</v>
      </c>
      <c r="P189" s="1" t="s">
        <v>24</v>
      </c>
      <c r="Q189" s="1">
        <v>160</v>
      </c>
      <c r="R189" s="1">
        <v>160</v>
      </c>
      <c r="S189" s="1">
        <v>216</v>
      </c>
      <c r="T189" s="1">
        <v>2700</v>
      </c>
      <c r="U189" s="1">
        <f>IF(M189="Wagon",(SQRT(SQRT(T189/27)))*10,IF(T189="","",SQRT(SQRT(T189/27))))</f>
        <v>3.1622776601683795</v>
      </c>
      <c r="V189" s="14">
        <f>IF(I189="","",(H189*SQRT(I189)*U189-(I189*2)+2)*0.985)</f>
        <v>36.723463208145276</v>
      </c>
      <c r="W189" s="14">
        <f>IF(M189="Wagon",5*SQRT(H189),IF(M189="","",SQRT(R189*K189*SQRT(T189))/(26)))</f>
        <v>37.933290353688292</v>
      </c>
      <c r="X189" s="15">
        <f>8/Q189</f>
        <v>0.05</v>
      </c>
      <c r="Y189" s="15">
        <f>S189/10/K189</f>
        <v>0.18461538461538463</v>
      </c>
    </row>
    <row r="190" spans="1:25" x14ac:dyDescent="0.25">
      <c r="A190" s="29">
        <v>5200</v>
      </c>
      <c r="B190" s="6" t="s">
        <v>69</v>
      </c>
      <c r="C190" s="6" t="s">
        <v>846</v>
      </c>
      <c r="D190" s="6" t="str">
        <f>IF(B190="","zzz",LEFT(B190,2))</f>
        <v>BR</v>
      </c>
      <c r="E190" s="6">
        <v>52</v>
      </c>
      <c r="F190" s="6">
        <v>1961</v>
      </c>
      <c r="G190" s="6">
        <v>1977</v>
      </c>
      <c r="H190" s="6">
        <f>IF(F190="","",SQRT(F190-1828))</f>
        <v>11.532562594670797</v>
      </c>
      <c r="I190" s="6">
        <v>1</v>
      </c>
      <c r="J190" s="6">
        <v>7</v>
      </c>
      <c r="K190" s="6">
        <v>110</v>
      </c>
      <c r="L190" s="6">
        <v>0</v>
      </c>
      <c r="M190" s="6" t="s">
        <v>23</v>
      </c>
      <c r="N190" s="6" t="s">
        <v>23</v>
      </c>
      <c r="O190" s="6">
        <f>IF(M190="Steam",1,IF(M190="Electric",2,IF(M190="Diesel",4,IF(M190="Diesel-Electric",3,""))))</f>
        <v>4</v>
      </c>
      <c r="P190" s="6" t="s">
        <v>24</v>
      </c>
      <c r="Q190" s="6">
        <v>145</v>
      </c>
      <c r="R190" s="6">
        <v>177</v>
      </c>
      <c r="S190" s="6">
        <v>297</v>
      </c>
      <c r="T190" s="6">
        <v>2700</v>
      </c>
      <c r="U190" s="6">
        <f>IF(M190="Wagon",(SQRT(SQRT(T190/27)))*10,IF(T190="","",SQRT(SQRT(T190/27))))</f>
        <v>3.1622776601683795</v>
      </c>
      <c r="V190" s="7">
        <f>IF(I190="","",(H190*SQRT(I190)*U190-(I190*2)+2)*0.985)</f>
        <v>35.922127581756627</v>
      </c>
      <c r="W190" s="7">
        <f>IF(M190="Wagon",5*SQRT(H190),IF(M190="","",SQRT(R190*K190*SQRT(T190))/(26)))</f>
        <v>38.685709727645289</v>
      </c>
      <c r="X190" s="16">
        <f>8/Q190</f>
        <v>5.5172413793103448E-2</v>
      </c>
      <c r="Y190" s="16">
        <f>S190/10/K190</f>
        <v>0.27</v>
      </c>
    </row>
    <row r="191" spans="1:25" x14ac:dyDescent="0.25">
      <c r="A191" s="22">
        <v>5300</v>
      </c>
      <c r="B191" s="1" t="s">
        <v>70</v>
      </c>
      <c r="C191" s="1" t="s">
        <v>847</v>
      </c>
      <c r="D191" s="1" t="str">
        <f>IF(B191="","zzz",LEFT(B191,2))</f>
        <v>BR</v>
      </c>
      <c r="E191" s="1">
        <v>53</v>
      </c>
      <c r="F191" s="1">
        <v>1961</v>
      </c>
      <c r="G191" s="1">
        <v>1976</v>
      </c>
      <c r="H191" s="1">
        <f>IF(F191="","",SQRT(F191-1828))</f>
        <v>11.532562594670797</v>
      </c>
      <c r="I191" s="1">
        <v>1</v>
      </c>
      <c r="J191" s="1">
        <v>7</v>
      </c>
      <c r="K191" s="1">
        <v>117</v>
      </c>
      <c r="L191" s="1">
        <v>0</v>
      </c>
      <c r="M191" s="1" t="s">
        <v>23</v>
      </c>
      <c r="N191" s="1" t="s">
        <v>23</v>
      </c>
      <c r="O191" s="1">
        <f>IF(M191="Steam",1,IF(M191="Electric",2,IF(M191="Diesel",4,IF(M191="Diesel-Electric",3,""))))</f>
        <v>4</v>
      </c>
      <c r="P191" s="1" t="s">
        <v>24</v>
      </c>
      <c r="Q191" s="1">
        <v>161</v>
      </c>
      <c r="R191" s="1">
        <v>161</v>
      </c>
      <c r="S191" s="1">
        <v>266.89999999999998</v>
      </c>
      <c r="T191" s="1">
        <v>2880</v>
      </c>
      <c r="U191" s="1">
        <f>IF(M191="Wagon",(SQRT(SQRT(T191/27)))*10,IF(T191="","",SQRT(SQRT(T191/27))))</f>
        <v>3.2137136757786067</v>
      </c>
      <c r="V191" s="14">
        <f>IF(I191="","",(H191*SQRT(I191)*U191-(I191*2)+2)*0.985)</f>
        <v>36.506418815357357</v>
      </c>
      <c r="W191" s="14">
        <f>IF(M191="Wagon",5*SQRT(H191),IF(M191="","",SQRT(R191*K191*SQRT(T191))/(26)))</f>
        <v>38.670576169230323</v>
      </c>
      <c r="X191" s="15">
        <f>8/Q191</f>
        <v>4.9689440993788817E-2</v>
      </c>
      <c r="Y191" s="15">
        <f>S191/10/K191</f>
        <v>0.22811965811965809</v>
      </c>
    </row>
    <row r="192" spans="1:25" x14ac:dyDescent="0.25">
      <c r="A192" s="22">
        <v>5500</v>
      </c>
      <c r="B192" s="1" t="s">
        <v>71</v>
      </c>
      <c r="C192" s="1" t="s">
        <v>848</v>
      </c>
      <c r="D192" s="1" t="str">
        <f>IF(B192="","zzz",LEFT(B192,2))</f>
        <v>BR</v>
      </c>
      <c r="E192" s="1">
        <v>55</v>
      </c>
      <c r="F192" s="1">
        <v>1961</v>
      </c>
      <c r="G192" s="1">
        <v>1982</v>
      </c>
      <c r="H192" s="1">
        <f>IF(F192="","",SQRT(F192-1828))</f>
        <v>11.532562594670797</v>
      </c>
      <c r="I192" s="1">
        <v>1</v>
      </c>
      <c r="J192" s="1">
        <v>5</v>
      </c>
      <c r="K192" s="1">
        <v>101</v>
      </c>
      <c r="L192" s="1">
        <v>0</v>
      </c>
      <c r="M192" s="11" t="s">
        <v>23</v>
      </c>
      <c r="N192" s="11" t="s">
        <v>23</v>
      </c>
      <c r="O192" s="1">
        <f>IF(M192="Steam",1,IF(M192="Electric",2,IF(M192="Diesel",4,IF(M192="Diesel-Electric",3,""))))</f>
        <v>4</v>
      </c>
      <c r="P192" s="1" t="s">
        <v>24</v>
      </c>
      <c r="Q192" s="1">
        <v>161</v>
      </c>
      <c r="R192" s="1">
        <v>161</v>
      </c>
      <c r="S192" s="1">
        <v>222</v>
      </c>
      <c r="T192" s="1">
        <v>3300</v>
      </c>
      <c r="U192" s="1">
        <f>IF(M192="Wagon",(SQRT(SQRT(T192/27)))*10,IF(T192="","",SQRT(SQRT(T192/27))))</f>
        <v>3.3249685664456039</v>
      </c>
      <c r="V192" s="14">
        <f>IF(I192="","",(H192*SQRT(I192)*U192-(I192*2)+2)*0.985)</f>
        <v>37.770226996079053</v>
      </c>
      <c r="W192" s="14">
        <f>IF(M192="Wagon",5*SQRT(H192),IF(M192="","",SQRT(R192*K192*SQRT(T192))/(26)))</f>
        <v>37.173098451057257</v>
      </c>
      <c r="X192" s="15">
        <f>8/Q192</f>
        <v>4.9689440993788817E-2</v>
      </c>
      <c r="Y192" s="15">
        <f>S192/10/K192</f>
        <v>0.2198019801980198</v>
      </c>
    </row>
    <row r="193" spans="1:25" x14ac:dyDescent="0.25">
      <c r="A193" s="22">
        <v>5600</v>
      </c>
      <c r="B193" s="1" t="s">
        <v>72</v>
      </c>
      <c r="C193" s="1" t="s">
        <v>849</v>
      </c>
      <c r="D193" s="1" t="str">
        <f>IF(B193="","zzz",LEFT(B193,2))</f>
        <v>BR</v>
      </c>
      <c r="E193" s="1">
        <v>56</v>
      </c>
      <c r="F193" s="1">
        <v>1976</v>
      </c>
      <c r="G193" s="1" t="s">
        <v>32</v>
      </c>
      <c r="H193" s="1">
        <f>IF(F193="","",SQRT(F193-1828))</f>
        <v>12.165525060596439</v>
      </c>
      <c r="I193" s="1">
        <v>1</v>
      </c>
      <c r="J193" s="1">
        <v>7</v>
      </c>
      <c r="K193" s="1">
        <v>125</v>
      </c>
      <c r="L193" s="1">
        <v>0</v>
      </c>
      <c r="M193" s="1" t="s">
        <v>23</v>
      </c>
      <c r="N193" s="1" t="s">
        <v>23</v>
      </c>
      <c r="O193" s="1">
        <f>IF(M193="Steam",1,IF(M193="Electric",2,IF(M193="Diesel",4,IF(M193="Diesel-Electric",3,""))))</f>
        <v>4</v>
      </c>
      <c r="P193" s="1" t="s">
        <v>24</v>
      </c>
      <c r="Q193" s="1">
        <v>129</v>
      </c>
      <c r="R193" s="1">
        <v>129</v>
      </c>
      <c r="S193" s="1">
        <v>275</v>
      </c>
      <c r="T193" s="1">
        <v>3250</v>
      </c>
      <c r="U193" s="1">
        <f>IF(M193="Wagon",(SQRT(SQRT(T193/27)))*10,IF(T193="","",SQRT(SQRT(T193/27))))</f>
        <v>3.312301789300967</v>
      </c>
      <c r="V193" s="14">
        <f>IF(I193="","",(H193*SQRT(I193)*U193-(I193*2)+2)*0.985)</f>
        <v>39.691452069609348</v>
      </c>
      <c r="W193" s="14">
        <f>IF(M193="Wagon",5*SQRT(H193),IF(M193="","",SQRT(R193*K193*SQRT(T193))/(26)))</f>
        <v>36.876301230399683</v>
      </c>
      <c r="X193" s="15">
        <f>8/Q193</f>
        <v>6.2015503875968991E-2</v>
      </c>
      <c r="Y193" s="15">
        <f>S193/10/K193</f>
        <v>0.22</v>
      </c>
    </row>
    <row r="194" spans="1:25" x14ac:dyDescent="0.25">
      <c r="A194" s="22">
        <v>5700</v>
      </c>
      <c r="B194" s="1" t="s">
        <v>73</v>
      </c>
      <c r="C194" s="1" t="s">
        <v>850</v>
      </c>
      <c r="D194" s="1" t="str">
        <f>IF(B194="","zzz",LEFT(B194,2))</f>
        <v>BR</v>
      </c>
      <c r="E194" s="1">
        <v>57</v>
      </c>
      <c r="F194" s="1">
        <v>1962</v>
      </c>
      <c r="G194" s="1" t="s">
        <v>32</v>
      </c>
      <c r="H194" s="1">
        <f>IF(F194="","",SQRT(F194-1828))</f>
        <v>11.575836902790225</v>
      </c>
      <c r="I194" s="1">
        <v>1</v>
      </c>
      <c r="J194" s="1">
        <v>7</v>
      </c>
      <c r="K194" s="1">
        <v>121</v>
      </c>
      <c r="L194" s="1">
        <v>0</v>
      </c>
      <c r="M194" s="1" t="s">
        <v>23</v>
      </c>
      <c r="N194" s="1" t="s">
        <v>23</v>
      </c>
      <c r="O194" s="1">
        <f>IF(M194="Steam",1,IF(M194="Electric",2,IF(M194="Diesel",4,IF(M194="Diesel-Electric",3,""))))</f>
        <v>4</v>
      </c>
      <c r="P194" s="1" t="s">
        <v>24</v>
      </c>
      <c r="Q194" s="1">
        <v>121</v>
      </c>
      <c r="R194" s="1">
        <v>121</v>
      </c>
      <c r="S194" s="1">
        <v>270</v>
      </c>
      <c r="T194" s="1">
        <v>2500</v>
      </c>
      <c r="U194" s="1">
        <f>IF(M194="Wagon",(SQRT(SQRT(T194/27)))*10,IF(T194="","",SQRT(SQRT(T194/27))))</f>
        <v>3.1020161970069986</v>
      </c>
      <c r="V194" s="14">
        <f>IF(I194="","",(H194*SQRT(I194)*U194-(I194*2)+2)*0.985)</f>
        <v>35.369807062871111</v>
      </c>
      <c r="W194" s="14">
        <f>IF(M194="Wagon",5*SQRT(H194),IF(M194="","",SQRT(R194*K194*SQRT(T194))/(26)))</f>
        <v>32.907661739835483</v>
      </c>
      <c r="X194" s="15">
        <f>8/Q194</f>
        <v>6.6115702479338845E-2</v>
      </c>
      <c r="Y194" s="15">
        <f>S194/10/K194</f>
        <v>0.2231404958677686</v>
      </c>
    </row>
    <row r="195" spans="1:25" x14ac:dyDescent="0.25">
      <c r="A195" s="19">
        <v>5703</v>
      </c>
      <c r="B195" s="1" t="s">
        <v>74</v>
      </c>
      <c r="C195" s="1" t="s">
        <v>851</v>
      </c>
      <c r="D195" s="1" t="str">
        <f>IF(B195="","zzz",LEFT(B195,2))</f>
        <v>BR</v>
      </c>
      <c r="E195" s="1">
        <v>57</v>
      </c>
      <c r="F195" s="1">
        <v>1962</v>
      </c>
      <c r="G195" s="1" t="s">
        <v>32</v>
      </c>
      <c r="H195" s="1">
        <f>IF(F195="","",SQRT(F195-1828))</f>
        <v>11.575836902790225</v>
      </c>
      <c r="I195" s="1">
        <v>1</v>
      </c>
      <c r="J195" s="1">
        <v>7</v>
      </c>
      <c r="K195" s="1">
        <v>117</v>
      </c>
      <c r="L195" s="1">
        <v>0</v>
      </c>
      <c r="M195" s="1" t="s">
        <v>23</v>
      </c>
      <c r="N195" s="1" t="s">
        <v>23</v>
      </c>
      <c r="O195" s="1">
        <f>IF(M195="Steam",1,IF(M195="Electric",2,IF(M195="Diesel",4,IF(M195="Diesel-Electric",3,""))))</f>
        <v>4</v>
      </c>
      <c r="P195" s="1" t="s">
        <v>24</v>
      </c>
      <c r="Q195" s="1">
        <v>153</v>
      </c>
      <c r="R195" s="1">
        <v>153</v>
      </c>
      <c r="S195" s="1">
        <v>260</v>
      </c>
      <c r="T195" s="1">
        <v>2750</v>
      </c>
      <c r="U195" s="1">
        <f>IF(M195="Wagon",(SQRT(SQRT(T195/27)))*10,IF(T195="","",SQRT(SQRT(T195/27))))</f>
        <v>3.1768172511165385</v>
      </c>
      <c r="V195" s="14">
        <f>IF(I195="","",(H195*SQRT(I195)*U195-(I195*2)+2)*0.985)</f>
        <v>36.222703593361999</v>
      </c>
      <c r="W195" s="14">
        <f>IF(M195="Wagon",5*SQRT(H195),IF(M195="","",SQRT(R195*K195*SQRT(T195))/(26)))</f>
        <v>37.264772289377177</v>
      </c>
      <c r="X195" s="15">
        <f>8/Q195</f>
        <v>5.2287581699346407E-2</v>
      </c>
      <c r="Y195" s="15">
        <f>S195/10/K195</f>
        <v>0.22222222222222221</v>
      </c>
    </row>
    <row r="196" spans="1:25" x14ac:dyDescent="0.25">
      <c r="A196" s="19">
        <v>5706</v>
      </c>
      <c r="B196" s="1" t="s">
        <v>75</v>
      </c>
      <c r="C196" s="1" t="s">
        <v>852</v>
      </c>
      <c r="D196" s="1" t="str">
        <f>IF(B196="","zzz",LEFT(B196,2))</f>
        <v>BR</v>
      </c>
      <c r="E196" s="1">
        <v>57</v>
      </c>
      <c r="F196" s="1">
        <v>1962</v>
      </c>
      <c r="G196" s="1" t="s">
        <v>32</v>
      </c>
      <c r="H196" s="1">
        <f>IF(F196="","",SQRT(F196-1828))</f>
        <v>11.575836902790225</v>
      </c>
      <c r="I196" s="1">
        <v>1</v>
      </c>
      <c r="J196" s="1">
        <v>7</v>
      </c>
      <c r="K196" s="1">
        <v>117</v>
      </c>
      <c r="L196" s="1">
        <v>0</v>
      </c>
      <c r="M196" s="1" t="s">
        <v>23</v>
      </c>
      <c r="N196" s="1" t="s">
        <v>23</v>
      </c>
      <c r="O196" s="1">
        <f>IF(M196="Steam",1,IF(M196="Electric",2,IF(M196="Diesel",4,IF(M196="Diesel-Electric",3,""))))</f>
        <v>4</v>
      </c>
      <c r="P196" s="1" t="s">
        <v>24</v>
      </c>
      <c r="Q196" s="1">
        <v>153</v>
      </c>
      <c r="R196" s="1">
        <v>153</v>
      </c>
      <c r="S196" s="1">
        <v>260</v>
      </c>
      <c r="T196" s="1">
        <v>2750</v>
      </c>
      <c r="U196" s="1">
        <f>IF(M196="Wagon",(SQRT(SQRT(T196/27)))*10,IF(T196="","",SQRT(SQRT(T196/27))))</f>
        <v>3.1768172511165385</v>
      </c>
      <c r="V196" s="14">
        <f>IF(I196="","",(H196*SQRT(I196)*U196-(I196*2)+2)*0.985)</f>
        <v>36.222703593361999</v>
      </c>
      <c r="W196" s="14">
        <f>IF(M196="Wagon",5*SQRT(H196),IF(M196="","",SQRT(R196*K196*SQRT(T196))/(26)))</f>
        <v>37.264772289377177</v>
      </c>
      <c r="X196" s="15">
        <f>8/Q196</f>
        <v>5.2287581699346407E-2</v>
      </c>
      <c r="Y196" s="15">
        <f>S196/10/K196</f>
        <v>0.22222222222222221</v>
      </c>
    </row>
    <row r="197" spans="1:25" x14ac:dyDescent="0.25">
      <c r="A197" s="19">
        <v>5800</v>
      </c>
      <c r="B197" s="1" t="s">
        <v>76</v>
      </c>
      <c r="C197" s="1" t="s">
        <v>853</v>
      </c>
      <c r="D197" s="1" t="str">
        <f>IF(B197="","zzz",LEFT(B197,2))</f>
        <v>BR</v>
      </c>
      <c r="E197" s="1">
        <v>58</v>
      </c>
      <c r="F197" s="1">
        <v>1983</v>
      </c>
      <c r="G197" s="1" t="s">
        <v>32</v>
      </c>
      <c r="H197" s="1">
        <f>IF(F197="","",SQRT(F197-1828))</f>
        <v>12.449899597988733</v>
      </c>
      <c r="I197" s="1">
        <v>1</v>
      </c>
      <c r="J197" s="1">
        <v>7</v>
      </c>
      <c r="K197" s="1">
        <v>130</v>
      </c>
      <c r="L197" s="1">
        <v>0</v>
      </c>
      <c r="M197" s="1" t="s">
        <v>23</v>
      </c>
      <c r="N197" s="1" t="s">
        <v>23</v>
      </c>
      <c r="O197" s="1">
        <f>IF(M197="Steam",1,IF(M197="Electric",2,IF(M197="Diesel",4,IF(M197="Diesel-Electric",3,""))))</f>
        <v>4</v>
      </c>
      <c r="P197" s="1" t="s">
        <v>24</v>
      </c>
      <c r="Q197" s="1">
        <v>129</v>
      </c>
      <c r="R197" s="1">
        <v>129</v>
      </c>
      <c r="S197" s="1">
        <v>267</v>
      </c>
      <c r="T197" s="1">
        <v>3300</v>
      </c>
      <c r="U197" s="1">
        <f>IF(M197="Wagon",(SQRT(SQRT(T197/27)))*10,IF(T197="","",SQRT(SQRT(T197/27))))</f>
        <v>3.3249685664456039</v>
      </c>
      <c r="V197" s="14">
        <f>IF(I197="","",(H197*SQRT(I197)*U197-(I197*2)+2)*0.985)</f>
        <v>40.77459194643555</v>
      </c>
      <c r="W197" s="14">
        <f>IF(M197="Wagon",5*SQRT(H197),IF(M197="","",SQRT(R197*K197*SQRT(T197))/(26)))</f>
        <v>37.750409610701972</v>
      </c>
      <c r="X197" s="15">
        <f>8/Q197</f>
        <v>6.2015503875968991E-2</v>
      </c>
      <c r="Y197" s="15">
        <f>S197/10/K197</f>
        <v>0.20538461538461539</v>
      </c>
    </row>
    <row r="198" spans="1:25" x14ac:dyDescent="0.25">
      <c r="A198" s="19">
        <v>5900</v>
      </c>
      <c r="B198" s="1" t="s">
        <v>77</v>
      </c>
      <c r="C198" s="1" t="s">
        <v>854</v>
      </c>
      <c r="D198" s="1" t="str">
        <f>IF(B198="","zzz",LEFT(B198,2))</f>
        <v>BR</v>
      </c>
      <c r="E198" s="1">
        <v>59</v>
      </c>
      <c r="F198" s="1">
        <v>1985</v>
      </c>
      <c r="G198" s="1" t="s">
        <v>32</v>
      </c>
      <c r="H198" s="1">
        <f>IF(F198="","",SQRT(F198-1828))</f>
        <v>12.529964086141668</v>
      </c>
      <c r="I198" s="1">
        <v>1</v>
      </c>
      <c r="J198" s="1">
        <v>7</v>
      </c>
      <c r="K198" s="1">
        <v>126</v>
      </c>
      <c r="L198" s="1">
        <v>0</v>
      </c>
      <c r="M198" s="1" t="s">
        <v>23</v>
      </c>
      <c r="N198" s="1" t="s">
        <v>23</v>
      </c>
      <c r="O198" s="1">
        <f>IF(M198="Steam",1,IF(M198="Electric",2,IF(M198="Diesel",4,IF(M198="Diesel-Electric",3,""))))</f>
        <v>4</v>
      </c>
      <c r="P198" s="1" t="s">
        <v>24</v>
      </c>
      <c r="Q198" s="1">
        <v>120</v>
      </c>
      <c r="R198" s="1">
        <v>120</v>
      </c>
      <c r="S198" s="1">
        <v>508</v>
      </c>
      <c r="T198" s="1">
        <v>3300</v>
      </c>
      <c r="U198" s="1">
        <f>IF(M198="Wagon",(SQRT(SQRT(T198/27)))*10,IF(T198="","",SQRT(SQRT(T198/27))))</f>
        <v>3.3249685664456039</v>
      </c>
      <c r="V198" s="14">
        <f>IF(I198="","",(H198*SQRT(I198)*U198-(I198*2)+2)*0.985)</f>
        <v>41.036810674236662</v>
      </c>
      <c r="W198" s="14">
        <f>IF(M198="Wagon",5*SQRT(H198),IF(M198="","",SQRT(R198*K198*SQRT(T198))/(26)))</f>
        <v>35.845202037473889</v>
      </c>
      <c r="X198" s="15">
        <f>8/Q198</f>
        <v>6.6666666666666666E-2</v>
      </c>
      <c r="Y198" s="15">
        <f>S198/10/K198</f>
        <v>0.40317460317460313</v>
      </c>
    </row>
    <row r="199" spans="1:25" x14ac:dyDescent="0.25">
      <c r="A199" s="22">
        <v>6000</v>
      </c>
      <c r="B199" s="1" t="s">
        <v>78</v>
      </c>
      <c r="C199" s="1" t="s">
        <v>855</v>
      </c>
      <c r="D199" s="1" t="str">
        <f>IF(B199="","zzz",LEFT(B199,2))</f>
        <v>BR</v>
      </c>
      <c r="E199" s="1">
        <v>60</v>
      </c>
      <c r="F199" s="1">
        <v>1989</v>
      </c>
      <c r="G199" s="1" t="s">
        <v>32</v>
      </c>
      <c r="H199" s="1">
        <f>IF(F199="","",SQRT(F199-1828))</f>
        <v>12.68857754044952</v>
      </c>
      <c r="I199" s="1">
        <v>1</v>
      </c>
      <c r="J199" s="1">
        <v>7</v>
      </c>
      <c r="K199" s="1">
        <v>129</v>
      </c>
      <c r="L199" s="1">
        <v>0</v>
      </c>
      <c r="M199" s="1" t="s">
        <v>23</v>
      </c>
      <c r="N199" s="1" t="s">
        <v>23</v>
      </c>
      <c r="O199" s="1">
        <f>IF(M199="Steam",1,IF(M199="Electric",2,IF(M199="Diesel",4,IF(M199="Diesel-Electric",3,""))))</f>
        <v>4</v>
      </c>
      <c r="P199" s="1" t="s">
        <v>24</v>
      </c>
      <c r="Q199" s="1">
        <v>97</v>
      </c>
      <c r="R199" s="1">
        <v>97</v>
      </c>
      <c r="S199" s="1">
        <v>474</v>
      </c>
      <c r="T199" s="1">
        <v>3100</v>
      </c>
      <c r="U199" s="1">
        <f>IF(M199="Wagon",(SQRT(SQRT(T199/27)))*10,IF(T199="","",SQRT(SQRT(T199/27))))</f>
        <v>3.2734030476271014</v>
      </c>
      <c r="V199" s="14">
        <f>IF(I199="","",(H199*SQRT(I199)*U199-(I199*2)+2)*0.985)</f>
        <v>40.911805965095844</v>
      </c>
      <c r="W199" s="14">
        <f>IF(M199="Wagon",5*SQRT(H199),IF(M199="","",SQRT(R199*K199*SQRT(T199))/(26)))</f>
        <v>32.103161071311845</v>
      </c>
      <c r="X199" s="15">
        <f>8/Q199</f>
        <v>8.247422680412371E-2</v>
      </c>
      <c r="Y199" s="15">
        <f>S199/10/K199</f>
        <v>0.36744186046511629</v>
      </c>
    </row>
    <row r="200" spans="1:25" x14ac:dyDescent="0.25">
      <c r="A200" s="19">
        <v>6001</v>
      </c>
      <c r="B200" s="1" t="s">
        <v>423</v>
      </c>
      <c r="C200" s="1" t="s">
        <v>424</v>
      </c>
      <c r="D200" s="1" t="str">
        <f>IF(B200="","zzz",LEFT(B200,2))</f>
        <v>GN</v>
      </c>
      <c r="E200" s="1" t="s">
        <v>365</v>
      </c>
      <c r="F200" s="1">
        <v>1922</v>
      </c>
      <c r="G200" s="1">
        <v>1935</v>
      </c>
      <c r="H200" s="1">
        <f>IF(F200="","",SQRT(F200-1828))</f>
        <v>9.6953597148326587</v>
      </c>
      <c r="I200" s="1">
        <v>2</v>
      </c>
      <c r="J200" s="1">
        <v>9</v>
      </c>
      <c r="K200" s="1">
        <v>93</v>
      </c>
      <c r="L200" s="1">
        <v>0</v>
      </c>
      <c r="M200" s="6" t="s">
        <v>374</v>
      </c>
      <c r="N200" s="6" t="s">
        <v>374</v>
      </c>
      <c r="O200" s="1">
        <f>IF(M200="Steam",1,IF(M200="Electric",2,IF(M200="Diesel",4,IF(M200="Diesel-Electric",3,""))))</f>
        <v>1</v>
      </c>
      <c r="Q200" s="1">
        <v>176</v>
      </c>
      <c r="R200" s="1">
        <v>176</v>
      </c>
      <c r="T200" s="1">
        <v>1392</v>
      </c>
      <c r="U200" s="1">
        <f>IF(M200="Wagon",(SQRT(SQRT(T200/27)))*10,IF(T200="","",SQRT(SQRT(T200/27))))</f>
        <v>2.6795932047320177</v>
      </c>
      <c r="V200" s="14">
        <f>IF(I200="","",(H200*SQRT(I200)*U200-(I200*2)+2)*0.985)</f>
        <v>34.219619998012135</v>
      </c>
      <c r="W200" s="14">
        <f>IF(M200="Wagon",5*SQRT(H200),IF(M200="","",SQRT(R200*K200*SQRT(T200))/(26)))</f>
        <v>30.0562136395931</v>
      </c>
      <c r="X200" s="15">
        <f>8/Q200</f>
        <v>4.5454545454545456E-2</v>
      </c>
      <c r="Y200" s="15">
        <f>S200/10/K200</f>
        <v>0</v>
      </c>
    </row>
    <row r="201" spans="1:25" x14ac:dyDescent="0.25">
      <c r="A201" s="19">
        <v>6002</v>
      </c>
      <c r="B201" s="1" t="s">
        <v>445</v>
      </c>
      <c r="C201" s="1" t="s">
        <v>446</v>
      </c>
      <c r="D201" s="1" t="str">
        <f>IF(B201="","zzz",LEFT(B201,2))</f>
        <v>LN</v>
      </c>
      <c r="E201" s="1" t="s">
        <v>365</v>
      </c>
      <c r="F201" s="1">
        <v>1928</v>
      </c>
      <c r="G201" s="1">
        <v>1966</v>
      </c>
      <c r="H201" s="1">
        <f>IF(F201="","",SQRT(F201-1828))</f>
        <v>10</v>
      </c>
      <c r="I201" s="1">
        <v>2</v>
      </c>
      <c r="K201" s="1">
        <v>103</v>
      </c>
      <c r="L201" s="1">
        <v>0</v>
      </c>
      <c r="M201" s="6" t="s">
        <v>374</v>
      </c>
      <c r="N201" s="6" t="s">
        <v>374</v>
      </c>
      <c r="O201" s="1">
        <f>IF(M201="Steam",1,IF(M201="Electric",2,IF(M201="Diesel",4,IF(M201="Diesel-Electric",3,""))))</f>
        <v>1</v>
      </c>
      <c r="Q201" s="1">
        <v>176</v>
      </c>
      <c r="R201" s="1">
        <v>176</v>
      </c>
      <c r="T201" s="1">
        <v>1536</v>
      </c>
      <c r="U201" s="1">
        <f>IF(M201="Wagon",(SQRT(SQRT(T201/27)))*10,IF(T201="","",SQRT(SQRT(T201/27))))</f>
        <v>2.7463561918761572</v>
      </c>
      <c r="V201" s="14">
        <f>IF(I201="","",(H201*SQRT(I201)*U201-(I201*2)+2)*0.985)</f>
        <v>36.286751610537088</v>
      </c>
      <c r="W201" s="14">
        <f>IF(M201="Wagon",5*SQRT(H201),IF(M201="","",SQRT(R201*K201*SQRT(T201))/(26)))</f>
        <v>32.418984158939899</v>
      </c>
      <c r="X201" s="15">
        <f>8/Q201</f>
        <v>4.5454545454545456E-2</v>
      </c>
      <c r="Y201" s="15">
        <f>S201/10/K201</f>
        <v>0</v>
      </c>
    </row>
    <row r="202" spans="1:25" x14ac:dyDescent="0.25">
      <c r="A202" s="19">
        <v>6010</v>
      </c>
      <c r="B202" s="1" t="s">
        <v>735</v>
      </c>
      <c r="C202" s="1" t="s">
        <v>737</v>
      </c>
      <c r="D202" s="1" t="str">
        <f>IF(B202="","zzz",LEFT(B202,2))</f>
        <v>LN</v>
      </c>
      <c r="E202" s="1" t="s">
        <v>365</v>
      </c>
      <c r="F202" s="1">
        <v>1945</v>
      </c>
      <c r="H202" s="1">
        <f>IF(F202="","",SQRT(F202-1828))</f>
        <v>10.816653826391969</v>
      </c>
      <c r="I202" s="1">
        <v>2</v>
      </c>
      <c r="L202" s="1">
        <v>0</v>
      </c>
      <c r="M202" s="6" t="s">
        <v>374</v>
      </c>
      <c r="N202" s="6" t="s">
        <v>374</v>
      </c>
      <c r="V202" s="14"/>
      <c r="W202" s="14"/>
      <c r="X202" s="15"/>
      <c r="Y202" s="15"/>
    </row>
    <row r="203" spans="1:25" x14ac:dyDescent="0.25">
      <c r="A203" s="19">
        <v>6011</v>
      </c>
      <c r="B203" s="1" t="s">
        <v>734</v>
      </c>
      <c r="C203" s="1" t="s">
        <v>736</v>
      </c>
      <c r="D203" s="1" t="str">
        <f>IF(B203="","zzz",LEFT(B203,2))</f>
        <v>LN</v>
      </c>
      <c r="E203" s="1" t="s">
        <v>365</v>
      </c>
      <c r="H203" s="1" t="str">
        <f>IF(F203="","",SQRT(F203-1828))</f>
        <v/>
      </c>
      <c r="I203" s="1">
        <v>2</v>
      </c>
      <c r="L203" s="1">
        <v>0</v>
      </c>
      <c r="M203" s="1" t="s">
        <v>374</v>
      </c>
      <c r="N203" s="1" t="s">
        <v>374</v>
      </c>
      <c r="O203" s="1">
        <f>IF(M203="Steam",1,IF(M203="Electric",2,IF(M203="Diesel",4,IF(M203="Diesel-Electric",3,""))))</f>
        <v>1</v>
      </c>
      <c r="U203" s="1" t="str">
        <f>IF(M203="Wagon",(SQRT(SQRT(T203/27)))*10,IF(T203="","",SQRT(SQRT(T203/27))))</f>
        <v/>
      </c>
      <c r="V203" s="14" t="e">
        <f>IF(I203="","",(H203*SQRT(I203)*U203-(I203*2)+2)*0.985)</f>
        <v>#VALUE!</v>
      </c>
      <c r="W203" s="14">
        <f>IF(M203="Wagon",5*SQRT(H203),IF(M203="","",SQRT(R203*K203*SQRT(T203))/(26)))</f>
        <v>0</v>
      </c>
      <c r="X203" s="15" t="e">
        <f>8/Q203</f>
        <v>#DIV/0!</v>
      </c>
      <c r="Y203" s="15" t="e">
        <f>S203/10/K203</f>
        <v>#DIV/0!</v>
      </c>
    </row>
    <row r="204" spans="1:25" x14ac:dyDescent="0.25">
      <c r="A204" s="19">
        <v>6050</v>
      </c>
      <c r="B204" s="1" t="s">
        <v>743</v>
      </c>
      <c r="C204" s="1" t="s">
        <v>744</v>
      </c>
      <c r="D204" s="1" t="str">
        <f>IF(B204="","zzz",LEFT(B204,2))</f>
        <v>LN</v>
      </c>
      <c r="E204" s="1" t="s">
        <v>365</v>
      </c>
      <c r="F204" s="1">
        <v>1947</v>
      </c>
      <c r="G204" s="1">
        <v>1966</v>
      </c>
      <c r="H204" s="1">
        <f>IF(F204="","",SQRT(F204-1828))</f>
        <v>10.908712114635714</v>
      </c>
      <c r="I204" s="1">
        <v>2</v>
      </c>
      <c r="L204" s="1">
        <v>0</v>
      </c>
      <c r="M204" s="1" t="s">
        <v>374</v>
      </c>
      <c r="N204" s="1" t="s">
        <v>374</v>
      </c>
      <c r="O204" s="1">
        <f>IF(M204="Steam",1,IF(M204="Electric",2,IF(M204="Diesel",4,IF(M204="Diesel-Electric",3,""))))</f>
        <v>1</v>
      </c>
      <c r="U204" s="1" t="str">
        <f>IF(M204="Wagon",(SQRT(SQRT(T204/27)))*10,IF(T204="","",SQRT(SQRT(T204/27))))</f>
        <v/>
      </c>
      <c r="V204" s="14" t="e">
        <f>IF(I204="","",(H204*SQRT(I204)*U204-(I204*2)+2)*0.985)</f>
        <v>#VALUE!</v>
      </c>
      <c r="W204" s="14">
        <f>IF(M204="Wagon",5*SQRT(H204),IF(M204="","",SQRT(R204*K204*SQRT(T204))/(26)))</f>
        <v>0</v>
      </c>
      <c r="X204" s="15" t="e">
        <f>8/Q204</f>
        <v>#DIV/0!</v>
      </c>
      <c r="Y204" s="15" t="e">
        <f>S204/10/K204</f>
        <v>#DIV/0!</v>
      </c>
    </row>
    <row r="205" spans="1:25" x14ac:dyDescent="0.25">
      <c r="A205" s="19">
        <v>6100</v>
      </c>
      <c r="B205" s="1" t="s">
        <v>448</v>
      </c>
      <c r="C205" s="1" t="s">
        <v>733</v>
      </c>
      <c r="D205" s="1" t="str">
        <f>IF(B205="","zzz",LEFT(B205,2))</f>
        <v>LN</v>
      </c>
      <c r="E205" s="1" t="s">
        <v>365</v>
      </c>
      <c r="F205" s="1">
        <v>1942</v>
      </c>
      <c r="G205" s="1">
        <v>1967</v>
      </c>
      <c r="H205" s="1">
        <f>IF(F205="","",SQRT(F205-1828))</f>
        <v>10.677078252031311</v>
      </c>
      <c r="I205" s="1">
        <v>2</v>
      </c>
      <c r="J205" s="1">
        <v>5</v>
      </c>
      <c r="L205" s="1">
        <v>0</v>
      </c>
      <c r="M205" s="1" t="s">
        <v>374</v>
      </c>
      <c r="N205" s="1" t="s">
        <v>374</v>
      </c>
      <c r="O205" s="1">
        <f>IF(M205="Steam",1,IF(M205="Electric",2,IF(M205="Diesel",4,IF(M205="Diesel-Electric",3,""))))</f>
        <v>1</v>
      </c>
      <c r="S205" s="1">
        <v>120</v>
      </c>
      <c r="U205" s="1" t="str">
        <f>IF(M205="Wagon",(SQRT(SQRT(T205/27)))*10,IF(T205="","",SQRT(SQRT(T205/27))))</f>
        <v/>
      </c>
      <c r="V205" s="14" t="e">
        <f>IF(I205="","",(H205*SQRT(I205)*U205-(I205*2)+2)*0.985)</f>
        <v>#VALUE!</v>
      </c>
      <c r="W205" s="14">
        <f>IF(M205="Wagon",5*SQRT(H205),IF(M205="","",SQRT(R205*K205*SQRT(T205))/(26)))</f>
        <v>0</v>
      </c>
      <c r="X205" s="15" t="e">
        <f>8/Q205</f>
        <v>#DIV/0!</v>
      </c>
      <c r="Y205" s="15" t="e">
        <f>S205/10/K205</f>
        <v>#DIV/0!</v>
      </c>
    </row>
    <row r="206" spans="1:25" x14ac:dyDescent="0.25">
      <c r="A206" s="22">
        <v>6600</v>
      </c>
      <c r="B206" s="1" t="s">
        <v>79</v>
      </c>
      <c r="C206" s="1" t="s">
        <v>856</v>
      </c>
      <c r="D206" s="1" t="str">
        <f>IF(B206="","zzz",LEFT(B206,2))</f>
        <v>BR</v>
      </c>
      <c r="E206" s="1">
        <v>66</v>
      </c>
      <c r="F206" s="1">
        <v>1998</v>
      </c>
      <c r="G206" s="1" t="s">
        <v>32</v>
      </c>
      <c r="H206" s="1">
        <f>IF(F206="","",SQRT(F206-1828))</f>
        <v>13.038404810405298</v>
      </c>
      <c r="I206" s="1">
        <v>1</v>
      </c>
      <c r="J206" s="1">
        <v>7</v>
      </c>
      <c r="K206" s="1">
        <v>130</v>
      </c>
      <c r="L206" s="1">
        <v>0</v>
      </c>
      <c r="M206" s="1" t="s">
        <v>23</v>
      </c>
      <c r="N206" s="1" t="s">
        <v>23</v>
      </c>
      <c r="O206" s="1">
        <f>IF(M206="Steam",1,IF(M206="Electric",2,IF(M206="Diesel",4,IF(M206="Diesel-Electric",3,""))))</f>
        <v>4</v>
      </c>
      <c r="P206" s="1" t="s">
        <v>24</v>
      </c>
      <c r="Q206" s="1">
        <v>121</v>
      </c>
      <c r="R206" s="1">
        <v>121</v>
      </c>
      <c r="S206" s="1">
        <v>409</v>
      </c>
      <c r="T206" s="1">
        <v>3300</v>
      </c>
      <c r="U206" s="1">
        <f>IF(M206="Wagon",(SQRT(SQRT(T206/27)))*10,IF(T206="","",SQRT(SQRT(T206/27))))</f>
        <v>3.3249685664456039</v>
      </c>
      <c r="V206" s="14">
        <f>IF(I206="","",(H206*SQRT(I206)*U206-(I206*2)+2)*0.985)</f>
        <v>42.702001858922905</v>
      </c>
      <c r="W206" s="14">
        <f>IF(M206="Wagon",5*SQRT(H206),IF(M206="","",SQRT(R206*K206*SQRT(T206))/(26)))</f>
        <v>36.561120591496703</v>
      </c>
      <c r="X206" s="15">
        <f>8/Q206</f>
        <v>6.6115702479338845E-2</v>
      </c>
      <c r="Y206" s="15">
        <f>S206/10/K206</f>
        <v>0.31461538461538463</v>
      </c>
    </row>
    <row r="207" spans="1:25" x14ac:dyDescent="0.25">
      <c r="A207" s="22">
        <v>6700</v>
      </c>
      <c r="B207" s="1" t="s">
        <v>80</v>
      </c>
      <c r="C207" s="1" t="s">
        <v>857</v>
      </c>
      <c r="D207" s="1" t="str">
        <f>IF(B207="","zzz",LEFT(B207,2))</f>
        <v>BR</v>
      </c>
      <c r="E207" s="1">
        <v>67</v>
      </c>
      <c r="F207" s="1">
        <v>1999</v>
      </c>
      <c r="G207" s="1" t="s">
        <v>32</v>
      </c>
      <c r="H207" s="1">
        <f>IF(F207="","",SQRT(F207-1828))</f>
        <v>13.076696830622021</v>
      </c>
      <c r="I207" s="1">
        <v>1</v>
      </c>
      <c r="J207" s="1">
        <v>8</v>
      </c>
      <c r="K207" s="1">
        <v>90</v>
      </c>
      <c r="L207" s="1">
        <v>0</v>
      </c>
      <c r="M207" s="6" t="s">
        <v>23</v>
      </c>
      <c r="N207" s="6" t="s">
        <v>23</v>
      </c>
      <c r="O207" s="1">
        <f>IF(M207="Steam",1,IF(M207="Electric",2,IF(M207="Diesel",4,IF(M207="Diesel-Electric",3,""))))</f>
        <v>4</v>
      </c>
      <c r="P207" s="1" t="s">
        <v>24</v>
      </c>
      <c r="Q207" s="1">
        <v>201</v>
      </c>
      <c r="R207" s="1">
        <v>201</v>
      </c>
      <c r="S207" s="1">
        <v>144</v>
      </c>
      <c r="T207" s="1">
        <v>3200</v>
      </c>
      <c r="U207" s="1">
        <f>IF(M207="Wagon",(SQRT(SQRT(T207/27)))*10,IF(T207="","",SQRT(SQRT(T207/27))))</f>
        <v>3.2994880025598436</v>
      </c>
      <c r="V207" s="14">
        <f>IF(I207="","",(H207*SQRT(I207)*U207-(I207*2)+2)*0.985)</f>
        <v>42.499208241163444</v>
      </c>
      <c r="W207" s="14">
        <f>IF(M207="Wagon",5*SQRT(H207),IF(M207="","",SQRT(R207*K207*SQRT(T207))/(26)))</f>
        <v>38.907509309519831</v>
      </c>
      <c r="X207" s="15">
        <f>8/Q207</f>
        <v>3.9800995024875621E-2</v>
      </c>
      <c r="Y207" s="15">
        <f>S207/10/K207</f>
        <v>0.16</v>
      </c>
    </row>
    <row r="208" spans="1:25" x14ac:dyDescent="0.25">
      <c r="A208" s="22">
        <v>6701</v>
      </c>
      <c r="B208" s="1" t="s">
        <v>82</v>
      </c>
      <c r="C208" s="1" t="s">
        <v>857</v>
      </c>
      <c r="D208" s="1" t="str">
        <f>IF(B208="","zzz",LEFT(B208,2))</f>
        <v>BR</v>
      </c>
      <c r="E208" s="1">
        <v>67</v>
      </c>
      <c r="F208" s="1">
        <v>1999</v>
      </c>
      <c r="G208" s="1" t="s">
        <v>32</v>
      </c>
      <c r="H208" s="1">
        <f>IF(F208="","",SQRT(F208-1828))</f>
        <v>13.076696830622021</v>
      </c>
      <c r="I208" s="1">
        <v>5</v>
      </c>
      <c r="J208" s="1">
        <v>8</v>
      </c>
      <c r="K208" s="1">
        <v>254</v>
      </c>
      <c r="L208" s="1">
        <v>0</v>
      </c>
      <c r="M208" s="6" t="s">
        <v>23</v>
      </c>
      <c r="N208" s="6" t="s">
        <v>23</v>
      </c>
      <c r="O208" s="1">
        <f>IF(M208="Steam",1,IF(M208="Electric",2,IF(M208="Diesel",4,IF(M208="Diesel-Electric",3,""))))</f>
        <v>4</v>
      </c>
      <c r="P208" s="1" t="s">
        <v>24</v>
      </c>
      <c r="Q208" s="1">
        <v>201</v>
      </c>
      <c r="R208" s="1">
        <v>201</v>
      </c>
      <c r="S208" s="1">
        <v>144</v>
      </c>
      <c r="T208" s="1">
        <v>3200</v>
      </c>
      <c r="U208" s="1">
        <f>IF(M208="Wagon",(SQRT(SQRT(T208/27)))*10,IF(T208="","",SQRT(SQRT(T208/27))))</f>
        <v>3.2994880025598436</v>
      </c>
      <c r="V208" s="14">
        <f>IF(I208="","",(H208*SQRT(I208)*U208-(I208*2)+2)*0.985)</f>
        <v>87.151118617160733</v>
      </c>
      <c r="W208" s="14">
        <f>IF(M208="Wagon",5*SQRT(H208),IF(M208="","",SQRT(R208*K208*SQRT(T208))/(26)))</f>
        <v>65.362557009199293</v>
      </c>
      <c r="X208" s="15">
        <f>8/Q208</f>
        <v>3.9800995024875621E-2</v>
      </c>
      <c r="Y208" s="15">
        <f>S208/10/K208</f>
        <v>5.6692913385826771E-2</v>
      </c>
    </row>
    <row r="209" spans="1:25" x14ac:dyDescent="0.25">
      <c r="A209" s="22">
        <v>6702</v>
      </c>
      <c r="B209" s="1" t="s">
        <v>81</v>
      </c>
      <c r="C209" s="1" t="s">
        <v>857</v>
      </c>
      <c r="D209" s="1" t="str">
        <f>IF(B209="","zzz",LEFT(B209,2))</f>
        <v>BR</v>
      </c>
      <c r="E209" s="1">
        <v>67</v>
      </c>
      <c r="F209" s="1">
        <v>1999</v>
      </c>
      <c r="G209" s="1" t="s">
        <v>32</v>
      </c>
      <c r="H209" s="1">
        <f>IF(F209="","",SQRT(F209-1828))</f>
        <v>13.076696830622021</v>
      </c>
      <c r="I209" s="1">
        <v>11</v>
      </c>
      <c r="J209" s="1">
        <v>8</v>
      </c>
      <c r="K209" s="1">
        <v>545</v>
      </c>
      <c r="L209" s="1">
        <v>0</v>
      </c>
      <c r="M209" s="6" t="s">
        <v>23</v>
      </c>
      <c r="N209" s="6" t="s">
        <v>23</v>
      </c>
      <c r="O209" s="1">
        <f>IF(M209="Steam",1,IF(M209="Electric",2,IF(M209="Diesel",4,IF(M209="Diesel-Electric",3,""))))</f>
        <v>4</v>
      </c>
      <c r="P209" s="1" t="s">
        <v>24</v>
      </c>
      <c r="Q209" s="1">
        <v>201</v>
      </c>
      <c r="R209" s="1">
        <v>201</v>
      </c>
      <c r="S209" s="1">
        <v>288</v>
      </c>
      <c r="T209" s="1">
        <v>6400</v>
      </c>
      <c r="U209" s="1">
        <f>IF(M209="Wagon",(SQRT(SQRT(T209/27)))*10,IF(T209="","",SQRT(SQRT(T209/27))))</f>
        <v>3.9237746085102825</v>
      </c>
      <c r="V209" s="14">
        <f>IF(I209="","",(H209*SQRT(I209)*U209-(I209*2)+2)*0.985)</f>
        <v>147.92341361699195</v>
      </c>
      <c r="W209" s="14">
        <f>IF(M209="Wagon",5*SQRT(H209),IF(M209="","",SQRT(R209*K209*SQRT(T209))/(26)))</f>
        <v>113.85914686771454</v>
      </c>
      <c r="X209" s="15">
        <f>8/Q209</f>
        <v>3.9800995024875621E-2</v>
      </c>
      <c r="Y209" s="15">
        <f>S209/10/K209</f>
        <v>5.2844036697247708E-2</v>
      </c>
    </row>
    <row r="210" spans="1:25" x14ac:dyDescent="0.25">
      <c r="A210" s="22">
        <v>6800</v>
      </c>
      <c r="B210" s="1" t="s">
        <v>83</v>
      </c>
      <c r="C210" s="1" t="s">
        <v>858</v>
      </c>
      <c r="D210" s="1" t="str">
        <f>IF(B210="","zzz",LEFT(B210,2))</f>
        <v>BR</v>
      </c>
      <c r="E210" s="1">
        <v>68</v>
      </c>
      <c r="F210" s="1">
        <v>2013</v>
      </c>
      <c r="G210" s="1" t="s">
        <v>32</v>
      </c>
      <c r="H210" s="1">
        <f>IF(F210="","",SQRT(F210-1828))</f>
        <v>13.601470508735444</v>
      </c>
      <c r="I210" s="1">
        <v>1</v>
      </c>
      <c r="J210" s="1">
        <v>7</v>
      </c>
      <c r="K210" s="1">
        <v>85</v>
      </c>
      <c r="L210" s="1">
        <v>0</v>
      </c>
      <c r="M210" s="1" t="s">
        <v>23</v>
      </c>
      <c r="N210" s="1" t="s">
        <v>23</v>
      </c>
      <c r="O210" s="1">
        <f>IF(M210="Steam",1,IF(M210="Electric",2,IF(M210="Diesel",4,IF(M210="Diesel-Electric",3,""))))</f>
        <v>4</v>
      </c>
      <c r="P210" s="1" t="s">
        <v>24</v>
      </c>
      <c r="Q210" s="1">
        <v>160</v>
      </c>
      <c r="R210" s="1">
        <v>160</v>
      </c>
      <c r="S210" s="1">
        <v>317</v>
      </c>
      <c r="T210" s="1">
        <v>3800</v>
      </c>
      <c r="U210" s="1">
        <f>IF(M210="Wagon",(SQRT(SQRT(T210/27)))*10,IF(T210="","",SQRT(SQRT(T210/27))))</f>
        <v>3.4443316158631982</v>
      </c>
      <c r="V210" s="14">
        <f>IF(I210="","",(H210*SQRT(I210)*U210-(I210*2)+2)*0.985)</f>
        <v>46.145255272036366</v>
      </c>
      <c r="W210" s="14">
        <f>IF(M210="Wagon",5*SQRT(H210),IF(M210="","",SQRT(R210*K210*SQRT(T210))/(26)))</f>
        <v>35.216160567193441</v>
      </c>
      <c r="X210" s="15">
        <f>8/Q210</f>
        <v>0.05</v>
      </c>
      <c r="Y210" s="15">
        <f>S210/10/K210</f>
        <v>0.37294117647058822</v>
      </c>
    </row>
    <row r="211" spans="1:25" x14ac:dyDescent="0.25">
      <c r="A211" s="22">
        <v>7000</v>
      </c>
      <c r="B211" s="1" t="s">
        <v>84</v>
      </c>
      <c r="C211" s="1" t="s">
        <v>859</v>
      </c>
      <c r="D211" s="1" t="str">
        <f>IF(B211="","zzz",LEFT(B211,2))</f>
        <v>BR</v>
      </c>
      <c r="E211" s="1">
        <v>70</v>
      </c>
      <c r="F211" s="1">
        <v>2008</v>
      </c>
      <c r="G211" s="1" t="s">
        <v>32</v>
      </c>
      <c r="H211" s="1">
        <f>IF(F211="","",SQRT(F211-1828))</f>
        <v>13.416407864998739</v>
      </c>
      <c r="I211" s="1">
        <v>1</v>
      </c>
      <c r="J211" s="1">
        <v>8</v>
      </c>
      <c r="K211" s="1">
        <v>129</v>
      </c>
      <c r="L211" s="1">
        <v>0</v>
      </c>
      <c r="M211" s="6" t="s">
        <v>23</v>
      </c>
      <c r="N211" s="6" t="s">
        <v>23</v>
      </c>
      <c r="O211" s="1">
        <f>IF(M211="Steam",1,IF(M211="Electric",2,IF(M211="Diesel",4,IF(M211="Diesel-Electric",3,""))))</f>
        <v>4</v>
      </c>
      <c r="P211" s="1" t="s">
        <v>24</v>
      </c>
      <c r="Q211" s="1">
        <v>120</v>
      </c>
      <c r="R211" s="1">
        <v>120</v>
      </c>
      <c r="S211" s="1">
        <v>534</v>
      </c>
      <c r="T211" s="1">
        <v>3690</v>
      </c>
      <c r="U211" s="1">
        <f>IF(M211="Wagon",(SQRT(SQRT(T211/27)))*10,IF(T211="","",SQRT(SQRT(T211/27))))</f>
        <v>3.4191302906587402</v>
      </c>
      <c r="V211" s="14">
        <f>IF(I211="","",(H211*SQRT(I211)*U211-(I211*2)+2)*0.985)</f>
        <v>45.184359825203607</v>
      </c>
      <c r="W211" s="14">
        <f>IF(M211="Wagon",5*SQRT(H211),IF(M211="","",SQRT(R211*K211*SQRT(T211))/(26)))</f>
        <v>37.296555248915652</v>
      </c>
      <c r="X211" s="15">
        <f>8/Q211</f>
        <v>6.6666666666666666E-2</v>
      </c>
      <c r="Y211" s="15">
        <f>S211/10/K211</f>
        <v>0.413953488372093</v>
      </c>
    </row>
    <row r="212" spans="1:25" x14ac:dyDescent="0.25">
      <c r="A212" s="19">
        <v>7001</v>
      </c>
      <c r="B212" s="1" t="s">
        <v>636</v>
      </c>
      <c r="C212" s="1" t="s">
        <v>627</v>
      </c>
      <c r="D212" s="1" t="str">
        <f>IF(B212="","zzz",LEFT(B212,2))</f>
        <v>BR</v>
      </c>
      <c r="E212" s="1" t="s">
        <v>365</v>
      </c>
      <c r="I212" s="1">
        <v>2</v>
      </c>
      <c r="L212" s="1">
        <v>0</v>
      </c>
      <c r="M212" s="1" t="s">
        <v>374</v>
      </c>
      <c r="N212" s="1" t="s">
        <v>374</v>
      </c>
      <c r="O212" s="1">
        <f>IF(M212="Steam",1,IF(M212="Electric",2,IF(M212="Diesel",4,IF(M212="Diesel-Electric",3,""))))</f>
        <v>1</v>
      </c>
      <c r="U212" s="1" t="str">
        <f>IF(M212="Wagon",(SQRT(SQRT(T212/27)))*10,IF(T212="","",SQRT(SQRT(T212/27))))</f>
        <v/>
      </c>
      <c r="V212" s="14" t="e">
        <f>IF(I212="","",(H212*SQRT(I212)*U212-(I212*2)+2)*0.985)</f>
        <v>#VALUE!</v>
      </c>
      <c r="W212" s="14">
        <f>IF(M212="Wagon",5*SQRT(H212),IF(M212="","",SQRT(R212*K212*SQRT(T212))/(26)))</f>
        <v>0</v>
      </c>
      <c r="X212" s="15" t="e">
        <f>8/Q212</f>
        <v>#DIV/0!</v>
      </c>
      <c r="Y212" s="15" t="e">
        <f>S212/10/K212</f>
        <v>#DIV/0!</v>
      </c>
    </row>
    <row r="213" spans="1:25" x14ac:dyDescent="0.25">
      <c r="A213" s="22">
        <v>7100</v>
      </c>
      <c r="B213" s="1" t="s">
        <v>85</v>
      </c>
      <c r="C213" s="1" t="s">
        <v>860</v>
      </c>
      <c r="D213" s="1" t="str">
        <f>IF(B213="","zzz",LEFT(B213,2))</f>
        <v>BR</v>
      </c>
      <c r="E213" s="1">
        <v>71</v>
      </c>
      <c r="F213" s="1">
        <v>1958</v>
      </c>
      <c r="G213" s="1">
        <v>1977</v>
      </c>
      <c r="H213" s="1">
        <f>IF(F213="","",SQRT(F213-1828))</f>
        <v>11.401754250991379</v>
      </c>
      <c r="I213" s="1">
        <v>1</v>
      </c>
      <c r="J213" s="1">
        <v>6</v>
      </c>
      <c r="K213" s="1">
        <v>78</v>
      </c>
      <c r="L213" s="1">
        <v>0</v>
      </c>
      <c r="M213" s="1" t="s">
        <v>86</v>
      </c>
      <c r="N213" s="1" t="s">
        <v>87</v>
      </c>
      <c r="O213" s="1">
        <f>IF(M213="Steam",1,IF(M213="Electric",2,IF(M213="Diesel",4,IF(M213="Diesel-Electric",3,""))))</f>
        <v>2</v>
      </c>
      <c r="P213" s="1" t="s">
        <v>24</v>
      </c>
      <c r="Q213" s="1">
        <v>145</v>
      </c>
      <c r="R213" s="1">
        <v>145</v>
      </c>
      <c r="T213" s="1">
        <v>2300</v>
      </c>
      <c r="U213" s="1">
        <f>IF(M213="Wagon",(SQRT(SQRT(T213/27)))*10,IF(T213="","",SQRT(SQRT(T213/27))))</f>
        <v>3.0380227237315016</v>
      </c>
      <c r="V213" s="14">
        <f>IF(I213="","",(H213*SQRT(I213)*U213-(I213*2)+2)*0.985)</f>
        <v>34.119206677340344</v>
      </c>
      <c r="W213" s="14">
        <f>IF(M213="Wagon",5*SQRT(H213),IF(M213="","",SQRT(R213*K213*SQRT(T213))/(26)))</f>
        <v>28.32630411582026</v>
      </c>
      <c r="X213" s="15">
        <f>8/Q213</f>
        <v>5.5172413793103448E-2</v>
      </c>
      <c r="Y213" s="15">
        <f>S213/10/K213</f>
        <v>0</v>
      </c>
    </row>
    <row r="214" spans="1:25" x14ac:dyDescent="0.25">
      <c r="A214" s="19">
        <v>7101</v>
      </c>
      <c r="B214" s="1" t="s">
        <v>635</v>
      </c>
      <c r="C214" s="1" t="s">
        <v>628</v>
      </c>
      <c r="D214" s="1" t="str">
        <f>IF(B214="","zzz",LEFT(B214,2))</f>
        <v>BR</v>
      </c>
      <c r="E214" s="1" t="s">
        <v>365</v>
      </c>
      <c r="I214" s="1">
        <v>2</v>
      </c>
      <c r="L214" s="1">
        <v>0</v>
      </c>
      <c r="M214" s="1" t="s">
        <v>374</v>
      </c>
      <c r="N214" s="1" t="s">
        <v>374</v>
      </c>
      <c r="O214" s="1">
        <f>IF(M214="Steam",1,IF(M214="Electric",2,IF(M214="Diesel",4,IF(M214="Diesel-Electric",3,""))))</f>
        <v>1</v>
      </c>
      <c r="U214" s="1" t="str">
        <f>IF(M214="Wagon",(SQRT(SQRT(T214/27)))*10,IF(T214="","",SQRT(SQRT(T214/27))))</f>
        <v/>
      </c>
      <c r="V214" s="14" t="e">
        <f>IF(I214="","",(H214*SQRT(I214)*U214-(I214*2)+2)*0.985)</f>
        <v>#VALUE!</v>
      </c>
      <c r="W214" s="14">
        <f>IF(M214="Wagon",5*SQRT(H214),IF(M214="","",SQRT(R214*K214*SQRT(T214))/(26)))</f>
        <v>0</v>
      </c>
      <c r="X214" s="15" t="e">
        <f>8/Q214</f>
        <v>#DIV/0!</v>
      </c>
      <c r="Y214" s="15" t="e">
        <f>S214/10/K214</f>
        <v>#DIV/0!</v>
      </c>
    </row>
    <row r="215" spans="1:25" x14ac:dyDescent="0.25">
      <c r="A215" s="19">
        <v>7201</v>
      </c>
      <c r="B215" s="1" t="s">
        <v>637</v>
      </c>
      <c r="C215" s="1" t="s">
        <v>626</v>
      </c>
      <c r="D215" s="1" t="str">
        <f>IF(B215="","zzz",LEFT(B215,2))</f>
        <v>BR</v>
      </c>
      <c r="E215" s="1" t="s">
        <v>365</v>
      </c>
      <c r="F215" s="1">
        <v>1951</v>
      </c>
      <c r="H215" s="1">
        <f>IF(F215="","",SQRT(F215-1828))</f>
        <v>11.090536506409418</v>
      </c>
      <c r="I215" s="1">
        <v>2</v>
      </c>
      <c r="L215" s="1">
        <v>0</v>
      </c>
      <c r="M215" s="1" t="s">
        <v>374</v>
      </c>
      <c r="N215" s="1" t="s">
        <v>374</v>
      </c>
      <c r="O215" s="1">
        <f>IF(M215="Steam",1,IF(M215="Electric",2,IF(M215="Diesel",4,IF(M215="Diesel-Electric",3,""))))</f>
        <v>1</v>
      </c>
      <c r="T215" s="1">
        <v>1188</v>
      </c>
      <c r="U215" s="1">
        <f>IF(M215="Wagon",(SQRT(SQRT(T215/27)))*10,IF(T215="","",SQRT(SQRT(T215/27))))</f>
        <v>2.5755095769013945</v>
      </c>
      <c r="V215" s="14">
        <f>IF(I215="","",(H215*SQRT(I215)*U215-(I215*2)+2)*0.985)</f>
        <v>37.819359951040987</v>
      </c>
      <c r="W215" s="14">
        <f>IF(M215="Wagon",5*SQRT(H215),IF(M215="","",SQRT(R215*K215*SQRT(T215))/(26)))</f>
        <v>0</v>
      </c>
      <c r="X215" s="15" t="e">
        <f>8/Q215</f>
        <v>#DIV/0!</v>
      </c>
      <c r="Y215" s="15" t="e">
        <f>S215/10/K215</f>
        <v>#DIV/0!</v>
      </c>
    </row>
    <row r="216" spans="1:25" x14ac:dyDescent="0.25">
      <c r="A216" s="21">
        <v>7300</v>
      </c>
      <c r="B216" s="1" t="s">
        <v>88</v>
      </c>
      <c r="C216" s="1" t="s">
        <v>861</v>
      </c>
      <c r="D216" s="1" t="str">
        <f>IF(B216="","zzz",LEFT(B216,2))</f>
        <v>BR</v>
      </c>
      <c r="E216" s="1">
        <v>72</v>
      </c>
      <c r="F216" s="1">
        <v>1962</v>
      </c>
      <c r="G216" s="1" t="s">
        <v>32</v>
      </c>
      <c r="H216" s="1">
        <f>IF(F216="","",SQRT(F216-1828))</f>
        <v>11.575836902790225</v>
      </c>
      <c r="I216" s="1">
        <v>1</v>
      </c>
      <c r="J216" s="1">
        <v>6</v>
      </c>
      <c r="K216" s="1">
        <v>78</v>
      </c>
      <c r="L216" s="1">
        <v>0</v>
      </c>
      <c r="M216" s="1" t="s">
        <v>23</v>
      </c>
      <c r="N216" s="1" t="s">
        <v>23</v>
      </c>
      <c r="O216" s="1">
        <f>IF(M216="Steam",1,IF(M216="Electric",2,IF(M216="Diesel",4,IF(M216="Diesel-Electric",3,""))))</f>
        <v>4</v>
      </c>
      <c r="P216" s="1" t="s">
        <v>24</v>
      </c>
      <c r="Q216" s="1">
        <v>129</v>
      </c>
      <c r="R216" s="1">
        <v>129</v>
      </c>
      <c r="T216" s="1">
        <v>1420</v>
      </c>
      <c r="U216" s="1">
        <f>IF(M216="Wagon",(SQRT(SQRT(T216/27)))*10,IF(T216="","",SQRT(SQRT(T216/27))))</f>
        <v>2.6929677039017936</v>
      </c>
      <c r="V216" s="14">
        <f>IF(I216="","",(H216*SQRT(I216)*U216-(I216*2)+2)*0.985)</f>
        <v>30.705754600975915</v>
      </c>
      <c r="W216" s="14">
        <f>IF(M216="Wagon",5*SQRT(H216),IF(M216="","",SQRT(R216*K216*SQRT(T216))/(26)))</f>
        <v>23.683227925634647</v>
      </c>
      <c r="X216" s="15">
        <f>8/Q216</f>
        <v>6.2015503875968991E-2</v>
      </c>
      <c r="Y216" s="15">
        <f>S216/10/K216</f>
        <v>0</v>
      </c>
    </row>
    <row r="217" spans="1:25" x14ac:dyDescent="0.25">
      <c r="A217" s="21">
        <v>7300</v>
      </c>
      <c r="B217" s="1" t="s">
        <v>89</v>
      </c>
      <c r="C217" s="1" t="s">
        <v>861</v>
      </c>
      <c r="D217" s="1" t="str">
        <f>IF(B217="","zzz",LEFT(B217,2))</f>
        <v>BR</v>
      </c>
      <c r="E217" s="1">
        <v>72</v>
      </c>
      <c r="F217" s="1">
        <v>1962</v>
      </c>
      <c r="G217" s="1" t="s">
        <v>32</v>
      </c>
      <c r="H217" s="1">
        <f>IF(F217="","",SQRT(F217-1828))</f>
        <v>11.575836902790225</v>
      </c>
      <c r="I217" s="1">
        <v>1</v>
      </c>
      <c r="J217" s="1">
        <v>6</v>
      </c>
      <c r="K217" s="1">
        <v>78</v>
      </c>
      <c r="L217" s="1">
        <v>0</v>
      </c>
      <c r="M217" s="1" t="s">
        <v>86</v>
      </c>
      <c r="N217" s="1" t="s">
        <v>87</v>
      </c>
      <c r="O217" s="1">
        <f>IF(M217="Steam",1,IF(M217="Electric",2,IF(M217="Diesel",4,IF(M217="Diesel-Electric",3,""))))</f>
        <v>2</v>
      </c>
      <c r="P217" s="1" t="s">
        <v>24</v>
      </c>
      <c r="Q217" s="1">
        <v>129</v>
      </c>
      <c r="R217" s="1">
        <v>129</v>
      </c>
      <c r="T217" s="1">
        <v>600</v>
      </c>
      <c r="U217" s="1">
        <f>IF(M217="Wagon",(SQRT(SQRT(T217/27)))*10,IF(T217="","",SQRT(SQRT(T217/27))))</f>
        <v>2.1711852081087688</v>
      </c>
      <c r="V217" s="14">
        <f>IF(I217="","",(H217*SQRT(I217)*U217-(I217*2)+2)*0.985)</f>
        <v>24.756286566995495</v>
      </c>
      <c r="W217" s="14">
        <f>IF(M217="Wagon",5*SQRT(H217),IF(M217="","",SQRT(R217*K217*SQRT(T217))/(26)))</f>
        <v>19.094426597802844</v>
      </c>
      <c r="X217" s="15">
        <f>8/Q217</f>
        <v>6.2015503875968991E-2</v>
      </c>
      <c r="Y217" s="15">
        <f>S217/10/K217</f>
        <v>0</v>
      </c>
    </row>
    <row r="218" spans="1:25" x14ac:dyDescent="0.25">
      <c r="A218" s="19">
        <v>7301</v>
      </c>
      <c r="B218" s="1" t="s">
        <v>639</v>
      </c>
      <c r="C218" s="1" t="s">
        <v>621</v>
      </c>
      <c r="D218" s="1" t="str">
        <f>IF(B218="","zzz",LEFT(B218,2))</f>
        <v>BR</v>
      </c>
      <c r="E218" s="1" t="s">
        <v>365</v>
      </c>
      <c r="F218" s="1">
        <v>1951</v>
      </c>
      <c r="H218" s="1">
        <f>IF(F218="","",SQRT(F218-1828))</f>
        <v>11.090536506409418</v>
      </c>
      <c r="I218" s="1">
        <v>2</v>
      </c>
      <c r="M218" s="1" t="s">
        <v>374</v>
      </c>
      <c r="N218" s="1" t="s">
        <v>374</v>
      </c>
      <c r="O218" s="1">
        <f>IF(M218="Steam",1,IF(M218="Electric",2,IF(M218="Diesel",4,IF(M218="Diesel-Electric",3,""))))</f>
        <v>1</v>
      </c>
      <c r="T218" s="1">
        <v>1128</v>
      </c>
      <c r="U218" s="1">
        <f>IF(M218="Wagon",(SQRT(SQRT(T218/27)))*10,IF(T218="","",SQRT(SQRT(T218/27))))</f>
        <v>2.5423558254543703</v>
      </c>
      <c r="V218" s="14">
        <f>IF(I218="","",(H218*SQRT(I218)*U218-(I218*2)+2)*0.985)</f>
        <v>37.307163622250748</v>
      </c>
      <c r="W218" s="14">
        <f>IF(M218="Wagon",5*SQRT(H218),IF(M218="","",SQRT(R218*K218*SQRT(T218))/(26)))</f>
        <v>0</v>
      </c>
      <c r="X218" s="15" t="e">
        <f>8/Q218</f>
        <v>#DIV/0!</v>
      </c>
      <c r="Y218" s="15" t="e">
        <f>S218/10/K218</f>
        <v>#DIV/0!</v>
      </c>
    </row>
    <row r="219" spans="1:25" x14ac:dyDescent="0.25">
      <c r="A219" s="22">
        <v>7301</v>
      </c>
      <c r="B219" s="1" t="s">
        <v>90</v>
      </c>
      <c r="C219" s="1" t="s">
        <v>862</v>
      </c>
      <c r="D219" s="1" t="str">
        <f>IF(B219="","zzz",LEFT(B219,2))</f>
        <v>BR</v>
      </c>
      <c r="E219" s="1">
        <v>73</v>
      </c>
      <c r="F219" s="1">
        <v>1965</v>
      </c>
      <c r="G219" s="1" t="s">
        <v>32</v>
      </c>
      <c r="H219" s="1">
        <f>IF(F219="","",SQRT(F219-1828))</f>
        <v>11.704699910719626</v>
      </c>
      <c r="I219" s="1">
        <v>1</v>
      </c>
      <c r="J219" s="1">
        <v>6</v>
      </c>
      <c r="K219" s="1">
        <v>78</v>
      </c>
      <c r="L219" s="1">
        <v>0</v>
      </c>
      <c r="M219" s="1" t="s">
        <v>23</v>
      </c>
      <c r="N219" s="1" t="s">
        <v>23</v>
      </c>
      <c r="O219" s="1">
        <f>IF(M219="Steam",1,IF(M219="Electric",2,IF(M219="Diesel",4,IF(M219="Diesel-Electric",3,""))))</f>
        <v>4</v>
      </c>
      <c r="P219" s="1" t="s">
        <v>24</v>
      </c>
      <c r="Q219" s="1">
        <v>145</v>
      </c>
      <c r="R219" s="1">
        <v>145</v>
      </c>
      <c r="T219" s="1">
        <v>600</v>
      </c>
      <c r="U219" s="1">
        <f>IF(M219="Wagon",(SQRT(SQRT(T219/27)))*10,IF(T219="","",SQRT(SQRT(T219/27))))</f>
        <v>2.1711852081087688</v>
      </c>
      <c r="V219" s="14">
        <f>IF(I219="","",(H219*SQRT(I219)*U219-(I219*2)+2)*0.985)</f>
        <v>25.03187524183388</v>
      </c>
      <c r="W219" s="14">
        <f>IF(M219="Wagon",5*SQRT(H219),IF(M219="","",SQRT(R219*K219*SQRT(T219))/(26)))</f>
        <v>20.243973824237578</v>
      </c>
      <c r="X219" s="15">
        <f>8/Q219</f>
        <v>5.5172413793103448E-2</v>
      </c>
      <c r="Y219" s="15">
        <f>S219/10/K219</f>
        <v>0</v>
      </c>
    </row>
    <row r="220" spans="1:25" x14ac:dyDescent="0.25">
      <c r="A220" s="22">
        <v>7301</v>
      </c>
      <c r="B220" s="1" t="s">
        <v>91</v>
      </c>
      <c r="C220" s="1" t="s">
        <v>862</v>
      </c>
      <c r="D220" s="1" t="str">
        <f>IF(B220="","zzz",LEFT(B220,2))</f>
        <v>BR</v>
      </c>
      <c r="E220" s="1">
        <v>73</v>
      </c>
      <c r="F220" s="1">
        <v>1965</v>
      </c>
      <c r="G220" s="1" t="s">
        <v>32</v>
      </c>
      <c r="H220" s="1">
        <f>IF(F220="","",SQRT(F220-1828))</f>
        <v>11.704699910719626</v>
      </c>
      <c r="I220" s="1">
        <v>10</v>
      </c>
      <c r="J220" s="1">
        <v>6</v>
      </c>
      <c r="K220" s="1">
        <v>507</v>
      </c>
      <c r="L220" s="1">
        <v>0</v>
      </c>
      <c r="M220" s="1" t="s">
        <v>86</v>
      </c>
      <c r="N220" s="1" t="s">
        <v>87</v>
      </c>
      <c r="O220" s="1">
        <f>IF(M220="Steam",1,IF(M220="Electric",2,IF(M220="Diesel",4,IF(M220="Diesel-Electric",3,""))))</f>
        <v>2</v>
      </c>
      <c r="P220" s="1" t="s">
        <v>24</v>
      </c>
      <c r="Q220" s="1">
        <v>145</v>
      </c>
      <c r="R220" s="1">
        <v>145</v>
      </c>
      <c r="S220" s="1">
        <v>157</v>
      </c>
      <c r="T220" s="1">
        <v>1920</v>
      </c>
      <c r="U220" s="1">
        <f>IF(M220="Wagon",(SQRT(SQRT(T220/27)))*10,IF(T220="","",SQRT(SQRT(T220/27))))</f>
        <v>2.9039181164619086</v>
      </c>
      <c r="V220" s="14">
        <f>IF(I220="","",(H220*SQRT(I220)*U220-(I220*2)+2)*0.985)</f>
        <v>88.141942202977873</v>
      </c>
      <c r="W220" s="14">
        <f>IF(M220="Wagon",5*SQRT(H220),IF(M220="","",SQRT(R220*K220*SQRT(T220))/(26)))</f>
        <v>69.030328481725661</v>
      </c>
      <c r="X220" s="15">
        <f>8/Q220</f>
        <v>5.5172413793103448E-2</v>
      </c>
      <c r="Y220" s="15">
        <f>S220/10/K220</f>
        <v>3.0966469428007889E-2</v>
      </c>
    </row>
    <row r="221" spans="1:25" x14ac:dyDescent="0.25">
      <c r="A221" s="19">
        <v>7302</v>
      </c>
      <c r="B221" s="1" t="s">
        <v>638</v>
      </c>
      <c r="C221" s="1" t="s">
        <v>633</v>
      </c>
      <c r="D221" s="1" t="str">
        <f>IF(B221="","zzz",LEFT(B221,2))</f>
        <v>BR</v>
      </c>
      <c r="E221" s="1" t="s">
        <v>365</v>
      </c>
      <c r="M221" s="1" t="s">
        <v>374</v>
      </c>
      <c r="N221" s="1" t="s">
        <v>374</v>
      </c>
      <c r="O221" s="1">
        <f>IF(M221="Steam",1,IF(M221="Electric",2,IF(M221="Diesel",4,IF(M221="Diesel-Electric",3,""))))</f>
        <v>1</v>
      </c>
      <c r="V221" s="14"/>
      <c r="W221" s="14"/>
      <c r="X221" s="15"/>
      <c r="Y221" s="15"/>
    </row>
    <row r="222" spans="1:25" x14ac:dyDescent="0.25">
      <c r="A222" s="22">
        <v>7400</v>
      </c>
      <c r="B222" s="1" t="s">
        <v>92</v>
      </c>
      <c r="C222" s="1" t="s">
        <v>863</v>
      </c>
      <c r="D222" s="1" t="str">
        <f>IF(B222="","zzz",LEFT(B222,2))</f>
        <v>BR</v>
      </c>
      <c r="E222" s="1">
        <v>74</v>
      </c>
      <c r="F222" s="1">
        <v>1958</v>
      </c>
      <c r="G222" s="1">
        <v>1976</v>
      </c>
      <c r="H222" s="1">
        <f>IF(F222="","",SQRT(F222-1828))</f>
        <v>11.401754250991379</v>
      </c>
      <c r="I222" s="1">
        <v>1</v>
      </c>
      <c r="J222" s="1">
        <v>7</v>
      </c>
      <c r="K222" s="1">
        <v>78</v>
      </c>
      <c r="L222" s="1">
        <v>0</v>
      </c>
      <c r="M222" s="1" t="s">
        <v>23</v>
      </c>
      <c r="N222" s="1" t="s">
        <v>23</v>
      </c>
      <c r="O222" s="1">
        <f>IF(M222="Steam",1,IF(M222="Electric",2,IF(M222="Diesel",4,IF(M222="Diesel-Electric",3,""))))</f>
        <v>4</v>
      </c>
      <c r="P222" s="1" t="s">
        <v>24</v>
      </c>
      <c r="Q222" s="1">
        <v>129</v>
      </c>
      <c r="R222" s="1">
        <v>129</v>
      </c>
      <c r="T222" s="1">
        <v>650</v>
      </c>
      <c r="U222" s="1">
        <f>IF(M222="Wagon",(SQRT(SQRT(T222/27)))*10,IF(T222="","",SQRT(SQRT(T222/27))))</f>
        <v>2.2150697087510771</v>
      </c>
      <c r="V222" s="14">
        <f>IF(I222="","",(H222*SQRT(I222)*U222-(I222*2)+2)*0.985)</f>
        <v>24.876845260974907</v>
      </c>
      <c r="W222" s="14">
        <f>IF(M222="Wagon",5*SQRT(H222),IF(M222="","",SQRT(R222*K222*SQRT(T222))/(26)))</f>
        <v>19.480367591305512</v>
      </c>
      <c r="X222" s="15">
        <f>8/Q222</f>
        <v>6.2015503875968991E-2</v>
      </c>
      <c r="Y222" s="15">
        <f>S222/10/K222</f>
        <v>0</v>
      </c>
    </row>
    <row r="223" spans="1:25" x14ac:dyDescent="0.25">
      <c r="A223" s="22">
        <v>7401</v>
      </c>
      <c r="B223" s="1" t="s">
        <v>93</v>
      </c>
      <c r="C223" s="1" t="s">
        <v>863</v>
      </c>
      <c r="D223" s="1" t="str">
        <f>IF(B223="","zzz",LEFT(B223,2))</f>
        <v>BR</v>
      </c>
      <c r="E223" s="1">
        <v>74</v>
      </c>
      <c r="F223" s="1">
        <v>1958</v>
      </c>
      <c r="G223" s="1">
        <v>1976</v>
      </c>
      <c r="H223" s="1">
        <f>IF(F223="","",SQRT(F223-1828))</f>
        <v>11.401754250991379</v>
      </c>
      <c r="I223" s="1">
        <v>1</v>
      </c>
      <c r="J223" s="1">
        <v>7</v>
      </c>
      <c r="K223" s="1">
        <v>78</v>
      </c>
      <c r="L223" s="1">
        <v>0</v>
      </c>
      <c r="M223" s="1" t="s">
        <v>86</v>
      </c>
      <c r="N223" s="1" t="s">
        <v>87</v>
      </c>
      <c r="O223" s="1">
        <f>IF(M223="Steam",1,IF(M223="Electric",2,IF(M223="Diesel",4,IF(M223="Diesel-Electric",3,""))))</f>
        <v>2</v>
      </c>
      <c r="P223" s="1" t="s">
        <v>24</v>
      </c>
      <c r="Q223" s="1">
        <v>129</v>
      </c>
      <c r="R223" s="1">
        <v>129</v>
      </c>
      <c r="T223" s="1">
        <v>2300</v>
      </c>
      <c r="U223" s="1">
        <f>IF(M223="Wagon",(SQRT(SQRT(T223/27)))*10,IF(T223="","",SQRT(SQRT(T223/27))))</f>
        <v>3.0380227237315016</v>
      </c>
      <c r="V223" s="14">
        <f>IF(I223="","",(H223*SQRT(I223)*U223-(I223*2)+2)*0.985)</f>
        <v>34.119206677340344</v>
      </c>
      <c r="W223" s="14">
        <f>IF(M223="Wagon",5*SQRT(H223),IF(M223="","",SQRT(R223*K223*SQRT(T223))/(26)))</f>
        <v>26.717804489501741</v>
      </c>
      <c r="X223" s="15">
        <f>8/Q223</f>
        <v>6.2015503875968991E-2</v>
      </c>
      <c r="Y223" s="15">
        <f>S223/10/K223</f>
        <v>0</v>
      </c>
    </row>
    <row r="224" spans="1:25" x14ac:dyDescent="0.25">
      <c r="A224" s="19">
        <v>7501</v>
      </c>
      <c r="B224" s="1" t="s">
        <v>379</v>
      </c>
      <c r="C224" s="1" t="s">
        <v>624</v>
      </c>
      <c r="D224" s="1" t="str">
        <f>IF(B224="","zzz",LEFT(B224,2))</f>
        <v>BR</v>
      </c>
      <c r="E224" s="1" t="s">
        <v>365</v>
      </c>
      <c r="F224" s="1">
        <v>1951</v>
      </c>
      <c r="H224" s="1">
        <f>IF(F224="","",SQRT(F224-1828))</f>
        <v>11.090536506409418</v>
      </c>
      <c r="I224" s="1">
        <v>1</v>
      </c>
      <c r="M224" s="1" t="s">
        <v>374</v>
      </c>
      <c r="N224" s="1" t="s">
        <v>374</v>
      </c>
      <c r="O224" s="1">
        <f>IF(M224="Steam",1,IF(M224="Electric",2,IF(M224="Diesel",4,IF(M224="Diesel-Electric",3,""))))</f>
        <v>1</v>
      </c>
      <c r="T224" s="1">
        <v>1012</v>
      </c>
      <c r="U224" s="1">
        <f>IF(M224="Wagon",(SQRT(SQRT(T224/27)))*10,IF(T224="","",SQRT(SQRT(T224/27))))</f>
        <v>2.4743104371796116</v>
      </c>
      <c r="V224" s="14">
        <f>IF(I224="","",(H224*SQRT(I224)*U224-(I224*2)+2)*0.985)</f>
        <v>27.029808778254374</v>
      </c>
      <c r="W224" s="14">
        <f>IF(M224="Wagon",5*SQRT(H224),IF(M224="","",SQRT(R224*K224*SQRT(T224))/(26)))</f>
        <v>0</v>
      </c>
      <c r="X224" s="15" t="e">
        <f>8/Q224</f>
        <v>#DIV/0!</v>
      </c>
      <c r="Y224" s="15" t="e">
        <f>S224/10/K224</f>
        <v>#DIV/0!</v>
      </c>
    </row>
    <row r="225" spans="1:25" x14ac:dyDescent="0.25">
      <c r="A225" s="22">
        <v>7600</v>
      </c>
      <c r="B225" s="1" t="s">
        <v>94</v>
      </c>
      <c r="C225" s="1" t="s">
        <v>864</v>
      </c>
      <c r="D225" s="1" t="str">
        <f>IF(B225="","zzz",LEFT(B225,2))</f>
        <v>BR</v>
      </c>
      <c r="E225" s="1">
        <v>76</v>
      </c>
      <c r="F225" s="1">
        <v>1952</v>
      </c>
      <c r="G225" s="1">
        <v>1981</v>
      </c>
      <c r="H225" s="1">
        <f>IF(F225="","",SQRT(F225-1828))</f>
        <v>11.135528725660043</v>
      </c>
      <c r="I225" s="1">
        <v>1</v>
      </c>
      <c r="J225" s="1">
        <v>8</v>
      </c>
      <c r="K225" s="1">
        <v>89</v>
      </c>
      <c r="L225" s="1">
        <v>0</v>
      </c>
      <c r="M225" s="1" t="s">
        <v>86</v>
      </c>
      <c r="N225" s="1" t="s">
        <v>87</v>
      </c>
      <c r="O225" s="1">
        <f>IF(M225="Steam",1,IF(M225="Electric",2,IF(M225="Diesel",4,IF(M225="Diesel-Electric",3,""))))</f>
        <v>2</v>
      </c>
      <c r="P225" s="1" t="s">
        <v>24</v>
      </c>
      <c r="Q225" s="1">
        <v>105</v>
      </c>
      <c r="R225" s="1">
        <v>105</v>
      </c>
      <c r="T225" s="1">
        <v>1300</v>
      </c>
      <c r="U225" s="1">
        <f>IF(M225="Wagon",(SQRT(SQRT(T225/27)))*10,IF(T225="","",SQRT(SQRT(T225/27))))</f>
        <v>2.6341766578737862</v>
      </c>
      <c r="V225" s="14">
        <f>IF(I225="","",(H225*SQRT(I225)*U225-(I225*2)+2)*0.985)</f>
        <v>28.892955594583462</v>
      </c>
      <c r="W225" s="14">
        <f>IF(M225="Wagon",5*SQRT(H225),IF(M225="","",SQRT(R225*K225*SQRT(T225))/(26)))</f>
        <v>22.325548778087541</v>
      </c>
      <c r="X225" s="15">
        <f>8/Q225</f>
        <v>7.6190476190476197E-2</v>
      </c>
      <c r="Y225" s="15">
        <f>S225/10/K225</f>
        <v>0</v>
      </c>
    </row>
    <row r="226" spans="1:25" x14ac:dyDescent="0.25">
      <c r="A226" s="19">
        <v>7601</v>
      </c>
      <c r="B226" s="1" t="s">
        <v>630</v>
      </c>
      <c r="C226" s="1" t="s">
        <v>623</v>
      </c>
      <c r="D226" s="1" t="str">
        <f>IF(B226="","zzz",LEFT(B226,2))</f>
        <v>BR</v>
      </c>
      <c r="E226" s="1" t="s">
        <v>365</v>
      </c>
      <c r="F226" s="1">
        <v>1952</v>
      </c>
      <c r="G226" s="1">
        <v>1967</v>
      </c>
      <c r="H226" s="1">
        <f>IF(F226="","",SQRT(F226-1828))</f>
        <v>11.135528725660043</v>
      </c>
      <c r="I226" s="1">
        <v>2</v>
      </c>
      <c r="M226" s="1" t="s">
        <v>374</v>
      </c>
      <c r="N226" s="1" t="s">
        <v>374</v>
      </c>
      <c r="O226" s="1">
        <f>IF(M226="Steam",1,IF(M226="Electric",2,IF(M226="Diesel",4,IF(M226="Diesel-Electric",3,""))))</f>
        <v>1</v>
      </c>
      <c r="T226" s="1">
        <v>888</v>
      </c>
      <c r="U226" s="1">
        <f>IF(M226="Wagon",(SQRT(SQRT(T226/27)))*10,IF(T226="","",SQRT(SQRT(T226/27))))</f>
        <v>2.3947616815377999</v>
      </c>
      <c r="V226" s="14">
        <f>IF(I226="","",(H226*SQRT(I226)*U226-(I226*2)+2)*0.985)</f>
        <v>35.17705350351649</v>
      </c>
      <c r="W226" s="14">
        <f>IF(M226="Wagon",5*SQRT(H226),IF(M226="","",SQRT(R226*K226*SQRT(T226))/(26)))</f>
        <v>0</v>
      </c>
      <c r="X226" s="15" t="e">
        <f>8/Q226</f>
        <v>#DIV/0!</v>
      </c>
      <c r="Y226" s="15" t="e">
        <f>S226/10/K226</f>
        <v>#DIV/0!</v>
      </c>
    </row>
    <row r="227" spans="1:25" x14ac:dyDescent="0.25">
      <c r="A227" s="22">
        <v>7700</v>
      </c>
      <c r="B227" s="1" t="s">
        <v>95</v>
      </c>
      <c r="C227" s="1" t="s">
        <v>865</v>
      </c>
      <c r="D227" s="1" t="str">
        <f>IF(B227="","zzz",LEFT(B227,2))</f>
        <v>BR</v>
      </c>
      <c r="E227" s="1">
        <v>77</v>
      </c>
      <c r="F227" s="1">
        <v>1953</v>
      </c>
      <c r="G227" s="1">
        <v>1969</v>
      </c>
      <c r="H227" s="1">
        <f>IF(F227="","",SQRT(F227-1828))</f>
        <v>11.180339887498949</v>
      </c>
      <c r="I227" s="1">
        <v>1</v>
      </c>
      <c r="J227" s="1">
        <v>8</v>
      </c>
      <c r="K227" s="1">
        <v>104</v>
      </c>
      <c r="L227" s="1">
        <v>0</v>
      </c>
      <c r="M227" s="1" t="s">
        <v>86</v>
      </c>
      <c r="N227" s="1" t="s">
        <v>87</v>
      </c>
      <c r="O227" s="1">
        <f>IF(M227="Steam",1,IF(M227="Electric",2,IF(M227="Diesel",4,IF(M227="Diesel-Electric",3,""))))</f>
        <v>2</v>
      </c>
      <c r="P227" s="1" t="s">
        <v>24</v>
      </c>
      <c r="Q227" s="1">
        <v>145</v>
      </c>
      <c r="R227" s="1">
        <v>145</v>
      </c>
      <c r="T227" s="1">
        <v>2490</v>
      </c>
      <c r="U227" s="1">
        <f>IF(M227="Wagon",(SQRT(SQRT(T227/27)))*10,IF(T227="","",SQRT(SQRT(T227/27))))</f>
        <v>3.0989095168986927</v>
      </c>
      <c r="V227" s="14">
        <f>IF(I227="","",(H227*SQRT(I227)*U227-(I227*2)+2)*0.985)</f>
        <v>34.127158754339561</v>
      </c>
      <c r="W227" s="14">
        <f>IF(M227="Wagon",5*SQRT(H227),IF(M227="","",SQRT(R227*K227*SQRT(T227))/(26)))</f>
        <v>33.363926790950309</v>
      </c>
      <c r="X227" s="15">
        <f>8/Q227</f>
        <v>5.5172413793103448E-2</v>
      </c>
      <c r="Y227" s="15">
        <f>S227/10/K227</f>
        <v>0</v>
      </c>
    </row>
    <row r="228" spans="1:25" x14ac:dyDescent="0.25">
      <c r="A228" s="19">
        <v>7701</v>
      </c>
      <c r="B228" s="1" t="s">
        <v>376</v>
      </c>
      <c r="C228" s="1" t="s">
        <v>620</v>
      </c>
      <c r="D228" s="1" t="str">
        <f>IF(B228="","zzz",LEFT(B228,2))</f>
        <v>BR</v>
      </c>
      <c r="E228" s="1" t="s">
        <v>365</v>
      </c>
      <c r="F228" s="1">
        <v>1954</v>
      </c>
      <c r="H228" s="1">
        <f>IF(F228="","",SQRT(F228-1828))</f>
        <v>11.224972160321824</v>
      </c>
      <c r="I228" s="1">
        <v>2</v>
      </c>
      <c r="M228" s="1" t="s">
        <v>374</v>
      </c>
      <c r="N228" s="1" t="s">
        <v>374</v>
      </c>
      <c r="O228" s="1">
        <f>IF(M228="Steam",1,IF(M228="Electric",2,IF(M228="Diesel",4,IF(M228="Diesel-Electric",3,""))))</f>
        <v>1</v>
      </c>
      <c r="T228" s="1">
        <v>790</v>
      </c>
      <c r="U228" s="1">
        <f>IF(M228="Wagon",(SQRT(SQRT(T228/27)))*10,IF(T228="","",SQRT(SQRT(T228/27))))</f>
        <v>2.3257650062471042</v>
      </c>
      <c r="V228" s="14">
        <f>IF(I228="","",(H228*SQRT(I228)*U228-(I228*2)+2)*0.985)</f>
        <v>34.396569263732957</v>
      </c>
      <c r="W228" s="14">
        <f>IF(M228="Wagon",5*SQRT(H228),IF(M228="","",SQRT(R228*K228*SQRT(T228))/(26)))</f>
        <v>0</v>
      </c>
      <c r="X228" s="15" t="e">
        <f>8/Q228</f>
        <v>#DIV/0!</v>
      </c>
      <c r="Y228" s="15" t="e">
        <f>S228/10/K228</f>
        <v>#DIV/0!</v>
      </c>
    </row>
    <row r="229" spans="1:25" x14ac:dyDescent="0.25">
      <c r="A229" s="19">
        <v>7801</v>
      </c>
      <c r="B229" s="1" t="s">
        <v>373</v>
      </c>
      <c r="C229" s="1" t="s">
        <v>618</v>
      </c>
      <c r="D229" s="1" t="str">
        <f>IF(B229="","zzz",LEFT(B229,2))</f>
        <v>BR</v>
      </c>
      <c r="E229" s="1" t="s">
        <v>365</v>
      </c>
      <c r="F229" s="1">
        <v>1952</v>
      </c>
      <c r="H229" s="1">
        <f>IF(F229="","",SQRT(F229-1828))</f>
        <v>11.135528725660043</v>
      </c>
      <c r="I229" s="1">
        <v>2</v>
      </c>
      <c r="M229" s="1" t="s">
        <v>374</v>
      </c>
      <c r="N229" s="1" t="s">
        <v>374</v>
      </c>
      <c r="O229" s="1">
        <f>IF(M229="Steam",1,IF(M229="Electric",2,IF(M229="Diesel",4,IF(M229="Diesel-Electric",3,""))))</f>
        <v>1</v>
      </c>
      <c r="T229" s="1">
        <v>636</v>
      </c>
      <c r="U229" s="1">
        <f>IF(M229="Wagon",(SQRT(SQRT(T229/27)))*10,IF(T229="","",SQRT(SQRT(T229/27))))</f>
        <v>2.2030448458562253</v>
      </c>
      <c r="V229" s="14">
        <f>IF(I229="","",(H229*SQRT(I229)*U229-(I229*2)+2)*0.985)</f>
        <v>32.203181152253919</v>
      </c>
      <c r="W229" s="14">
        <f>IF(M229="Wagon",5*SQRT(H229),IF(M229="","",SQRT(R229*K229*SQRT(T229))/(26)))</f>
        <v>0</v>
      </c>
      <c r="X229" s="15" t="e">
        <f>8/Q229</f>
        <v>#DIV/0!</v>
      </c>
      <c r="Y229" s="15" t="e">
        <f>S229/10/K229</f>
        <v>#DIV/0!</v>
      </c>
    </row>
    <row r="230" spans="1:25" x14ac:dyDescent="0.25">
      <c r="A230" s="22">
        <v>8000</v>
      </c>
      <c r="B230" s="1" t="s">
        <v>332</v>
      </c>
      <c r="C230" s="1" t="s">
        <v>866</v>
      </c>
      <c r="D230" s="1" t="str">
        <f>IF(B230="","zzz",LEFT(B230,2))</f>
        <v>BR</v>
      </c>
      <c r="E230" s="1">
        <v>800</v>
      </c>
      <c r="F230" s="1">
        <v>2017</v>
      </c>
      <c r="G230" s="1" t="s">
        <v>32</v>
      </c>
      <c r="H230" s="1">
        <f>IF(F230="","",SQRT(F230-1828))</f>
        <v>13.74772708486752</v>
      </c>
      <c r="I230" s="1">
        <v>5</v>
      </c>
      <c r="K230" s="1">
        <v>221</v>
      </c>
      <c r="L230" s="1">
        <v>283</v>
      </c>
      <c r="M230" s="1" t="s">
        <v>23</v>
      </c>
      <c r="N230" s="1" t="s">
        <v>23</v>
      </c>
      <c r="O230" s="1">
        <f>IF(M230="Steam",1,IF(M230="Electric",2,IF(M230="Diesel",4,IF(M230="Diesel-Electric",3,""))))</f>
        <v>4</v>
      </c>
      <c r="Q230" s="1">
        <v>160</v>
      </c>
      <c r="R230" s="1">
        <v>160</v>
      </c>
      <c r="S230" s="1">
        <v>200</v>
      </c>
      <c r="T230" s="1">
        <v>2250</v>
      </c>
      <c r="U230" s="1">
        <f>IF(M230="Wagon",(SQRT(SQRT(T230/27)))*10,IF(T230="","",SQRT(SQRT(T230/27))))</f>
        <v>3.0213753973567683</v>
      </c>
      <c r="V230" s="14">
        <f>IF(I230="","",(H230*SQRT(I230)*U230-(I230*2)+2)*0.985)</f>
        <v>83.606460004190438</v>
      </c>
      <c r="W230" s="14">
        <f>IF(M230="Wagon",5*SQRT(H230),IF(M230="","",SQRT(R230*K230*SQRT(T230))/(26)))</f>
        <v>49.811361179891996</v>
      </c>
      <c r="X230" s="15">
        <f>8/Q230</f>
        <v>0.05</v>
      </c>
      <c r="Y230" s="15">
        <f>S230/10/K230</f>
        <v>9.0497737556561084E-2</v>
      </c>
    </row>
    <row r="231" spans="1:25" x14ac:dyDescent="0.25">
      <c r="A231" s="22">
        <v>8000</v>
      </c>
      <c r="B231" s="1" t="s">
        <v>333</v>
      </c>
      <c r="C231" s="1" t="s">
        <v>866</v>
      </c>
      <c r="D231" s="1" t="str">
        <f>IF(B231="","zzz",LEFT(B231,2))</f>
        <v>BR</v>
      </c>
      <c r="E231" s="1">
        <v>800</v>
      </c>
      <c r="F231" s="1">
        <v>2017</v>
      </c>
      <c r="G231" s="1" t="s">
        <v>32</v>
      </c>
      <c r="H231" s="1">
        <f>IF(F231="","",SQRT(F231-1828))</f>
        <v>13.74772708486752</v>
      </c>
      <c r="I231" s="1">
        <v>5</v>
      </c>
      <c r="K231" s="1">
        <v>221</v>
      </c>
      <c r="L231" s="1">
        <v>283</v>
      </c>
      <c r="M231" s="1" t="s">
        <v>86</v>
      </c>
      <c r="N231" s="5" t="s">
        <v>97</v>
      </c>
      <c r="O231" s="1">
        <f>IF(M231="Steam",1,IF(M231="Electric",2,IF(M231="Diesel",4,IF(M231="Diesel-Electric",3,""))))</f>
        <v>2</v>
      </c>
      <c r="Q231" s="1">
        <v>200</v>
      </c>
      <c r="R231" s="1">
        <v>225</v>
      </c>
      <c r="S231" s="1">
        <v>200</v>
      </c>
      <c r="T231" s="1">
        <v>2250</v>
      </c>
      <c r="U231" s="1">
        <f>IF(M231="Wagon",(SQRT(SQRT(T231/27)))*10,IF(T231="","",SQRT(SQRT(T231/27))))</f>
        <v>3.0213753973567683</v>
      </c>
      <c r="V231" s="14">
        <f>IF(I231="","",(H231*SQRT(I231)*U231-(I231*2)+2)*0.985)</f>
        <v>83.606460004190438</v>
      </c>
      <c r="W231" s="14">
        <f>IF(M231="Wagon",5*SQRT(H231),IF(M231="","",SQRT(R231*K231*SQRT(T231))/(26)))</f>
        <v>59.069008005656585</v>
      </c>
      <c r="X231" s="15">
        <f>8/Q231</f>
        <v>0.04</v>
      </c>
      <c r="Y231" s="15">
        <f>S231/10/K231</f>
        <v>9.0497737556561084E-2</v>
      </c>
    </row>
    <row r="232" spans="1:25" x14ac:dyDescent="0.25">
      <c r="A232" s="22">
        <v>8001</v>
      </c>
      <c r="B232" s="1" t="s">
        <v>334</v>
      </c>
      <c r="C232" s="1" t="s">
        <v>867</v>
      </c>
      <c r="D232" s="1" t="str">
        <f>IF(B232="","zzz",LEFT(B232,2))</f>
        <v>BR</v>
      </c>
      <c r="E232" s="1">
        <v>800</v>
      </c>
      <c r="F232" s="1">
        <v>2017</v>
      </c>
      <c r="G232" s="1" t="s">
        <v>32</v>
      </c>
      <c r="H232" s="1">
        <f>IF(F232="","",SQRT(F232-1828))</f>
        <v>13.74772708486752</v>
      </c>
      <c r="I232" s="1">
        <v>9</v>
      </c>
      <c r="K232" s="1">
        <v>398</v>
      </c>
      <c r="L232" s="1">
        <v>510</v>
      </c>
      <c r="M232" s="1" t="s">
        <v>23</v>
      </c>
      <c r="N232" s="1" t="s">
        <v>23</v>
      </c>
      <c r="O232" s="1">
        <f>IF(M232="Steam",1,IF(M232="Electric",2,IF(M232="Diesel",4,IF(M232="Diesel-Electric",3,""))))</f>
        <v>4</v>
      </c>
      <c r="Q232" s="1">
        <v>160</v>
      </c>
      <c r="R232" s="1">
        <v>160</v>
      </c>
      <c r="T232" s="1">
        <v>5250</v>
      </c>
      <c r="U232" s="1">
        <f>IF(M232="Wagon",(SQRT(SQRT(T232/27)))*10,IF(T232="","",SQRT(SQRT(T232/27))))</f>
        <v>3.7342112655242108</v>
      </c>
      <c r="V232" s="14">
        <f>IF(I232="","",(H232*SQRT(I232)*U232-(I232*2)+2)*0.985)</f>
        <v>135.94059078598892</v>
      </c>
      <c r="W232" s="14">
        <f>IF(M232="Wagon",5*SQRT(H232),IF(M232="","",SQRT(R232*K232*SQRT(T232))/(26)))</f>
        <v>82.616730722333855</v>
      </c>
      <c r="X232" s="15">
        <f>8/Q232</f>
        <v>0.05</v>
      </c>
      <c r="Y232" s="15">
        <f>S232/10/K232</f>
        <v>0</v>
      </c>
    </row>
    <row r="233" spans="1:25" x14ac:dyDescent="0.25">
      <c r="A233" s="22">
        <v>8001</v>
      </c>
      <c r="B233" s="1" t="s">
        <v>335</v>
      </c>
      <c r="C233" s="1" t="s">
        <v>867</v>
      </c>
      <c r="D233" s="1" t="str">
        <f>IF(B233="","zzz",LEFT(B233,2))</f>
        <v>BR</v>
      </c>
      <c r="E233" s="1">
        <v>800</v>
      </c>
      <c r="F233" s="1">
        <v>2017</v>
      </c>
      <c r="G233" s="1" t="s">
        <v>32</v>
      </c>
      <c r="H233" s="1">
        <f>IF(F233="","",SQRT(F233-1828))</f>
        <v>13.74772708486752</v>
      </c>
      <c r="I233" s="1">
        <v>9</v>
      </c>
      <c r="K233" s="1">
        <v>398</v>
      </c>
      <c r="L233" s="1">
        <v>510</v>
      </c>
      <c r="M233" s="1" t="s">
        <v>86</v>
      </c>
      <c r="N233" s="5" t="s">
        <v>97</v>
      </c>
      <c r="O233" s="1">
        <f>IF(M233="Steam",1,IF(M233="Electric",2,IF(M233="Diesel",4,IF(M233="Diesel-Electric",3,""))))</f>
        <v>2</v>
      </c>
      <c r="Q233" s="1">
        <v>200</v>
      </c>
      <c r="R233" s="1">
        <v>225</v>
      </c>
      <c r="T233" s="1">
        <v>5250</v>
      </c>
      <c r="U233" s="1">
        <f>IF(M233="Wagon",(SQRT(SQRT(T233/27)))*10,IF(T233="","",SQRT(SQRT(T233/27))))</f>
        <v>3.7342112655242108</v>
      </c>
      <c r="V233" s="14">
        <f>IF(I233="","",(H233*SQRT(I233)*U233-(I233*2)+2)*0.985)</f>
        <v>135.94059078598892</v>
      </c>
      <c r="W233" s="14">
        <f>IF(M233="Wagon",5*SQRT(H233),IF(M233="","",SQRT(R233*K233*SQRT(T233))/(26)))</f>
        <v>97.971390719768607</v>
      </c>
      <c r="X233" s="15">
        <f>8/Q233</f>
        <v>0.04</v>
      </c>
      <c r="Y233" s="15">
        <f>S233/10/K233</f>
        <v>0</v>
      </c>
    </row>
    <row r="234" spans="1:25" x14ac:dyDescent="0.25">
      <c r="A234" s="22">
        <v>8002</v>
      </c>
      <c r="B234" s="1" t="s">
        <v>336</v>
      </c>
      <c r="C234" s="1" t="s">
        <v>868</v>
      </c>
      <c r="D234" s="1" t="str">
        <f>IF(B234="","zzz",LEFT(B234,2))</f>
        <v>BR</v>
      </c>
      <c r="E234" s="1">
        <v>800</v>
      </c>
      <c r="F234" s="1">
        <v>2017</v>
      </c>
      <c r="G234" s="1" t="s">
        <v>32</v>
      </c>
      <c r="H234" s="1">
        <f>IF(F234="","",SQRT(F234-1828))</f>
        <v>13.74772708486752</v>
      </c>
      <c r="I234" s="1">
        <v>5</v>
      </c>
      <c r="K234" s="1">
        <v>221</v>
      </c>
      <c r="L234" s="1">
        <v>283</v>
      </c>
      <c r="M234" s="1" t="s">
        <v>23</v>
      </c>
      <c r="N234" s="1" t="s">
        <v>23</v>
      </c>
      <c r="O234" s="1">
        <f>IF(M234="Steam",1,IF(M234="Electric",2,IF(M234="Diesel",4,IF(M234="Diesel-Electric",3,""))))</f>
        <v>4</v>
      </c>
      <c r="Q234" s="1">
        <v>160</v>
      </c>
      <c r="R234" s="1">
        <v>160</v>
      </c>
      <c r="T234" s="1">
        <v>2250</v>
      </c>
      <c r="U234" s="1">
        <f>IF(M234="Wagon",(SQRT(SQRT(T234/27)))*10,IF(T234="","",SQRT(SQRT(T234/27))))</f>
        <v>3.0213753973567683</v>
      </c>
      <c r="V234" s="14">
        <f>IF(I234="","",(H234*SQRT(I234)*U234-(I234*2)+2)*0.985)</f>
        <v>83.606460004190438</v>
      </c>
      <c r="W234" s="14">
        <f>IF(M234="Wagon",5*SQRT(H234),IF(M234="","",SQRT(R234*K234*SQRT(T234))/(26)))</f>
        <v>49.811361179891996</v>
      </c>
      <c r="X234" s="15">
        <f>8/Q234</f>
        <v>0.05</v>
      </c>
      <c r="Y234" s="15">
        <f>S234/10/K234</f>
        <v>0</v>
      </c>
    </row>
    <row r="235" spans="1:25" x14ac:dyDescent="0.25">
      <c r="A235" s="22">
        <v>8002</v>
      </c>
      <c r="B235" s="1" t="s">
        <v>337</v>
      </c>
      <c r="C235" s="1" t="s">
        <v>868</v>
      </c>
      <c r="D235" s="1" t="str">
        <f>IF(B235="","zzz",LEFT(B235,2))</f>
        <v>BR</v>
      </c>
      <c r="E235" s="1">
        <v>800</v>
      </c>
      <c r="F235" s="1">
        <v>2017</v>
      </c>
      <c r="G235" s="1" t="s">
        <v>32</v>
      </c>
      <c r="H235" s="1">
        <f>IF(F235="","",SQRT(F235-1828))</f>
        <v>13.74772708486752</v>
      </c>
      <c r="I235" s="1">
        <v>5</v>
      </c>
      <c r="K235" s="1">
        <v>221</v>
      </c>
      <c r="L235" s="1">
        <v>283</v>
      </c>
      <c r="M235" s="1" t="s">
        <v>86</v>
      </c>
      <c r="N235" s="5" t="s">
        <v>97</v>
      </c>
      <c r="O235" s="1">
        <f>IF(M235="Steam",1,IF(M235="Electric",2,IF(M235="Diesel",4,IF(M235="Diesel-Electric",3,""))))</f>
        <v>2</v>
      </c>
      <c r="Q235" s="1">
        <v>200</v>
      </c>
      <c r="R235" s="1">
        <v>225</v>
      </c>
      <c r="T235" s="1">
        <v>2250</v>
      </c>
      <c r="U235" s="1">
        <f>IF(M235="Wagon",(SQRT(SQRT(T235/27)))*10,IF(T235="","",SQRT(SQRT(T235/27))))</f>
        <v>3.0213753973567683</v>
      </c>
      <c r="V235" s="14">
        <f>IF(I235="","",(H235*SQRT(I235)*U235-(I235*2)+2)*0.985)</f>
        <v>83.606460004190438</v>
      </c>
      <c r="W235" s="14">
        <f>IF(M235="Wagon",5*SQRT(H235),IF(M235="","",SQRT(R235*K235*SQRT(T235))/(26)))</f>
        <v>59.069008005656585</v>
      </c>
      <c r="X235" s="15">
        <f>8/Q235</f>
        <v>0.04</v>
      </c>
      <c r="Y235" s="15">
        <f>S235/10/K235</f>
        <v>0</v>
      </c>
    </row>
    <row r="236" spans="1:25" x14ac:dyDescent="0.25">
      <c r="A236" s="19">
        <v>8008</v>
      </c>
      <c r="B236" s="1" t="s">
        <v>378</v>
      </c>
      <c r="C236" s="1" t="s">
        <v>625</v>
      </c>
      <c r="D236" s="1" t="str">
        <f>IF(B236="","zzz",LEFT(B236,2))</f>
        <v>BR</v>
      </c>
      <c r="E236" s="1" t="s">
        <v>365</v>
      </c>
      <c r="V236" s="14"/>
      <c r="W236" s="14"/>
      <c r="X236" s="15"/>
      <c r="Y236" s="15"/>
    </row>
    <row r="237" spans="1:25" x14ac:dyDescent="0.25">
      <c r="A237" s="22">
        <v>8009</v>
      </c>
      <c r="B237" s="1" t="s">
        <v>96</v>
      </c>
      <c r="C237" s="1" t="s">
        <v>869</v>
      </c>
      <c r="D237" s="1" t="str">
        <f>IF(B237="","zzz",LEFT(B237,2))</f>
        <v>BR</v>
      </c>
      <c r="E237" s="1">
        <v>80</v>
      </c>
      <c r="F237" s="1">
        <v>1958</v>
      </c>
      <c r="G237" s="1">
        <v>1961</v>
      </c>
      <c r="H237" s="1">
        <f>IF(F237="","",SQRT(F237-1828))</f>
        <v>11.401754250991379</v>
      </c>
      <c r="I237" s="1">
        <v>1</v>
      </c>
      <c r="J237" s="1">
        <v>7</v>
      </c>
      <c r="K237" s="1">
        <v>111</v>
      </c>
      <c r="L237" s="1">
        <v>0</v>
      </c>
      <c r="M237" s="1" t="s">
        <v>86</v>
      </c>
      <c r="N237" s="5" t="s">
        <v>97</v>
      </c>
      <c r="O237" s="1">
        <f>IF(M237="Steam",1,IF(M237="Electric",2,IF(M237="Diesel",4,IF(M237="Diesel-Electric",3,""))))</f>
        <v>2</v>
      </c>
      <c r="P237" s="1" t="s">
        <v>24</v>
      </c>
      <c r="Q237" s="1">
        <v>145</v>
      </c>
      <c r="R237" s="1">
        <v>145</v>
      </c>
      <c r="T237" s="1">
        <v>2500</v>
      </c>
      <c r="U237" s="1">
        <f>IF(M237="Wagon",(SQRT(SQRT(T237/27)))*10,IF(T237="","",SQRT(SQRT(T237/27))))</f>
        <v>3.1020161970069986</v>
      </c>
      <c r="V237" s="14">
        <f>IF(I237="","",(H237*SQRT(I237)*U237-(I237*2)+2)*0.985)</f>
        <v>34.837899965455627</v>
      </c>
      <c r="W237" s="14">
        <f>IF(M237="Wagon",5*SQRT(H237),IF(M237="","",SQRT(R237*K237*SQRT(T237))/(26)))</f>
        <v>34.503022764413799</v>
      </c>
      <c r="X237" s="15">
        <f>8/Q237</f>
        <v>5.5172413793103448E-2</v>
      </c>
      <c r="Y237" s="15">
        <f>S237/10/K237</f>
        <v>0</v>
      </c>
    </row>
    <row r="238" spans="1:25" x14ac:dyDescent="0.25">
      <c r="A238" s="22">
        <v>8010</v>
      </c>
      <c r="B238" s="1" t="s">
        <v>338</v>
      </c>
      <c r="C238" s="1" t="s">
        <v>870</v>
      </c>
      <c r="D238" s="1" t="str">
        <f>IF(B238="","zzz",LEFT(B238,2))</f>
        <v>BR</v>
      </c>
      <c r="E238" s="1">
        <v>801</v>
      </c>
      <c r="F238" s="1">
        <v>2017</v>
      </c>
      <c r="G238" s="1" t="s">
        <v>32</v>
      </c>
      <c r="H238" s="1">
        <f>IF(F238="","",SQRT(F238-1828))</f>
        <v>13.74772708486752</v>
      </c>
      <c r="I238" s="1">
        <v>9</v>
      </c>
      <c r="K238" s="1">
        <v>398</v>
      </c>
      <c r="L238" s="1">
        <v>510</v>
      </c>
      <c r="M238" s="1" t="s">
        <v>86</v>
      </c>
      <c r="N238" s="5" t="s">
        <v>97</v>
      </c>
      <c r="O238" s="1">
        <f>IF(M238="Steam",1,IF(M238="Electric",2,IF(M238="Diesel",4,IF(M238="Diesel-Electric",3,""))))</f>
        <v>2</v>
      </c>
      <c r="Q238" s="1">
        <v>200</v>
      </c>
      <c r="R238" s="1">
        <v>225</v>
      </c>
      <c r="T238" s="1">
        <v>5250</v>
      </c>
      <c r="U238" s="1">
        <f>IF(M238="Wagon",(SQRT(SQRT(T238/27)))*10,IF(T238="","",SQRT(SQRT(T238/27))))</f>
        <v>3.7342112655242108</v>
      </c>
      <c r="V238" s="14">
        <f>IF(I238="","",(H238*SQRT(I238)*U238-(I238*2)+2)*0.985)</f>
        <v>135.94059078598892</v>
      </c>
      <c r="W238" s="14">
        <f>IF(M238="Wagon",5*SQRT(H238),IF(M238="","",SQRT(R238*K238*SQRT(T238))/(26)))</f>
        <v>97.971390719768607</v>
      </c>
      <c r="X238" s="15">
        <f>8/Q238</f>
        <v>0.04</v>
      </c>
      <c r="Y238" s="15">
        <f>S238/10/K238</f>
        <v>0</v>
      </c>
    </row>
    <row r="239" spans="1:25" x14ac:dyDescent="0.25">
      <c r="A239" s="22">
        <v>8011</v>
      </c>
      <c r="B239" s="1" t="s">
        <v>339</v>
      </c>
      <c r="C239" s="1" t="s">
        <v>871</v>
      </c>
      <c r="D239" s="1" t="str">
        <f>IF(B239="","zzz",LEFT(B239,2))</f>
        <v>BR</v>
      </c>
      <c r="E239" s="1">
        <v>801</v>
      </c>
      <c r="F239" s="1">
        <v>2017</v>
      </c>
      <c r="G239" s="1" t="s">
        <v>32</v>
      </c>
      <c r="H239" s="1">
        <f>IF(F239="","",SQRT(F239-1828))</f>
        <v>13.74772708486752</v>
      </c>
      <c r="I239" s="1">
        <v>5</v>
      </c>
      <c r="K239" s="1">
        <v>221</v>
      </c>
      <c r="L239" s="1">
        <v>283</v>
      </c>
      <c r="M239" s="1" t="s">
        <v>86</v>
      </c>
      <c r="N239" s="5" t="s">
        <v>97</v>
      </c>
      <c r="O239" s="1">
        <f>IF(M239="Steam",1,IF(M239="Electric",2,IF(M239="Diesel",4,IF(M239="Diesel-Electric",3,""))))</f>
        <v>2</v>
      </c>
      <c r="Q239" s="1">
        <v>200</v>
      </c>
      <c r="R239" s="1">
        <v>225</v>
      </c>
      <c r="T239" s="1">
        <v>2250</v>
      </c>
      <c r="U239" s="1">
        <f>IF(M239="Wagon",(SQRT(SQRT(T239/27)))*10,IF(T239="","",SQRT(SQRT(T239/27))))</f>
        <v>3.0213753973567683</v>
      </c>
      <c r="V239" s="14">
        <f>IF(I239="","",(H239*SQRT(I239)*U239-(I239*2)+2)*0.985)</f>
        <v>83.606460004190438</v>
      </c>
      <c r="W239" s="14">
        <f>IF(M239="Wagon",5*SQRT(H239),IF(M239="","",SQRT(R239*K239*SQRT(T239))/(26)))</f>
        <v>59.069008005656585</v>
      </c>
      <c r="X239" s="15">
        <f>8/Q239</f>
        <v>0.04</v>
      </c>
      <c r="Y239" s="15">
        <f>S239/10/K239</f>
        <v>0</v>
      </c>
    </row>
    <row r="240" spans="1:25" x14ac:dyDescent="0.25">
      <c r="A240" s="22">
        <v>8012</v>
      </c>
      <c r="B240" s="1" t="s">
        <v>340</v>
      </c>
      <c r="C240" s="1" t="s">
        <v>872</v>
      </c>
      <c r="D240" s="1" t="str">
        <f>IF(B240="","zzz",LEFT(B240,2))</f>
        <v>BR</v>
      </c>
      <c r="E240" s="1">
        <v>801</v>
      </c>
      <c r="F240" s="1">
        <v>2017</v>
      </c>
      <c r="G240" s="1" t="s">
        <v>32</v>
      </c>
      <c r="H240" s="1">
        <f>IF(F240="","",SQRT(F240-1828))</f>
        <v>13.74772708486752</v>
      </c>
      <c r="I240" s="1">
        <v>9</v>
      </c>
      <c r="K240" s="1">
        <v>398</v>
      </c>
      <c r="L240" s="1">
        <v>510</v>
      </c>
      <c r="M240" s="1" t="s">
        <v>86</v>
      </c>
      <c r="N240" s="5" t="s">
        <v>97</v>
      </c>
      <c r="O240" s="1">
        <f>IF(M240="Steam",1,IF(M240="Electric",2,IF(M240="Diesel",4,IF(M240="Diesel-Electric",3,""))))</f>
        <v>2</v>
      </c>
      <c r="Q240" s="1">
        <v>200</v>
      </c>
      <c r="R240" s="1">
        <v>225</v>
      </c>
      <c r="T240" s="1">
        <v>5250</v>
      </c>
      <c r="U240" s="1">
        <f>IF(M240="Wagon",(SQRT(SQRT(T240/27)))*10,IF(T240="","",SQRT(SQRT(T240/27))))</f>
        <v>3.7342112655242108</v>
      </c>
      <c r="V240" s="14">
        <f>IF(I240="","",(H240*SQRT(I240)*U240-(I240*2)+2)*0.985)</f>
        <v>135.94059078598892</v>
      </c>
      <c r="W240" s="14">
        <f>IF(M240="Wagon",5*SQRT(H240),IF(M240="","",SQRT(R240*K240*SQRT(T240))/(26)))</f>
        <v>97.971390719768607</v>
      </c>
      <c r="X240" s="15">
        <f>8/Q240</f>
        <v>0.04</v>
      </c>
      <c r="Y240" s="15">
        <f>S240/10/K240</f>
        <v>0</v>
      </c>
    </row>
    <row r="241" spans="1:25" x14ac:dyDescent="0.25">
      <c r="A241" s="22">
        <v>8020</v>
      </c>
      <c r="B241" s="1" t="s">
        <v>341</v>
      </c>
      <c r="C241" s="1" t="s">
        <v>873</v>
      </c>
      <c r="D241" s="1" t="str">
        <f>IF(B241="","zzz",LEFT(B241,2))</f>
        <v>BR</v>
      </c>
      <c r="E241" s="1">
        <v>802</v>
      </c>
      <c r="F241" s="1">
        <v>2017</v>
      </c>
      <c r="G241" s="1" t="s">
        <v>32</v>
      </c>
      <c r="H241" s="1">
        <f>IF(F241="","",SQRT(F241-1828))</f>
        <v>13.74772708486752</v>
      </c>
      <c r="I241" s="1">
        <v>5</v>
      </c>
      <c r="K241" s="1">
        <v>221</v>
      </c>
      <c r="L241" s="1">
        <v>283</v>
      </c>
      <c r="M241" s="1" t="s">
        <v>23</v>
      </c>
      <c r="N241" s="1" t="s">
        <v>23</v>
      </c>
      <c r="O241" s="1">
        <f>IF(M241="Steam",1,IF(M241="Electric",2,IF(M241="Diesel",4,IF(M241="Diesel-Electric",3,""))))</f>
        <v>4</v>
      </c>
      <c r="Q241" s="1">
        <v>160</v>
      </c>
      <c r="R241" s="1">
        <v>160</v>
      </c>
      <c r="T241" s="1">
        <v>2820</v>
      </c>
      <c r="U241" s="1">
        <f>IF(M241="Wagon",(SQRT(SQRT(T241/27)))*10,IF(T241="","",SQRT(SQRT(T241/27))))</f>
        <v>3.1968432050754791</v>
      </c>
      <c r="V241" s="14">
        <f>IF(I241="","",(H241*SQRT(I241)*U241-(I241*2)+2)*0.985)</f>
        <v>88.91957951490221</v>
      </c>
      <c r="W241" s="14">
        <f>IF(M241="Wagon",5*SQRT(H241),IF(M241="","",SQRT(R241*K241*SQRT(T241))/(26)))</f>
        <v>52.704179580864924</v>
      </c>
      <c r="X241" s="15">
        <f>8/Q241</f>
        <v>0.05</v>
      </c>
      <c r="Y241" s="15">
        <f>S241/10/K241</f>
        <v>0</v>
      </c>
    </row>
    <row r="242" spans="1:25" x14ac:dyDescent="0.25">
      <c r="A242" s="22">
        <v>8020</v>
      </c>
      <c r="B242" s="1" t="s">
        <v>342</v>
      </c>
      <c r="C242" s="1" t="s">
        <v>873</v>
      </c>
      <c r="D242" s="1" t="str">
        <f>IF(B242="","zzz",LEFT(B242,2))</f>
        <v>BR</v>
      </c>
      <c r="E242" s="1">
        <v>802</v>
      </c>
      <c r="F242" s="1">
        <v>2017</v>
      </c>
      <c r="G242" s="1" t="s">
        <v>32</v>
      </c>
      <c r="H242" s="1">
        <f>IF(F242="","",SQRT(F242-1828))</f>
        <v>13.74772708486752</v>
      </c>
      <c r="I242" s="1">
        <v>5</v>
      </c>
      <c r="K242" s="1">
        <v>221</v>
      </c>
      <c r="L242" s="1">
        <v>283</v>
      </c>
      <c r="M242" s="1" t="s">
        <v>86</v>
      </c>
      <c r="N242" s="5" t="s">
        <v>97</v>
      </c>
      <c r="O242" s="1">
        <f>IF(M242="Steam",1,IF(M242="Electric",2,IF(M242="Diesel",4,IF(M242="Diesel-Electric",3,""))))</f>
        <v>2</v>
      </c>
      <c r="Q242" s="1">
        <v>200</v>
      </c>
      <c r="R242" s="1">
        <v>225</v>
      </c>
      <c r="T242" s="1">
        <v>2820</v>
      </c>
      <c r="U242" s="1">
        <f>IF(M242="Wagon",(SQRT(SQRT(T242/27)))*10,IF(T242="","",SQRT(SQRT(T242/27))))</f>
        <v>3.1968432050754791</v>
      </c>
      <c r="V242" s="14">
        <f>IF(I242="","",(H242*SQRT(I242)*U242-(I242*2)+2)*0.985)</f>
        <v>88.91957951490221</v>
      </c>
      <c r="W242" s="14">
        <f>IF(M242="Wagon",5*SQRT(H242),IF(M242="","",SQRT(R242*K242*SQRT(T242))/(26)))</f>
        <v>62.499468632276844</v>
      </c>
      <c r="X242" s="15">
        <f>8/Q242</f>
        <v>0.04</v>
      </c>
      <c r="Y242" s="15">
        <f>S242/10/K242</f>
        <v>0</v>
      </c>
    </row>
    <row r="243" spans="1:25" x14ac:dyDescent="0.25">
      <c r="A243" s="22">
        <v>8021</v>
      </c>
      <c r="B243" s="1" t="s">
        <v>343</v>
      </c>
      <c r="C243" s="1" t="s">
        <v>874</v>
      </c>
      <c r="D243" s="1" t="str">
        <f>IF(B243="","zzz",LEFT(B243,2))</f>
        <v>BR</v>
      </c>
      <c r="E243" s="1">
        <v>802</v>
      </c>
      <c r="F243" s="1">
        <v>2017</v>
      </c>
      <c r="G243" s="1" t="s">
        <v>32</v>
      </c>
      <c r="H243" s="1">
        <f>IF(F243="","",SQRT(F243-1828))</f>
        <v>13.74772708486752</v>
      </c>
      <c r="I243" s="1">
        <v>9</v>
      </c>
      <c r="K243" s="1">
        <v>398</v>
      </c>
      <c r="L243" s="1">
        <v>510</v>
      </c>
      <c r="M243" s="1" t="s">
        <v>23</v>
      </c>
      <c r="N243" s="1" t="s">
        <v>23</v>
      </c>
      <c r="O243" s="1">
        <f>IF(M243="Steam",1,IF(M243="Electric",2,IF(M243="Diesel",4,IF(M243="Diesel-Electric",3,""))))</f>
        <v>4</v>
      </c>
      <c r="Q243" s="1">
        <v>160</v>
      </c>
      <c r="R243" s="1">
        <v>160</v>
      </c>
      <c r="T243" s="1">
        <v>6580</v>
      </c>
      <c r="U243" s="1">
        <f>IF(M243="Wagon",(SQRT(SQRT(T243/27)))*10,IF(T243="","",SQRT(SQRT(T243/27))))</f>
        <v>3.951077354025915</v>
      </c>
      <c r="V243" s="14">
        <f>IF(I243="","",(H243*SQRT(I243)*U243-(I243*2)+2)*0.985)</f>
        <v>144.75067447110061</v>
      </c>
      <c r="W243" s="14">
        <f>IF(M243="Wagon",5*SQRT(H243),IF(M243="","",SQRT(R243*K243*SQRT(T243))/(26)))</f>
        <v>87.414736502554746</v>
      </c>
      <c r="X243" s="15">
        <f>8/Q243</f>
        <v>0.05</v>
      </c>
      <c r="Y243" s="15">
        <f>S243/10/K243</f>
        <v>0</v>
      </c>
    </row>
    <row r="244" spans="1:25" x14ac:dyDescent="0.25">
      <c r="A244" s="22">
        <v>8021</v>
      </c>
      <c r="B244" s="1" t="s">
        <v>344</v>
      </c>
      <c r="C244" s="1" t="s">
        <v>874</v>
      </c>
      <c r="D244" s="1" t="str">
        <f>IF(B244="","zzz",LEFT(B244,2))</f>
        <v>BR</v>
      </c>
      <c r="E244" s="1">
        <v>802</v>
      </c>
      <c r="F244" s="1">
        <v>2017</v>
      </c>
      <c r="G244" s="1" t="s">
        <v>32</v>
      </c>
      <c r="H244" s="1">
        <f>IF(F244="","",SQRT(F244-1828))</f>
        <v>13.74772708486752</v>
      </c>
      <c r="I244" s="1">
        <v>9</v>
      </c>
      <c r="K244" s="1">
        <v>398</v>
      </c>
      <c r="L244" s="1">
        <v>510</v>
      </c>
      <c r="M244" s="1" t="s">
        <v>86</v>
      </c>
      <c r="N244" s="5" t="s">
        <v>97</v>
      </c>
      <c r="O244" s="1">
        <f>IF(M244="Steam",1,IF(M244="Electric",2,IF(M244="Diesel",4,IF(M244="Diesel-Electric",3,""))))</f>
        <v>2</v>
      </c>
      <c r="Q244" s="1">
        <v>200</v>
      </c>
      <c r="R244" s="1">
        <v>225</v>
      </c>
      <c r="T244" s="1">
        <v>6580</v>
      </c>
      <c r="U244" s="1">
        <f>IF(M244="Wagon",(SQRT(SQRT(T244/27)))*10,IF(T244="","",SQRT(SQRT(T244/27))))</f>
        <v>3.951077354025915</v>
      </c>
      <c r="V244" s="14">
        <f>IF(I244="","",(H244*SQRT(I244)*U244-(I244*2)+2)*0.985)</f>
        <v>144.75067447110061</v>
      </c>
      <c r="W244" s="14">
        <f>IF(M244="Wagon",5*SQRT(H244),IF(M244="","",SQRT(R244*K244*SQRT(T244))/(26)))</f>
        <v>103.66112565432536</v>
      </c>
      <c r="X244" s="15">
        <f>8/Q244</f>
        <v>0.04</v>
      </c>
      <c r="Y244" s="15">
        <f>S244/10/K244</f>
        <v>0</v>
      </c>
    </row>
    <row r="245" spans="1:25" x14ac:dyDescent="0.25">
      <c r="A245" s="22">
        <v>8050</v>
      </c>
      <c r="B245" s="1" t="s">
        <v>631</v>
      </c>
      <c r="C245" s="1" t="s">
        <v>632</v>
      </c>
      <c r="D245" s="1" t="str">
        <f>IF(B245="","zzz",LEFT(B245,2))</f>
        <v>BR</v>
      </c>
      <c r="N245" s="5"/>
      <c r="V245" s="14"/>
      <c r="W245" s="14"/>
      <c r="X245" s="15"/>
      <c r="Y245" s="15"/>
    </row>
    <row r="246" spans="1:25" x14ac:dyDescent="0.25">
      <c r="A246" s="19">
        <v>8100</v>
      </c>
      <c r="B246" s="1" t="s">
        <v>98</v>
      </c>
      <c r="C246" s="1" t="s">
        <v>875</v>
      </c>
      <c r="D246" s="1" t="str">
        <f>IF(B246="","zzz",LEFT(B246,2))</f>
        <v>BR</v>
      </c>
      <c r="E246" s="1">
        <v>81</v>
      </c>
      <c r="F246" s="1">
        <v>1959</v>
      </c>
      <c r="G246" s="1">
        <v>1991</v>
      </c>
      <c r="H246" s="1">
        <f>IF(F246="","",SQRT(F246-1828))</f>
        <v>11.445523142259598</v>
      </c>
      <c r="I246" s="1">
        <v>1</v>
      </c>
      <c r="J246" s="1">
        <v>6</v>
      </c>
      <c r="K246" s="1">
        <v>81</v>
      </c>
      <c r="L246" s="1">
        <v>0</v>
      </c>
      <c r="M246" s="1" t="s">
        <v>86</v>
      </c>
      <c r="N246" s="5" t="s">
        <v>97</v>
      </c>
      <c r="O246" s="1">
        <f>IF(M246="Steam",1,IF(M246="Electric",2,IF(M246="Diesel",4,IF(M246="Diesel-Electric",3,""))))</f>
        <v>2</v>
      </c>
      <c r="P246" s="1" t="s">
        <v>24</v>
      </c>
      <c r="Q246" s="1">
        <v>161</v>
      </c>
      <c r="R246" s="1">
        <v>161</v>
      </c>
      <c r="T246" s="1">
        <v>3388</v>
      </c>
      <c r="U246" s="1">
        <f>IF(M246="Wagon",(SQRT(SQRT(T246/27)))*10,IF(T246="","",SQRT(SQRT(T246/27))))</f>
        <v>3.3469167451224333</v>
      </c>
      <c r="V246" s="14">
        <f>IF(I246="","",(H246*SQRT(I246)*U246-(I246*2)+2)*0.985)</f>
        <v>37.732604865592251</v>
      </c>
      <c r="W246" s="14">
        <f>IF(M246="Wagon",5*SQRT(H246),IF(M246="","",SQRT(R246*K246*SQRT(T246))/(26)))</f>
        <v>33.509500168592417</v>
      </c>
      <c r="X246" s="15">
        <f>8/Q246</f>
        <v>4.9689440993788817E-2</v>
      </c>
      <c r="Y246" s="15">
        <f>S246/10/K246</f>
        <v>0</v>
      </c>
    </row>
    <row r="247" spans="1:25" x14ac:dyDescent="0.25">
      <c r="A247" s="19">
        <v>8200</v>
      </c>
      <c r="B247" s="1" t="s">
        <v>99</v>
      </c>
      <c r="C247" s="1" t="s">
        <v>876</v>
      </c>
      <c r="D247" s="1" t="str">
        <f>IF(B247="","zzz",LEFT(B247,2))</f>
        <v>BR</v>
      </c>
      <c r="E247" s="1">
        <v>82</v>
      </c>
      <c r="F247" s="1">
        <v>1960</v>
      </c>
      <c r="G247" s="1">
        <v>1987</v>
      </c>
      <c r="H247" s="1">
        <f>IF(F247="","",SQRT(F247-1828))</f>
        <v>11.489125293076057</v>
      </c>
      <c r="I247" s="1">
        <v>1</v>
      </c>
      <c r="J247" s="1">
        <v>6</v>
      </c>
      <c r="K247" s="1">
        <v>81</v>
      </c>
      <c r="L247" s="1">
        <v>0</v>
      </c>
      <c r="M247" s="1" t="s">
        <v>86</v>
      </c>
      <c r="N247" s="5" t="s">
        <v>97</v>
      </c>
      <c r="O247" s="1">
        <f>IF(M247="Steam",1,IF(M247="Electric",2,IF(M247="Diesel",4,IF(M247="Diesel-Electric",3,""))))</f>
        <v>2</v>
      </c>
      <c r="P247" s="1" t="s">
        <v>24</v>
      </c>
      <c r="Q247" s="1">
        <v>161</v>
      </c>
      <c r="R247" s="1">
        <v>161</v>
      </c>
      <c r="T247" s="1">
        <v>3300</v>
      </c>
      <c r="U247" s="1">
        <f>IF(M247="Wagon",(SQRT(SQRT(T247/27)))*10,IF(T247="","",SQRT(SQRT(T247/27))))</f>
        <v>3.3249685664456039</v>
      </c>
      <c r="V247" s="14">
        <f>IF(I247="","",(H247*SQRT(I247)*U247-(I247*2)+2)*0.985)</f>
        <v>37.627965748601532</v>
      </c>
      <c r="W247" s="14">
        <f>IF(M247="Wagon",5*SQRT(H247),IF(M247="","",SQRT(R247*K247*SQRT(T247))/(26)))</f>
        <v>33.289753890725379</v>
      </c>
      <c r="X247" s="15">
        <f>8/Q247</f>
        <v>4.9689440993788817E-2</v>
      </c>
      <c r="Y247" s="15">
        <f>S247/10/K247</f>
        <v>0</v>
      </c>
    </row>
    <row r="248" spans="1:25" x14ac:dyDescent="0.25">
      <c r="A248" s="19">
        <v>8201</v>
      </c>
      <c r="B248" s="1" t="s">
        <v>377</v>
      </c>
      <c r="C248" s="1" t="s">
        <v>622</v>
      </c>
      <c r="D248" s="1" t="str">
        <f>IF(B248="","zzz",LEFT(B248,2))</f>
        <v>BR</v>
      </c>
      <c r="E248" s="1" t="s">
        <v>365</v>
      </c>
      <c r="F248" s="1">
        <v>1952</v>
      </c>
      <c r="H248" s="1">
        <f>IF(F248="","",SQRT(F248-1828))</f>
        <v>11.135528725660043</v>
      </c>
      <c r="I248" s="1">
        <v>1</v>
      </c>
      <c r="M248" s="1" t="s">
        <v>374</v>
      </c>
      <c r="N248" s="1" t="s">
        <v>374</v>
      </c>
      <c r="O248" s="1">
        <f>IF(M248="Steam",1,IF(M248="Electric",2,IF(M248="Diesel",4,IF(M248="Diesel-Electric",3,""))))</f>
        <v>1</v>
      </c>
      <c r="T248" s="1">
        <v>790</v>
      </c>
      <c r="U248" s="1">
        <f>IF(M248="Wagon",(SQRT(SQRT(T248/27)))*10,IF(T248="","",SQRT(SQRT(T248/27))))</f>
        <v>2.3257650062471042</v>
      </c>
      <c r="V248" s="14">
        <f>IF(I248="","",(H248*SQRT(I248)*U248-(I248*2)+2)*0.985)</f>
        <v>25.510143690656545</v>
      </c>
      <c r="W248" s="14">
        <f>IF(M248="Wagon",5*SQRT(H248),IF(M248="","",SQRT(R248*K248*SQRT(T248))/(26)))</f>
        <v>0</v>
      </c>
      <c r="X248" s="15" t="e">
        <f>8/Q248</f>
        <v>#DIV/0!</v>
      </c>
      <c r="Y248" s="15" t="e">
        <f>S248/10/K248</f>
        <v>#DIV/0!</v>
      </c>
    </row>
    <row r="249" spans="1:25" x14ac:dyDescent="0.25">
      <c r="A249" s="19">
        <v>8300</v>
      </c>
      <c r="B249" s="1" t="s">
        <v>100</v>
      </c>
      <c r="C249" s="1" t="s">
        <v>877</v>
      </c>
      <c r="D249" s="1" t="str">
        <f>IF(B249="","zzz",LEFT(B249,2))</f>
        <v>BR</v>
      </c>
      <c r="E249" s="1">
        <v>83</v>
      </c>
      <c r="F249" s="1">
        <v>1960</v>
      </c>
      <c r="G249" s="1">
        <v>1989</v>
      </c>
      <c r="H249" s="1">
        <f>IF(F249="","",SQRT(F249-1828))</f>
        <v>11.489125293076057</v>
      </c>
      <c r="I249" s="1">
        <v>1</v>
      </c>
      <c r="J249" s="1">
        <v>6</v>
      </c>
      <c r="K249" s="1">
        <v>78</v>
      </c>
      <c r="L249" s="1">
        <v>0</v>
      </c>
      <c r="M249" s="1" t="s">
        <v>86</v>
      </c>
      <c r="N249" s="5" t="s">
        <v>97</v>
      </c>
      <c r="O249" s="1">
        <f>IF(M249="Steam",1,IF(M249="Electric",2,IF(M249="Diesel",4,IF(M249="Diesel-Electric",3,""))))</f>
        <v>2</v>
      </c>
      <c r="P249" s="1" t="s">
        <v>24</v>
      </c>
      <c r="Q249" s="1">
        <v>160</v>
      </c>
      <c r="R249" s="1">
        <v>160</v>
      </c>
      <c r="T249" s="1">
        <v>2950</v>
      </c>
      <c r="U249" s="1">
        <f>IF(M249="Wagon",(SQRT(SQRT(T249/27)))*10,IF(T249="","",SQRT(SQRT(T249/27))))</f>
        <v>3.2330659444615573</v>
      </c>
      <c r="V249" s="14">
        <f>IF(I249="","",(H249*SQRT(I249)*U249-(I249*2)+2)*0.985)</f>
        <v>36.587923220945669</v>
      </c>
      <c r="W249" s="14">
        <f>IF(M249="Wagon",5*SQRT(H249),IF(M249="","",SQRT(R249*K249*SQRT(T249))/(26)))</f>
        <v>31.665725938113471</v>
      </c>
      <c r="X249" s="15">
        <f>8/Q249</f>
        <v>0.05</v>
      </c>
      <c r="Y249" s="15">
        <f>S249/10/K249</f>
        <v>0</v>
      </c>
    </row>
    <row r="250" spans="1:25" x14ac:dyDescent="0.25">
      <c r="A250" s="19">
        <v>8400</v>
      </c>
      <c r="B250" s="1" t="s">
        <v>101</v>
      </c>
      <c r="C250" s="1" t="s">
        <v>878</v>
      </c>
      <c r="D250" s="1" t="str">
        <f>IF(B250="","zzz",LEFT(B250,2))</f>
        <v>BR</v>
      </c>
      <c r="E250" s="1">
        <v>84</v>
      </c>
      <c r="F250" s="1">
        <v>1960</v>
      </c>
      <c r="G250" s="1">
        <v>1980</v>
      </c>
      <c r="H250" s="1">
        <f>IF(F250="","",SQRT(F250-1828))</f>
        <v>11.489125293076057</v>
      </c>
      <c r="I250" s="1">
        <v>1</v>
      </c>
      <c r="J250" s="1">
        <v>6</v>
      </c>
      <c r="K250" s="1">
        <v>78</v>
      </c>
      <c r="L250" s="1">
        <v>0</v>
      </c>
      <c r="M250" s="1" t="s">
        <v>86</v>
      </c>
      <c r="N250" s="5" t="s">
        <v>97</v>
      </c>
      <c r="O250" s="1">
        <f>IF(M250="Steam",1,IF(M250="Electric",2,IF(M250="Diesel",4,IF(M250="Diesel-Electric",3,""))))</f>
        <v>2</v>
      </c>
      <c r="P250" s="1" t="s">
        <v>24</v>
      </c>
      <c r="Q250" s="1">
        <v>160</v>
      </c>
      <c r="R250" s="1">
        <v>160</v>
      </c>
      <c r="T250" s="1">
        <v>3000</v>
      </c>
      <c r="U250" s="1">
        <f>IF(M250="Wagon",(SQRT(SQRT(T250/27)))*10,IF(T250="","",SQRT(SQRT(T250/27))))</f>
        <v>3.2466791547509892</v>
      </c>
      <c r="V250" s="14">
        <f>IF(I250="","",(H250*SQRT(I250)*U250-(I250*2)+2)*0.985)</f>
        <v>36.7419810414221</v>
      </c>
      <c r="W250" s="14">
        <f>IF(M250="Wagon",5*SQRT(H250),IF(M250="","",SQRT(R250*K250*SQRT(T250))/(26)))</f>
        <v>31.799058259064584</v>
      </c>
      <c r="X250" s="15">
        <f>8/Q250</f>
        <v>0.05</v>
      </c>
      <c r="Y250" s="15">
        <f>S250/10/K250</f>
        <v>0</v>
      </c>
    </row>
    <row r="251" spans="1:25" x14ac:dyDescent="0.25">
      <c r="A251" s="19">
        <v>8500</v>
      </c>
      <c r="B251" s="1" t="s">
        <v>102</v>
      </c>
      <c r="C251" s="1" t="s">
        <v>879</v>
      </c>
      <c r="D251" s="1" t="str">
        <f>IF(B251="","zzz",LEFT(B251,2))</f>
        <v>BR</v>
      </c>
      <c r="E251" s="1">
        <v>85</v>
      </c>
      <c r="F251" s="1">
        <v>1961</v>
      </c>
      <c r="G251" s="1">
        <v>1991</v>
      </c>
      <c r="H251" s="1">
        <f>IF(F251="","",SQRT(F251-1828))</f>
        <v>11.532562594670797</v>
      </c>
      <c r="I251" s="1">
        <v>1</v>
      </c>
      <c r="J251" s="1">
        <v>6</v>
      </c>
      <c r="K251" s="1">
        <v>81</v>
      </c>
      <c r="L251" s="1">
        <v>0</v>
      </c>
      <c r="M251" s="1" t="s">
        <v>86</v>
      </c>
      <c r="N251" s="5" t="s">
        <v>97</v>
      </c>
      <c r="O251" s="1">
        <f>IF(M251="Steam",1,IF(M251="Electric",2,IF(M251="Diesel",4,IF(M251="Diesel-Electric",3,""))))</f>
        <v>2</v>
      </c>
      <c r="P251" s="1" t="s">
        <v>24</v>
      </c>
      <c r="Q251" s="1">
        <v>160</v>
      </c>
      <c r="R251" s="1">
        <v>160</v>
      </c>
      <c r="T251" s="1">
        <v>3200</v>
      </c>
      <c r="U251" s="1">
        <f>IF(M251="Wagon",(SQRT(SQRT(T251/27)))*10,IF(T251="","",SQRT(SQRT(T251/27))))</f>
        <v>3.2994880025598436</v>
      </c>
      <c r="V251" s="14">
        <f>IF(I251="","",(H251*SQRT(I251)*U251-(I251*2)+2)*0.985)</f>
        <v>37.480778641088413</v>
      </c>
      <c r="W251" s="14">
        <f>IF(M251="Wagon",5*SQRT(H251),IF(M251="","",SQRT(R251*K251*SQRT(T251))/(26)))</f>
        <v>32.931889338536891</v>
      </c>
      <c r="X251" s="15">
        <f>8/Q251</f>
        <v>0.05</v>
      </c>
      <c r="Y251" s="15">
        <f>S251/10/K251</f>
        <v>0</v>
      </c>
    </row>
    <row r="252" spans="1:25" x14ac:dyDescent="0.25">
      <c r="A252" s="19">
        <v>8600</v>
      </c>
      <c r="B252" s="1" t="s">
        <v>103</v>
      </c>
      <c r="C252" s="1" t="s">
        <v>880</v>
      </c>
      <c r="D252" s="1" t="str">
        <f>IF(B252="","zzz",LEFT(B252,2))</f>
        <v>BR</v>
      </c>
      <c r="E252" s="1">
        <v>86</v>
      </c>
      <c r="F252" s="1">
        <v>1965</v>
      </c>
      <c r="G252" s="1">
        <v>2002</v>
      </c>
      <c r="H252" s="1">
        <f>IF(F252="","",SQRT(F252-1828))</f>
        <v>11.704699910719626</v>
      </c>
      <c r="I252" s="1">
        <v>1</v>
      </c>
      <c r="J252" s="1">
        <v>6</v>
      </c>
      <c r="K252" s="1">
        <v>82</v>
      </c>
      <c r="L252" s="1">
        <v>0</v>
      </c>
      <c r="M252" s="1" t="s">
        <v>86</v>
      </c>
      <c r="N252" s="5" t="s">
        <v>97</v>
      </c>
      <c r="O252" s="1">
        <f>IF(M252="Steam",1,IF(M252="Electric",2,IF(M252="Diesel",4,IF(M252="Diesel-Electric",3,""))))</f>
        <v>2</v>
      </c>
      <c r="P252" s="1" t="s">
        <v>24</v>
      </c>
      <c r="Q252" s="1">
        <v>161</v>
      </c>
      <c r="R252" s="1">
        <v>161</v>
      </c>
      <c r="T252" s="1">
        <v>3600</v>
      </c>
      <c r="U252" s="1">
        <f>IF(M252="Wagon",(SQRT(SQRT(T252/27)))*10,IF(T252="","",SQRT(SQRT(T252/27))))</f>
        <v>3.3980884896942452</v>
      </c>
      <c r="V252" s="14">
        <f>IF(I252="","",(H252*SQRT(I252)*U252-(I252*2)+2)*0.985)</f>
        <v>39.177001951312491</v>
      </c>
      <c r="W252" s="14">
        <f>IF(M252="Wagon",5*SQRT(H252),IF(M252="","",SQRT(R252*K252*SQRT(T252))/(26)))</f>
        <v>34.231201380158922</v>
      </c>
      <c r="X252" s="15">
        <f>8/Q252</f>
        <v>4.9689440993788817E-2</v>
      </c>
      <c r="Y252" s="15">
        <f>S252/10/K252</f>
        <v>0</v>
      </c>
    </row>
    <row r="253" spans="1:25" x14ac:dyDescent="0.25">
      <c r="A253" s="19">
        <v>8601</v>
      </c>
      <c r="B253" s="1" t="s">
        <v>104</v>
      </c>
      <c r="C253" s="1" t="s">
        <v>881</v>
      </c>
      <c r="D253" s="1" t="str">
        <f>IF(B253="","zzz",LEFT(B253,2))</f>
        <v>BR</v>
      </c>
      <c r="E253" s="1">
        <v>86</v>
      </c>
      <c r="F253" s="1">
        <v>1969</v>
      </c>
      <c r="G253" s="1">
        <v>2002</v>
      </c>
      <c r="H253" s="1">
        <f>IF(F253="","",SQRT(F253-1828))</f>
        <v>11.874342087037917</v>
      </c>
      <c r="I253" s="1">
        <v>1</v>
      </c>
      <c r="J253" s="1">
        <v>6</v>
      </c>
      <c r="K253" s="1">
        <v>82</v>
      </c>
      <c r="L253" s="1">
        <v>0</v>
      </c>
      <c r="M253" s="1" t="s">
        <v>86</v>
      </c>
      <c r="N253" s="5" t="s">
        <v>97</v>
      </c>
      <c r="O253" s="1">
        <f>IF(M253="Steam",1,IF(M253="Electric",2,IF(M253="Diesel",4,IF(M253="Diesel-Electric",3,""))))</f>
        <v>2</v>
      </c>
      <c r="P253" s="1" t="s">
        <v>24</v>
      </c>
      <c r="Q253" s="1">
        <v>177</v>
      </c>
      <c r="R253" s="1">
        <v>177</v>
      </c>
      <c r="T253" s="1">
        <v>4040</v>
      </c>
      <c r="U253" s="1">
        <f>IF(M253="Wagon",(SQRT(SQRT(T253/27)))*10,IF(T253="","",SQRT(SQRT(T253/27))))</f>
        <v>3.4974732396114367</v>
      </c>
      <c r="V253" s="14">
        <f>IF(I253="","",(H253*SQRT(I253)*U253-(I253*2)+2)*0.985)</f>
        <v>40.907240782095833</v>
      </c>
      <c r="W253" s="14">
        <f>IF(M253="Wagon",5*SQRT(H253),IF(M253="","",SQRT(R253*K253*SQRT(T253))/(26)))</f>
        <v>36.941587340926525</v>
      </c>
      <c r="X253" s="15">
        <f>8/Q253</f>
        <v>4.519774011299435E-2</v>
      </c>
      <c r="Y253" s="15">
        <f>S253/10/K253</f>
        <v>0</v>
      </c>
    </row>
    <row r="254" spans="1:25" x14ac:dyDescent="0.25">
      <c r="A254" s="19">
        <v>8602</v>
      </c>
      <c r="B254" s="1" t="s">
        <v>105</v>
      </c>
      <c r="C254" s="1" t="s">
        <v>882</v>
      </c>
      <c r="D254" s="1" t="str">
        <f>IF(B254="","zzz",LEFT(B254,2))</f>
        <v>BR</v>
      </c>
      <c r="E254" s="1">
        <v>86</v>
      </c>
      <c r="F254" s="1">
        <v>1971</v>
      </c>
      <c r="G254" s="1">
        <v>2002</v>
      </c>
      <c r="H254" s="1">
        <f>IF(F254="","",SQRT(F254-1828))</f>
        <v>11.958260743101398</v>
      </c>
      <c r="I254" s="1">
        <v>1</v>
      </c>
      <c r="J254" s="1">
        <v>6</v>
      </c>
      <c r="K254" s="1">
        <v>82</v>
      </c>
      <c r="L254" s="1">
        <v>0</v>
      </c>
      <c r="M254" s="1" t="s">
        <v>86</v>
      </c>
      <c r="N254" s="5" t="s">
        <v>97</v>
      </c>
      <c r="O254" s="1">
        <f>IF(M254="Steam",1,IF(M254="Electric",2,IF(M254="Diesel",4,IF(M254="Diesel-Electric",3,""))))</f>
        <v>2</v>
      </c>
      <c r="P254" s="1" t="s">
        <v>24</v>
      </c>
      <c r="Q254" s="1">
        <v>177</v>
      </c>
      <c r="R254" s="1">
        <v>177</v>
      </c>
      <c r="T254" s="1">
        <v>5000</v>
      </c>
      <c r="U254" s="1">
        <f>IF(M254="Wagon",(SQRT(SQRT(T254/27)))*10,IF(T254="","",SQRT(SQRT(T254/27))))</f>
        <v>3.6889397323344051</v>
      </c>
      <c r="V254" s="14">
        <f>IF(I254="","",(H254*SQRT(I254)*U254-(I254*2)+2)*0.985)</f>
        <v>43.451603637068878</v>
      </c>
      <c r="W254" s="14">
        <f>IF(M254="Wagon",5*SQRT(H254),IF(M254="","",SQRT(R254*K254*SQRT(T254))/(26)))</f>
        <v>38.963926235096942</v>
      </c>
      <c r="X254" s="15">
        <f>8/Q254</f>
        <v>4.519774011299435E-2</v>
      </c>
      <c r="Y254" s="15">
        <f>S254/10/K254</f>
        <v>0</v>
      </c>
    </row>
    <row r="255" spans="1:25" x14ac:dyDescent="0.25">
      <c r="A255" s="19">
        <v>8700</v>
      </c>
      <c r="B255" s="1" t="s">
        <v>106</v>
      </c>
      <c r="C255" s="1" t="s">
        <v>883</v>
      </c>
      <c r="D255" s="1" t="str">
        <f>IF(B255="","zzz",LEFT(B255,2))</f>
        <v>BR</v>
      </c>
      <c r="E255" s="1">
        <v>87</v>
      </c>
      <c r="F255" s="1">
        <v>1973</v>
      </c>
      <c r="G255" s="1">
        <v>2003</v>
      </c>
      <c r="H255" s="1">
        <f>IF(F255="","",SQRT(F255-1828))</f>
        <v>12.041594578792296</v>
      </c>
      <c r="I255" s="1">
        <v>1</v>
      </c>
      <c r="J255" s="1">
        <v>6</v>
      </c>
      <c r="K255" s="1">
        <v>81</v>
      </c>
      <c r="L255" s="1">
        <v>0</v>
      </c>
      <c r="M255" s="1" t="s">
        <v>86</v>
      </c>
      <c r="N255" s="5" t="s">
        <v>97</v>
      </c>
      <c r="O255" s="1">
        <f>IF(M255="Steam",1,IF(M255="Electric",2,IF(M255="Diesel",4,IF(M255="Diesel-Electric",3,""))))</f>
        <v>2</v>
      </c>
      <c r="P255" s="1" t="s">
        <v>24</v>
      </c>
      <c r="Q255" s="1">
        <v>180</v>
      </c>
      <c r="R255" s="1">
        <v>180</v>
      </c>
      <c r="T255" s="1">
        <v>5000</v>
      </c>
      <c r="U255" s="1">
        <f>IF(M255="Wagon",(SQRT(SQRT(T255/27)))*10,IF(T255="","",SQRT(SQRT(T255/27))))</f>
        <v>3.6889397323344051</v>
      </c>
      <c r="V255" s="14">
        <f>IF(I255="","",(H255*SQRT(I255)*U255-(I255*2)+2)*0.985)</f>
        <v>43.754405932133928</v>
      </c>
      <c r="W255" s="14">
        <f>IF(M255="Wagon",5*SQRT(H255),IF(M255="","",SQRT(R255*K255*SQRT(T255))/(26)))</f>
        <v>39.052416735897161</v>
      </c>
      <c r="X255" s="15">
        <f>8/Q255</f>
        <v>4.4444444444444446E-2</v>
      </c>
      <c r="Y255" s="15">
        <f>S255/10/K255</f>
        <v>0</v>
      </c>
    </row>
    <row r="256" spans="1:25" x14ac:dyDescent="0.25">
      <c r="A256" s="19">
        <v>8800</v>
      </c>
      <c r="B256" s="1" t="s">
        <v>108</v>
      </c>
      <c r="C256" s="1" t="s">
        <v>884</v>
      </c>
      <c r="D256" s="1" t="str">
        <f>IF(B256="","zzz",LEFT(B256,2))</f>
        <v>BR</v>
      </c>
      <c r="E256" s="1">
        <v>88</v>
      </c>
      <c r="F256" s="1">
        <v>2015</v>
      </c>
      <c r="G256" s="1" t="s">
        <v>32</v>
      </c>
      <c r="H256" s="1">
        <f>IF(F256="","",SQRT(F256-1828))</f>
        <v>13.674794331177344</v>
      </c>
      <c r="I256" s="1">
        <v>1</v>
      </c>
      <c r="J256" s="1">
        <v>8</v>
      </c>
      <c r="K256" s="1">
        <v>86</v>
      </c>
      <c r="L256" s="1">
        <v>0</v>
      </c>
      <c r="M256" s="1" t="s">
        <v>23</v>
      </c>
      <c r="N256" s="5" t="s">
        <v>23</v>
      </c>
      <c r="O256" s="1">
        <f>IF(M256="Steam",1,IF(M256="Electric",2,IF(M256="Diesel",4,IF(M256="Diesel-Electric",3,""))))</f>
        <v>4</v>
      </c>
      <c r="P256" s="1" t="s">
        <v>24</v>
      </c>
      <c r="Q256" s="1">
        <v>160</v>
      </c>
      <c r="R256" s="1">
        <v>160</v>
      </c>
      <c r="T256" s="1">
        <v>939</v>
      </c>
      <c r="U256" s="1">
        <f>IF(M256="Wagon",(SQRT(SQRT(T256/27)))*10,IF(T256="","",SQRT(SQRT(T256/27))))</f>
        <v>2.428429260033059</v>
      </c>
      <c r="V256" s="14">
        <f>IF(I256="","",(H256*SQRT(I256)*U256-(I256*2)+2)*0.985)</f>
        <v>32.710146618583785</v>
      </c>
      <c r="W256" s="14">
        <f>IF(M256="Wagon",5*SQRT(H256),IF(M256="","",SQRT(R256*K256*SQRT(T256))/(26)))</f>
        <v>24.974814261356777</v>
      </c>
      <c r="X256" s="15">
        <f>8/Q256</f>
        <v>0.05</v>
      </c>
      <c r="Y256" s="15">
        <f>S256/10/K256</f>
        <v>0</v>
      </c>
    </row>
    <row r="257" spans="1:25" x14ac:dyDescent="0.25">
      <c r="A257" s="19">
        <v>8800</v>
      </c>
      <c r="B257" s="1" t="s">
        <v>107</v>
      </c>
      <c r="C257" s="1" t="s">
        <v>884</v>
      </c>
      <c r="D257" s="1" t="str">
        <f>IF(B257="","zzz",LEFT(B257,2))</f>
        <v>BR</v>
      </c>
      <c r="E257" s="1">
        <v>88</v>
      </c>
      <c r="F257" s="1">
        <v>2015</v>
      </c>
      <c r="G257" s="1" t="s">
        <v>32</v>
      </c>
      <c r="H257" s="1">
        <f>IF(F257="","",SQRT(F257-1828))</f>
        <v>13.674794331177344</v>
      </c>
      <c r="I257" s="1">
        <v>1</v>
      </c>
      <c r="J257" s="1">
        <v>8</v>
      </c>
      <c r="K257" s="1">
        <v>86</v>
      </c>
      <c r="L257" s="1">
        <v>0</v>
      </c>
      <c r="M257" s="1" t="s">
        <v>86</v>
      </c>
      <c r="N257" s="5" t="s">
        <v>97</v>
      </c>
      <c r="O257" s="1">
        <f>IF(M257="Steam",1,IF(M257="Electric",2,IF(M257="Diesel",4,IF(M257="Diesel-Electric",3,""))))</f>
        <v>2</v>
      </c>
      <c r="P257" s="1" t="s">
        <v>24</v>
      </c>
      <c r="Q257" s="1">
        <v>160</v>
      </c>
      <c r="R257" s="1">
        <v>160</v>
      </c>
      <c r="T257" s="1">
        <v>5364</v>
      </c>
      <c r="U257" s="1">
        <f>IF(M257="Wagon",(SQRT(SQRT(T257/27)))*10,IF(T257="","",SQRT(SQRT(T257/27))))</f>
        <v>3.7543196908686376</v>
      </c>
      <c r="V257" s="14">
        <f>IF(I257="","",(H257*SQRT(I257)*U257-(I257*2)+2)*0.985)</f>
        <v>50.569456381726155</v>
      </c>
      <c r="W257" s="14">
        <f>IF(M257="Wagon",5*SQRT(H257),IF(M257="","",SQRT(R257*K257*SQRT(T257))/(26)))</f>
        <v>38.610734313060526</v>
      </c>
      <c r="X257" s="15">
        <f>8/Q257</f>
        <v>0.05</v>
      </c>
      <c r="Y257" s="15">
        <f>S257/10/K257</f>
        <v>0</v>
      </c>
    </row>
    <row r="258" spans="1:25" x14ac:dyDescent="0.25">
      <c r="A258" s="19">
        <v>8900</v>
      </c>
      <c r="B258" s="1" t="s">
        <v>109</v>
      </c>
      <c r="C258" s="1" t="s">
        <v>885</v>
      </c>
      <c r="D258" s="1" t="str">
        <f>IF(B258="","zzz",LEFT(B258,2))</f>
        <v>BR</v>
      </c>
      <c r="E258" s="1">
        <v>89</v>
      </c>
      <c r="F258" s="1">
        <v>1986</v>
      </c>
      <c r="G258" s="1">
        <v>2001</v>
      </c>
      <c r="H258" s="1">
        <f>IF(F258="","",SQRT(F258-1828))</f>
        <v>12.569805089976535</v>
      </c>
      <c r="I258" s="1">
        <v>1</v>
      </c>
      <c r="J258" s="1">
        <v>8</v>
      </c>
      <c r="K258" s="1">
        <v>105</v>
      </c>
      <c r="L258" s="1">
        <v>0</v>
      </c>
      <c r="M258" s="1" t="s">
        <v>86</v>
      </c>
      <c r="N258" s="5" t="s">
        <v>97</v>
      </c>
      <c r="O258" s="1">
        <f>IF(M258="Steam",1,IF(M258="Electric",2,IF(M258="Diesel",4,IF(M258="Diesel-Electric",3,""))))</f>
        <v>2</v>
      </c>
      <c r="P258" s="1" t="s">
        <v>24</v>
      </c>
      <c r="Q258" s="1">
        <v>180</v>
      </c>
      <c r="R258" s="1">
        <v>201</v>
      </c>
      <c r="T258" s="1">
        <v>5850</v>
      </c>
      <c r="U258" s="1">
        <f>IF(M258="Wagon",(SQRT(SQRT(T258/27)))*10,IF(T258="","",SQRT(SQRT(T258/27))))</f>
        <v>3.8366132778636608</v>
      </c>
      <c r="V258" s="14">
        <f>IF(I258="","",(H258*SQRT(I258)*U258-(I258*2)+2)*0.985)</f>
        <v>47.502098891736772</v>
      </c>
      <c r="W258" s="14">
        <f>IF(M258="Wagon",5*SQRT(H258),IF(M258="","",SQRT(R258*K258*SQRT(T258))/(26)))</f>
        <v>48.866169468398624</v>
      </c>
      <c r="X258" s="15">
        <f>8/Q258</f>
        <v>4.4444444444444446E-2</v>
      </c>
      <c r="Y258" s="15">
        <f>S258/10/K258</f>
        <v>0</v>
      </c>
    </row>
    <row r="259" spans="1:25" x14ac:dyDescent="0.25">
      <c r="A259" s="19">
        <v>9000</v>
      </c>
      <c r="B259" s="1" t="s">
        <v>110</v>
      </c>
      <c r="C259" s="1" t="s">
        <v>886</v>
      </c>
      <c r="D259" s="1" t="str">
        <f>IF(B259="","zzz",LEFT(B259,2))</f>
        <v>BR</v>
      </c>
      <c r="E259" s="1">
        <v>90</v>
      </c>
      <c r="F259" s="1">
        <v>1987</v>
      </c>
      <c r="G259" s="1" t="s">
        <v>32</v>
      </c>
      <c r="H259" s="1">
        <f>IF(F259="","",SQRT(F259-1828))</f>
        <v>12.609520212918492</v>
      </c>
      <c r="I259" s="1">
        <v>1</v>
      </c>
      <c r="J259" s="1">
        <v>7</v>
      </c>
      <c r="K259" s="1">
        <v>85</v>
      </c>
      <c r="L259" s="1">
        <v>0</v>
      </c>
      <c r="M259" s="1" t="s">
        <v>86</v>
      </c>
      <c r="N259" s="5" t="s">
        <v>97</v>
      </c>
      <c r="O259" s="1">
        <f>IF(M259="Steam",1,IF(M259="Electric",2,IF(M259="Diesel",4,IF(M259="Diesel-Electric",3,""))))</f>
        <v>2</v>
      </c>
      <c r="P259" s="1" t="s">
        <v>24</v>
      </c>
      <c r="Q259" s="1">
        <v>180</v>
      </c>
      <c r="R259" s="1">
        <v>180</v>
      </c>
      <c r="T259" s="1">
        <v>5000</v>
      </c>
      <c r="U259" s="1">
        <f>IF(M259="Wagon",(SQRT(SQRT(T259/27)))*10,IF(T259="","",SQRT(SQRT(T259/27))))</f>
        <v>3.6889397323344051</v>
      </c>
      <c r="V259" s="14">
        <f>IF(I259="","",(H259*SQRT(I259)*U259-(I259*2)+2)*0.985)</f>
        <v>45.818023717322177</v>
      </c>
      <c r="W259" s="14">
        <f>IF(M259="Wagon",5*SQRT(H259),IF(M259="","",SQRT(R259*K259*SQRT(T259))/(26)))</f>
        <v>40.005054695703627</v>
      </c>
      <c r="X259" s="15">
        <f>8/Q259</f>
        <v>4.4444444444444446E-2</v>
      </c>
      <c r="Y259" s="15">
        <f>S259/10/K259</f>
        <v>0</v>
      </c>
    </row>
    <row r="260" spans="1:25" x14ac:dyDescent="0.25">
      <c r="A260" s="19">
        <v>9100</v>
      </c>
      <c r="B260" s="1" t="s">
        <v>111</v>
      </c>
      <c r="C260" s="1" t="s">
        <v>887</v>
      </c>
      <c r="D260" s="1" t="str">
        <f>IF(B260="","zzz",LEFT(B260,2))</f>
        <v>BR</v>
      </c>
      <c r="E260" s="1">
        <v>91</v>
      </c>
      <c r="F260" s="1">
        <v>1988</v>
      </c>
      <c r="G260" s="1" t="s">
        <v>32</v>
      </c>
      <c r="H260" s="1">
        <f>IF(F260="","",SQRT(F260-1828))</f>
        <v>12.649110640673518</v>
      </c>
      <c r="I260" s="1">
        <v>9</v>
      </c>
      <c r="J260" s="1">
        <v>7</v>
      </c>
      <c r="K260" s="1">
        <v>486</v>
      </c>
      <c r="L260" s="1">
        <v>535</v>
      </c>
      <c r="M260" s="6" t="s">
        <v>86</v>
      </c>
      <c r="N260" s="6" t="s">
        <v>97</v>
      </c>
      <c r="O260" s="1">
        <f>IF(M260="Steam",1,IF(M260="Electric",2,IF(M260="Diesel",4,IF(M260="Diesel-Electric",3,""))))</f>
        <v>2</v>
      </c>
      <c r="Q260" s="1">
        <v>201</v>
      </c>
      <c r="R260" s="1">
        <v>225</v>
      </c>
      <c r="T260" s="1">
        <v>6480</v>
      </c>
      <c r="U260" s="1">
        <f>IF(M260="Wagon",(SQRT(SQRT(T260/27)))*10,IF(T260="","",SQRT(SQRT(T260/27))))</f>
        <v>3.9359793425308611</v>
      </c>
      <c r="V260" s="14">
        <f>IF(I260="","",(H260*SQRT(I260)*U260-(I260*2)+2)*0.985)</f>
        <v>131.35951583099629</v>
      </c>
      <c r="W260" s="14">
        <f>IF(M260="Wagon",5*SQRT(H260),IF(M260="","",SQRT(R260*K260*SQRT(T260))/(26)))</f>
        <v>114.11160062317738</v>
      </c>
      <c r="X260" s="15">
        <f>8/Q260</f>
        <v>3.9800995024875621E-2</v>
      </c>
      <c r="Y260" s="15">
        <f>S260/10/K260</f>
        <v>0</v>
      </c>
    </row>
    <row r="261" spans="1:25" x14ac:dyDescent="0.25">
      <c r="A261" s="19">
        <v>9200</v>
      </c>
      <c r="B261" s="1" t="s">
        <v>114</v>
      </c>
      <c r="C261" s="1" t="s">
        <v>888</v>
      </c>
      <c r="D261" s="1" t="str">
        <f>IF(B261="","zzz",LEFT(B261,2))</f>
        <v>BR</v>
      </c>
      <c r="E261" s="1">
        <v>92</v>
      </c>
      <c r="F261" s="1">
        <v>1993</v>
      </c>
      <c r="G261" s="1" t="s">
        <v>32</v>
      </c>
      <c r="H261" s="1">
        <f>IF(F261="","",SQRT(F261-1828))</f>
        <v>12.845232578665129</v>
      </c>
      <c r="I261" s="1">
        <v>1</v>
      </c>
      <c r="J261" s="1">
        <v>8</v>
      </c>
      <c r="K261" s="1">
        <v>126</v>
      </c>
      <c r="L261" s="1">
        <v>0</v>
      </c>
      <c r="M261" s="1" t="s">
        <v>86</v>
      </c>
      <c r="N261" s="4" t="s">
        <v>113</v>
      </c>
      <c r="O261" s="1">
        <f>IF(M261="Steam",1,IF(M261="Electric",2,IF(M261="Diesel",4,IF(M261="Diesel-Electric",3,""))))</f>
        <v>2</v>
      </c>
      <c r="P261" s="1" t="s">
        <v>24</v>
      </c>
      <c r="Q261" s="1">
        <v>140</v>
      </c>
      <c r="R261" s="1">
        <v>140</v>
      </c>
      <c r="T261" s="1">
        <v>5360</v>
      </c>
      <c r="U261" s="1">
        <f>IF(M261="Wagon",(SQRT(SQRT(T261/27)))*10,IF(T261="","",SQRT(SQRT(T261/27))))</f>
        <v>3.7536195846021427</v>
      </c>
      <c r="V261" s="14">
        <f>IF(I261="","",(H261*SQRT(I261)*U261-(I261*2)+2)*0.985)</f>
        <v>47.492874827406212</v>
      </c>
      <c r="W261" s="14">
        <f>IF(M261="Wagon",5*SQRT(H261),IF(M261="","",SQRT(R261*K261*SQRT(T261))/(26)))</f>
        <v>43.708624529131718</v>
      </c>
      <c r="X261" s="15">
        <f>8/Q261</f>
        <v>5.7142857142857141E-2</v>
      </c>
      <c r="Y261" s="15">
        <f>S261/10/K261</f>
        <v>0</v>
      </c>
    </row>
    <row r="262" spans="1:25" x14ac:dyDescent="0.25">
      <c r="A262" s="19">
        <v>9200</v>
      </c>
      <c r="B262" s="1" t="s">
        <v>112</v>
      </c>
      <c r="C262" s="1" t="s">
        <v>888</v>
      </c>
      <c r="D262" s="1" t="str">
        <f>IF(B262="","zzz",LEFT(B262,2))</f>
        <v>BR</v>
      </c>
      <c r="E262" s="1">
        <v>92</v>
      </c>
      <c r="F262" s="1">
        <v>1993</v>
      </c>
      <c r="G262" s="1" t="s">
        <v>32</v>
      </c>
      <c r="H262" s="1">
        <f>IF(F262="","",SQRT(F262-1828))</f>
        <v>12.845232578665129</v>
      </c>
      <c r="I262" s="1">
        <v>1</v>
      </c>
      <c r="J262" s="1">
        <v>8</v>
      </c>
      <c r="K262" s="1">
        <v>126</v>
      </c>
      <c r="L262" s="1">
        <v>0</v>
      </c>
      <c r="M262" s="1" t="s">
        <v>86</v>
      </c>
      <c r="N262" s="4" t="s">
        <v>113</v>
      </c>
      <c r="O262" s="1">
        <f>IF(M262="Steam",1,IF(M262="Electric",2,IF(M262="Diesel",4,IF(M262="Diesel-Electric",3,""))))</f>
        <v>2</v>
      </c>
      <c r="P262" s="1" t="s">
        <v>24</v>
      </c>
      <c r="Q262" s="1">
        <v>140</v>
      </c>
      <c r="R262" s="1">
        <v>140</v>
      </c>
      <c r="T262" s="1">
        <v>6760</v>
      </c>
      <c r="U262" s="1">
        <f>IF(M262="Wagon",(SQRT(SQRT(T262/27)))*10,IF(T262="","",SQRT(SQRT(T262/27))))</f>
        <v>3.9778255499336317</v>
      </c>
      <c r="V262" s="14">
        <f>IF(I262="","",(H262*SQRT(I262)*U262-(I262*2)+2)*0.985)</f>
        <v>50.32965293106021</v>
      </c>
      <c r="W262" s="14">
        <f>IF(M262="Wagon",5*SQRT(H262),IF(M262="","",SQRT(R262*K262*SQRT(T262))/(26)))</f>
        <v>46.319367076422722</v>
      </c>
      <c r="X262" s="15">
        <f>8/Q262</f>
        <v>5.7142857142857141E-2</v>
      </c>
      <c r="Y262" s="15">
        <f>S262/10/K262</f>
        <v>0</v>
      </c>
    </row>
    <row r="263" spans="1:25" x14ac:dyDescent="0.25">
      <c r="A263" s="19">
        <v>9201</v>
      </c>
      <c r="B263" s="1" t="s">
        <v>634</v>
      </c>
      <c r="C263" s="1" t="s">
        <v>629</v>
      </c>
      <c r="D263" s="1" t="str">
        <f>IF(B263="","zzz",LEFT(B263,2))</f>
        <v>BR</v>
      </c>
      <c r="E263" s="1" t="s">
        <v>365</v>
      </c>
      <c r="I263" s="1">
        <v>2</v>
      </c>
      <c r="M263" s="1" t="s">
        <v>374</v>
      </c>
      <c r="N263" s="1" t="s">
        <v>374</v>
      </c>
      <c r="O263" s="1">
        <f>IF(M263="Steam",1,IF(M263="Electric",2,IF(M263="Diesel",4,IF(M263="Diesel-Electric",3,""))))</f>
        <v>1</v>
      </c>
      <c r="U263" s="1" t="str">
        <f>IF(M263="Wagon",(SQRT(SQRT(T263/27)))*10,IF(T263="","",SQRT(SQRT(T263/27))))</f>
        <v/>
      </c>
      <c r="V263" s="14" t="e">
        <f>IF(I263="","",(H263*SQRT(I263)*U263-(I263*2)+2)*0.985)</f>
        <v>#VALUE!</v>
      </c>
      <c r="W263" s="14">
        <f>IF(M263="Wagon",5*SQRT(H263),IF(M263="","",SQRT(R263*K263*SQRT(T263))/(26)))</f>
        <v>0</v>
      </c>
      <c r="X263" s="15" t="e">
        <f>8/Q263</f>
        <v>#DIV/0!</v>
      </c>
      <c r="Y263" s="15" t="e">
        <f>S263/10/K263</f>
        <v>#DIV/0!</v>
      </c>
    </row>
    <row r="264" spans="1:25" s="8" customFormat="1" x14ac:dyDescent="0.25">
      <c r="A264" s="19"/>
      <c r="B264" s="1" t="s">
        <v>593</v>
      </c>
      <c r="C264" s="1"/>
      <c r="D264" s="1" t="str">
        <f>IF(B264="","zzz",LEFT(B264,2))</f>
        <v>BR</v>
      </c>
      <c r="E264" s="1" t="s">
        <v>365</v>
      </c>
      <c r="F264" s="1">
        <v>1964</v>
      </c>
      <c r="G264" s="1"/>
      <c r="H264" s="1">
        <f>IF(F264="","",SQRT(F264-1828))</f>
        <v>11.661903789690601</v>
      </c>
      <c r="I264" s="1">
        <v>1</v>
      </c>
      <c r="J264" s="1"/>
      <c r="K264" s="1">
        <v>32</v>
      </c>
      <c r="L264" s="1">
        <v>48</v>
      </c>
      <c r="M264" s="1" t="s">
        <v>347</v>
      </c>
      <c r="N264" s="1" t="s">
        <v>347</v>
      </c>
      <c r="O264" s="1" t="str">
        <f>IF(M264="Steam",1,IF(M264="Electric",2,IF(M264="Diesel",4,IF(M264="Diesel-Electric",3,""))))</f>
        <v/>
      </c>
      <c r="P264" s="1"/>
      <c r="Q264" s="1">
        <v>145</v>
      </c>
      <c r="R264" s="1">
        <v>145</v>
      </c>
      <c r="S264" s="1"/>
      <c r="T264" s="1">
        <v>1</v>
      </c>
      <c r="U264" s="1">
        <f>IF(M264="Wagon",(SQRT(SQRT(T264/27)))*10,IF(T264="","",SQRT(SQRT(T264/27))))</f>
        <v>4.3869133765083088</v>
      </c>
      <c r="V264" s="14">
        <f>IF(I264="","",(H264*SQRT(I264)*U264-(I264*2)+2)*0.985)</f>
        <v>50.392365304588438</v>
      </c>
      <c r="W264" s="14">
        <f>IF(M264="Wagon",5*SQRT(H264),IF(M264="","",SQRT(R264*K264*SQRT(T264))/(26)))</f>
        <v>17.074764851741445</v>
      </c>
      <c r="X264" s="15">
        <f>8/Q264</f>
        <v>5.5172413793103448E-2</v>
      </c>
      <c r="Y264" s="15">
        <f>S264/10/K264</f>
        <v>0</v>
      </c>
    </row>
    <row r="265" spans="1:25" s="8" customFormat="1" x14ac:dyDescent="0.25">
      <c r="A265" s="19"/>
      <c r="B265" s="1" t="s">
        <v>594</v>
      </c>
      <c r="C265" s="1"/>
      <c r="D265" s="1" t="str">
        <f>IF(B265="","zzz",LEFT(B265,2))</f>
        <v>BR</v>
      </c>
      <c r="E265" s="1" t="s">
        <v>365</v>
      </c>
      <c r="F265" s="1">
        <v>1975</v>
      </c>
      <c r="G265" s="1"/>
      <c r="H265" s="1">
        <f>IF(F265="","",SQRT(F265-1828))</f>
        <v>12.124355652982141</v>
      </c>
      <c r="I265" s="1">
        <v>1</v>
      </c>
      <c r="J265" s="1"/>
      <c r="K265" s="1">
        <v>35</v>
      </c>
      <c r="L265" s="1"/>
      <c r="M265" s="1" t="s">
        <v>347</v>
      </c>
      <c r="N265" s="1" t="s">
        <v>347</v>
      </c>
      <c r="O265" s="1" t="str">
        <f>IF(M265="Steam",1,IF(M265="Electric",2,IF(M265="Diesel",4,IF(M265="Diesel-Electric",3,""))))</f>
        <v/>
      </c>
      <c r="P265" s="1"/>
      <c r="Q265" s="1"/>
      <c r="R265" s="1"/>
      <c r="S265" s="1"/>
      <c r="T265" s="1">
        <v>1</v>
      </c>
      <c r="U265" s="1">
        <f>IF(M265="Wagon",(SQRT(SQRT(T265/27)))*10,IF(T265="","",SQRT(SQRT(T265/27))))</f>
        <v>4.3869133765083088</v>
      </c>
      <c r="V265" s="14">
        <f>IF(I265="","",(H265*SQRT(I265)*U265-(I265*2)+2)*0.985)</f>
        <v>52.390670525677315</v>
      </c>
      <c r="W265" s="14">
        <f>IF(M265="Wagon",5*SQRT(H265),IF(M265="","",SQRT(R265*K265*SQRT(T265))/(26)))</f>
        <v>17.41002272613547</v>
      </c>
      <c r="X265" s="15" t="e">
        <f>8/Q265</f>
        <v>#DIV/0!</v>
      </c>
      <c r="Y265" s="15">
        <f>S265/10/K265</f>
        <v>0</v>
      </c>
    </row>
    <row r="266" spans="1:25" x14ac:dyDescent="0.25">
      <c r="B266" s="1" t="s">
        <v>592</v>
      </c>
      <c r="D266" s="1" t="str">
        <f>IF(B266="","zzz",LEFT(B266,2))</f>
        <v>BR</v>
      </c>
      <c r="E266" s="1" t="s">
        <v>365</v>
      </c>
      <c r="I266" s="1">
        <v>1</v>
      </c>
      <c r="M266" s="1" t="s">
        <v>347</v>
      </c>
      <c r="N266" s="1" t="s">
        <v>347</v>
      </c>
      <c r="O266" s="1" t="str">
        <f>IF(M266="Steam",1,IF(M266="Electric",2,IF(M266="Diesel",4,IF(M266="Diesel-Electric",3,""))))</f>
        <v/>
      </c>
      <c r="V266" s="14"/>
      <c r="W266" s="14"/>
      <c r="X266" s="15"/>
      <c r="Y266" s="15"/>
    </row>
    <row r="267" spans="1:25" x14ac:dyDescent="0.25">
      <c r="B267" s="1" t="s">
        <v>120</v>
      </c>
      <c r="D267" s="1" t="str">
        <f>IF(B267="","zzz",LEFT(B267,2))</f>
        <v>BR</v>
      </c>
      <c r="E267" s="1">
        <v>103</v>
      </c>
      <c r="H267" s="1" t="str">
        <f>IF(F267="","",SQRT(F267-1828))</f>
        <v/>
      </c>
      <c r="M267" s="1" t="s">
        <v>23</v>
      </c>
      <c r="N267" s="1" t="s">
        <v>23</v>
      </c>
      <c r="O267" s="1">
        <f>IF(M267="Steam",1,IF(M267="Electric",2,IF(M267="Diesel",4,IF(M267="Diesel-Electric",3,""))))</f>
        <v>4</v>
      </c>
      <c r="U267" s="1" t="str">
        <f>IF(M267="Wagon",(SQRT(SQRT(T267/27)))*10,IF(T267="","",SQRT(SQRT(T267/27))))</f>
        <v/>
      </c>
      <c r="V267" s="14" t="str">
        <f>IF(I267="","",(H267*SQRT(I267)*U267-(I267*2)+2)*0.985)</f>
        <v/>
      </c>
      <c r="W267" s="14">
        <f>IF(M267="Wagon",5*SQRT(H267),IF(M267="","",SQRT(R267*K267*SQRT(T267))/(26)))</f>
        <v>0</v>
      </c>
      <c r="X267" s="15" t="e">
        <f>8/Q267</f>
        <v>#DIV/0!</v>
      </c>
      <c r="Y267" s="15" t="e">
        <f>S267/10/K267</f>
        <v>#DIV/0!</v>
      </c>
    </row>
    <row r="268" spans="1:25" x14ac:dyDescent="0.25">
      <c r="B268" s="1" t="s">
        <v>121</v>
      </c>
      <c r="D268" s="1" t="str">
        <f>IF(B268="","zzz",LEFT(B268,2))</f>
        <v>BR</v>
      </c>
      <c r="E268" s="1">
        <v>104</v>
      </c>
      <c r="H268" s="1" t="str">
        <f>IF(F268="","",SQRT(F268-1828))</f>
        <v/>
      </c>
      <c r="M268" s="1" t="s">
        <v>23</v>
      </c>
      <c r="N268" s="1" t="s">
        <v>23</v>
      </c>
      <c r="O268" s="1">
        <f>IF(M268="Steam",1,IF(M268="Electric",2,IF(M268="Diesel",4,IF(M268="Diesel-Electric",3,""))))</f>
        <v>4</v>
      </c>
      <c r="U268" s="1" t="str">
        <f>IF(M268="Wagon",(SQRT(SQRT(T268/27)))*10,IF(T268="","",SQRT(SQRT(T268/27))))</f>
        <v/>
      </c>
      <c r="V268" s="14" t="str">
        <f>IF(I268="","",(H268*SQRT(I268)*U268-(I268*2)+2)*0.985)</f>
        <v/>
      </c>
      <c r="W268" s="14">
        <f>IF(M268="Wagon",5*SQRT(H268),IF(M268="","",SQRT(R268*K268*SQRT(T268))/(26)))</f>
        <v>0</v>
      </c>
      <c r="X268" s="15" t="e">
        <f>8/Q268</f>
        <v>#DIV/0!</v>
      </c>
      <c r="Y268" s="15" t="e">
        <f>S268/10/K268</f>
        <v>#DIV/0!</v>
      </c>
    </row>
    <row r="269" spans="1:25" x14ac:dyDescent="0.25">
      <c r="B269" s="1" t="s">
        <v>122</v>
      </c>
      <c r="D269" s="1" t="str">
        <f>IF(B269="","zzz",LEFT(B269,2))</f>
        <v>BR</v>
      </c>
      <c r="E269" s="1">
        <v>105</v>
      </c>
      <c r="H269" s="1" t="str">
        <f>IF(F269="","",SQRT(F269-1828))</f>
        <v/>
      </c>
      <c r="M269" s="1" t="s">
        <v>23</v>
      </c>
      <c r="N269" s="1" t="s">
        <v>23</v>
      </c>
      <c r="O269" s="1">
        <f>IF(M269="Steam",1,IF(M269="Electric",2,IF(M269="Diesel",4,IF(M269="Diesel-Electric",3,""))))</f>
        <v>4</v>
      </c>
      <c r="U269" s="1" t="str">
        <f>IF(M269="Wagon",(SQRT(SQRT(T269/27)))*10,IF(T269="","",SQRT(SQRT(T269/27))))</f>
        <v/>
      </c>
      <c r="V269" s="14" t="str">
        <f>IF(I269="","",(H269*SQRT(I269)*U269-(I269*2)+2)*0.985)</f>
        <v/>
      </c>
      <c r="W269" s="14">
        <f>IF(M269="Wagon",5*SQRT(H269),IF(M269="","",SQRT(R269*K269*SQRT(T269))/(26)))</f>
        <v>0</v>
      </c>
      <c r="X269" s="15" t="e">
        <f>8/Q269</f>
        <v>#DIV/0!</v>
      </c>
      <c r="Y269" s="15" t="e">
        <f>S269/10/K269</f>
        <v>#DIV/0!</v>
      </c>
    </row>
    <row r="270" spans="1:25" x14ac:dyDescent="0.25">
      <c r="B270" s="1" t="s">
        <v>123</v>
      </c>
      <c r="D270" s="1" t="str">
        <f>IF(B270="","zzz",LEFT(B270,2))</f>
        <v>BR</v>
      </c>
      <c r="E270" s="1">
        <v>106</v>
      </c>
      <c r="H270" s="1" t="str">
        <f>IF(F270="","",SQRT(F270-1828))</f>
        <v/>
      </c>
      <c r="M270" s="1" t="s">
        <v>23</v>
      </c>
      <c r="N270" s="1" t="s">
        <v>23</v>
      </c>
      <c r="O270" s="1">
        <f>IF(M270="Steam",1,IF(M270="Electric",2,IF(M270="Diesel",4,IF(M270="Diesel-Electric",3,""))))</f>
        <v>4</v>
      </c>
      <c r="U270" s="1" t="str">
        <f>IF(M270="Wagon",(SQRT(SQRT(T270/27)))*10,IF(T270="","",SQRT(SQRT(T270/27))))</f>
        <v/>
      </c>
      <c r="V270" s="14" t="str">
        <f>IF(I270="","",(H270*SQRT(I270)*U270-(I270*2)+2)*0.985)</f>
        <v/>
      </c>
      <c r="W270" s="14">
        <f>IF(M270="Wagon",5*SQRT(H270),IF(M270="","",SQRT(R270*K270*SQRT(T270))/(26)))</f>
        <v>0</v>
      </c>
      <c r="X270" s="15" t="e">
        <f>8/Q270</f>
        <v>#DIV/0!</v>
      </c>
      <c r="Y270" s="15" t="e">
        <f>S270/10/K270</f>
        <v>#DIV/0!</v>
      </c>
    </row>
    <row r="271" spans="1:25" x14ac:dyDescent="0.25">
      <c r="B271" s="1" t="s">
        <v>124</v>
      </c>
      <c r="D271" s="1" t="str">
        <f>IF(B271="","zzz",LEFT(B271,2))</f>
        <v>BR</v>
      </c>
      <c r="E271" s="1">
        <v>107</v>
      </c>
      <c r="F271" s="1">
        <v>1960</v>
      </c>
      <c r="H271" s="1">
        <f>IF(F271="","",SQRT(F271-1828))</f>
        <v>11.489125293076057</v>
      </c>
      <c r="I271" s="1">
        <v>3</v>
      </c>
      <c r="M271" s="1" t="s">
        <v>23</v>
      </c>
      <c r="N271" s="1" t="s">
        <v>23</v>
      </c>
      <c r="O271" s="1">
        <f>IF(M271="Steam",1,IF(M271="Electric",2,IF(M271="Diesel",4,IF(M271="Diesel-Electric",3,""))))</f>
        <v>4</v>
      </c>
      <c r="T271" s="1">
        <v>600</v>
      </c>
      <c r="U271" s="1">
        <f>IF(M271="Wagon",(SQRT(SQRT(T271/27)))*10,IF(T271="","",SQRT(SQRT(T271/27))))</f>
        <v>2.1711852081087688</v>
      </c>
      <c r="V271" s="14">
        <f>IF(I271="","",(H271*SQRT(I271)*U271-(I271*2)+2)*0.985)</f>
        <v>38.617949512288959</v>
      </c>
      <c r="W271" s="14">
        <f>IF(M271="Wagon",5*SQRT(H271),IF(M271="","",SQRT(R271*K271*SQRT(T271))/(26)))</f>
        <v>0</v>
      </c>
      <c r="X271" s="15" t="e">
        <f>8/Q271</f>
        <v>#DIV/0!</v>
      </c>
      <c r="Y271" s="15" t="e">
        <f>S271/10/K271</f>
        <v>#DIV/0!</v>
      </c>
    </row>
    <row r="272" spans="1:25" x14ac:dyDescent="0.25">
      <c r="B272" s="23" t="s">
        <v>128</v>
      </c>
      <c r="C272" s="23"/>
      <c r="D272" s="23" t="str">
        <f>IF(B272="","zzz",LEFT(B272,2))</f>
        <v>BR</v>
      </c>
      <c r="E272" s="23">
        <v>109</v>
      </c>
      <c r="F272" s="23"/>
      <c r="G272" s="23"/>
      <c r="H272" s="23" t="str">
        <f>IF(F272="","",SQRT(F272-1828))</f>
        <v/>
      </c>
      <c r="I272" s="23"/>
      <c r="J272" s="23"/>
      <c r="K272" s="23"/>
      <c r="L272" s="23"/>
      <c r="M272" s="23" t="s">
        <v>23</v>
      </c>
      <c r="N272" s="23" t="s">
        <v>23</v>
      </c>
      <c r="O272" s="23">
        <f>IF(M272="Steam",1,IF(M272="Electric",2,IF(M272="Diesel",4,IF(M272="Diesel-Electric",3,""))))</f>
        <v>4</v>
      </c>
      <c r="P272" s="23"/>
      <c r="Q272" s="23"/>
      <c r="R272" s="23"/>
      <c r="S272" s="23"/>
      <c r="T272" s="23"/>
      <c r="U272" s="23" t="str">
        <f>IF(M272="Wagon",(SQRT(SQRT(T272/27)))*10,IF(T272="","",SQRT(SQRT(T272/27))))</f>
        <v/>
      </c>
      <c r="V272" s="24" t="str">
        <f>IF(I272="","",(H272*SQRT(I272)*U272-(I272*2)+2)*0.985)</f>
        <v/>
      </c>
      <c r="W272" s="24">
        <f>IF(M272="Wagon",5*SQRT(H272),IF(M272="","",SQRT(R272*K272*SQRT(T272))/(26)))</f>
        <v>0</v>
      </c>
      <c r="X272" s="25" t="e">
        <f>8/Q272</f>
        <v>#DIV/0!</v>
      </c>
      <c r="Y272" s="25" t="e">
        <f>S272/10/K272</f>
        <v>#DIV/0!</v>
      </c>
    </row>
    <row r="273" spans="1:25" s="1" customFormat="1" ht="15.75" customHeight="1" x14ac:dyDescent="0.25">
      <c r="A273" s="19"/>
      <c r="B273" s="1" t="s">
        <v>131</v>
      </c>
      <c r="D273" s="1" t="str">
        <f>IF(B273="","zzz",LEFT(B273,2))</f>
        <v>BR</v>
      </c>
      <c r="E273" s="1">
        <v>112</v>
      </c>
      <c r="H273" s="1" t="str">
        <f>IF(F273="","",SQRT(F273-1828))</f>
        <v/>
      </c>
      <c r="M273" s="1" t="s">
        <v>23</v>
      </c>
      <c r="N273" s="1" t="s">
        <v>23</v>
      </c>
      <c r="O273" s="1">
        <f>IF(M273="Steam",1,IF(M273="Electric",2,IF(M273="Diesel",4,IF(M273="Diesel-Electric",3,""))))</f>
        <v>4</v>
      </c>
      <c r="U273" s="1" t="str">
        <f>IF(M273="Wagon",(SQRT(SQRT(T273/27)))*10,IF(T273="","",SQRT(SQRT(T273/27))))</f>
        <v/>
      </c>
      <c r="V273" s="14" t="str">
        <f>IF(I273="","",(H273*SQRT(I273)*U273-(I273*2)+2)*0.985)</f>
        <v/>
      </c>
      <c r="W273" s="14">
        <f>IF(M273="Wagon",5*SQRT(H273),IF(M273="","",SQRT(R273*K273*SQRT(T273))/(26)))</f>
        <v>0</v>
      </c>
      <c r="X273" s="15" t="e">
        <f>8/Q273</f>
        <v>#DIV/0!</v>
      </c>
      <c r="Y273" s="15" t="e">
        <f>S273/10/K273</f>
        <v>#DIV/0!</v>
      </c>
    </row>
    <row r="274" spans="1:25" s="1" customFormat="1" ht="15.75" customHeight="1" x14ac:dyDescent="0.25">
      <c r="A274" s="19"/>
      <c r="B274" s="1" t="s">
        <v>132</v>
      </c>
      <c r="D274" s="1" t="str">
        <f>IF(B274="","zzz",LEFT(B274,2))</f>
        <v>BR</v>
      </c>
      <c r="E274" s="1">
        <v>113</v>
      </c>
      <c r="H274" s="1" t="str">
        <f>IF(F274="","",SQRT(F274-1828))</f>
        <v/>
      </c>
      <c r="M274" s="1" t="s">
        <v>23</v>
      </c>
      <c r="N274" s="1" t="s">
        <v>23</v>
      </c>
      <c r="O274" s="1">
        <f>IF(M274="Steam",1,IF(M274="Electric",2,IF(M274="Diesel",4,IF(M274="Diesel-Electric",3,""))))</f>
        <v>4</v>
      </c>
      <c r="U274" s="1" t="str">
        <f>IF(M274="Wagon",(SQRT(SQRT(T274/27)))*10,IF(T274="","",SQRT(SQRT(T274/27))))</f>
        <v/>
      </c>
      <c r="V274" s="14" t="str">
        <f>IF(I274="","",(H274*SQRT(I274)*U274-(I274*2)+2)*0.985)</f>
        <v/>
      </c>
      <c r="W274" s="14">
        <f>IF(M274="Wagon",5*SQRT(H274),IF(M274="","",SQRT(R274*K274*SQRT(T274))/(26)))</f>
        <v>0</v>
      </c>
      <c r="X274" s="15" t="e">
        <f>8/Q274</f>
        <v>#DIV/0!</v>
      </c>
      <c r="Y274" s="15" t="e">
        <f>S274/10/K274</f>
        <v>#DIV/0!</v>
      </c>
    </row>
    <row r="275" spans="1:25" s="1" customFormat="1" ht="15.75" customHeight="1" x14ac:dyDescent="0.25">
      <c r="A275" s="19"/>
      <c r="B275" s="1" t="s">
        <v>133</v>
      </c>
      <c r="D275" s="23" t="str">
        <f>IF(B275="","zzz",LEFT(B275,2))</f>
        <v>BR</v>
      </c>
      <c r="E275" s="1">
        <v>114</v>
      </c>
      <c r="F275" s="1">
        <v>1960</v>
      </c>
      <c r="H275" s="1">
        <f>IF(F275="","",SQRT(F275-1828))</f>
        <v>11.489125293076057</v>
      </c>
      <c r="I275" s="1">
        <v>2</v>
      </c>
      <c r="M275" s="1" t="s">
        <v>23</v>
      </c>
      <c r="N275" s="1" t="s">
        <v>23</v>
      </c>
      <c r="O275" s="1">
        <f>IF(M275="Steam",1,IF(M275="Electric",2,IF(M275="Diesel",4,IF(M275="Diesel-Electric",3,""))))</f>
        <v>4</v>
      </c>
      <c r="T275" s="1">
        <v>920</v>
      </c>
      <c r="U275" s="1">
        <f>IF(M275="Wagon",(SQRT(SQRT(T275/27)))*10,IF(T275="","",SQRT(SQRT(T275/27))))</f>
        <v>2.4160505455128116</v>
      </c>
      <c r="V275" s="14">
        <f>IF(I275="","",(H275*SQRT(I275)*U275-(I275*2)+2)*0.985)</f>
        <v>36.697332215996859</v>
      </c>
      <c r="W275" s="14">
        <f>IF(M275="Wagon",5*SQRT(H275),IF(M275="","",SQRT(R275*K275*SQRT(T275))/(26)))</f>
        <v>0</v>
      </c>
      <c r="X275" s="15" t="e">
        <f>8/Q275</f>
        <v>#DIV/0!</v>
      </c>
      <c r="Y275" s="15" t="e">
        <f>S275/10/K275</f>
        <v>#DIV/0!</v>
      </c>
    </row>
    <row r="276" spans="1:25" s="1" customFormat="1" ht="15.75" customHeight="1" x14ac:dyDescent="0.25">
      <c r="A276" s="22"/>
      <c r="B276" s="1" t="s">
        <v>134</v>
      </c>
      <c r="D276" s="1" t="str">
        <f>IF(B276="","zzz",LEFT(B276,2))</f>
        <v>BR</v>
      </c>
      <c r="E276" s="1">
        <v>115</v>
      </c>
      <c r="F276" s="1">
        <v>1960</v>
      </c>
      <c r="H276" s="1">
        <f>IF(F276="","",SQRT(F276-1828))</f>
        <v>11.489125293076057</v>
      </c>
      <c r="I276" s="1">
        <v>4</v>
      </c>
      <c r="M276" s="1" t="s">
        <v>23</v>
      </c>
      <c r="N276" s="1" t="s">
        <v>23</v>
      </c>
      <c r="O276" s="1">
        <f>IF(M276="Steam",1,IF(M276="Electric",2,IF(M276="Diesel",4,IF(M276="Diesel-Electric",3,""))))</f>
        <v>4</v>
      </c>
      <c r="T276" s="1">
        <v>920</v>
      </c>
      <c r="U276" s="1">
        <f>IF(M276="Wagon",(SQRT(SQRT(T276/27)))*10,IF(T276="","",SQRT(SQRT(T276/27))))</f>
        <v>2.4160505455128116</v>
      </c>
      <c r="V276" s="14">
        <f>IF(I276="","",(H276*SQRT(I276)*U276-(I276*2)+2)*0.985)</f>
        <v>48.77386564064885</v>
      </c>
      <c r="W276" s="14">
        <f>IF(M276="Wagon",5*SQRT(H276),IF(M276="","",SQRT(R276*K276*SQRT(T276))/(26)))</f>
        <v>0</v>
      </c>
      <c r="X276" s="15" t="e">
        <f>8/Q276</f>
        <v>#DIV/0!</v>
      </c>
      <c r="Y276" s="15" t="e">
        <f>S276/10/K276</f>
        <v>#DIV/0!</v>
      </c>
    </row>
    <row r="277" spans="1:25" x14ac:dyDescent="0.25">
      <c r="A277" s="22"/>
      <c r="B277" s="26" t="s">
        <v>135</v>
      </c>
      <c r="C277" s="26"/>
      <c r="D277" s="1" t="str">
        <f>IF(B277="","zzz",LEFT(B277,2))</f>
        <v>BR</v>
      </c>
      <c r="E277" s="26">
        <v>116</v>
      </c>
      <c r="F277" s="26">
        <v>1961</v>
      </c>
      <c r="G277" s="26"/>
      <c r="H277" s="26">
        <f>IF(F277="","",SQRT(F277-1828))</f>
        <v>11.532562594670797</v>
      </c>
      <c r="I277" s="26">
        <v>2</v>
      </c>
      <c r="J277" s="26"/>
      <c r="K277" s="26"/>
      <c r="L277" s="26"/>
      <c r="M277" s="26" t="s">
        <v>23</v>
      </c>
      <c r="N277" s="26" t="s">
        <v>23</v>
      </c>
      <c r="O277" s="26">
        <f>IF(M277="Steam",1,IF(M277="Electric",2,IF(M277="Diesel",4,IF(M277="Diesel-Electric",3,""))))</f>
        <v>4</v>
      </c>
      <c r="P277" s="26"/>
      <c r="Q277" s="26"/>
      <c r="R277" s="26"/>
      <c r="S277" s="26"/>
      <c r="T277" s="26">
        <v>600</v>
      </c>
      <c r="U277" s="26">
        <f>IF(M277="Wagon",(SQRT(SQRT(T277/27)))*10,IF(T277="","",SQRT(SQRT(T277/27))))</f>
        <v>2.1711852081087688</v>
      </c>
      <c r="V277" s="27">
        <f>IF(I277="","",(H277*SQRT(I277)*U277-(I277*2)+2)*0.985)</f>
        <v>32.909794726327071</v>
      </c>
      <c r="W277" s="27">
        <f>IF(M277="Wagon",5*SQRT(H277),IF(M277="","",SQRT(R277*K277*SQRT(T277))/(26)))</f>
        <v>0</v>
      </c>
      <c r="X277" s="28" t="e">
        <f>8/Q277</f>
        <v>#DIV/0!</v>
      </c>
      <c r="Y277" s="28" t="e">
        <f>S277/10/K277</f>
        <v>#DIV/0!</v>
      </c>
    </row>
    <row r="278" spans="1:25" x14ac:dyDescent="0.25">
      <c r="B278" s="1" t="s">
        <v>136</v>
      </c>
      <c r="D278" s="1" t="str">
        <f>IF(B278="","zzz",LEFT(B278,2))</f>
        <v>BR</v>
      </c>
      <c r="E278" s="1">
        <v>116</v>
      </c>
      <c r="F278" s="1">
        <v>1961</v>
      </c>
      <c r="H278" s="1">
        <f>IF(F278="","",SQRT(F278-1828))</f>
        <v>11.532562594670797</v>
      </c>
      <c r="I278" s="1">
        <v>3</v>
      </c>
      <c r="M278" s="1" t="s">
        <v>23</v>
      </c>
      <c r="N278" s="1" t="s">
        <v>23</v>
      </c>
      <c r="O278" s="1">
        <f>IF(M278="Steam",1,IF(M278="Electric",2,IF(M278="Diesel",4,IF(M278="Diesel-Electric",3,""))))</f>
        <v>4</v>
      </c>
      <c r="T278" s="1">
        <v>600</v>
      </c>
      <c r="U278" s="1">
        <f>IF(M278="Wagon",(SQRT(SQRT(T278/27)))*10,IF(T278="","",SQRT(SQRT(T278/27))))</f>
        <v>2.1711852081087688</v>
      </c>
      <c r="V278" s="14">
        <f>IF(I278="","",(H278*SQRT(I278)*U278-(I278*2)+2)*0.985)</f>
        <v>38.778849706260466</v>
      </c>
      <c r="W278" s="14">
        <f>IF(M278="Wagon",5*SQRT(H278),IF(M278="","",SQRT(R278*K278*SQRT(T278))/(26)))</f>
        <v>0</v>
      </c>
      <c r="X278" s="15" t="e">
        <f>8/Q278</f>
        <v>#DIV/0!</v>
      </c>
      <c r="Y278" s="15" t="e">
        <f>S278/10/K278</f>
        <v>#DIV/0!</v>
      </c>
    </row>
    <row r="279" spans="1:25" x14ac:dyDescent="0.25">
      <c r="B279" s="1" t="s">
        <v>137</v>
      </c>
      <c r="D279" s="1" t="str">
        <f>IF(B279="","zzz",LEFT(B279,2))</f>
        <v>BR</v>
      </c>
      <c r="E279" s="1">
        <v>117</v>
      </c>
      <c r="F279" s="1">
        <v>1959</v>
      </c>
      <c r="H279" s="1">
        <f>IF(F279="","",SQRT(F279-1828))</f>
        <v>11.445523142259598</v>
      </c>
      <c r="I279" s="1">
        <v>3</v>
      </c>
      <c r="M279" s="1" t="s">
        <v>23</v>
      </c>
      <c r="N279" s="1" t="s">
        <v>23</v>
      </c>
      <c r="O279" s="1">
        <f>IF(M279="Steam",1,IF(M279="Electric",2,IF(M279="Diesel",4,IF(M279="Diesel-Electric",3,""))))</f>
        <v>4</v>
      </c>
      <c r="T279" s="1">
        <v>600</v>
      </c>
      <c r="U279" s="1">
        <f>IF(M279="Wagon",(SQRT(SQRT(T279/27)))*10,IF(T279="","",SQRT(SQRT(T279/27))))</f>
        <v>2.1711852081087688</v>
      </c>
      <c r="V279" s="14">
        <f>IF(I279="","",(H279*SQRT(I279)*U279-(I279*2)+2)*0.985)</f>
        <v>38.456438684811744</v>
      </c>
      <c r="W279" s="14">
        <f>IF(M279="Wagon",5*SQRT(H279),IF(M279="","",SQRT(R279*K279*SQRT(T279))/(26)))</f>
        <v>0</v>
      </c>
      <c r="X279" s="15" t="e">
        <f>8/Q279</f>
        <v>#DIV/0!</v>
      </c>
      <c r="Y279" s="15" t="e">
        <f>S279/10/K279</f>
        <v>#DIV/0!</v>
      </c>
    </row>
    <row r="280" spans="1:25" x14ac:dyDescent="0.25">
      <c r="B280" s="1" t="s">
        <v>138</v>
      </c>
      <c r="D280" s="1" t="str">
        <f>IF(B280="","zzz",LEFT(B280,2))</f>
        <v>BR</v>
      </c>
      <c r="E280" s="1">
        <v>118</v>
      </c>
      <c r="F280" s="1">
        <v>1960</v>
      </c>
      <c r="H280" s="1">
        <f>IF(F280="","",SQRT(F280-1828))</f>
        <v>11.489125293076057</v>
      </c>
      <c r="I280" s="1">
        <v>3</v>
      </c>
      <c r="M280" s="1" t="s">
        <v>23</v>
      </c>
      <c r="N280" s="1" t="s">
        <v>23</v>
      </c>
      <c r="O280" s="1">
        <f>IF(M280="Steam",1,IF(M280="Electric",2,IF(M280="Diesel",4,IF(M280="Diesel-Electric",3,""))))</f>
        <v>4</v>
      </c>
      <c r="T280" s="1">
        <v>600</v>
      </c>
      <c r="U280" s="1">
        <f>IF(M280="Wagon",(SQRT(SQRT(T280/27)))*10,IF(T280="","",SQRT(SQRT(T280/27))))</f>
        <v>2.1711852081087688</v>
      </c>
      <c r="V280" s="14">
        <f>IF(I280="","",(H280*SQRT(I280)*U280-(I280*2)+2)*0.985)</f>
        <v>38.617949512288959</v>
      </c>
      <c r="W280" s="14">
        <f>IF(M280="Wagon",5*SQRT(H280),IF(M280="","",SQRT(R280*K280*SQRT(T280))/(26)))</f>
        <v>0</v>
      </c>
      <c r="X280" s="15" t="e">
        <f>8/Q280</f>
        <v>#DIV/0!</v>
      </c>
      <c r="Y280" s="15" t="e">
        <f>S280/10/K280</f>
        <v>#DIV/0!</v>
      </c>
    </row>
    <row r="281" spans="1:25" x14ac:dyDescent="0.25">
      <c r="B281" s="1" t="s">
        <v>139</v>
      </c>
      <c r="D281" s="1" t="str">
        <f>IF(B281="","zzz",LEFT(B281,2))</f>
        <v>BR</v>
      </c>
      <c r="E281" s="1">
        <v>119</v>
      </c>
      <c r="H281" s="1" t="str">
        <f>IF(F281="","",SQRT(F281-1828))</f>
        <v/>
      </c>
      <c r="M281" s="1" t="s">
        <v>23</v>
      </c>
      <c r="N281" s="1" t="s">
        <v>23</v>
      </c>
      <c r="O281" s="1">
        <f>IF(M281="Steam",1,IF(M281="Electric",2,IF(M281="Diesel",4,IF(M281="Diesel-Electric",3,""))))</f>
        <v>4</v>
      </c>
      <c r="U281" s="1" t="str">
        <f>IF(M281="Wagon",(SQRT(SQRT(T281/27)))*10,IF(T281="","",SQRT(SQRT(T281/27))))</f>
        <v/>
      </c>
      <c r="V281" s="14" t="str">
        <f>IF(I281="","",(H281*SQRT(I281)*U281-(I281*2)+2)*0.985)</f>
        <v/>
      </c>
      <c r="W281" s="14">
        <f>IF(M281="Wagon",5*SQRT(H281),IF(M281="","",SQRT(R281*K281*SQRT(T281))/(26)))</f>
        <v>0</v>
      </c>
      <c r="X281" s="15" t="e">
        <f>8/Q281</f>
        <v>#DIV/0!</v>
      </c>
      <c r="Y281" s="15" t="e">
        <f>S281/10/K281</f>
        <v>#DIV/0!</v>
      </c>
    </row>
    <row r="282" spans="1:25" x14ac:dyDescent="0.25">
      <c r="B282" s="1" t="s">
        <v>140</v>
      </c>
      <c r="D282" s="1" t="str">
        <f>IF(B282="","zzz",LEFT(B282,2))</f>
        <v>BR</v>
      </c>
      <c r="E282" s="1">
        <v>120</v>
      </c>
      <c r="H282" s="1" t="str">
        <f>IF(F282="","",SQRT(F282-1828))</f>
        <v/>
      </c>
      <c r="M282" s="1" t="s">
        <v>23</v>
      </c>
      <c r="N282" s="1" t="s">
        <v>23</v>
      </c>
      <c r="O282" s="1">
        <f>IF(M282="Steam",1,IF(M282="Electric",2,IF(M282="Diesel",4,IF(M282="Diesel-Electric",3,""))))</f>
        <v>4</v>
      </c>
      <c r="U282" s="1" t="str">
        <f>IF(M282="Wagon",(SQRT(SQRT(T282/27)))*10,IF(T282="","",SQRT(SQRT(T282/27))))</f>
        <v/>
      </c>
      <c r="V282" s="14" t="str">
        <f>IF(I282="","",(H282*SQRT(I282)*U282-(I282*2)+2)*0.985)</f>
        <v/>
      </c>
      <c r="W282" s="14">
        <f>IF(M282="Wagon",5*SQRT(H282),IF(M282="","",SQRT(R282*K282*SQRT(T282))/(26)))</f>
        <v>0</v>
      </c>
      <c r="X282" s="15" t="e">
        <f>8/Q282</f>
        <v>#DIV/0!</v>
      </c>
      <c r="Y282" s="15" t="e">
        <f>S282/10/K282</f>
        <v>#DIV/0!</v>
      </c>
    </row>
    <row r="283" spans="1:25" x14ac:dyDescent="0.25">
      <c r="B283" s="1" t="s">
        <v>141</v>
      </c>
      <c r="D283" s="1" t="str">
        <f>IF(B283="","zzz",LEFT(B283,2))</f>
        <v>BR</v>
      </c>
      <c r="E283" s="1">
        <v>121</v>
      </c>
      <c r="F283" s="1">
        <v>1960</v>
      </c>
      <c r="H283" s="1">
        <f>IF(F283="","",SQRT(F283-1828))</f>
        <v>11.489125293076057</v>
      </c>
      <c r="I283" s="1">
        <v>2</v>
      </c>
      <c r="M283" s="1" t="s">
        <v>23</v>
      </c>
      <c r="N283" s="1" t="s">
        <v>23</v>
      </c>
      <c r="O283" s="1">
        <f>IF(M283="Steam",1,IF(M283="Electric",2,IF(M283="Diesel",4,IF(M283="Diesel-Electric",3,""))))</f>
        <v>4</v>
      </c>
      <c r="T283" s="1">
        <v>300</v>
      </c>
      <c r="U283" s="1">
        <f>IF(M283="Wagon",(SQRT(SQRT(T283/27)))*10,IF(T283="","",SQRT(SQRT(T283/27))))</f>
        <v>1.8257418583505538</v>
      </c>
      <c r="V283" s="14">
        <f>IF(I283="","",(H283*SQRT(I283)*U283-(I283*2)+2)*0.985)</f>
        <v>27.249822039156914</v>
      </c>
      <c r="W283" s="14">
        <f>IF(M283="Wagon",5*SQRT(H283),IF(M283="","",SQRT(R283*K283*SQRT(T283))/(26)))</f>
        <v>0</v>
      </c>
      <c r="X283" s="15" t="e">
        <f>8/Q283</f>
        <v>#DIV/0!</v>
      </c>
      <c r="Y283" s="15" t="e">
        <f>S283/10/K283</f>
        <v>#DIV/0!</v>
      </c>
    </row>
    <row r="284" spans="1:25" x14ac:dyDescent="0.25">
      <c r="B284" s="1" t="s">
        <v>142</v>
      </c>
      <c r="D284" s="1" t="str">
        <f>IF(B284="","zzz",LEFT(B284,2))</f>
        <v>BR</v>
      </c>
      <c r="E284" s="1">
        <v>122</v>
      </c>
      <c r="F284" s="1">
        <v>1958</v>
      </c>
      <c r="H284" s="1">
        <f>IF(F284="","",SQRT(F284-1828))</f>
        <v>11.401754250991379</v>
      </c>
      <c r="I284" s="1">
        <v>1</v>
      </c>
      <c r="M284" s="1" t="s">
        <v>23</v>
      </c>
      <c r="N284" s="1" t="s">
        <v>23</v>
      </c>
      <c r="O284" s="1">
        <f>IF(M284="Steam",1,IF(M284="Electric",2,IF(M284="Diesel",4,IF(M284="Diesel-Electric",3,""))))</f>
        <v>4</v>
      </c>
      <c r="T284" s="1">
        <v>300</v>
      </c>
      <c r="U284" s="1">
        <f>IF(M284="Wagon",(SQRT(SQRT(T284/27)))*10,IF(T284="","",SQRT(SQRT(T284/27))))</f>
        <v>1.8257418583505538</v>
      </c>
      <c r="V284" s="14">
        <f>IF(I284="","",(H284*SQRT(I284)*U284-(I284*2)+2)*0.985)</f>
        <v>20.504410094741409</v>
      </c>
      <c r="W284" s="14">
        <f>IF(M284="Wagon",5*SQRT(H284),IF(M284="","",SQRT(R284*K284*SQRT(T284))/(26)))</f>
        <v>0</v>
      </c>
      <c r="X284" s="15" t="e">
        <f>8/Q284</f>
        <v>#DIV/0!</v>
      </c>
      <c r="Y284" s="15" t="e">
        <f>S284/10/K284</f>
        <v>#DIV/0!</v>
      </c>
    </row>
    <row r="285" spans="1:25" x14ac:dyDescent="0.25">
      <c r="B285" s="1" t="s">
        <v>143</v>
      </c>
      <c r="D285" s="1" t="str">
        <f>IF(B285="","zzz",LEFT(B285,2))</f>
        <v>BR</v>
      </c>
      <c r="E285" s="1">
        <v>123</v>
      </c>
      <c r="F285" s="1">
        <v>1963</v>
      </c>
      <c r="H285" s="1">
        <f>IF(F285="","",SQRT(F285-1828))</f>
        <v>11.61895003862225</v>
      </c>
      <c r="I285" s="1">
        <v>4</v>
      </c>
      <c r="M285" s="1" t="s">
        <v>23</v>
      </c>
      <c r="N285" s="1" t="s">
        <v>23</v>
      </c>
      <c r="O285" s="1">
        <f>IF(M285="Steam",1,IF(M285="Electric",2,IF(M285="Diesel",4,IF(M285="Diesel-Electric",3,""))))</f>
        <v>4</v>
      </c>
      <c r="T285" s="1">
        <v>920</v>
      </c>
      <c r="U285" s="1">
        <f>IF(M285="Wagon",(SQRT(SQRT(T285/27)))*10,IF(T285="","",SQRT(SQRT(T285/27))))</f>
        <v>2.4160505455128116</v>
      </c>
      <c r="V285" s="14">
        <f>IF(I285="","",(H285*SQRT(I285)*U285-(I285*2)+2)*0.985)</f>
        <v>49.391782040825802</v>
      </c>
      <c r="W285" s="14">
        <f>IF(M285="Wagon",5*SQRT(H285),IF(M285="","",SQRT(R285*K285*SQRT(T285))/(26)))</f>
        <v>0</v>
      </c>
      <c r="X285" s="15" t="e">
        <f>8/Q285</f>
        <v>#DIV/0!</v>
      </c>
      <c r="Y285" s="15" t="e">
        <f>S285/10/K285</f>
        <v>#DIV/0!</v>
      </c>
    </row>
    <row r="286" spans="1:25" x14ac:dyDescent="0.25">
      <c r="B286" s="1" t="s">
        <v>144</v>
      </c>
      <c r="D286" s="1" t="str">
        <f>IF(B286="","zzz",LEFT(B286,2))</f>
        <v>BR</v>
      </c>
      <c r="E286" s="1">
        <v>124</v>
      </c>
      <c r="F286" s="1">
        <v>1960</v>
      </c>
      <c r="H286" s="1">
        <f>IF(F286="","",SQRT(F286-1828))</f>
        <v>11.489125293076057</v>
      </c>
      <c r="I286" s="1">
        <v>6</v>
      </c>
      <c r="M286" s="1" t="s">
        <v>23</v>
      </c>
      <c r="N286" s="1" t="s">
        <v>23</v>
      </c>
      <c r="O286" s="1">
        <f>IF(M286="Steam",1,IF(M286="Electric",2,IF(M286="Diesel",4,IF(M286="Diesel-Electric",3,""))))</f>
        <v>4</v>
      </c>
      <c r="T286" s="1">
        <v>920</v>
      </c>
      <c r="U286" s="1">
        <f>IF(M286="Wagon",(SQRT(SQRT(T286/27)))*10,IF(T286="","",SQRT(SQRT(T286/27))))</f>
        <v>2.4160505455128116</v>
      </c>
      <c r="V286" s="14">
        <f>IF(I286="","",(H286*SQRT(I286)*U286-(I286*2)+2)*0.985)</f>
        <v>57.1237839912514</v>
      </c>
      <c r="W286" s="14">
        <f>IF(M286="Wagon",5*SQRT(H286),IF(M286="","",SQRT(R286*K286*SQRT(T286))/(26)))</f>
        <v>0</v>
      </c>
      <c r="X286" s="15" t="e">
        <f>8/Q286</f>
        <v>#DIV/0!</v>
      </c>
      <c r="Y286" s="15" t="e">
        <f>S286/10/K286</f>
        <v>#DIV/0!</v>
      </c>
    </row>
    <row r="287" spans="1:25" x14ac:dyDescent="0.25">
      <c r="B287" s="1" t="s">
        <v>145</v>
      </c>
      <c r="D287" s="1" t="str">
        <f>IF(B287="","zzz",LEFT(B287,2))</f>
        <v>BR</v>
      </c>
      <c r="E287" s="1">
        <v>125</v>
      </c>
      <c r="F287" s="1">
        <v>1958</v>
      </c>
      <c r="H287" s="1">
        <f>IF(F287="","",SQRT(F287-1828))</f>
        <v>11.401754250991379</v>
      </c>
      <c r="I287" s="1">
        <v>3</v>
      </c>
      <c r="M287" s="1" t="s">
        <v>23</v>
      </c>
      <c r="N287" s="1" t="s">
        <v>23</v>
      </c>
      <c r="O287" s="1">
        <f>IF(M287="Steam",1,IF(M287="Electric",2,IF(M287="Diesel",4,IF(M287="Diesel-Electric",3,""))))</f>
        <v>4</v>
      </c>
      <c r="T287" s="1">
        <v>952</v>
      </c>
      <c r="U287" s="1">
        <f>IF(M287="Wagon",(SQRT(SQRT(T287/27)))*10,IF(T287="","",SQRT(SQRT(T287/27))))</f>
        <v>2.4367910789841249</v>
      </c>
      <c r="V287" s="14">
        <f>IF(I287="","",(H287*SQRT(I287)*U287-(I287*2)+2)*0.985)</f>
        <v>43.460926453786584</v>
      </c>
      <c r="W287" s="14">
        <f>IF(M287="Wagon",5*SQRT(H287),IF(M287="","",SQRT(R287*K287*SQRT(T287))/(26)))</f>
        <v>0</v>
      </c>
      <c r="X287" s="15" t="e">
        <f>8/Q287</f>
        <v>#DIV/0!</v>
      </c>
      <c r="Y287" s="15" t="e">
        <f>S287/10/K287</f>
        <v>#DIV/0!</v>
      </c>
    </row>
    <row r="288" spans="1:25" x14ac:dyDescent="0.25">
      <c r="B288" s="1" t="s">
        <v>146</v>
      </c>
      <c r="D288" s="1" t="str">
        <f>IF(B288="","zzz",LEFT(B288,2))</f>
        <v>BR</v>
      </c>
      <c r="E288" s="1">
        <v>126</v>
      </c>
      <c r="H288" s="1" t="str">
        <f>IF(F288="","",SQRT(F288-1828))</f>
        <v/>
      </c>
      <c r="M288" s="1" t="s">
        <v>23</v>
      </c>
      <c r="N288" s="1" t="s">
        <v>23</v>
      </c>
      <c r="O288" s="1">
        <f>IF(M288="Steam",1,IF(M288="Electric",2,IF(M288="Diesel",4,IF(M288="Diesel-Electric",3,""))))</f>
        <v>4</v>
      </c>
      <c r="U288" s="1" t="str">
        <f>IF(M288="Wagon",(SQRT(SQRT(T288/27)))*10,IF(T288="","",SQRT(SQRT(T288/27))))</f>
        <v/>
      </c>
      <c r="V288" s="14" t="str">
        <f>IF(I288="","",(H288*SQRT(I288)*U288-(I288*2)+2)*0.985)</f>
        <v/>
      </c>
      <c r="W288" s="14">
        <f>IF(M288="Wagon",5*SQRT(H288),IF(M288="","",SQRT(R288*K288*SQRT(T288))/(26)))</f>
        <v>0</v>
      </c>
      <c r="X288" s="15" t="e">
        <f>8/Q288</f>
        <v>#DIV/0!</v>
      </c>
      <c r="Y288" s="15" t="e">
        <f>S288/10/K288</f>
        <v>#DIV/0!</v>
      </c>
    </row>
    <row r="289" spans="1:25" x14ac:dyDescent="0.25">
      <c r="B289" s="1" t="s">
        <v>147</v>
      </c>
      <c r="D289" s="1" t="str">
        <f>IF(B289="","zzz",LEFT(B289,2))</f>
        <v>BR</v>
      </c>
      <c r="E289" s="1">
        <v>127</v>
      </c>
      <c r="F289" s="1">
        <v>1959</v>
      </c>
      <c r="H289" s="1">
        <f>IF(F289="","",SQRT(F289-1828))</f>
        <v>11.445523142259598</v>
      </c>
      <c r="I289" s="1">
        <v>4</v>
      </c>
      <c r="M289" s="1" t="s">
        <v>23</v>
      </c>
      <c r="N289" s="1" t="s">
        <v>23</v>
      </c>
      <c r="O289" s="1">
        <f>IF(M289="Steam",1,IF(M289="Electric",2,IF(M289="Diesel",4,IF(M289="Diesel-Electric",3,""))))</f>
        <v>4</v>
      </c>
      <c r="T289" s="1">
        <v>952</v>
      </c>
      <c r="U289" s="1">
        <f>IF(M289="Wagon",(SQRT(SQRT(T289/27)))*10,IF(T289="","",SQRT(SQRT(T289/27))))</f>
        <v>2.4367910789841249</v>
      </c>
      <c r="V289" s="14">
        <f>IF(I289="","",(H289*SQRT(I289)*U289-(I289*2)+2)*0.985)</f>
        <v>49.033986914108134</v>
      </c>
      <c r="W289" s="14">
        <f>IF(M289="Wagon",5*SQRT(H289),IF(M289="","",SQRT(R289*K289*SQRT(T289))/(26)))</f>
        <v>0</v>
      </c>
      <c r="X289" s="15" t="e">
        <f>8/Q289</f>
        <v>#DIV/0!</v>
      </c>
      <c r="Y289" s="15" t="e">
        <f>S289/10/K289</f>
        <v>#DIV/0!</v>
      </c>
    </row>
    <row r="290" spans="1:25" x14ac:dyDescent="0.25">
      <c r="B290" s="1" t="s">
        <v>148</v>
      </c>
      <c r="D290" s="1" t="str">
        <f>IF(B290="","zzz",LEFT(B290,2))</f>
        <v>BR</v>
      </c>
      <c r="E290" s="1">
        <v>128</v>
      </c>
      <c r="F290" s="1">
        <v>1959</v>
      </c>
      <c r="H290" s="1">
        <f>IF(F290="","",SQRT(F290-1828))</f>
        <v>11.445523142259598</v>
      </c>
      <c r="I290" s="1">
        <v>1</v>
      </c>
      <c r="M290" s="1" t="s">
        <v>23</v>
      </c>
      <c r="N290" s="1" t="s">
        <v>23</v>
      </c>
      <c r="O290" s="1">
        <f>IF(M290="Steam",1,IF(M290="Electric",2,IF(M290="Diesel",4,IF(M290="Diesel-Electric",3,""))))</f>
        <v>4</v>
      </c>
      <c r="T290" s="1">
        <v>460</v>
      </c>
      <c r="U290" s="1">
        <f>IF(M290="Wagon",(SQRT(SQRT(T290/27)))*10,IF(T290="","",SQRT(SQRT(T290/27))))</f>
        <v>2.0316482427935045</v>
      </c>
      <c r="V290" s="14">
        <f>IF(I290="","",(H290*SQRT(I290)*U290-(I290*2)+2)*0.985)</f>
        <v>22.90447782512674</v>
      </c>
      <c r="W290" s="14">
        <f>IF(M290="Wagon",5*SQRT(H290),IF(M290="","",SQRT(R290*K290*SQRT(T290))/(26)))</f>
        <v>0</v>
      </c>
      <c r="X290" s="15" t="e">
        <f>8/Q290</f>
        <v>#DIV/0!</v>
      </c>
      <c r="Y290" s="15" t="e">
        <f>S290/10/K290</f>
        <v>#DIV/0!</v>
      </c>
    </row>
    <row r="291" spans="1:25" x14ac:dyDescent="0.25">
      <c r="B291" s="1" t="s">
        <v>149</v>
      </c>
      <c r="D291" s="1" t="str">
        <f>IF(B291="","zzz",LEFT(B291,2))</f>
        <v>BR</v>
      </c>
      <c r="E291" s="1">
        <v>129</v>
      </c>
      <c r="H291" s="1" t="str">
        <f>IF(F291="","",SQRT(F291-1828))</f>
        <v/>
      </c>
      <c r="M291" s="1" t="s">
        <v>23</v>
      </c>
      <c r="N291" s="1" t="s">
        <v>23</v>
      </c>
      <c r="O291" s="1">
        <f>IF(M291="Steam",1,IF(M291="Electric",2,IF(M291="Diesel",4,IF(M291="Diesel-Electric",3,""))))</f>
        <v>4</v>
      </c>
      <c r="U291" s="1" t="str">
        <f>IF(M291="Wagon",(SQRT(SQRT(T291/27)))*10,IF(T291="","",SQRT(SQRT(T291/27))))</f>
        <v/>
      </c>
      <c r="V291" s="14" t="str">
        <f>IF(I291="","",(H291*SQRT(I291)*U291-(I291*2)+2)*0.985)</f>
        <v/>
      </c>
      <c r="W291" s="14">
        <f>IF(M291="Wagon",5*SQRT(H291),IF(M291="","",SQRT(R291*K291*SQRT(T291))/(26)))</f>
        <v>0</v>
      </c>
      <c r="X291" s="15" t="e">
        <f>8/Q291</f>
        <v>#DIV/0!</v>
      </c>
      <c r="Y291" s="15" t="e">
        <f>S291/10/K291</f>
        <v>#DIV/0!</v>
      </c>
    </row>
    <row r="292" spans="1:25" x14ac:dyDescent="0.25">
      <c r="B292" s="1" t="s">
        <v>150</v>
      </c>
      <c r="D292" s="1" t="str">
        <f>IF(B292="","zzz",LEFT(B292,2))</f>
        <v>BR</v>
      </c>
      <c r="E292" s="1">
        <v>130</v>
      </c>
      <c r="H292" s="1" t="str">
        <f>IF(F292="","",SQRT(F292-1828))</f>
        <v/>
      </c>
      <c r="M292" s="1" t="s">
        <v>23</v>
      </c>
      <c r="N292" s="1" t="s">
        <v>23</v>
      </c>
      <c r="O292" s="1">
        <f>IF(M292="Steam",1,IF(M292="Electric",2,IF(M292="Diesel",4,IF(M292="Diesel-Electric",3,""))))</f>
        <v>4</v>
      </c>
      <c r="U292" s="1" t="str">
        <f>IF(M292="Wagon",(SQRT(SQRT(T292/27)))*10,IF(T292="","",SQRT(SQRT(T292/27))))</f>
        <v/>
      </c>
      <c r="V292" s="14" t="str">
        <f>IF(I292="","",(H292*SQRT(I292)*U292-(I292*2)+2)*0.985)</f>
        <v/>
      </c>
      <c r="W292" s="14">
        <f>IF(M292="Wagon",5*SQRT(H292),IF(M292="","",SQRT(R292*K292*SQRT(T292))/(26)))</f>
        <v>0</v>
      </c>
      <c r="X292" s="15" t="e">
        <f>8/Q292</f>
        <v>#DIV/0!</v>
      </c>
      <c r="Y292" s="15" t="e">
        <f>S292/10/K292</f>
        <v>#DIV/0!</v>
      </c>
    </row>
    <row r="293" spans="1:25" x14ac:dyDescent="0.25">
      <c r="B293" s="1" t="s">
        <v>151</v>
      </c>
      <c r="D293" s="1" t="str">
        <f>IF(B293="","zzz",LEFT(B293,2))</f>
        <v>BR</v>
      </c>
      <c r="E293" s="1">
        <v>131</v>
      </c>
      <c r="F293" s="1">
        <v>1958</v>
      </c>
      <c r="H293" s="1">
        <f>IF(F293="","",SQRT(F293-1828))</f>
        <v>11.401754250991379</v>
      </c>
      <c r="I293" s="1">
        <v>1</v>
      </c>
      <c r="M293" s="1" t="s">
        <v>23</v>
      </c>
      <c r="N293" s="1" t="s">
        <v>23</v>
      </c>
      <c r="O293" s="1">
        <f>IF(M293="Steam",1,IF(M293="Electric",2,IF(M293="Diesel",4,IF(M293="Diesel-Electric",3,""))))</f>
        <v>4</v>
      </c>
      <c r="T293" s="1">
        <v>300</v>
      </c>
      <c r="U293" s="1">
        <f>IF(M293="Wagon",(SQRT(SQRT(T293/27)))*10,IF(T293="","",SQRT(SQRT(T293/27))))</f>
        <v>1.8257418583505538</v>
      </c>
      <c r="V293" s="14">
        <f>IF(I293="","",(H293*SQRT(I293)*U293-(I293*2)+2)*0.985)</f>
        <v>20.504410094741409</v>
      </c>
      <c r="W293" s="14">
        <f>IF(M293="Wagon",5*SQRT(H293),IF(M293="","",SQRT(R293*K293*SQRT(T293))/(26)))</f>
        <v>0</v>
      </c>
      <c r="X293" s="15" t="e">
        <f>8/Q293</f>
        <v>#DIV/0!</v>
      </c>
      <c r="Y293" s="15" t="e">
        <f>S293/10/K293</f>
        <v>#DIV/0!</v>
      </c>
    </row>
    <row r="294" spans="1:25" x14ac:dyDescent="0.25">
      <c r="B294" s="1" t="s">
        <v>152</v>
      </c>
      <c r="D294" s="1" t="str">
        <f>IF(B294="","zzz",LEFT(B294,2))</f>
        <v>BR</v>
      </c>
      <c r="E294" s="1">
        <v>139</v>
      </c>
      <c r="F294" s="1">
        <v>2009</v>
      </c>
      <c r="H294" s="1">
        <f>IF(F294="","",SQRT(F294-1828))</f>
        <v>13.45362404707371</v>
      </c>
      <c r="I294" s="1">
        <v>1</v>
      </c>
      <c r="M294" s="1" t="s">
        <v>23</v>
      </c>
      <c r="N294" s="1" t="s">
        <v>23</v>
      </c>
      <c r="O294" s="1">
        <f>IF(M294="Steam",1,IF(M294="Electric",2,IF(M294="Diesel",4,IF(M294="Diesel-Electric",3,""))))</f>
        <v>4</v>
      </c>
      <c r="T294" s="1">
        <v>86</v>
      </c>
      <c r="U294" s="1">
        <f>IF(M294="Wagon",(SQRT(SQRT(T294/27)))*10,IF(T294="","",SQRT(SQRT(T294/27))))</f>
        <v>1.3359299051891829</v>
      </c>
      <c r="V294" s="14">
        <f>IF(I294="","",(H294*SQRT(I294)*U294-(I294*2)+2)*0.985)</f>
        <v>17.703502217193218</v>
      </c>
      <c r="W294" s="14">
        <f>IF(M294="Wagon",5*SQRT(H294),IF(M294="","",SQRT(R294*K294*SQRT(T294))/(26)))</f>
        <v>0</v>
      </c>
      <c r="X294" s="15" t="e">
        <f>8/Q294</f>
        <v>#DIV/0!</v>
      </c>
      <c r="Y294" s="15" t="e">
        <f>S294/10/K294</f>
        <v>#DIV/0!</v>
      </c>
    </row>
    <row r="295" spans="1:25" x14ac:dyDescent="0.25">
      <c r="A295" s="22"/>
      <c r="B295" s="1" t="s">
        <v>169</v>
      </c>
      <c r="D295" s="1" t="str">
        <f>IF(B295="","zzz",LEFT(B295,2))</f>
        <v>BR</v>
      </c>
      <c r="E295" s="1">
        <v>165</v>
      </c>
      <c r="F295" s="1">
        <v>1990</v>
      </c>
      <c r="H295" s="1">
        <f>IF(F295="","",SQRT(F295-1828))</f>
        <v>12.727922061357855</v>
      </c>
      <c r="I295" s="1">
        <v>2</v>
      </c>
      <c r="K295" s="1">
        <v>80</v>
      </c>
      <c r="L295" s="1">
        <v>183</v>
      </c>
      <c r="M295" s="1" t="s">
        <v>23</v>
      </c>
      <c r="N295" s="1" t="s">
        <v>23</v>
      </c>
      <c r="O295" s="1">
        <f>IF(M295="Steam",1,IF(M295="Electric",2,IF(M295="Diesel",4,IF(M295="Diesel-Electric",3,""))))</f>
        <v>4</v>
      </c>
      <c r="Q295" s="1">
        <v>145</v>
      </c>
      <c r="R295" s="1">
        <v>145</v>
      </c>
      <c r="S295" s="1">
        <v>75</v>
      </c>
      <c r="T295" s="1">
        <v>700</v>
      </c>
      <c r="U295" s="1">
        <f>IF(M295="Wagon",(SQRT(SQRT(T295/27)))*10,IF(T295="","",SQRT(SQRT(T295/27))))</f>
        <v>2.2564908092374663</v>
      </c>
      <c r="V295" s="14">
        <f>IF(I295="","",(H295*SQRT(I295)*U295-(I295*2)+2)*0.985)</f>
        <v>38.037582047780276</v>
      </c>
      <c r="W295" s="14">
        <f>IF(M295="Wagon",5*SQRT(H295),IF(M295="","",SQRT(R295*K295*SQRT(T295))/(26)))</f>
        <v>21.30738517147055</v>
      </c>
      <c r="X295" s="15">
        <f>8/Q295</f>
        <v>5.5172413793103448E-2</v>
      </c>
      <c r="Y295" s="15">
        <f>S295/10/K295</f>
        <v>9.375E-2</v>
      </c>
    </row>
    <row r="296" spans="1:25" x14ac:dyDescent="0.25">
      <c r="A296" s="22"/>
      <c r="B296" s="1" t="s">
        <v>170</v>
      </c>
      <c r="D296" s="1" t="str">
        <f>IF(B296="","zzz",LEFT(B296,2))</f>
        <v>BR</v>
      </c>
      <c r="E296" s="1">
        <v>165</v>
      </c>
      <c r="F296" s="1">
        <v>1990</v>
      </c>
      <c r="H296" s="1">
        <f>IF(F296="","",SQRT(F296-1828))</f>
        <v>12.727922061357855</v>
      </c>
      <c r="I296" s="1">
        <v>3</v>
      </c>
      <c r="K296" s="1">
        <v>112</v>
      </c>
      <c r="L296" s="1">
        <v>289</v>
      </c>
      <c r="M296" s="1" t="s">
        <v>23</v>
      </c>
      <c r="N296" s="1" t="s">
        <v>23</v>
      </c>
      <c r="O296" s="1">
        <f>IF(M296="Steam",1,IF(M296="Electric",2,IF(M296="Diesel",4,IF(M296="Diesel-Electric",3,""))))</f>
        <v>4</v>
      </c>
      <c r="Q296" s="1">
        <v>145</v>
      </c>
      <c r="R296" s="1">
        <v>145</v>
      </c>
      <c r="S296" s="1">
        <v>100</v>
      </c>
      <c r="T296" s="1">
        <v>1050</v>
      </c>
      <c r="U296" s="1">
        <f>IF(M296="Wagon",(SQRT(SQRT(T296/27)))*10,IF(T296="","",SQRT(SQRT(T296/27))))</f>
        <v>2.4972175805530514</v>
      </c>
      <c r="V296" s="14">
        <f>IF(I296="","",(H296*SQRT(I296)*U296-(I296*2)+2)*0.985)</f>
        <v>50.286396946939277</v>
      </c>
      <c r="W296" s="14">
        <f>IF(M296="Wagon",5*SQRT(H296),IF(M296="","",SQRT(R296*K296*SQRT(T296))/(26)))</f>
        <v>27.900821410325626</v>
      </c>
      <c r="X296" s="15">
        <f>8/Q296</f>
        <v>5.5172413793103448E-2</v>
      </c>
      <c r="Y296" s="15">
        <f>S296/10/K296</f>
        <v>8.9285714285714288E-2</v>
      </c>
    </row>
    <row r="297" spans="1:25" x14ac:dyDescent="0.25">
      <c r="B297" s="1" t="s">
        <v>171</v>
      </c>
      <c r="D297" s="1" t="str">
        <f>IF(B297="","zzz",LEFT(B297,2))</f>
        <v>BR</v>
      </c>
      <c r="E297" s="1">
        <v>166</v>
      </c>
      <c r="F297" s="1">
        <v>1992</v>
      </c>
      <c r="H297" s="1">
        <f>IF(F297="","",SQRT(F297-1828))</f>
        <v>12.806248474865697</v>
      </c>
      <c r="I297" s="1">
        <v>3</v>
      </c>
      <c r="K297" s="1">
        <v>118</v>
      </c>
      <c r="L297" s="1">
        <v>259</v>
      </c>
      <c r="M297" s="1" t="s">
        <v>23</v>
      </c>
      <c r="N297" s="1" t="s">
        <v>23</v>
      </c>
      <c r="O297" s="1">
        <f>IF(M297="Steam",1,IF(M297="Electric",2,IF(M297="Diesel",4,IF(M297="Diesel-Electric",3,""))))</f>
        <v>4</v>
      </c>
      <c r="Q297" s="1">
        <v>145</v>
      </c>
      <c r="R297" s="1">
        <v>145</v>
      </c>
      <c r="S297" s="1">
        <v>100</v>
      </c>
      <c r="T297" s="1">
        <v>1050</v>
      </c>
      <c r="U297" s="1">
        <f>IF(M297="Wagon",(SQRT(SQRT(T297/27)))*10,IF(T297="","",SQRT(SQRT(T297/27))))</f>
        <v>2.4972175805530514</v>
      </c>
      <c r="V297" s="14">
        <f>IF(I297="","",(H297*SQRT(I297)*U297-(I297*2)+2)*0.985)</f>
        <v>50.620101000894891</v>
      </c>
      <c r="W297" s="14">
        <f>IF(M297="Wagon",5*SQRT(H297),IF(M297="","",SQRT(R297*K297*SQRT(T297))/(26)))</f>
        <v>28.6384152241612</v>
      </c>
      <c r="X297" s="15">
        <f>8/Q297</f>
        <v>5.5172413793103448E-2</v>
      </c>
      <c r="Y297" s="15">
        <f>S297/10/K297</f>
        <v>8.4745762711864403E-2</v>
      </c>
    </row>
    <row r="298" spans="1:25" x14ac:dyDescent="0.25">
      <c r="B298" s="1" t="s">
        <v>172</v>
      </c>
      <c r="D298" s="1" t="str">
        <f>IF(B298="","zzz",LEFT(B298,2))</f>
        <v>BR</v>
      </c>
      <c r="E298" s="1">
        <v>168</v>
      </c>
      <c r="H298" s="1" t="str">
        <f>IF(F298="","",SQRT(F298-1828))</f>
        <v/>
      </c>
      <c r="M298" s="1" t="s">
        <v>23</v>
      </c>
      <c r="N298" s="1" t="s">
        <v>23</v>
      </c>
      <c r="O298" s="1">
        <f>IF(M298="Steam",1,IF(M298="Electric",2,IF(M298="Diesel",4,IF(M298="Diesel-Electric",3,""))))</f>
        <v>4</v>
      </c>
      <c r="U298" s="1" t="str">
        <f>IF(M298="Wagon",(SQRT(SQRT(T298/27)))*10,IF(T298="","",SQRT(SQRT(T298/27))))</f>
        <v/>
      </c>
      <c r="V298" s="14" t="str">
        <f>IF(I298="","",(H298*SQRT(I298)*U298-(I298*2)+2)*0.985)</f>
        <v/>
      </c>
      <c r="W298" s="14">
        <f>IF(M298="Wagon",5*SQRT(H298),IF(M298="","",SQRT(R298*K298*SQRT(T298))/(26)))</f>
        <v>0</v>
      </c>
      <c r="X298" s="15" t="e">
        <f>8/Q298</f>
        <v>#DIV/0!</v>
      </c>
      <c r="Y298" s="15" t="e">
        <f>S298/10/K298</f>
        <v>#DIV/0!</v>
      </c>
    </row>
    <row r="299" spans="1:25" x14ac:dyDescent="0.25">
      <c r="B299" s="1" t="s">
        <v>175</v>
      </c>
      <c r="D299" s="1" t="str">
        <f>IF(B299="","zzz",LEFT(B299,2))</f>
        <v>BR</v>
      </c>
      <c r="E299" s="1">
        <v>171</v>
      </c>
      <c r="H299" s="1" t="str">
        <f>IF(F299="","",SQRT(F299-1828))</f>
        <v/>
      </c>
      <c r="M299" s="1" t="s">
        <v>23</v>
      </c>
      <c r="N299" s="1" t="s">
        <v>23</v>
      </c>
      <c r="O299" s="1">
        <f>IF(M299="Steam",1,IF(M299="Electric",2,IF(M299="Diesel",4,IF(M299="Diesel-Electric",3,""))))</f>
        <v>4</v>
      </c>
      <c r="U299" s="1" t="str">
        <f>IF(M299="Wagon",(SQRT(SQRT(T299/27)))*10,IF(T299="","",SQRT(SQRT(T299/27))))</f>
        <v/>
      </c>
      <c r="V299" s="14" t="str">
        <f>IF(I299="","",(H299*SQRT(I299)*U299-(I299*2)+2)*0.985)</f>
        <v/>
      </c>
      <c r="W299" s="14">
        <f>IF(M299="Wagon",5*SQRT(H299),IF(M299="","",SQRT(R299*K299*SQRT(T299))/(26)))</f>
        <v>0</v>
      </c>
      <c r="X299" s="15" t="e">
        <f>8/Q299</f>
        <v>#DIV/0!</v>
      </c>
      <c r="Y299" s="15" t="e">
        <f>S299/10/K299</f>
        <v>#DIV/0!</v>
      </c>
    </row>
    <row r="300" spans="1:25" x14ac:dyDescent="0.25">
      <c r="B300" s="1" t="s">
        <v>176</v>
      </c>
      <c r="D300" s="1" t="str">
        <f>IF(B300="","zzz",LEFT(B300,2))</f>
        <v>BR</v>
      </c>
      <c r="E300" s="1">
        <v>172</v>
      </c>
      <c r="H300" s="1" t="str">
        <f>IF(F300="","",SQRT(F300-1828))</f>
        <v/>
      </c>
      <c r="M300" s="1" t="s">
        <v>23</v>
      </c>
      <c r="N300" s="1" t="s">
        <v>23</v>
      </c>
      <c r="O300" s="1">
        <f>IF(M300="Steam",1,IF(M300="Electric",2,IF(M300="Diesel",4,IF(M300="Diesel-Electric",3,""))))</f>
        <v>4</v>
      </c>
      <c r="U300" s="1" t="str">
        <f>IF(M300="Wagon",(SQRT(SQRT(T300/27)))*10,IF(T300="","",SQRT(SQRT(T300/27))))</f>
        <v/>
      </c>
      <c r="V300" s="14" t="str">
        <f>IF(I300="","",(H300*SQRT(I300)*U300-(I300*2)+2)*0.985)</f>
        <v/>
      </c>
      <c r="W300" s="14">
        <f>IF(M300="Wagon",5*SQRT(H300),IF(M300="","",SQRT(R300*K300*SQRT(T300))/(26)))</f>
        <v>0</v>
      </c>
      <c r="X300" s="15" t="e">
        <f>8/Q300</f>
        <v>#DIV/0!</v>
      </c>
      <c r="Y300" s="15" t="e">
        <f>S300/10/K300</f>
        <v>#DIV/0!</v>
      </c>
    </row>
    <row r="301" spans="1:25" x14ac:dyDescent="0.25">
      <c r="B301" s="1" t="s">
        <v>177</v>
      </c>
      <c r="D301" s="1" t="str">
        <f>IF(B301="","zzz",LEFT(B301,2))</f>
        <v>BR</v>
      </c>
      <c r="E301" s="1">
        <v>175</v>
      </c>
      <c r="F301" s="1">
        <v>1999</v>
      </c>
      <c r="H301" s="1">
        <f>IF(F301="","",SQRT(F301-1828))</f>
        <v>13.076696830622021</v>
      </c>
      <c r="I301" s="1">
        <v>3</v>
      </c>
      <c r="K301" s="1">
        <v>147</v>
      </c>
      <c r="L301" s="1">
        <v>186</v>
      </c>
      <c r="M301" s="1" t="s">
        <v>23</v>
      </c>
      <c r="N301" s="1" t="s">
        <v>23</v>
      </c>
      <c r="O301" s="1">
        <f>IF(M301="Steam",1,IF(M301="Electric",2,IF(M301="Diesel",4,IF(M301="Diesel-Electric",3,""))))</f>
        <v>4</v>
      </c>
      <c r="Q301" s="1">
        <v>160</v>
      </c>
      <c r="R301" s="1">
        <v>160</v>
      </c>
      <c r="S301" s="1">
        <v>75</v>
      </c>
      <c r="T301" s="1">
        <v>1350</v>
      </c>
      <c r="U301" s="1">
        <f>IF(M301="Wagon",(SQRT(SQRT(T301/27)))*10,IF(T301="","",SQRT(SQRT(T301/27))))</f>
        <v>2.6591479484724942</v>
      </c>
      <c r="V301" s="14">
        <f>IF(I301="","",(H301*SQRT(I301)*U301-(I301*2)+2)*0.985)</f>
        <v>55.384954545828045</v>
      </c>
      <c r="W301" s="14">
        <f>IF(M301="Wagon",5*SQRT(H301),IF(M301="","",SQRT(R301*K301*SQRT(T301))/(26)))</f>
        <v>35.754338944164239</v>
      </c>
      <c r="X301" s="15">
        <f>8/Q301</f>
        <v>0.05</v>
      </c>
      <c r="Y301" s="15">
        <f>S301/10/K301</f>
        <v>5.1020408163265307E-2</v>
      </c>
    </row>
    <row r="302" spans="1:25" x14ac:dyDescent="0.25">
      <c r="B302" s="1" t="s">
        <v>180</v>
      </c>
      <c r="D302" s="1" t="str">
        <f>IF(B302="","zzz",LEFT(B302,2))</f>
        <v>BR</v>
      </c>
      <c r="E302" s="1">
        <v>195</v>
      </c>
      <c r="H302" s="1" t="str">
        <f>IF(F302="","",SQRT(F302-1828))</f>
        <v/>
      </c>
      <c r="M302" s="1" t="s">
        <v>23</v>
      </c>
      <c r="N302" s="1" t="s">
        <v>23</v>
      </c>
      <c r="O302" s="1">
        <f>IF(M302="Steam",1,IF(M302="Electric",2,IF(M302="Diesel",4,IF(M302="Diesel-Electric",3,""))))</f>
        <v>4</v>
      </c>
      <c r="U302" s="1" t="str">
        <f>IF(M302="Wagon",(SQRT(SQRT(T302/27)))*10,IF(T302="","",SQRT(SQRT(T302/27))))</f>
        <v/>
      </c>
      <c r="V302" s="14" t="str">
        <f>IF(I302="","",(H302*SQRT(I302)*U302-(I302*2)+2)*0.985)</f>
        <v/>
      </c>
      <c r="W302" s="14">
        <f>IF(M302="Wagon",5*SQRT(H302),IF(M302="","",SQRT(R302*K302*SQRT(T302))/(26)))</f>
        <v>0</v>
      </c>
      <c r="X302" s="15" t="e">
        <f>8/Q302</f>
        <v>#DIV/0!</v>
      </c>
      <c r="Y302" s="15" t="e">
        <f>S302/10/K302</f>
        <v>#DIV/0!</v>
      </c>
    </row>
    <row r="303" spans="1:25" x14ac:dyDescent="0.25">
      <c r="B303" s="1" t="s">
        <v>181</v>
      </c>
      <c r="D303" s="1" t="str">
        <f>IF(B303="","zzz",LEFT(B303,2))</f>
        <v>BR</v>
      </c>
      <c r="E303" s="1">
        <v>201</v>
      </c>
      <c r="H303" s="1" t="str">
        <f>IF(F303="","",SQRT(F303-1828))</f>
        <v/>
      </c>
      <c r="M303" s="1" t="s">
        <v>182</v>
      </c>
      <c r="N303" s="1" t="s">
        <v>23</v>
      </c>
      <c r="O303" s="1">
        <f>IF(M303="Steam",1,IF(M303="Electric",2,IF(M303="Diesel",4,IF(M303="Diesel-Electric",3,""))))</f>
        <v>3</v>
      </c>
      <c r="U303" s="1" t="str">
        <f>IF(M303="Wagon",(SQRT(SQRT(T303/27)))*10,IF(T303="","",SQRT(SQRT(T303/27))))</f>
        <v/>
      </c>
      <c r="V303" s="14" t="str">
        <f>IF(I303="","",(H303*SQRT(I303)*U303-(I303*2)+2)*0.985)</f>
        <v/>
      </c>
      <c r="W303" s="14">
        <f>IF(M303="Wagon",5*SQRT(H303),IF(M303="","",SQRT(R303*K303*SQRT(T303))/(26)))</f>
        <v>0</v>
      </c>
      <c r="X303" s="15" t="e">
        <f>8/Q303</f>
        <v>#DIV/0!</v>
      </c>
      <c r="Y303" s="15" t="e">
        <f>S303/10/K303</f>
        <v>#DIV/0!</v>
      </c>
    </row>
    <row r="304" spans="1:25" x14ac:dyDescent="0.25">
      <c r="B304" s="1" t="s">
        <v>183</v>
      </c>
      <c r="D304" s="1" t="str">
        <f>IF(B304="","zzz",LEFT(B304,2))</f>
        <v>BR</v>
      </c>
      <c r="E304" s="1">
        <v>202</v>
      </c>
      <c r="H304" s="1" t="str">
        <f>IF(F304="","",SQRT(F304-1828))</f>
        <v/>
      </c>
      <c r="M304" s="1" t="s">
        <v>182</v>
      </c>
      <c r="N304" s="1" t="s">
        <v>23</v>
      </c>
      <c r="O304" s="1">
        <f>IF(M304="Steam",1,IF(M304="Electric",2,IF(M304="Diesel",4,IF(M304="Diesel-Electric",3,""))))</f>
        <v>3</v>
      </c>
      <c r="U304" s="1" t="str">
        <f>IF(M304="Wagon",(SQRT(SQRT(T304/27)))*10,IF(T304="","",SQRT(SQRT(T304/27))))</f>
        <v/>
      </c>
      <c r="V304" s="14" t="str">
        <f>IF(I304="","",(H304*SQRT(I304)*U304-(I304*2)+2)*0.985)</f>
        <v/>
      </c>
      <c r="W304" s="14">
        <f>IF(M304="Wagon",5*SQRT(H304),IF(M304="","",SQRT(R304*K304*SQRT(T304))/(26)))</f>
        <v>0</v>
      </c>
      <c r="X304" s="15" t="e">
        <f>8/Q304</f>
        <v>#DIV/0!</v>
      </c>
      <c r="Y304" s="15" t="e">
        <f>S304/10/K304</f>
        <v>#DIV/0!</v>
      </c>
    </row>
    <row r="305" spans="1:25" x14ac:dyDescent="0.25">
      <c r="B305" s="1" t="s">
        <v>184</v>
      </c>
      <c r="D305" s="1" t="str">
        <f>IF(B305="","zzz",LEFT(B305,2))</f>
        <v>BR</v>
      </c>
      <c r="E305" s="1">
        <v>203</v>
      </c>
      <c r="H305" s="1" t="str">
        <f>IF(F305="","",SQRT(F305-1828))</f>
        <v/>
      </c>
      <c r="M305" s="1" t="s">
        <v>182</v>
      </c>
      <c r="N305" s="1" t="s">
        <v>23</v>
      </c>
      <c r="O305" s="1">
        <f>IF(M305="Steam",1,IF(M305="Electric",2,IF(M305="Diesel",4,IF(M305="Diesel-Electric",3,""))))</f>
        <v>3</v>
      </c>
      <c r="U305" s="1" t="str">
        <f>IF(M305="Wagon",(SQRT(SQRT(T305/27)))*10,IF(T305="","",SQRT(SQRT(T305/27))))</f>
        <v/>
      </c>
      <c r="V305" s="14" t="str">
        <f>IF(I305="","",(H305*SQRT(I305)*U305-(I305*2)+2)*0.985)</f>
        <v/>
      </c>
      <c r="W305" s="14">
        <f>IF(M305="Wagon",5*SQRT(H305),IF(M305="","",SQRT(R305*K305*SQRT(T305))/(26)))</f>
        <v>0</v>
      </c>
      <c r="X305" s="15" t="e">
        <f>8/Q305</f>
        <v>#DIV/0!</v>
      </c>
      <c r="Y305" s="15" t="e">
        <f>S305/10/K305</f>
        <v>#DIV/0!</v>
      </c>
    </row>
    <row r="306" spans="1:25" x14ac:dyDescent="0.25">
      <c r="B306" s="1" t="s">
        <v>185</v>
      </c>
      <c r="D306" s="1" t="str">
        <f>IF(B306="","zzz",LEFT(B306,2))</f>
        <v>BR</v>
      </c>
      <c r="E306" s="1">
        <v>204</v>
      </c>
      <c r="H306" s="1" t="str">
        <f>IF(F306="","",SQRT(F306-1828))</f>
        <v/>
      </c>
      <c r="M306" s="1" t="s">
        <v>182</v>
      </c>
      <c r="N306" s="1" t="s">
        <v>23</v>
      </c>
      <c r="O306" s="1">
        <f>IF(M306="Steam",1,IF(M306="Electric",2,IF(M306="Diesel",4,IF(M306="Diesel-Electric",3,""))))</f>
        <v>3</v>
      </c>
      <c r="U306" s="1" t="str">
        <f>IF(M306="Wagon",(SQRT(SQRT(T306/27)))*10,IF(T306="","",SQRT(SQRT(T306/27))))</f>
        <v/>
      </c>
      <c r="V306" s="14" t="str">
        <f>IF(I306="","",(H306*SQRT(I306)*U306-(I306*2)+2)*0.985)</f>
        <v/>
      </c>
      <c r="W306" s="14">
        <f>IF(M306="Wagon",5*SQRT(H306),IF(M306="","",SQRT(R306*K306*SQRT(T306))/(26)))</f>
        <v>0</v>
      </c>
      <c r="X306" s="15" t="e">
        <f>8/Q306</f>
        <v>#DIV/0!</v>
      </c>
      <c r="Y306" s="15" t="e">
        <f>S306/10/K306</f>
        <v>#DIV/0!</v>
      </c>
    </row>
    <row r="307" spans="1:25" x14ac:dyDescent="0.25">
      <c r="B307" s="1" t="s">
        <v>186</v>
      </c>
      <c r="D307" s="1" t="str">
        <f>IF(B307="","zzz",LEFT(B307,2))</f>
        <v>BR</v>
      </c>
      <c r="E307" s="1">
        <v>205</v>
      </c>
      <c r="H307" s="1" t="str">
        <f>IF(F307="","",SQRT(F307-1828))</f>
        <v/>
      </c>
      <c r="M307" s="1" t="s">
        <v>182</v>
      </c>
      <c r="N307" s="1" t="s">
        <v>23</v>
      </c>
      <c r="O307" s="1">
        <f>IF(M307="Steam",1,IF(M307="Electric",2,IF(M307="Diesel",4,IF(M307="Diesel-Electric",3,""))))</f>
        <v>3</v>
      </c>
      <c r="U307" s="1" t="str">
        <f>IF(M307="Wagon",(SQRT(SQRT(T307/27)))*10,IF(T307="","",SQRT(SQRT(T307/27))))</f>
        <v/>
      </c>
      <c r="V307" s="14" t="str">
        <f>IF(I307="","",(H307*SQRT(I307)*U307-(I307*2)+2)*0.985)</f>
        <v/>
      </c>
      <c r="W307" s="14">
        <f>IF(M307="Wagon",5*SQRT(H307),IF(M307="","",SQRT(R307*K307*SQRT(T307))/(26)))</f>
        <v>0</v>
      </c>
      <c r="X307" s="15" t="e">
        <f>8/Q307</f>
        <v>#DIV/0!</v>
      </c>
      <c r="Y307" s="15" t="e">
        <f>S307/10/K307</f>
        <v>#DIV/0!</v>
      </c>
    </row>
    <row r="308" spans="1:25" x14ac:dyDescent="0.25">
      <c r="B308" s="1" t="s">
        <v>187</v>
      </c>
      <c r="D308" s="1" t="str">
        <f>IF(B308="","zzz",LEFT(B308,2))</f>
        <v>BR</v>
      </c>
      <c r="E308" s="1">
        <v>206</v>
      </c>
      <c r="H308" s="1" t="str">
        <f>IF(F308="","",SQRT(F308-1828))</f>
        <v/>
      </c>
      <c r="M308" s="1" t="s">
        <v>182</v>
      </c>
      <c r="N308" s="1" t="s">
        <v>23</v>
      </c>
      <c r="O308" s="1">
        <f>IF(M308="Steam",1,IF(M308="Electric",2,IF(M308="Diesel",4,IF(M308="Diesel-Electric",3,""))))</f>
        <v>3</v>
      </c>
      <c r="U308" s="1" t="str">
        <f>IF(M308="Wagon",(SQRT(SQRT(T308/27)))*10,IF(T308="","",SQRT(SQRT(T308/27))))</f>
        <v/>
      </c>
      <c r="V308" s="14" t="str">
        <f>IF(I308="","",(H308*SQRT(I308)*U308-(I308*2)+2)*0.985)</f>
        <v/>
      </c>
      <c r="W308" s="14">
        <f>IF(M308="Wagon",5*SQRT(H308),IF(M308="","",SQRT(R308*K308*SQRT(T308))/(26)))</f>
        <v>0</v>
      </c>
      <c r="X308" s="15" t="e">
        <f>8/Q308</f>
        <v>#DIV/0!</v>
      </c>
      <c r="Y308" s="15" t="e">
        <f>S308/10/K308</f>
        <v>#DIV/0!</v>
      </c>
    </row>
    <row r="309" spans="1:25" x14ac:dyDescent="0.25">
      <c r="B309" s="1" t="s">
        <v>188</v>
      </c>
      <c r="D309" s="1" t="str">
        <f>IF(B309="","zzz",LEFT(B309,2))</f>
        <v>BR</v>
      </c>
      <c r="E309" s="1">
        <v>207</v>
      </c>
      <c r="H309" s="1" t="str">
        <f>IF(F309="","",SQRT(F309-1828))</f>
        <v/>
      </c>
      <c r="M309" s="1" t="s">
        <v>182</v>
      </c>
      <c r="N309" s="1" t="s">
        <v>23</v>
      </c>
      <c r="O309" s="1">
        <f>IF(M309="Steam",1,IF(M309="Electric",2,IF(M309="Diesel",4,IF(M309="Diesel-Electric",3,""))))</f>
        <v>3</v>
      </c>
      <c r="U309" s="1" t="str">
        <f>IF(M309="Wagon",(SQRT(SQRT(T309/27)))*10,IF(T309="","",SQRT(SQRT(T309/27))))</f>
        <v/>
      </c>
      <c r="V309" s="14" t="str">
        <f>IF(I309="","",(H309*SQRT(I309)*U309-(I309*2)+2)*0.985)</f>
        <v/>
      </c>
      <c r="W309" s="14">
        <f>IF(M309="Wagon",5*SQRT(H309),IF(M309="","",SQRT(R309*K309*SQRT(T309))/(26)))</f>
        <v>0</v>
      </c>
      <c r="X309" s="15" t="e">
        <f>8/Q309</f>
        <v>#DIV/0!</v>
      </c>
      <c r="Y309" s="15" t="e">
        <f>S309/10/K309</f>
        <v>#DIV/0!</v>
      </c>
    </row>
    <row r="310" spans="1:25" x14ac:dyDescent="0.25">
      <c r="B310" s="1" t="s">
        <v>189</v>
      </c>
      <c r="D310" s="1" t="str">
        <f>IF(B310="","zzz",LEFT(B310,2))</f>
        <v>BR</v>
      </c>
      <c r="E310" s="1">
        <v>210</v>
      </c>
      <c r="H310" s="1" t="str">
        <f>IF(F310="","",SQRT(F310-1828))</f>
        <v/>
      </c>
      <c r="M310" s="1" t="s">
        <v>182</v>
      </c>
      <c r="N310" s="1" t="s">
        <v>23</v>
      </c>
      <c r="O310" s="1">
        <f>IF(M310="Steam",1,IF(M310="Electric",2,IF(M310="Diesel",4,IF(M310="Diesel-Electric",3,""))))</f>
        <v>3</v>
      </c>
      <c r="U310" s="1" t="str">
        <f>IF(M310="Wagon",(SQRT(SQRT(T310/27)))*10,IF(T310="","",SQRT(SQRT(T310/27))))</f>
        <v/>
      </c>
      <c r="V310" s="14" t="str">
        <f>IF(I310="","",(H310*SQRT(I310)*U310-(I310*2)+2)*0.985)</f>
        <v/>
      </c>
      <c r="W310" s="14">
        <f>IF(M310="Wagon",5*SQRT(H310),IF(M310="","",SQRT(R310*K310*SQRT(T310))/(26)))</f>
        <v>0</v>
      </c>
      <c r="X310" s="15" t="e">
        <f>8/Q310</f>
        <v>#DIV/0!</v>
      </c>
      <c r="Y310" s="15" t="e">
        <f>S310/10/K310</f>
        <v>#DIV/0!</v>
      </c>
    </row>
    <row r="311" spans="1:25" x14ac:dyDescent="0.25">
      <c r="B311" s="1" t="s">
        <v>196</v>
      </c>
      <c r="D311" s="1" t="str">
        <f>IF(B311="","zzz",LEFT(B311,2))</f>
        <v>BR</v>
      </c>
      <c r="E311" s="1">
        <v>230</v>
      </c>
      <c r="H311" s="1" t="str">
        <f>IF(F311="","",SQRT(F311-1828))</f>
        <v/>
      </c>
      <c r="M311" s="1" t="s">
        <v>182</v>
      </c>
      <c r="N311" s="1" t="s">
        <v>23</v>
      </c>
      <c r="O311" s="1">
        <f>IF(M311="Steam",1,IF(M311="Electric",2,IF(M311="Diesel",4,IF(M311="Diesel-Electric",3,""))))</f>
        <v>3</v>
      </c>
      <c r="U311" s="1" t="str">
        <f>IF(M311="Wagon",(SQRT(SQRT(T311/27)))*10,IF(T311="","",SQRT(SQRT(T311/27))))</f>
        <v/>
      </c>
      <c r="V311" s="14" t="str">
        <f>IF(I311="","",(H311*SQRT(I311)*U311-(I311*2)+2)*0.985)</f>
        <v/>
      </c>
      <c r="W311" s="14">
        <f>IF(M311="Wagon",5*SQRT(H311),IF(M311="","",SQRT(R311*K311*SQRT(T311))/(26)))</f>
        <v>0</v>
      </c>
      <c r="X311" s="15" t="e">
        <f>8/Q311</f>
        <v>#DIV/0!</v>
      </c>
      <c r="Y311" s="15" t="e">
        <f>S311/10/K311</f>
        <v>#DIV/0!</v>
      </c>
    </row>
    <row r="312" spans="1:25" x14ac:dyDescent="0.25">
      <c r="A312" s="21"/>
      <c r="B312" s="1" t="s">
        <v>197</v>
      </c>
      <c r="D312" s="1" t="str">
        <f>IF(B312="","zzz",LEFT(B312,2))</f>
        <v>BR</v>
      </c>
      <c r="E312" s="1">
        <v>251</v>
      </c>
      <c r="H312" s="1" t="str">
        <f>IF(F312="","",SQRT(F312-1828))</f>
        <v/>
      </c>
      <c r="M312" s="1" t="s">
        <v>182</v>
      </c>
      <c r="N312" s="1" t="s">
        <v>23</v>
      </c>
      <c r="O312" s="1">
        <f>IF(M312="Steam",1,IF(M312="Electric",2,IF(M312="Diesel",4,IF(M312="Diesel-Electric",3,""))))</f>
        <v>3</v>
      </c>
      <c r="U312" s="1" t="str">
        <f>IF(M312="Wagon",(SQRT(SQRT(T312/27)))*10,IF(T312="","",SQRT(SQRT(T312/27))))</f>
        <v/>
      </c>
      <c r="V312" s="14" t="str">
        <f>IF(I312="","",(H312*SQRT(I312)*U312-(I312*2)+2)*0.985)</f>
        <v/>
      </c>
      <c r="W312" s="14">
        <f>IF(M312="Wagon",5*SQRT(H312),IF(M312="","",SQRT(R312*K312*SQRT(T312))/(26)))</f>
        <v>0</v>
      </c>
      <c r="X312" s="15" t="e">
        <f>8/Q312</f>
        <v>#DIV/0!</v>
      </c>
      <c r="Y312" s="15" t="e">
        <f>S312/10/K312</f>
        <v>#DIV/0!</v>
      </c>
    </row>
    <row r="313" spans="1:25" x14ac:dyDescent="0.25">
      <c r="A313" s="21"/>
      <c r="B313" s="1" t="s">
        <v>198</v>
      </c>
      <c r="D313" s="1" t="str">
        <f>IF(B313="","zzz",LEFT(B313,2))</f>
        <v>BR</v>
      </c>
      <c r="E313" s="1">
        <v>252</v>
      </c>
      <c r="F313" s="1">
        <v>1972</v>
      </c>
      <c r="G313" s="1">
        <v>1976</v>
      </c>
      <c r="H313" s="1">
        <f>IF(F313="","",SQRT(F313-1828))</f>
        <v>12</v>
      </c>
      <c r="I313" s="1">
        <v>6</v>
      </c>
      <c r="J313" s="1">
        <v>6</v>
      </c>
      <c r="K313" s="1">
        <v>69</v>
      </c>
      <c r="L313" s="1">
        <v>0</v>
      </c>
      <c r="M313" s="1" t="s">
        <v>182</v>
      </c>
      <c r="N313" s="1" t="s">
        <v>23</v>
      </c>
      <c r="O313" s="1">
        <f>IF(M313="Steam",1,IF(M313="Electric",2,IF(M313="Diesel",4,IF(M313="Diesel-Electric",3,""))))</f>
        <v>3</v>
      </c>
      <c r="Q313" s="1">
        <v>200</v>
      </c>
      <c r="R313" s="1">
        <v>200</v>
      </c>
      <c r="S313" s="1">
        <v>160</v>
      </c>
      <c r="T313" s="1">
        <v>2250</v>
      </c>
      <c r="U313" s="1">
        <f>IF(M313="Wagon",(SQRT(SQRT(T313/27)))*10,IF(T313="","",SQRT(SQRT(T313/27))))</f>
        <v>3.0213753973567683</v>
      </c>
      <c r="V313" s="14">
        <f>IF(I313="","",(H313*SQRT(I313)*U313-(I313*2)+2)*0.985)</f>
        <v>77.627787490988112</v>
      </c>
      <c r="W313" s="14">
        <f>IF(M313="Wagon",5*SQRT(H313),IF(M313="","",SQRT(R313*K313*SQRT(T313))/(26)))</f>
        <v>31.118010625492214</v>
      </c>
      <c r="X313" s="15">
        <f>8/Q313</f>
        <v>0.04</v>
      </c>
      <c r="Y313" s="15">
        <f>S313/10/K313</f>
        <v>0.2318840579710145</v>
      </c>
    </row>
    <row r="314" spans="1:25" x14ac:dyDescent="0.25">
      <c r="A314" s="21"/>
      <c r="B314" s="1" t="s">
        <v>202</v>
      </c>
      <c r="D314" s="1" t="str">
        <f>IF(B314="","zzz",LEFT(B314,2))</f>
        <v>BR</v>
      </c>
      <c r="E314" s="1">
        <v>302</v>
      </c>
      <c r="F314" s="1">
        <v>1958</v>
      </c>
      <c r="G314" s="1">
        <v>1999</v>
      </c>
      <c r="H314" s="1">
        <f>IF(F314="","",SQRT(F314-1828))</f>
        <v>11.401754250991379</v>
      </c>
      <c r="I314" s="1">
        <v>4</v>
      </c>
      <c r="K314" s="1">
        <v>155</v>
      </c>
      <c r="L314" s="1">
        <v>363</v>
      </c>
      <c r="M314" s="1" t="s">
        <v>86</v>
      </c>
      <c r="N314" s="5" t="s">
        <v>97</v>
      </c>
      <c r="O314" s="1">
        <f>IF(M314="Steam",1,IF(M314="Electric",2,IF(M314="Diesel",4,IF(M314="Diesel-Electric",3,""))))</f>
        <v>2</v>
      </c>
      <c r="Q314" s="1">
        <v>121</v>
      </c>
      <c r="R314" s="1">
        <v>121</v>
      </c>
      <c r="S314" s="1">
        <v>110</v>
      </c>
      <c r="T314" s="1">
        <v>736</v>
      </c>
      <c r="U314" s="1">
        <f>IF(M314="Wagon",(SQRT(SQRT(T314/27)))*10,IF(T314="","",SQRT(SQRT(T314/27))))</f>
        <v>2.2849595303462871</v>
      </c>
      <c r="V314" s="14">
        <f>IF(I314="","",(H314*SQRT(I314)*U314-(I314*2)+2)*0.985)</f>
        <v>45.413517665784013</v>
      </c>
      <c r="W314" s="14">
        <f>IF(M314="Wagon",5*SQRT(H314),IF(M314="","",SQRT(R314*K314*SQRT(T314))/(26)))</f>
        <v>27.434979489815444</v>
      </c>
      <c r="X314" s="15">
        <f>8/Q314</f>
        <v>6.6115702479338845E-2</v>
      </c>
      <c r="Y314" s="15">
        <f>S314/10/K314</f>
        <v>7.0967741935483872E-2</v>
      </c>
    </row>
    <row r="315" spans="1:25" x14ac:dyDescent="0.25">
      <c r="A315" s="21"/>
      <c r="B315" s="1" t="s">
        <v>203</v>
      </c>
      <c r="D315" s="1" t="str">
        <f>IF(B315="","zzz",LEFT(B315,2))</f>
        <v>BR</v>
      </c>
      <c r="E315" s="1">
        <v>303</v>
      </c>
      <c r="H315" s="1" t="str">
        <f>IF(F315="","",SQRT(F315-1828))</f>
        <v/>
      </c>
      <c r="M315" s="1" t="s">
        <v>86</v>
      </c>
      <c r="N315" s="5" t="s">
        <v>97</v>
      </c>
      <c r="O315" s="1">
        <f>IF(M315="Steam",1,IF(M315="Electric",2,IF(M315="Diesel",4,IF(M315="Diesel-Electric",3,""))))</f>
        <v>2</v>
      </c>
      <c r="U315" s="1" t="str">
        <f>IF(M315="Wagon",(SQRT(SQRT(T315/27)))*10,IF(T315="","",SQRT(SQRT(T315/27))))</f>
        <v/>
      </c>
      <c r="V315" s="14" t="str">
        <f>IF(I315="","",(H315*SQRT(I315)*U315-(I315*2)+2)*0.985)</f>
        <v/>
      </c>
      <c r="W315" s="14">
        <f>IF(M315="Wagon",5*SQRT(H315),IF(M315="","",SQRT(R315*K315*SQRT(T315))/(26)))</f>
        <v>0</v>
      </c>
      <c r="X315" s="15" t="e">
        <f>8/Q315</f>
        <v>#DIV/0!</v>
      </c>
      <c r="Y315" s="15" t="e">
        <f>S315/10/K315</f>
        <v>#DIV/0!</v>
      </c>
    </row>
    <row r="316" spans="1:25" x14ac:dyDescent="0.25">
      <c r="B316" s="1" t="s">
        <v>204</v>
      </c>
      <c r="D316" s="1" t="str">
        <f>IF(B316="","zzz",LEFT(B316,2))</f>
        <v>BR</v>
      </c>
      <c r="E316" s="1">
        <v>304</v>
      </c>
      <c r="H316" s="1" t="str">
        <f>IF(F316="","",SQRT(F316-1828))</f>
        <v/>
      </c>
      <c r="M316" s="1" t="s">
        <v>86</v>
      </c>
      <c r="N316" s="5" t="s">
        <v>97</v>
      </c>
      <c r="O316" s="1">
        <f>IF(M316="Steam",1,IF(M316="Electric",2,IF(M316="Diesel",4,IF(M316="Diesel-Electric",3,""))))</f>
        <v>2</v>
      </c>
      <c r="U316" s="1" t="str">
        <f>IF(M316="Wagon",(SQRT(SQRT(T316/27)))*10,IF(T316="","",SQRT(SQRT(T316/27))))</f>
        <v/>
      </c>
      <c r="V316" s="14" t="str">
        <f>IF(I316="","",(H316*SQRT(I316)*U316-(I316*2)+2)*0.985)</f>
        <v/>
      </c>
      <c r="W316" s="14">
        <f>IF(M316="Wagon",5*SQRT(H316),IF(M316="","",SQRT(R316*K316*SQRT(T316))/(26)))</f>
        <v>0</v>
      </c>
      <c r="X316" s="15" t="e">
        <f>8/Q316</f>
        <v>#DIV/0!</v>
      </c>
      <c r="Y316" s="15" t="e">
        <f>S316/10/K316</f>
        <v>#DIV/0!</v>
      </c>
    </row>
    <row r="317" spans="1:25" x14ac:dyDescent="0.25">
      <c r="B317" s="1" t="s">
        <v>210</v>
      </c>
      <c r="D317" s="1" t="str">
        <f>IF(B317="","zzz",LEFT(B317,2))</f>
        <v>BR</v>
      </c>
      <c r="E317" s="1">
        <v>306</v>
      </c>
      <c r="H317" s="1" t="str">
        <f>IF(F317="","",SQRT(F317-1828))</f>
        <v/>
      </c>
      <c r="M317" s="1" t="s">
        <v>86</v>
      </c>
      <c r="N317" s="5" t="s">
        <v>97</v>
      </c>
      <c r="O317" s="1">
        <f>IF(M317="Steam",1,IF(M317="Electric",2,IF(M317="Diesel",4,IF(M317="Diesel-Electric",3,""))))</f>
        <v>2</v>
      </c>
      <c r="U317" s="1" t="str">
        <f>IF(M317="Wagon",(SQRT(SQRT(T317/27)))*10,IF(T317="","",SQRT(SQRT(T317/27))))</f>
        <v/>
      </c>
      <c r="V317" s="14" t="str">
        <f>IF(I317="","",(H317*SQRT(I317)*U317-(I317*2)+2)*0.985)</f>
        <v/>
      </c>
      <c r="W317" s="14">
        <f>IF(M317="Wagon",5*SQRT(H317),IF(M317="","",SQRT(R317*K317*SQRT(T317))/(26)))</f>
        <v>0</v>
      </c>
      <c r="X317" s="15" t="e">
        <f>8/Q317</f>
        <v>#DIV/0!</v>
      </c>
      <c r="Y317" s="15" t="e">
        <f>S317/10/K317</f>
        <v>#DIV/0!</v>
      </c>
    </row>
    <row r="318" spans="1:25" x14ac:dyDescent="0.25">
      <c r="A318" s="22"/>
      <c r="B318" s="1" t="s">
        <v>211</v>
      </c>
      <c r="D318" s="1" t="str">
        <f>IF(B318="","zzz",LEFT(B318,2))</f>
        <v>BR</v>
      </c>
      <c r="E318" s="1">
        <v>307</v>
      </c>
      <c r="H318" s="1" t="str">
        <f>IF(F318="","",SQRT(F318-1828))</f>
        <v/>
      </c>
      <c r="M318" s="1" t="s">
        <v>86</v>
      </c>
      <c r="N318" s="5" t="s">
        <v>97</v>
      </c>
      <c r="O318" s="1">
        <f>IF(M318="Steam",1,IF(M318="Electric",2,IF(M318="Diesel",4,IF(M318="Diesel-Electric",3,""))))</f>
        <v>2</v>
      </c>
      <c r="U318" s="1" t="str">
        <f>IF(M318="Wagon",(SQRT(SQRT(T318/27)))*10,IF(T318="","",SQRT(SQRT(T318/27))))</f>
        <v/>
      </c>
      <c r="V318" s="14" t="str">
        <f>IF(I318="","",(H318*SQRT(I318)*U318-(I318*2)+2)*0.985)</f>
        <v/>
      </c>
      <c r="W318" s="14">
        <f>IF(M318="Wagon",5*SQRT(H318),IF(M318="","",SQRT(R318*K318*SQRT(T318))/(26)))</f>
        <v>0</v>
      </c>
      <c r="X318" s="15" t="e">
        <f>8/Q318</f>
        <v>#DIV/0!</v>
      </c>
      <c r="Y318" s="15" t="e">
        <f>S318/10/K318</f>
        <v>#DIV/0!</v>
      </c>
    </row>
    <row r="319" spans="1:25" x14ac:dyDescent="0.25">
      <c r="A319" s="22"/>
      <c r="B319" s="1" t="s">
        <v>212</v>
      </c>
      <c r="D319" s="1" t="str">
        <f>IF(B319="","zzz",LEFT(B319,2))</f>
        <v>BR</v>
      </c>
      <c r="E319" s="1">
        <v>308</v>
      </c>
      <c r="H319" s="1" t="str">
        <f>IF(F319="","",SQRT(F319-1828))</f>
        <v/>
      </c>
      <c r="M319" s="1" t="s">
        <v>86</v>
      </c>
      <c r="N319" s="5" t="s">
        <v>97</v>
      </c>
      <c r="O319" s="1">
        <f>IF(M319="Steam",1,IF(M319="Electric",2,IF(M319="Diesel",4,IF(M319="Diesel-Electric",3,""))))</f>
        <v>2</v>
      </c>
      <c r="U319" s="1" t="str">
        <f>IF(M319="Wagon",(SQRT(SQRT(T319/27)))*10,IF(T319="","",SQRT(SQRT(T319/27))))</f>
        <v/>
      </c>
      <c r="V319" s="14" t="str">
        <f>IF(I319="","",(H319*SQRT(I319)*U319-(I319*2)+2)*0.985)</f>
        <v/>
      </c>
      <c r="W319" s="14">
        <f>IF(M319="Wagon",5*SQRT(H319),IF(M319="","",SQRT(R319*K319*SQRT(T319))/(26)))</f>
        <v>0</v>
      </c>
      <c r="X319" s="15" t="e">
        <f>8/Q319</f>
        <v>#DIV/0!</v>
      </c>
      <c r="Y319" s="15" t="e">
        <f>S319/10/K319</f>
        <v>#DIV/0!</v>
      </c>
    </row>
    <row r="320" spans="1:25" x14ac:dyDescent="0.25">
      <c r="A320" s="22"/>
      <c r="B320" s="1" t="s">
        <v>213</v>
      </c>
      <c r="D320" s="1" t="str">
        <f>IF(B320="","zzz",LEFT(B320,2))</f>
        <v>BR</v>
      </c>
      <c r="E320" s="1">
        <v>309</v>
      </c>
      <c r="H320" s="1" t="str">
        <f>IF(F320="","",SQRT(F320-1828))</f>
        <v/>
      </c>
      <c r="M320" s="1" t="s">
        <v>86</v>
      </c>
      <c r="N320" s="5" t="s">
        <v>97</v>
      </c>
      <c r="O320" s="1">
        <f>IF(M320="Steam",1,IF(M320="Electric",2,IF(M320="Diesel",4,IF(M320="Diesel-Electric",3,""))))</f>
        <v>2</v>
      </c>
      <c r="U320" s="1" t="str">
        <f>IF(M320="Wagon",(SQRT(SQRT(T320/27)))*10,IF(T320="","",SQRT(SQRT(T320/27))))</f>
        <v/>
      </c>
      <c r="V320" s="14" t="str">
        <f>IF(I320="","",(H320*SQRT(I320)*U320-(I320*2)+2)*0.985)</f>
        <v/>
      </c>
      <c r="W320" s="14">
        <f>IF(M320="Wagon",5*SQRT(H320),IF(M320="","",SQRT(R320*K320*SQRT(T320))/(26)))</f>
        <v>0</v>
      </c>
      <c r="X320" s="15" t="e">
        <f>8/Q320</f>
        <v>#DIV/0!</v>
      </c>
      <c r="Y320" s="15" t="e">
        <f>S320/10/K320</f>
        <v>#DIV/0!</v>
      </c>
    </row>
    <row r="321" spans="1:25" x14ac:dyDescent="0.25">
      <c r="A321" s="21"/>
      <c r="B321" s="1" t="s">
        <v>214</v>
      </c>
      <c r="D321" s="1" t="str">
        <f>IF(B321="","zzz",LEFT(B321,2))</f>
        <v>BR</v>
      </c>
      <c r="E321" s="1">
        <v>310</v>
      </c>
      <c r="H321" s="1" t="str">
        <f>IF(F321="","",SQRT(F321-1828))</f>
        <v/>
      </c>
      <c r="M321" s="1" t="s">
        <v>86</v>
      </c>
      <c r="N321" s="5" t="s">
        <v>97</v>
      </c>
      <c r="O321" s="1">
        <f>IF(M321="Steam",1,IF(M321="Electric",2,IF(M321="Diesel",4,IF(M321="Diesel-Electric",3,""))))</f>
        <v>2</v>
      </c>
      <c r="U321" s="1" t="str">
        <f>IF(M321="Wagon",(SQRT(SQRT(T321/27)))*10,IF(T321="","",SQRT(SQRT(T321/27))))</f>
        <v/>
      </c>
      <c r="V321" s="14" t="str">
        <f>IF(I321="","",(H321*SQRT(I321)*U321-(I321*2)+2)*0.985)</f>
        <v/>
      </c>
      <c r="W321" s="14">
        <f>IF(M321="Wagon",5*SQRT(H321),IF(M321="","",SQRT(R321*K321*SQRT(T321))/(26)))</f>
        <v>0</v>
      </c>
      <c r="X321" s="15" t="e">
        <f>8/Q321</f>
        <v>#DIV/0!</v>
      </c>
      <c r="Y321" s="15" t="e">
        <f>S321/10/K321</f>
        <v>#DIV/0!</v>
      </c>
    </row>
    <row r="322" spans="1:25" x14ac:dyDescent="0.25">
      <c r="B322" s="1" t="s">
        <v>215</v>
      </c>
      <c r="D322" s="1" t="str">
        <f>IF(B322="","zzz",LEFT(B322,2))</f>
        <v>BR</v>
      </c>
      <c r="E322" s="1">
        <v>310</v>
      </c>
      <c r="F322" s="1">
        <v>1963</v>
      </c>
      <c r="H322" s="1">
        <f>IF(F322="","",SQRT(F322-1828))</f>
        <v>11.61895003862225</v>
      </c>
      <c r="I322" s="1">
        <v>4</v>
      </c>
      <c r="M322" s="1" t="s">
        <v>86</v>
      </c>
      <c r="N322" s="5" t="s">
        <v>97</v>
      </c>
      <c r="O322" s="1">
        <f>IF(M322="Steam",1,IF(M322="Electric",2,IF(M322="Diesel",4,IF(M322="Diesel-Electric",3,""))))</f>
        <v>2</v>
      </c>
      <c r="T322" s="1">
        <v>1080</v>
      </c>
      <c r="U322" s="1">
        <f>IF(M322="Wagon",(SQRT(SQRT(T322/27)))*10,IF(T322="","",SQRT(SQRT(T322/27))))</f>
        <v>2.514866859365871</v>
      </c>
      <c r="V322" s="14">
        <f>IF(I322="","",(H322*SQRT(I322)*U322-(I322*2)+2)*0.985)</f>
        <v>51.653621413735038</v>
      </c>
      <c r="W322" s="14">
        <f>IF(M322="Wagon",5*SQRT(H322),IF(M322="","",SQRT(R322*K322*SQRT(T322))/(26)))</f>
        <v>0</v>
      </c>
      <c r="X322" s="15" t="e">
        <f>8/Q322</f>
        <v>#DIV/0!</v>
      </c>
      <c r="Y322" s="15" t="e">
        <f>S322/10/K322</f>
        <v>#DIV/0!</v>
      </c>
    </row>
    <row r="323" spans="1:25" x14ac:dyDescent="0.25">
      <c r="B323" s="1" t="s">
        <v>216</v>
      </c>
      <c r="D323" s="1" t="str">
        <f>IF(B323="","zzz",LEFT(B323,2))</f>
        <v>BR</v>
      </c>
      <c r="E323" s="1">
        <v>310</v>
      </c>
      <c r="F323" s="1">
        <v>1963</v>
      </c>
      <c r="H323" s="1">
        <f>IF(F323="","",SQRT(F323-1828))</f>
        <v>11.61895003862225</v>
      </c>
      <c r="I323" s="1">
        <v>3</v>
      </c>
      <c r="M323" s="1" t="s">
        <v>86</v>
      </c>
      <c r="N323" s="5" t="s">
        <v>97</v>
      </c>
      <c r="O323" s="1">
        <f>IF(M323="Steam",1,IF(M323="Electric",2,IF(M323="Diesel",4,IF(M323="Diesel-Electric",3,""))))</f>
        <v>2</v>
      </c>
      <c r="T323" s="1">
        <v>1080</v>
      </c>
      <c r="U323" s="1">
        <f>IF(M323="Wagon",(SQRT(SQRT(T323/27)))*10,IF(T323="","",SQRT(SQRT(T323/27))))</f>
        <v>2.514866859365871</v>
      </c>
      <c r="V323" s="14">
        <f>IF(I323="","",(H323*SQRT(I323)*U323-(I323*2)+2)*0.985)</f>
        <v>45.911558478124441</v>
      </c>
      <c r="W323" s="14">
        <f>IF(M323="Wagon",5*SQRT(H323),IF(M323="","",SQRT(R323*K323*SQRT(T323))/(26)))</f>
        <v>0</v>
      </c>
      <c r="X323" s="15" t="e">
        <f>8/Q323</f>
        <v>#DIV/0!</v>
      </c>
      <c r="Y323" s="15" t="e">
        <f>S323/10/K323</f>
        <v>#DIV/0!</v>
      </c>
    </row>
    <row r="324" spans="1:25" x14ac:dyDescent="0.25">
      <c r="A324" s="21"/>
      <c r="B324" s="1" t="s">
        <v>217</v>
      </c>
      <c r="D324" s="1" t="str">
        <f>IF(B324="","zzz",LEFT(B324,2))</f>
        <v>BR</v>
      </c>
      <c r="E324" s="1">
        <v>311</v>
      </c>
      <c r="H324" s="1" t="str">
        <f>IF(F324="","",SQRT(F324-1828))</f>
        <v/>
      </c>
      <c r="M324" s="1" t="s">
        <v>86</v>
      </c>
      <c r="N324" s="5" t="s">
        <v>97</v>
      </c>
      <c r="O324" s="1">
        <f>IF(M324="Steam",1,IF(M324="Electric",2,IF(M324="Diesel",4,IF(M324="Diesel-Electric",3,""))))</f>
        <v>2</v>
      </c>
      <c r="U324" s="1" t="str">
        <f>IF(M324="Wagon",(SQRT(SQRT(T324/27)))*10,IF(T324="","",SQRT(SQRT(T324/27))))</f>
        <v/>
      </c>
      <c r="V324" s="14" t="str">
        <f>IF(I324="","",(H324*SQRT(I324)*U324-(I324*2)+2)*0.985)</f>
        <v/>
      </c>
      <c r="W324" s="14">
        <f>IF(M324="Wagon",5*SQRT(H324),IF(M324="","",SQRT(R324*K324*SQRT(T324))/(26)))</f>
        <v>0</v>
      </c>
      <c r="X324" s="15" t="e">
        <f>8/Q324</f>
        <v>#DIV/0!</v>
      </c>
      <c r="Y324" s="15" t="e">
        <f>S324/10/K324</f>
        <v>#DIV/0!</v>
      </c>
    </row>
    <row r="325" spans="1:25" x14ac:dyDescent="0.25">
      <c r="B325" s="1" t="s">
        <v>218</v>
      </c>
      <c r="D325" s="1" t="str">
        <f>IF(B325="","zzz",LEFT(B325,2))</f>
        <v>BR</v>
      </c>
      <c r="E325" s="1">
        <v>312</v>
      </c>
      <c r="H325" s="1" t="str">
        <f>IF(F325="","",SQRT(F325-1828))</f>
        <v/>
      </c>
      <c r="M325" s="1" t="s">
        <v>86</v>
      </c>
      <c r="N325" s="5" t="s">
        <v>97</v>
      </c>
      <c r="O325" s="1">
        <f>IF(M325="Steam",1,IF(M325="Electric",2,IF(M325="Diesel",4,IF(M325="Diesel-Electric",3,""))))</f>
        <v>2</v>
      </c>
      <c r="U325" s="1" t="str">
        <f>IF(M325="Wagon",(SQRT(SQRT(T325/27)))*10,IF(T325="","",SQRT(SQRT(T325/27))))</f>
        <v/>
      </c>
      <c r="V325" s="14" t="str">
        <f>IF(I325="","",(H325*SQRT(I325)*U325-(I325*2)+2)*0.985)</f>
        <v/>
      </c>
      <c r="W325" s="14">
        <f>IF(M325="Wagon",5*SQRT(H325),IF(M325="","",SQRT(R325*K325*SQRT(T325))/(26)))</f>
        <v>0</v>
      </c>
      <c r="X325" s="15" t="e">
        <f>8/Q325</f>
        <v>#DIV/0!</v>
      </c>
      <c r="Y325" s="15" t="e">
        <f>S325/10/K325</f>
        <v>#DIV/0!</v>
      </c>
    </row>
    <row r="326" spans="1:25" x14ac:dyDescent="0.25">
      <c r="A326" s="21"/>
      <c r="B326" s="1" t="s">
        <v>219</v>
      </c>
      <c r="D326" s="1" t="str">
        <f>IF(B326="","zzz",LEFT(B326,2))</f>
        <v>BR</v>
      </c>
      <c r="E326" s="1">
        <v>313</v>
      </c>
      <c r="F326" s="1">
        <v>1976</v>
      </c>
      <c r="H326" s="1">
        <f>IF(F326="","",SQRT(F326-1828))</f>
        <v>12.165525060596439</v>
      </c>
      <c r="I326" s="1">
        <v>3</v>
      </c>
      <c r="M326" s="1" t="s">
        <v>86</v>
      </c>
      <c r="N326" s="4" t="s">
        <v>113</v>
      </c>
      <c r="O326" s="1">
        <f>IF(M326="Steam",1,IF(M326="Electric",2,IF(M326="Diesel",4,IF(M326="Diesel-Electric",3,""))))</f>
        <v>2</v>
      </c>
      <c r="T326" s="1">
        <v>880</v>
      </c>
      <c r="U326" s="1">
        <f>IF(M326="Wagon",(SQRT(SQRT(T326/27)))*10,IF(T326="","",SQRT(SQRT(T326/27))))</f>
        <v>2.389349756143814</v>
      </c>
      <c r="V326" s="14">
        <f>IF(I326="","",(H326*SQRT(I326)*U326-(I326*2)+2)*0.985)</f>
        <v>45.651522598632866</v>
      </c>
      <c r="W326" s="14">
        <f>IF(M326="Wagon",5*SQRT(H326),IF(M326="","",SQRT(R326*K326*SQRT(T326))/(26)))</f>
        <v>0</v>
      </c>
      <c r="X326" s="15" t="e">
        <f>8/Q326</f>
        <v>#DIV/0!</v>
      </c>
      <c r="Y326" s="15" t="e">
        <f>S326/10/K326</f>
        <v>#DIV/0!</v>
      </c>
    </row>
    <row r="327" spans="1:25" x14ac:dyDescent="0.25">
      <c r="A327" s="22"/>
      <c r="B327" s="1" t="s">
        <v>220</v>
      </c>
      <c r="D327" s="1" t="str">
        <f>IF(B327="","zzz",LEFT(B327,2))</f>
        <v>BR</v>
      </c>
      <c r="E327" s="1">
        <v>314</v>
      </c>
      <c r="H327" s="1" t="str">
        <f>IF(F327="","",SQRT(F327-1828))</f>
        <v/>
      </c>
      <c r="M327" s="1" t="s">
        <v>86</v>
      </c>
      <c r="N327" s="5" t="s">
        <v>97</v>
      </c>
      <c r="O327" s="1">
        <f>IF(M327="Steam",1,IF(M327="Electric",2,IF(M327="Diesel",4,IF(M327="Diesel-Electric",3,""))))</f>
        <v>2</v>
      </c>
      <c r="U327" s="1" t="str">
        <f>IF(M327="Wagon",(SQRT(SQRT(T327/27)))*10,IF(T327="","",SQRT(SQRT(T327/27))))</f>
        <v/>
      </c>
      <c r="V327" s="14" t="str">
        <f>IF(I327="","",(H327*SQRT(I327)*U327-(I327*2)+2)*0.985)</f>
        <v/>
      </c>
      <c r="W327" s="14">
        <f>IF(M327="Wagon",5*SQRT(H327),IF(M327="","",SQRT(R327*K327*SQRT(T327))/(26)))</f>
        <v>0</v>
      </c>
      <c r="X327" s="15" t="e">
        <f>8/Q327</f>
        <v>#DIV/0!</v>
      </c>
      <c r="Y327" s="15" t="e">
        <f>S327/10/K327</f>
        <v>#DIV/0!</v>
      </c>
    </row>
    <row r="328" spans="1:25" x14ac:dyDescent="0.25">
      <c r="B328" s="1" t="s">
        <v>222</v>
      </c>
      <c r="D328" s="1" t="str">
        <f>IF(B328="","zzz",LEFT(B328,2))</f>
        <v>BR</v>
      </c>
      <c r="E328" s="1">
        <v>316</v>
      </c>
      <c r="H328" s="1" t="str">
        <f>IF(F328="","",SQRT(F328-1828))</f>
        <v/>
      </c>
      <c r="M328" s="1" t="s">
        <v>86</v>
      </c>
      <c r="N328" s="5" t="s">
        <v>97</v>
      </c>
      <c r="O328" s="1">
        <f>IF(M328="Steam",1,IF(M328="Electric",2,IF(M328="Diesel",4,IF(M328="Diesel-Electric",3,""))))</f>
        <v>2</v>
      </c>
      <c r="U328" s="1" t="str">
        <f>IF(M328="Wagon",(SQRT(SQRT(T328/27)))*10,IF(T328="","",SQRT(SQRT(T328/27))))</f>
        <v/>
      </c>
      <c r="V328" s="14" t="str">
        <f>IF(I328="","",(H328*SQRT(I328)*U328-(I328*2)+2)*0.985)</f>
        <v/>
      </c>
      <c r="W328" s="14">
        <f>IF(M328="Wagon",5*SQRT(H328),IF(M328="","",SQRT(R328*K328*SQRT(T328))/(26)))</f>
        <v>0</v>
      </c>
      <c r="X328" s="15" t="e">
        <f>8/Q328</f>
        <v>#DIV/0!</v>
      </c>
      <c r="Y328" s="15" t="e">
        <f>S328/10/K328</f>
        <v>#DIV/0!</v>
      </c>
    </row>
    <row r="329" spans="1:25" x14ac:dyDescent="0.25">
      <c r="B329" s="1" t="s">
        <v>223</v>
      </c>
      <c r="D329" s="1" t="str">
        <f>IF(B329="","zzz",LEFT(B329,2))</f>
        <v>BR</v>
      </c>
      <c r="E329" s="1">
        <v>317</v>
      </c>
      <c r="F329" s="1">
        <v>1981</v>
      </c>
      <c r="H329" s="1">
        <f>IF(F329="","",SQRT(F329-1828))</f>
        <v>12.369316876852981</v>
      </c>
      <c r="I329" s="1">
        <v>4</v>
      </c>
      <c r="M329" s="1" t="s">
        <v>86</v>
      </c>
      <c r="N329" s="5" t="s">
        <v>97</v>
      </c>
      <c r="O329" s="1">
        <f>IF(M329="Steam",1,IF(M329="Electric",2,IF(M329="Diesel",4,IF(M329="Diesel-Electric",3,""))))</f>
        <v>2</v>
      </c>
      <c r="T329" s="1">
        <v>1000</v>
      </c>
      <c r="U329" s="1">
        <f>IF(M329="Wagon",(SQRT(SQRT(T329/27)))*10,IF(T329="","",SQRT(SQRT(T329/27))))</f>
        <v>2.4669426816409508</v>
      </c>
      <c r="V329" s="14">
        <f>IF(I329="","",(H329*SQRT(I329)*U329-(I329*2)+2)*0.985)</f>
        <v>54.203359620113211</v>
      </c>
      <c r="W329" s="14">
        <f>IF(M329="Wagon",5*SQRT(H329),IF(M329="","",SQRT(R329*K329*SQRT(T329))/(26)))</f>
        <v>0</v>
      </c>
      <c r="X329" s="15" t="e">
        <f>8/Q329</f>
        <v>#DIV/0!</v>
      </c>
      <c r="Y329" s="15" t="e">
        <f>S329/10/K329</f>
        <v>#DIV/0!</v>
      </c>
    </row>
    <row r="330" spans="1:25" x14ac:dyDescent="0.25">
      <c r="A330" s="21"/>
      <c r="B330" s="1" t="s">
        <v>224</v>
      </c>
      <c r="D330" s="1" t="str">
        <f>IF(B330="","zzz",LEFT(B330,2))</f>
        <v>BR</v>
      </c>
      <c r="E330" s="1">
        <v>318</v>
      </c>
      <c r="F330" s="1">
        <v>1986</v>
      </c>
      <c r="H330" s="1">
        <f>IF(F330="","",SQRT(F330-1828))</f>
        <v>12.569805089976535</v>
      </c>
      <c r="I330" s="1">
        <v>3</v>
      </c>
      <c r="M330" s="1" t="s">
        <v>86</v>
      </c>
      <c r="N330" s="5" t="s">
        <v>97</v>
      </c>
      <c r="O330" s="1">
        <f>IF(M330="Steam",1,IF(M330="Electric",2,IF(M330="Diesel",4,IF(M330="Diesel-Electric",3,""))))</f>
        <v>2</v>
      </c>
      <c r="T330" s="1">
        <v>1000</v>
      </c>
      <c r="U330" s="1">
        <f>IF(M330="Wagon",(SQRT(SQRT(T330/27)))*10,IF(T330="","",SQRT(SQRT(T330/27))))</f>
        <v>2.4669426816409508</v>
      </c>
      <c r="V330" s="14">
        <f>IF(I330="","",(H330*SQRT(I330)*U330-(I330*2)+2)*0.985)</f>
        <v>48.963506720620153</v>
      </c>
      <c r="W330" s="14">
        <f>IF(M330="Wagon",5*SQRT(H330),IF(M330="","",SQRT(R330*K330*SQRT(T330))/(26)))</f>
        <v>0</v>
      </c>
      <c r="X330" s="15" t="e">
        <f>8/Q330</f>
        <v>#DIV/0!</v>
      </c>
      <c r="Y330" s="15" t="e">
        <f>S330/10/K330</f>
        <v>#DIV/0!</v>
      </c>
    </row>
    <row r="331" spans="1:25" x14ac:dyDescent="0.25">
      <c r="A331" s="21"/>
      <c r="B331" s="1" t="s">
        <v>226</v>
      </c>
      <c r="D331" s="1" t="str">
        <f>IF(B331="","zzz",LEFT(B331,2))</f>
        <v>BR</v>
      </c>
      <c r="E331" s="1">
        <v>320</v>
      </c>
      <c r="H331" s="1" t="str">
        <f>IF(F331="","",SQRT(F331-1828))</f>
        <v/>
      </c>
      <c r="M331" s="1" t="s">
        <v>86</v>
      </c>
      <c r="N331" s="5" t="s">
        <v>97</v>
      </c>
      <c r="O331" s="1">
        <f>IF(M331="Steam",1,IF(M331="Electric",2,IF(M331="Diesel",4,IF(M331="Diesel-Electric",3,""))))</f>
        <v>2</v>
      </c>
      <c r="U331" s="1" t="str">
        <f>IF(M331="Wagon",(SQRT(SQRT(T331/27)))*10,IF(T331="","",SQRT(SQRT(T331/27))))</f>
        <v/>
      </c>
      <c r="V331" s="14" t="str">
        <f>IF(I331="","",(H331*SQRT(I331)*U331-(I331*2)+2)*0.985)</f>
        <v/>
      </c>
      <c r="W331" s="14">
        <f>IF(M331="Wagon",5*SQRT(H331),IF(M331="","",SQRT(R331*K331*SQRT(T331))/(26)))</f>
        <v>0</v>
      </c>
      <c r="X331" s="15" t="e">
        <f>8/Q331</f>
        <v>#DIV/0!</v>
      </c>
      <c r="Y331" s="15" t="e">
        <f>S331/10/K331</f>
        <v>#DIV/0!</v>
      </c>
    </row>
    <row r="332" spans="1:25" x14ac:dyDescent="0.25">
      <c r="A332" s="21"/>
      <c r="B332" s="1" t="s">
        <v>227</v>
      </c>
      <c r="D332" s="1" t="str">
        <f>IF(B332="","zzz",LEFT(B332,2))</f>
        <v>BR</v>
      </c>
      <c r="E332" s="1">
        <v>321</v>
      </c>
      <c r="H332" s="1" t="str">
        <f>IF(F332="","",SQRT(F332-1828))</f>
        <v/>
      </c>
      <c r="M332" s="1" t="s">
        <v>86</v>
      </c>
      <c r="N332" s="5" t="s">
        <v>97</v>
      </c>
      <c r="O332" s="1">
        <f>IF(M332="Steam",1,IF(M332="Electric",2,IF(M332="Diesel",4,IF(M332="Diesel-Electric",3,""))))</f>
        <v>2</v>
      </c>
      <c r="U332" s="1" t="str">
        <f>IF(M332="Wagon",(SQRT(SQRT(T332/27)))*10,IF(T332="","",SQRT(SQRT(T332/27))))</f>
        <v/>
      </c>
      <c r="V332" s="14" t="str">
        <f>IF(I332="","",(H332*SQRT(I332)*U332-(I332*2)+2)*0.985)</f>
        <v/>
      </c>
      <c r="W332" s="14">
        <f>IF(M332="Wagon",5*SQRT(H332),IF(M332="","",SQRT(R332*K332*SQRT(T332))/(26)))</f>
        <v>0</v>
      </c>
      <c r="X332" s="15" t="e">
        <f>8/Q332</f>
        <v>#DIV/0!</v>
      </c>
      <c r="Y332" s="15" t="e">
        <f>S332/10/K332</f>
        <v>#DIV/0!</v>
      </c>
    </row>
    <row r="333" spans="1:25" x14ac:dyDescent="0.25">
      <c r="A333" s="21"/>
      <c r="B333" s="1" t="s">
        <v>228</v>
      </c>
      <c r="D333" s="1" t="str">
        <f>IF(B333="","zzz",LEFT(B333,2))</f>
        <v>BR</v>
      </c>
      <c r="E333" s="1">
        <v>322</v>
      </c>
      <c r="H333" s="1" t="str">
        <f>IF(F333="","",SQRT(F333-1828))</f>
        <v/>
      </c>
      <c r="M333" s="1" t="s">
        <v>86</v>
      </c>
      <c r="N333" s="5" t="s">
        <v>97</v>
      </c>
      <c r="O333" s="1">
        <f>IF(M333="Steam",1,IF(M333="Electric",2,IF(M333="Diesel",4,IF(M333="Diesel-Electric",3,""))))</f>
        <v>2</v>
      </c>
      <c r="U333" s="1" t="str">
        <f>IF(M333="Wagon",(SQRT(SQRT(T333/27)))*10,IF(T333="","",SQRT(SQRT(T333/27))))</f>
        <v/>
      </c>
      <c r="V333" s="14" t="str">
        <f>IF(I333="","",(H333*SQRT(I333)*U333-(I333*2)+2)*0.985)</f>
        <v/>
      </c>
      <c r="W333" s="14">
        <f>IF(M333="Wagon",5*SQRT(H333),IF(M333="","",SQRT(R333*K333*SQRT(T333))/(26)))</f>
        <v>0</v>
      </c>
      <c r="X333" s="15" t="e">
        <f>8/Q333</f>
        <v>#DIV/0!</v>
      </c>
      <c r="Y333" s="15" t="e">
        <f>S333/10/K333</f>
        <v>#DIV/0!</v>
      </c>
    </row>
    <row r="334" spans="1:25" x14ac:dyDescent="0.25">
      <c r="B334" s="1" t="s">
        <v>230</v>
      </c>
      <c r="D334" s="1" t="str">
        <f>IF(B334="","zzz",LEFT(B334,2))</f>
        <v>BR</v>
      </c>
      <c r="E334" s="1">
        <v>325</v>
      </c>
      <c r="F334" s="1">
        <v>1995</v>
      </c>
      <c r="H334" s="1">
        <f>IF(F334="","",SQRT(F334-1828))</f>
        <v>12.922847983320086</v>
      </c>
      <c r="I334" s="1">
        <v>4</v>
      </c>
      <c r="M334" s="1" t="s">
        <v>86</v>
      </c>
      <c r="N334" s="4" t="s">
        <v>113</v>
      </c>
      <c r="O334" s="1">
        <f>IF(M334="Steam",1,IF(M334="Electric",2,IF(M334="Diesel",4,IF(M334="Diesel-Electric",3,""))))</f>
        <v>2</v>
      </c>
      <c r="T334" s="1">
        <v>1000</v>
      </c>
      <c r="U334" s="1">
        <f>IF(M334="Wagon",(SQRT(SQRT(T334/27)))*10,IF(T334="","",SQRT(SQRT(T334/27))))</f>
        <v>2.4669426816409508</v>
      </c>
      <c r="V334" s="14">
        <f>IF(I334="","",(H334*SQRT(I334)*U334-(I334*2)+2)*0.985)</f>
        <v>56.893452759067706</v>
      </c>
      <c r="W334" s="14">
        <f>IF(M334="Wagon",5*SQRT(H334),IF(M334="","",SQRT(R334*K334*SQRT(T334))/(26)))</f>
        <v>0</v>
      </c>
      <c r="X334" s="15" t="e">
        <f>8/Q334</f>
        <v>#DIV/0!</v>
      </c>
      <c r="Y334" s="15" t="e">
        <f>S334/10/K334</f>
        <v>#DIV/0!</v>
      </c>
    </row>
    <row r="335" spans="1:25" x14ac:dyDescent="0.25">
      <c r="B335" s="1" t="s">
        <v>231</v>
      </c>
      <c r="D335" s="1" t="str">
        <f>IF(B335="","zzz",LEFT(B335,2))</f>
        <v>BR</v>
      </c>
      <c r="E335" s="1">
        <v>331</v>
      </c>
      <c r="H335" s="1" t="str">
        <f>IF(F335="","",SQRT(F335-1828))</f>
        <v/>
      </c>
      <c r="M335" s="1" t="s">
        <v>86</v>
      </c>
      <c r="N335" s="5" t="s">
        <v>97</v>
      </c>
      <c r="O335" s="1">
        <f>IF(M335="Steam",1,IF(M335="Electric",2,IF(M335="Diesel",4,IF(M335="Diesel-Electric",3,""))))</f>
        <v>2</v>
      </c>
      <c r="U335" s="1" t="str">
        <f>IF(M335="Wagon",(SQRT(SQRT(T335/27)))*10,IF(T335="","",SQRT(SQRT(T335/27))))</f>
        <v/>
      </c>
      <c r="V335" s="14" t="str">
        <f>IF(I335="","",(H335*SQRT(I335)*U335-(I335*2)+2)*0.985)</f>
        <v/>
      </c>
      <c r="W335" s="14">
        <f>IF(M335="Wagon",5*SQRT(H335),IF(M335="","",SQRT(R335*K335*SQRT(T335))/(26)))</f>
        <v>0</v>
      </c>
      <c r="X335" s="15" t="e">
        <f>8/Q335</f>
        <v>#DIV/0!</v>
      </c>
      <c r="Y335" s="15" t="e">
        <f>S335/10/K335</f>
        <v>#DIV/0!</v>
      </c>
    </row>
    <row r="336" spans="1:25" x14ac:dyDescent="0.25">
      <c r="A336" s="22"/>
      <c r="B336" s="1" t="s">
        <v>232</v>
      </c>
      <c r="D336" s="1" t="str">
        <f>IF(B336="","zzz",LEFT(B336,2))</f>
        <v>BR</v>
      </c>
      <c r="E336" s="1">
        <v>332</v>
      </c>
      <c r="H336" s="1" t="str">
        <f>IF(F336="","",SQRT(F336-1828))</f>
        <v/>
      </c>
      <c r="M336" s="1" t="s">
        <v>86</v>
      </c>
      <c r="N336" s="5" t="s">
        <v>97</v>
      </c>
      <c r="O336" s="1">
        <f>IF(M336="Steam",1,IF(M336="Electric",2,IF(M336="Diesel",4,IF(M336="Diesel-Electric",3,""))))</f>
        <v>2</v>
      </c>
      <c r="U336" s="1" t="str">
        <f>IF(M336="Wagon",(SQRT(SQRT(T336/27)))*10,IF(T336="","",SQRT(SQRT(T336/27))))</f>
        <v/>
      </c>
      <c r="V336" s="14" t="str">
        <f>IF(I336="","",(H336*SQRT(I336)*U336-(I336*2)+2)*0.985)</f>
        <v/>
      </c>
      <c r="W336" s="14">
        <f>IF(M336="Wagon",5*SQRT(H336),IF(M336="","",SQRT(R336*K336*SQRT(T336))/(26)))</f>
        <v>0</v>
      </c>
      <c r="X336" s="15" t="e">
        <f>8/Q336</f>
        <v>#DIV/0!</v>
      </c>
      <c r="Y336" s="15" t="e">
        <f>S336/10/K336</f>
        <v>#DIV/0!</v>
      </c>
    </row>
    <row r="337" spans="1:25" x14ac:dyDescent="0.25">
      <c r="A337" s="22"/>
      <c r="B337" s="1" t="s">
        <v>233</v>
      </c>
      <c r="D337" s="1" t="str">
        <f>IF(B337="","zzz",LEFT(B337,2))</f>
        <v>BR</v>
      </c>
      <c r="E337" s="1">
        <v>333</v>
      </c>
      <c r="H337" s="1" t="str">
        <f>IF(F337="","",SQRT(F337-1828))</f>
        <v/>
      </c>
      <c r="M337" s="1" t="s">
        <v>86</v>
      </c>
      <c r="N337" s="5" t="s">
        <v>97</v>
      </c>
      <c r="O337" s="1">
        <f>IF(M337="Steam",1,IF(M337="Electric",2,IF(M337="Diesel",4,IF(M337="Diesel-Electric",3,""))))</f>
        <v>2</v>
      </c>
      <c r="U337" s="1" t="str">
        <f>IF(M337="Wagon",(SQRT(SQRT(T337/27)))*10,IF(T337="","",SQRT(SQRT(T337/27))))</f>
        <v/>
      </c>
      <c r="V337" s="14" t="str">
        <f>IF(I337="","",(H337*SQRT(I337)*U337-(I337*2)+2)*0.985)</f>
        <v/>
      </c>
      <c r="W337" s="14">
        <f>IF(M337="Wagon",5*SQRT(H337),IF(M337="","",SQRT(R337*K337*SQRT(T337))/(26)))</f>
        <v>0</v>
      </c>
      <c r="X337" s="15" t="e">
        <f>8/Q337</f>
        <v>#DIV/0!</v>
      </c>
      <c r="Y337" s="15" t="e">
        <f>S337/10/K337</f>
        <v>#DIV/0!</v>
      </c>
    </row>
    <row r="338" spans="1:25" x14ac:dyDescent="0.25">
      <c r="A338" s="22"/>
      <c r="B338" s="1" t="s">
        <v>234</v>
      </c>
      <c r="D338" s="1" t="str">
        <f>IF(B338="","zzz",LEFT(B338,2))</f>
        <v>BR</v>
      </c>
      <c r="E338" s="1">
        <v>334</v>
      </c>
      <c r="H338" s="1" t="str">
        <f>IF(F338="","",SQRT(F338-1828))</f>
        <v/>
      </c>
      <c r="M338" s="1" t="s">
        <v>86</v>
      </c>
      <c r="N338" s="5" t="s">
        <v>97</v>
      </c>
      <c r="O338" s="1">
        <f>IF(M338="Steam",1,IF(M338="Electric",2,IF(M338="Diesel",4,IF(M338="Diesel-Electric",3,""))))</f>
        <v>2</v>
      </c>
      <c r="U338" s="1" t="str">
        <f>IF(M338="Wagon",(SQRT(SQRT(T338/27)))*10,IF(T338="","",SQRT(SQRT(T338/27))))</f>
        <v/>
      </c>
      <c r="V338" s="14" t="str">
        <f>IF(I338="","",(H338*SQRT(I338)*U338-(I338*2)+2)*0.985)</f>
        <v/>
      </c>
      <c r="W338" s="14">
        <f>IF(M338="Wagon",5*SQRT(H338),IF(M338="","",SQRT(R338*K338*SQRT(T338))/(26)))</f>
        <v>0</v>
      </c>
      <c r="X338" s="15" t="e">
        <f>8/Q338</f>
        <v>#DIV/0!</v>
      </c>
      <c r="Y338" s="15" t="e">
        <f>S338/10/K338</f>
        <v>#DIV/0!</v>
      </c>
    </row>
    <row r="339" spans="1:25" x14ac:dyDescent="0.25">
      <c r="A339" s="22"/>
      <c r="B339" s="1" t="s">
        <v>235</v>
      </c>
      <c r="D339" s="1" t="str">
        <f>IF(B339="","zzz",LEFT(B339,2))</f>
        <v>BR</v>
      </c>
      <c r="E339" s="1">
        <v>345</v>
      </c>
      <c r="H339" s="1" t="str">
        <f>IF(F339="","",SQRT(F339-1828))</f>
        <v/>
      </c>
      <c r="M339" s="1" t="s">
        <v>86</v>
      </c>
      <c r="N339" s="5" t="s">
        <v>97</v>
      </c>
      <c r="O339" s="1">
        <f>IF(M339="Steam",1,IF(M339="Electric",2,IF(M339="Diesel",4,IF(M339="Diesel-Electric",3,""))))</f>
        <v>2</v>
      </c>
      <c r="U339" s="1" t="str">
        <f>IF(M339="Wagon",(SQRT(SQRT(T339/27)))*10,IF(T339="","",SQRT(SQRT(T339/27))))</f>
        <v/>
      </c>
      <c r="V339" s="14" t="str">
        <f>IF(I339="","",(H339*SQRT(I339)*U339-(I339*2)+2)*0.985)</f>
        <v/>
      </c>
      <c r="W339" s="14">
        <f>IF(M339="Wagon",5*SQRT(H339),IF(M339="","",SQRT(R339*K339*SQRT(T339))/(26)))</f>
        <v>0</v>
      </c>
      <c r="X339" s="15" t="e">
        <f>8/Q339</f>
        <v>#DIV/0!</v>
      </c>
      <c r="Y339" s="15" t="e">
        <f>S339/10/K339</f>
        <v>#DIV/0!</v>
      </c>
    </row>
    <row r="340" spans="1:25" x14ac:dyDescent="0.25">
      <c r="B340" s="1" t="s">
        <v>236</v>
      </c>
      <c r="D340" s="1" t="str">
        <f>IF(B340="","zzz",LEFT(B340,2))</f>
        <v>BR</v>
      </c>
      <c r="E340" s="1">
        <v>350</v>
      </c>
      <c r="F340" s="1">
        <v>2005</v>
      </c>
      <c r="H340" s="1">
        <f>IF(F340="","",SQRT(F340-1828))</f>
        <v>13.30413469565007</v>
      </c>
      <c r="I340" s="1">
        <v>4</v>
      </c>
      <c r="M340" s="1" t="s">
        <v>86</v>
      </c>
      <c r="N340" s="5" t="s">
        <v>97</v>
      </c>
      <c r="O340" s="1">
        <f>IF(M340="Steam",1,IF(M340="Electric",2,IF(M340="Diesel",4,IF(M340="Diesel-Electric",3,""))))</f>
        <v>2</v>
      </c>
      <c r="T340" s="1">
        <v>2000</v>
      </c>
      <c r="U340" s="1">
        <f>IF(M340="Wagon",(SQRT(SQRT(T340/27)))*10,IF(T340="","",SQRT(SQRT(T340/27))))</f>
        <v>2.9337057893113112</v>
      </c>
      <c r="V340" s="14">
        <f>IF(I340="","",(H340*SQRT(I340)*U340-(I340*2)+2)*0.985)</f>
        <v>70.979921447459986</v>
      </c>
      <c r="W340" s="14">
        <f>IF(M340="Wagon",5*SQRT(H340),IF(M340="","",SQRT(R340*K340*SQRT(T340))/(26)))</f>
        <v>0</v>
      </c>
      <c r="X340" s="15" t="e">
        <f>8/Q340</f>
        <v>#DIV/0!</v>
      </c>
      <c r="Y340" s="15" t="e">
        <f>S340/10/K340</f>
        <v>#DIV/0!</v>
      </c>
    </row>
    <row r="341" spans="1:25" x14ac:dyDescent="0.25">
      <c r="B341" s="1" t="s">
        <v>237</v>
      </c>
      <c r="D341" s="1" t="str">
        <f>IF(B341="","zzz",LEFT(B341,2))</f>
        <v>BR</v>
      </c>
      <c r="E341" s="1">
        <v>357</v>
      </c>
      <c r="F341" s="1">
        <v>1999</v>
      </c>
      <c r="H341" s="1">
        <f>IF(F341="","",SQRT(F341-1828))</f>
        <v>13.076696830622021</v>
      </c>
      <c r="I341" s="1">
        <v>4</v>
      </c>
      <c r="M341" s="1" t="s">
        <v>86</v>
      </c>
      <c r="N341" s="5" t="s">
        <v>97</v>
      </c>
      <c r="O341" s="1">
        <f>IF(M341="Steam",1,IF(M341="Electric",2,IF(M341="Diesel",4,IF(M341="Diesel-Electric",3,""))))</f>
        <v>2</v>
      </c>
      <c r="T341" s="1">
        <v>2250</v>
      </c>
      <c r="U341" s="1">
        <f>IF(M341="Wagon",(SQRT(SQRT(T341/27)))*10,IF(T341="","",SQRT(SQRT(T341/27))))</f>
        <v>3.0213753973567683</v>
      </c>
      <c r="V341" s="14">
        <f>IF(I341="","",(H341*SQRT(I341)*U341-(I341*2)+2)*0.985)</f>
        <v>71.923931862987175</v>
      </c>
      <c r="W341" s="14">
        <f>IF(M341="Wagon",5*SQRT(H341),IF(M341="","",SQRT(R341*K341*SQRT(T341))/(26)))</f>
        <v>0</v>
      </c>
      <c r="X341" s="15" t="e">
        <f>8/Q341</f>
        <v>#DIV/0!</v>
      </c>
      <c r="Y341" s="15" t="e">
        <f>S341/10/K341</f>
        <v>#DIV/0!</v>
      </c>
    </row>
    <row r="342" spans="1:25" x14ac:dyDescent="0.25">
      <c r="A342" s="22"/>
      <c r="B342" s="1" t="s">
        <v>238</v>
      </c>
      <c r="D342" s="1" t="str">
        <f>IF(B342="","zzz",LEFT(B342,2))</f>
        <v>BR</v>
      </c>
      <c r="E342" s="1">
        <v>360</v>
      </c>
      <c r="F342" s="1">
        <v>2003</v>
      </c>
      <c r="H342" s="1">
        <f>IF(F342="","",SQRT(F342-1828))</f>
        <v>13.228756555322953</v>
      </c>
      <c r="I342" s="1">
        <v>4</v>
      </c>
      <c r="M342" s="1" t="s">
        <v>86</v>
      </c>
      <c r="N342" s="5" t="s">
        <v>97</v>
      </c>
      <c r="O342" s="1">
        <f>IF(M342="Steam",1,IF(M342="Electric",2,IF(M342="Diesel",4,IF(M342="Diesel-Electric",3,""))))</f>
        <v>2</v>
      </c>
      <c r="T342" s="1">
        <v>2080</v>
      </c>
      <c r="U342" s="1">
        <f>IF(M342="Wagon",(SQRT(SQRT(T342/27)))*10,IF(T342="","",SQRT(SQRT(T342/27))))</f>
        <v>2.9626127851484592</v>
      </c>
      <c r="V342" s="14">
        <f>IF(I342="","",(H342*SQRT(I342)*U342-(I342*2)+2)*0.985)</f>
        <v>71.297616105760056</v>
      </c>
      <c r="W342" s="14">
        <f>IF(M342="Wagon",5*SQRT(H342),IF(M342="","",SQRT(R342*K342*SQRT(T342))/(26)))</f>
        <v>0</v>
      </c>
      <c r="X342" s="15" t="e">
        <f>8/Q342</f>
        <v>#DIV/0!</v>
      </c>
      <c r="Y342" s="15" t="e">
        <f>S342/10/K342</f>
        <v>#DIV/0!</v>
      </c>
    </row>
    <row r="343" spans="1:25" x14ac:dyDescent="0.25">
      <c r="A343" s="22"/>
      <c r="B343" s="1" t="s">
        <v>239</v>
      </c>
      <c r="D343" s="1" t="str">
        <f>IF(B343="","zzz",LEFT(B343,2))</f>
        <v>BR</v>
      </c>
      <c r="E343" s="1">
        <v>360</v>
      </c>
      <c r="F343" s="1">
        <v>2003</v>
      </c>
      <c r="H343" s="1">
        <f>IF(F343="","",SQRT(F343-1828))</f>
        <v>13.228756555322953</v>
      </c>
      <c r="I343" s="1">
        <v>5</v>
      </c>
      <c r="M343" s="1" t="s">
        <v>86</v>
      </c>
      <c r="N343" s="5" t="s">
        <v>97</v>
      </c>
      <c r="O343" s="1">
        <f>IF(M343="Steam",1,IF(M343="Electric",2,IF(M343="Diesel",4,IF(M343="Diesel-Electric",3,""))))</f>
        <v>2</v>
      </c>
      <c r="T343" s="1">
        <v>2080</v>
      </c>
      <c r="U343" s="1">
        <f>IF(M343="Wagon",(SQRT(SQRT(T343/27)))*10,IF(T343="","",SQRT(SQRT(T343/27))))</f>
        <v>2.9626127851484592</v>
      </c>
      <c r="V343" s="14">
        <f>IF(I343="","",(H343*SQRT(I343)*U343-(I343*2)+2)*0.985)</f>
        <v>78.440738996593538</v>
      </c>
      <c r="W343" s="14">
        <f>IF(M343="Wagon",5*SQRT(H343),IF(M343="","",SQRT(R343*K343*SQRT(T343))/(26)))</f>
        <v>0</v>
      </c>
      <c r="X343" s="15" t="e">
        <f>8/Q343</f>
        <v>#DIV/0!</v>
      </c>
      <c r="Y343" s="15" t="e">
        <f>S343/10/K343</f>
        <v>#DIV/0!</v>
      </c>
    </row>
    <row r="344" spans="1:25" x14ac:dyDescent="0.25">
      <c r="A344" s="22"/>
      <c r="B344" s="1" t="s">
        <v>240</v>
      </c>
      <c r="D344" s="1" t="str">
        <f>IF(B344="","zzz",LEFT(B344,2))</f>
        <v>BR</v>
      </c>
      <c r="E344" s="1">
        <v>365</v>
      </c>
      <c r="H344" s="1" t="str">
        <f>IF(F344="","",SQRT(F344-1828))</f>
        <v/>
      </c>
      <c r="M344" s="1" t="s">
        <v>86</v>
      </c>
      <c r="N344" s="5" t="s">
        <v>97</v>
      </c>
      <c r="O344" s="1">
        <f>IF(M344="Steam",1,IF(M344="Electric",2,IF(M344="Diesel",4,IF(M344="Diesel-Electric",3,""))))</f>
        <v>2</v>
      </c>
      <c r="U344" s="1" t="str">
        <f>IF(M344="Wagon",(SQRT(SQRT(T344/27)))*10,IF(T344="","",SQRT(SQRT(T344/27))))</f>
        <v/>
      </c>
      <c r="V344" s="14" t="str">
        <f>IF(I344="","",(H344*SQRT(I344)*U344-(I344*2)+2)*0.985)</f>
        <v/>
      </c>
      <c r="W344" s="14">
        <f>IF(M344="Wagon",5*SQRT(H344),IF(M344="","",SQRT(R344*K344*SQRT(T344))/(26)))</f>
        <v>0</v>
      </c>
      <c r="X344" s="15" t="e">
        <f>8/Q344</f>
        <v>#DIV/0!</v>
      </c>
      <c r="Y344" s="15" t="e">
        <f>S344/10/K344</f>
        <v>#DIV/0!</v>
      </c>
    </row>
    <row r="345" spans="1:25" x14ac:dyDescent="0.25">
      <c r="A345" s="22"/>
      <c r="B345" s="1" t="s">
        <v>258</v>
      </c>
      <c r="D345" s="1" t="str">
        <f>IF(B345="","zzz",LEFT(B345,2))</f>
        <v>BR</v>
      </c>
      <c r="E345" s="1">
        <v>379</v>
      </c>
      <c r="H345" s="1" t="str">
        <f>IF(F345="","",SQRT(F345-1828))</f>
        <v/>
      </c>
      <c r="M345" s="1" t="s">
        <v>86</v>
      </c>
      <c r="N345" s="5" t="s">
        <v>97</v>
      </c>
      <c r="O345" s="1">
        <f>IF(M345="Steam",1,IF(M345="Electric",2,IF(M345="Diesel",4,IF(M345="Diesel-Electric",3,""))))</f>
        <v>2</v>
      </c>
      <c r="U345" s="1" t="str">
        <f>IF(M345="Wagon",(SQRT(SQRT(T345/27)))*10,IF(T345="","",SQRT(SQRT(T345/27))))</f>
        <v/>
      </c>
      <c r="V345" s="14" t="str">
        <f>IF(I345="","",(H345*SQRT(I345)*U345-(I345*2)+2)*0.985)</f>
        <v/>
      </c>
      <c r="W345" s="14">
        <f>IF(M345="Wagon",5*SQRT(H345),IF(M345="","",SQRT(R345*K345*SQRT(T345))/(26)))</f>
        <v>0</v>
      </c>
      <c r="X345" s="15" t="e">
        <f>8/Q345</f>
        <v>#DIV/0!</v>
      </c>
      <c r="Y345" s="15" t="e">
        <f>S345/10/K345</f>
        <v>#DIV/0!</v>
      </c>
    </row>
    <row r="346" spans="1:25" x14ac:dyDescent="0.25">
      <c r="A346" s="22"/>
      <c r="B346" s="1" t="s">
        <v>259</v>
      </c>
      <c r="D346" s="1" t="str">
        <f>IF(B346="","zzz",LEFT(B346,2))</f>
        <v>BR</v>
      </c>
      <c r="E346" s="1">
        <v>385</v>
      </c>
      <c r="H346" s="1" t="str">
        <f>IF(F346="","",SQRT(F346-1828))</f>
        <v/>
      </c>
      <c r="M346" s="1" t="s">
        <v>86</v>
      </c>
      <c r="N346" s="5" t="s">
        <v>97</v>
      </c>
      <c r="O346" s="1">
        <f>IF(M346="Steam",1,IF(M346="Electric",2,IF(M346="Diesel",4,IF(M346="Diesel-Electric",3,""))))</f>
        <v>2</v>
      </c>
      <c r="U346" s="1" t="str">
        <f>IF(M346="Wagon",(SQRT(SQRT(T346/27)))*10,IF(T346="","",SQRT(SQRT(T346/27))))</f>
        <v/>
      </c>
      <c r="V346" s="14" t="str">
        <f>IF(I346="","",(H346*SQRT(I346)*U346-(I346*2)+2)*0.985)</f>
        <v/>
      </c>
      <c r="W346" s="14">
        <f>IF(M346="Wagon",5*SQRT(H346),IF(M346="","",SQRT(R346*K346*SQRT(T346))/(26)))</f>
        <v>0</v>
      </c>
      <c r="X346" s="15" t="e">
        <f>8/Q346</f>
        <v>#DIV/0!</v>
      </c>
      <c r="Y346" s="15" t="e">
        <f>S346/10/K346</f>
        <v>#DIV/0!</v>
      </c>
    </row>
    <row r="347" spans="1:25" x14ac:dyDescent="0.25">
      <c r="A347" s="22"/>
      <c r="B347" s="1" t="s">
        <v>260</v>
      </c>
      <c r="D347" s="1" t="str">
        <f>IF(B347="","zzz",LEFT(B347,2))</f>
        <v>BR</v>
      </c>
      <c r="E347" s="1">
        <v>387</v>
      </c>
      <c r="H347" s="1" t="str">
        <f>IF(F347="","",SQRT(F347-1828))</f>
        <v/>
      </c>
      <c r="M347" s="1" t="s">
        <v>86</v>
      </c>
      <c r="N347" s="4" t="s">
        <v>113</v>
      </c>
      <c r="O347" s="1">
        <f>IF(M347="Steam",1,IF(M347="Electric",2,IF(M347="Diesel",4,IF(M347="Diesel-Electric",3,""))))</f>
        <v>2</v>
      </c>
      <c r="U347" s="1" t="str">
        <f>IF(M347="Wagon",(SQRT(SQRT(T347/27)))*10,IF(T347="","",SQRT(SQRT(T347/27))))</f>
        <v/>
      </c>
      <c r="V347" s="14" t="str">
        <f>IF(I347="","",(H347*SQRT(I347)*U347-(I347*2)+2)*0.985)</f>
        <v/>
      </c>
      <c r="W347" s="14">
        <f>IF(M347="Wagon",5*SQRT(H347),IF(M347="","",SQRT(R347*K347*SQRT(T347))/(26)))</f>
        <v>0</v>
      </c>
      <c r="X347" s="15" t="e">
        <f>8/Q347</f>
        <v>#DIV/0!</v>
      </c>
      <c r="Y347" s="15" t="e">
        <f>S347/10/K347</f>
        <v>#DIV/0!</v>
      </c>
    </row>
    <row r="348" spans="1:25" x14ac:dyDescent="0.25">
      <c r="A348" s="22"/>
      <c r="B348" s="1" t="s">
        <v>265</v>
      </c>
      <c r="D348" s="1" t="str">
        <f>IF(B348="","zzz",LEFT(B348,2))</f>
        <v>BR</v>
      </c>
      <c r="E348" s="1">
        <v>401</v>
      </c>
      <c r="H348" s="1" t="str">
        <f>IF(F348="","",SQRT(F348-1828))</f>
        <v/>
      </c>
      <c r="M348" s="1" t="s">
        <v>86</v>
      </c>
      <c r="N348" s="1" t="s">
        <v>87</v>
      </c>
      <c r="O348" s="1">
        <f>IF(M348="Steam",1,IF(M348="Electric",2,IF(M348="Diesel",4,IF(M348="Diesel-Electric",3,""))))</f>
        <v>2</v>
      </c>
      <c r="U348" s="1" t="str">
        <f>IF(M348="Wagon",(SQRT(SQRT(T348/27)))*10,IF(T348="","",SQRT(SQRT(T348/27))))</f>
        <v/>
      </c>
      <c r="V348" s="14" t="str">
        <f>IF(I348="","",(H348*SQRT(I348)*U348-(I348*2)+2)*0.985)</f>
        <v/>
      </c>
      <c r="W348" s="14">
        <f>IF(M348="Wagon",5*SQRT(H348),IF(M348="","",SQRT(R348*K348*SQRT(T348))/(26)))</f>
        <v>0</v>
      </c>
      <c r="X348" s="15" t="e">
        <f>8/Q348</f>
        <v>#DIV/0!</v>
      </c>
      <c r="Y348" s="15" t="e">
        <f>S348/10/K348</f>
        <v>#DIV/0!</v>
      </c>
    </row>
    <row r="349" spans="1:25" x14ac:dyDescent="0.25">
      <c r="B349" s="1" t="s">
        <v>266</v>
      </c>
      <c r="D349" s="1" t="str">
        <f>IF(B349="","zzz",LEFT(B349,2))</f>
        <v>BR</v>
      </c>
      <c r="E349" s="1">
        <v>402</v>
      </c>
      <c r="H349" s="1" t="str">
        <f>IF(F349="","",SQRT(F349-1828))</f>
        <v/>
      </c>
      <c r="M349" s="1" t="s">
        <v>86</v>
      </c>
      <c r="N349" s="1" t="s">
        <v>87</v>
      </c>
      <c r="O349" s="1">
        <f>IF(M349="Steam",1,IF(M349="Electric",2,IF(M349="Diesel",4,IF(M349="Diesel-Electric",3,""))))</f>
        <v>2</v>
      </c>
      <c r="U349" s="1" t="str">
        <f>IF(M349="Wagon",(SQRT(SQRT(T349/27)))*10,IF(T349="","",SQRT(SQRT(T349/27))))</f>
        <v/>
      </c>
      <c r="V349" s="14" t="str">
        <f>IF(I349="","",(H349*SQRT(I349)*U349-(I349*2)+2)*0.985)</f>
        <v/>
      </c>
      <c r="W349" s="14">
        <f>IF(M349="Wagon",5*SQRT(H349),IF(M349="","",SQRT(R349*K349*SQRT(T349))/(26)))</f>
        <v>0</v>
      </c>
      <c r="X349" s="15" t="e">
        <f>8/Q349</f>
        <v>#DIV/0!</v>
      </c>
      <c r="Y349" s="15" t="e">
        <f>S349/10/K349</f>
        <v>#DIV/0!</v>
      </c>
    </row>
    <row r="350" spans="1:25" x14ac:dyDescent="0.25">
      <c r="B350" s="1" t="s">
        <v>267</v>
      </c>
      <c r="D350" s="1" t="str">
        <f>IF(B350="","zzz",LEFT(B350,2))</f>
        <v>BR</v>
      </c>
      <c r="E350" s="1">
        <v>403</v>
      </c>
      <c r="H350" s="1" t="str">
        <f>IF(F350="","",SQRT(F350-1828))</f>
        <v/>
      </c>
      <c r="M350" s="1" t="s">
        <v>86</v>
      </c>
      <c r="N350" s="1" t="s">
        <v>87</v>
      </c>
      <c r="O350" s="1">
        <f>IF(M350="Steam",1,IF(M350="Electric",2,IF(M350="Diesel",4,IF(M350="Diesel-Electric",3,""))))</f>
        <v>2</v>
      </c>
      <c r="U350" s="1" t="str">
        <f>IF(M350="Wagon",(SQRT(SQRT(T350/27)))*10,IF(T350="","",SQRT(SQRT(T350/27))))</f>
        <v/>
      </c>
      <c r="V350" s="14" t="str">
        <f>IF(I350="","",(H350*SQRT(I350)*U350-(I350*2)+2)*0.985)</f>
        <v/>
      </c>
      <c r="W350" s="14">
        <f>IF(M350="Wagon",5*SQRT(H350),IF(M350="","",SQRT(R350*K350*SQRT(T350))/(26)))</f>
        <v>0</v>
      </c>
      <c r="X350" s="15" t="e">
        <f>8/Q350</f>
        <v>#DIV/0!</v>
      </c>
      <c r="Y350" s="15" t="e">
        <f>S350/10/K350</f>
        <v>#DIV/0!</v>
      </c>
    </row>
    <row r="351" spans="1:25" x14ac:dyDescent="0.25">
      <c r="B351" s="1" t="s">
        <v>268</v>
      </c>
      <c r="D351" s="1" t="str">
        <f>IF(B351="","zzz",LEFT(B351,2))</f>
        <v>BR</v>
      </c>
      <c r="E351" s="1">
        <v>404</v>
      </c>
      <c r="H351" s="1" t="str">
        <f>IF(F351="","",SQRT(F351-1828))</f>
        <v/>
      </c>
      <c r="M351" s="1" t="s">
        <v>86</v>
      </c>
      <c r="N351" s="1" t="s">
        <v>87</v>
      </c>
      <c r="O351" s="1">
        <f>IF(M351="Steam",1,IF(M351="Electric",2,IF(M351="Diesel",4,IF(M351="Diesel-Electric",3,""))))</f>
        <v>2</v>
      </c>
      <c r="U351" s="1" t="str">
        <f>IF(M351="Wagon",(SQRT(SQRT(T351/27)))*10,IF(T351="","",SQRT(SQRT(T351/27))))</f>
        <v/>
      </c>
      <c r="V351" s="14" t="str">
        <f>IF(I351="","",(H351*SQRT(I351)*U351-(I351*2)+2)*0.985)</f>
        <v/>
      </c>
      <c r="W351" s="14">
        <f>IF(M351="Wagon",5*SQRT(H351),IF(M351="","",SQRT(R351*K351*SQRT(T351))/(26)))</f>
        <v>0</v>
      </c>
      <c r="X351" s="15" t="e">
        <f>8/Q351</f>
        <v>#DIV/0!</v>
      </c>
      <c r="Y351" s="15" t="e">
        <f>S351/10/K351</f>
        <v>#DIV/0!</v>
      </c>
    </row>
    <row r="352" spans="1:25" x14ac:dyDescent="0.25">
      <c r="B352" s="1" t="s">
        <v>269</v>
      </c>
      <c r="D352" s="1" t="str">
        <f>IF(B352="","zzz",LEFT(B352,2))</f>
        <v>BR</v>
      </c>
      <c r="E352" s="1">
        <v>405</v>
      </c>
      <c r="H352" s="1" t="str">
        <f>IF(F352="","",SQRT(F352-1828))</f>
        <v/>
      </c>
      <c r="M352" s="1" t="s">
        <v>86</v>
      </c>
      <c r="N352" s="1" t="s">
        <v>87</v>
      </c>
      <c r="O352" s="1">
        <f>IF(M352="Steam",1,IF(M352="Electric",2,IF(M352="Diesel",4,IF(M352="Diesel-Electric",3,""))))</f>
        <v>2</v>
      </c>
      <c r="U352" s="1" t="str">
        <f>IF(M352="Wagon",(SQRT(SQRT(T352/27)))*10,IF(T352="","",SQRT(SQRT(T352/27))))</f>
        <v/>
      </c>
      <c r="V352" s="14" t="str">
        <f>IF(I352="","",(H352*SQRT(I352)*U352-(I352*2)+2)*0.985)</f>
        <v/>
      </c>
      <c r="W352" s="14">
        <f>IF(M352="Wagon",5*SQRT(H352),IF(M352="","",SQRT(R352*K352*SQRT(T352))/(26)))</f>
        <v>0</v>
      </c>
      <c r="X352" s="15" t="e">
        <f>8/Q352</f>
        <v>#DIV/0!</v>
      </c>
      <c r="Y352" s="15" t="e">
        <f>S352/10/K352</f>
        <v>#DIV/0!</v>
      </c>
    </row>
    <row r="353" spans="1:25" x14ac:dyDescent="0.25">
      <c r="B353" s="1" t="s">
        <v>270</v>
      </c>
      <c r="D353" s="1" t="str">
        <f>IF(B353="","zzz",LEFT(B353,2))</f>
        <v>BR</v>
      </c>
      <c r="E353" s="1">
        <v>410</v>
      </c>
      <c r="H353" s="1" t="str">
        <f>IF(F353="","",SQRT(F353-1828))</f>
        <v/>
      </c>
      <c r="M353" s="1" t="s">
        <v>86</v>
      </c>
      <c r="N353" s="1" t="s">
        <v>87</v>
      </c>
      <c r="O353" s="1">
        <f>IF(M353="Steam",1,IF(M353="Electric",2,IF(M353="Diesel",4,IF(M353="Diesel-Electric",3,""))))</f>
        <v>2</v>
      </c>
      <c r="U353" s="1" t="str">
        <f>IF(M353="Wagon",(SQRT(SQRT(T353/27)))*10,IF(T353="","",SQRT(SQRT(T353/27))))</f>
        <v/>
      </c>
      <c r="V353" s="14" t="str">
        <f>IF(I353="","",(H353*SQRT(I353)*U353-(I353*2)+2)*0.985)</f>
        <v/>
      </c>
      <c r="W353" s="14">
        <f>IF(M353="Wagon",5*SQRT(H353),IF(M353="","",SQRT(R353*K353*SQRT(T353))/(26)))</f>
        <v>0</v>
      </c>
      <c r="X353" s="15" t="e">
        <f>8/Q353</f>
        <v>#DIV/0!</v>
      </c>
      <c r="Y353" s="15" t="e">
        <f>S353/10/K353</f>
        <v>#DIV/0!</v>
      </c>
    </row>
    <row r="354" spans="1:25" x14ac:dyDescent="0.25">
      <c r="B354" s="1" t="s">
        <v>271</v>
      </c>
      <c r="C354" s="1" t="s">
        <v>889</v>
      </c>
      <c r="D354" s="1" t="str">
        <f>IF(B354="","zzz",LEFT(B354,2))</f>
        <v>BR</v>
      </c>
      <c r="E354" s="1">
        <v>411</v>
      </c>
      <c r="F354" s="1">
        <v>1956</v>
      </c>
      <c r="G354" s="1">
        <v>2005</v>
      </c>
      <c r="H354" s="1">
        <f>IF(F354="","",SQRT(F354-1828))</f>
        <v>11.313708498984761</v>
      </c>
      <c r="I354" s="1">
        <v>4</v>
      </c>
      <c r="K354" s="1">
        <v>142</v>
      </c>
      <c r="L354" s="1">
        <v>224</v>
      </c>
      <c r="M354" s="1" t="s">
        <v>86</v>
      </c>
      <c r="N354" s="1" t="s">
        <v>87</v>
      </c>
      <c r="O354" s="1">
        <f>IF(M354="Steam",1,IF(M354="Electric",2,IF(M354="Diesel",4,IF(M354="Diesel-Electric",3,""))))</f>
        <v>2</v>
      </c>
      <c r="Q354" s="1">
        <v>144</v>
      </c>
      <c r="R354" s="1">
        <v>144</v>
      </c>
      <c r="S354" s="1">
        <v>110</v>
      </c>
      <c r="T354" s="1">
        <v>1000</v>
      </c>
      <c r="U354" s="1">
        <f>IF(M354="Wagon",(SQRT(SQRT(T354/27)))*10,IF(T354="","",SQRT(SQRT(T354/27))))</f>
        <v>2.4669426816409508</v>
      </c>
      <c r="V354" s="14">
        <f>IF(I354="","",(H354*SQRT(I354)*U354-(I354*2)+2)*0.985)</f>
        <v>49.073232656065287</v>
      </c>
      <c r="W354" s="14">
        <f>IF(M354="Wagon",5*SQRT(H354),IF(M354="","",SQRT(R354*K354*SQRT(T354))/(26)))</f>
        <v>30.928016634527452</v>
      </c>
      <c r="X354" s="15">
        <f>8/Q354</f>
        <v>5.5555555555555552E-2</v>
      </c>
      <c r="Y354" s="15">
        <f>S354/10/K354</f>
        <v>7.746478873239436E-2</v>
      </c>
    </row>
    <row r="355" spans="1:25" x14ac:dyDescent="0.25">
      <c r="B355" s="1" t="s">
        <v>272</v>
      </c>
      <c r="C355" s="1" t="s">
        <v>890</v>
      </c>
      <c r="D355" s="1" t="str">
        <f>IF(B355="","zzz",LEFT(B355,2))</f>
        <v>BR</v>
      </c>
      <c r="E355" s="1" t="s">
        <v>273</v>
      </c>
      <c r="F355" s="1">
        <v>1993</v>
      </c>
      <c r="G355" s="1">
        <v>2005</v>
      </c>
      <c r="H355" s="1">
        <f>IF(F355="","",SQRT(F355-1828))</f>
        <v>12.845232578665129</v>
      </c>
      <c r="I355" s="1">
        <v>3</v>
      </c>
      <c r="K355" s="1">
        <v>124</v>
      </c>
      <c r="L355" s="1">
        <v>158</v>
      </c>
      <c r="M355" s="1" t="s">
        <v>86</v>
      </c>
      <c r="N355" s="1" t="s">
        <v>87</v>
      </c>
      <c r="O355" s="1">
        <f>IF(M355="Steam",1,IF(M355="Electric",2,IF(M355="Diesel",4,IF(M355="Diesel-Electric",3,""))))</f>
        <v>2</v>
      </c>
      <c r="Q355" s="1">
        <v>144</v>
      </c>
      <c r="R355" s="1">
        <v>144</v>
      </c>
      <c r="S355" s="1">
        <v>110</v>
      </c>
      <c r="T355" s="1">
        <v>1000</v>
      </c>
      <c r="U355" s="1">
        <f>IF(M355="Wagon",(SQRT(SQRT(T355/27)))*10,IF(T355="","",SQRT(SQRT(T355/27))))</f>
        <v>2.4669426816409508</v>
      </c>
      <c r="V355" s="14">
        <f>IF(I355="","",(H355*SQRT(I355)*U355-(I355*2)+2)*0.985)</f>
        <v>50.12271960376183</v>
      </c>
      <c r="W355" s="14">
        <f>IF(M355="Wagon",5*SQRT(H355),IF(M355="","",SQRT(R355*K355*SQRT(T355))/(26)))</f>
        <v>28.901390678228623</v>
      </c>
      <c r="X355" s="15">
        <f>8/Q355</f>
        <v>5.5555555555555552E-2</v>
      </c>
      <c r="Y355" s="15">
        <f>S355/10/K355</f>
        <v>8.8709677419354843E-2</v>
      </c>
    </row>
    <row r="356" spans="1:25" x14ac:dyDescent="0.25">
      <c r="A356" s="22"/>
      <c r="B356" s="1" t="s">
        <v>274</v>
      </c>
      <c r="D356" s="1" t="str">
        <f>IF(B356="","zzz",LEFT(B356,2))</f>
        <v>BR</v>
      </c>
      <c r="E356" s="1">
        <v>412</v>
      </c>
      <c r="F356" s="1">
        <v>1957</v>
      </c>
      <c r="G356" s="1">
        <v>2005</v>
      </c>
      <c r="H356" s="1">
        <f>IF(F356="","",SQRT(F356-1828))</f>
        <v>11.357816691600547</v>
      </c>
      <c r="I356" s="1">
        <v>4</v>
      </c>
      <c r="K356" s="1">
        <v>160</v>
      </c>
      <c r="L356" s="1">
        <v>191</v>
      </c>
      <c r="M356" s="1" t="s">
        <v>86</v>
      </c>
      <c r="N356" s="1" t="s">
        <v>87</v>
      </c>
      <c r="O356" s="1">
        <f>IF(M356="Steam",1,IF(M356="Electric",2,IF(M356="Diesel",4,IF(M356="Diesel-Electric",3,""))))</f>
        <v>2</v>
      </c>
      <c r="Q356" s="1">
        <v>144</v>
      </c>
      <c r="R356" s="1">
        <v>144</v>
      </c>
      <c r="S356" s="1">
        <v>110</v>
      </c>
      <c r="T356" s="1">
        <v>1000</v>
      </c>
      <c r="U356" s="1">
        <f>IF(M356="Wagon",(SQRT(SQRT(T356/27)))*10,IF(T356="","",SQRT(SQRT(T356/27))))</f>
        <v>2.4669426816409508</v>
      </c>
      <c r="V356" s="14">
        <f>IF(I356="","",(H356*SQRT(I356)*U356-(I356*2)+2)*0.985)</f>
        <v>49.287593050523903</v>
      </c>
      <c r="W356" s="14">
        <f>IF(M356="Wagon",5*SQRT(H356),IF(M356="","",SQRT(R356*K356*SQRT(T356))/(26)))</f>
        <v>32.829773723795498</v>
      </c>
      <c r="X356" s="15">
        <f>8/Q356</f>
        <v>5.5555555555555552E-2</v>
      </c>
      <c r="Y356" s="15">
        <f>S356/10/K356</f>
        <v>6.8750000000000006E-2</v>
      </c>
    </row>
    <row r="357" spans="1:25" x14ac:dyDescent="0.25">
      <c r="A357" s="22"/>
      <c r="B357" s="1" t="s">
        <v>275</v>
      </c>
      <c r="D357" s="1" t="str">
        <f>IF(B357="","zzz",LEFT(B357,2))</f>
        <v>BR</v>
      </c>
      <c r="E357" s="1">
        <v>413</v>
      </c>
      <c r="F357" s="1">
        <v>1982</v>
      </c>
      <c r="G357" s="1">
        <v>1995</v>
      </c>
      <c r="H357" s="1">
        <f>IF(F357="","",SQRT(F357-1828))</f>
        <v>12.409673645990857</v>
      </c>
      <c r="I357" s="1">
        <v>4</v>
      </c>
      <c r="K357" s="1">
        <v>140</v>
      </c>
      <c r="L357" s="1">
        <v>306</v>
      </c>
      <c r="M357" s="1" t="s">
        <v>86</v>
      </c>
      <c r="N357" s="1" t="s">
        <v>87</v>
      </c>
      <c r="O357" s="1">
        <f>IF(M357="Steam",1,IF(M357="Electric",2,IF(M357="Diesel",4,IF(M357="Diesel-Electric",3,""))))</f>
        <v>2</v>
      </c>
      <c r="Q357" s="1">
        <v>144</v>
      </c>
      <c r="R357" s="1">
        <v>144</v>
      </c>
      <c r="S357" s="1">
        <v>55</v>
      </c>
      <c r="T357" s="1">
        <v>500</v>
      </c>
      <c r="U357" s="1">
        <f>IF(M357="Wagon",(SQRT(SQRT(T357/27)))*10,IF(T357="","",SQRT(SQRT(T357/27))))</f>
        <v>2.074443257628261</v>
      </c>
      <c r="V357" s="14">
        <f>IF(I357="","",(H357*SQRT(I357)*U357-(I357*2)+2)*0.985)</f>
        <v>44.804032733856921</v>
      </c>
      <c r="W357" s="14">
        <f>IF(M357="Wagon",5*SQRT(H357),IF(M357="","",SQRT(R357*K357*SQRT(T357))/(26)))</f>
        <v>25.823459137199031</v>
      </c>
      <c r="X357" s="15">
        <f>8/Q357</f>
        <v>5.5555555555555552E-2</v>
      </c>
      <c r="Y357" s="15">
        <f>S357/10/K357</f>
        <v>3.9285714285714285E-2</v>
      </c>
    </row>
    <row r="358" spans="1:25" x14ac:dyDescent="0.25">
      <c r="A358" s="22"/>
      <c r="B358" s="1" t="s">
        <v>276</v>
      </c>
      <c r="D358" s="1" t="str">
        <f>IF(B358="","zzz",LEFT(B358,2))</f>
        <v>BR</v>
      </c>
      <c r="E358" s="1">
        <v>414</v>
      </c>
      <c r="F358" s="1">
        <v>1957</v>
      </c>
      <c r="G358" s="1">
        <v>1995</v>
      </c>
      <c r="H358" s="1">
        <f>IF(F358="","",SQRT(F358-1828))</f>
        <v>11.357816691600547</v>
      </c>
      <c r="I358" s="1">
        <v>2</v>
      </c>
      <c r="K358" s="1">
        <v>72</v>
      </c>
      <c r="L358" s="1">
        <v>140</v>
      </c>
      <c r="M358" s="1" t="s">
        <v>86</v>
      </c>
      <c r="N358" s="1" t="s">
        <v>87</v>
      </c>
      <c r="O358" s="1">
        <f>IF(M358="Steam",1,IF(M358="Electric",2,IF(M358="Diesel",4,IF(M358="Diesel-Electric",3,""))))</f>
        <v>2</v>
      </c>
      <c r="Q358" s="1">
        <v>144</v>
      </c>
      <c r="R358" s="1">
        <v>144</v>
      </c>
      <c r="S358" s="1">
        <v>55</v>
      </c>
      <c r="T358" s="1">
        <v>500</v>
      </c>
      <c r="U358" s="1">
        <f>IF(M358="Wagon",(SQRT(SQRT(T358/27)))*10,IF(T358="","",SQRT(SQRT(T358/27))))</f>
        <v>2.074443257628261</v>
      </c>
      <c r="V358" s="14">
        <f>IF(I358="","",(H358*SQRT(I358)*U358-(I358*2)+2)*0.985)</f>
        <v>30.850685193353886</v>
      </c>
      <c r="W358" s="14">
        <f>IF(M358="Wagon",5*SQRT(H358),IF(M358="","",SQRT(R358*K358*SQRT(T358))/(26)))</f>
        <v>18.518962291654763</v>
      </c>
      <c r="X358" s="15">
        <f>8/Q358</f>
        <v>5.5555555555555552E-2</v>
      </c>
      <c r="Y358" s="15">
        <f>S358/10/K358</f>
        <v>7.6388888888888895E-2</v>
      </c>
    </row>
    <row r="359" spans="1:25" x14ac:dyDescent="0.25">
      <c r="A359" s="22"/>
      <c r="B359" s="1" t="s">
        <v>277</v>
      </c>
      <c r="D359" s="1" t="str">
        <f>IF(B359="","zzz",LEFT(B359,2))</f>
        <v>BR</v>
      </c>
      <c r="E359" s="1" t="s">
        <v>278</v>
      </c>
      <c r="F359" s="1">
        <v>1953</v>
      </c>
      <c r="G359" s="1">
        <v>1995</v>
      </c>
      <c r="H359" s="1">
        <f>IF(F359="","",SQRT(F359-1828))</f>
        <v>11.180339887498949</v>
      </c>
      <c r="I359" s="1">
        <v>4</v>
      </c>
      <c r="K359" s="1">
        <v>135</v>
      </c>
      <c r="L359" s="1">
        <v>386</v>
      </c>
      <c r="M359" s="1" t="s">
        <v>86</v>
      </c>
      <c r="N359" s="1" t="s">
        <v>87</v>
      </c>
      <c r="O359" s="1">
        <f>IF(M359="Steam",1,IF(M359="Electric",2,IF(M359="Diesel",4,IF(M359="Diesel-Electric",3,""))))</f>
        <v>2</v>
      </c>
      <c r="Q359" s="1">
        <v>121</v>
      </c>
      <c r="R359" s="1">
        <v>121</v>
      </c>
      <c r="S359" s="1">
        <v>110</v>
      </c>
      <c r="T359" s="1">
        <v>1000</v>
      </c>
      <c r="U359" s="1">
        <f>IF(M359="Wagon",(SQRT(SQRT(T359/27)))*10,IF(T359="","",SQRT(SQRT(T359/27))))</f>
        <v>2.4669426816409508</v>
      </c>
      <c r="V359" s="14">
        <f>IF(I359="","",(H359*SQRT(I359)*U359-(I359*2)+2)*0.985)</f>
        <v>48.425077597536166</v>
      </c>
      <c r="W359" s="14">
        <f>IF(M359="Wagon",5*SQRT(H359),IF(M359="","",SQRT(R359*K359*SQRT(T359))/(26)))</f>
        <v>27.64306668555086</v>
      </c>
      <c r="X359" s="15">
        <f>8/Q359</f>
        <v>6.6115702479338845E-2</v>
      </c>
      <c r="Y359" s="15">
        <f>S359/10/K359</f>
        <v>8.1481481481481488E-2</v>
      </c>
    </row>
    <row r="360" spans="1:25" x14ac:dyDescent="0.25">
      <c r="B360" s="1" t="s">
        <v>279</v>
      </c>
      <c r="D360" s="1" t="str">
        <f>IF(B360="","zzz",LEFT(B360,2))</f>
        <v>BR</v>
      </c>
      <c r="E360" s="1" t="s">
        <v>280</v>
      </c>
      <c r="F360" s="1">
        <v>1956</v>
      </c>
      <c r="G360" s="1">
        <v>1995</v>
      </c>
      <c r="H360" s="1">
        <f>IF(F360="","",SQRT(F360-1828))</f>
        <v>11.313708498984761</v>
      </c>
      <c r="I360" s="1">
        <v>4</v>
      </c>
      <c r="K360" s="1">
        <v>138</v>
      </c>
      <c r="L360" s="1">
        <v>392</v>
      </c>
      <c r="M360" s="1" t="s">
        <v>86</v>
      </c>
      <c r="N360" s="1" t="s">
        <v>87</v>
      </c>
      <c r="O360" s="1">
        <f>IF(M360="Steam",1,IF(M360="Electric",2,IF(M360="Diesel",4,IF(M360="Diesel-Electric",3,""))))</f>
        <v>2</v>
      </c>
      <c r="Q360" s="1">
        <v>121</v>
      </c>
      <c r="R360" s="1">
        <v>121</v>
      </c>
      <c r="S360" s="1">
        <v>110</v>
      </c>
      <c r="T360" s="1">
        <v>1000</v>
      </c>
      <c r="U360" s="1">
        <f>IF(M358="Wagon",(SQRT(SQRT(T360/27)))*10,IF(T360="","",SQRT(SQRT(T360/27))))</f>
        <v>2.4669426816409508</v>
      </c>
      <c r="V360" s="14">
        <f>IF(I360="","",(H360*SQRT(I360)*U360-(I360*2)+2)*0.985)</f>
        <v>49.073232656065287</v>
      </c>
      <c r="W360" s="14">
        <f>IF(M360="Wagon",5*SQRT(H360),IF(M360="","",SQRT(R360*K360*SQRT(T360))/(26)))</f>
        <v>27.948524209085747</v>
      </c>
      <c r="X360" s="15">
        <f>8/Q360</f>
        <v>6.6115702479338845E-2</v>
      </c>
      <c r="Y360" s="15">
        <f>S360/10/K360</f>
        <v>7.9710144927536225E-2</v>
      </c>
    </row>
    <row r="361" spans="1:25" x14ac:dyDescent="0.25">
      <c r="B361" s="1" t="s">
        <v>281</v>
      </c>
      <c r="D361" s="1" t="str">
        <f>IF(B361="","zzz",LEFT(B361,2))</f>
        <v>BR</v>
      </c>
      <c r="E361" s="1">
        <v>416</v>
      </c>
      <c r="F361" s="1">
        <v>1953</v>
      </c>
      <c r="G361" s="1">
        <v>1995</v>
      </c>
      <c r="H361" s="1">
        <f>IF(F361="","",SQRT(F361-1828))</f>
        <v>11.180339887498949</v>
      </c>
      <c r="I361" s="1">
        <v>2</v>
      </c>
      <c r="K361" s="1">
        <v>70</v>
      </c>
      <c r="L361" s="1">
        <v>178</v>
      </c>
      <c r="M361" s="1" t="s">
        <v>86</v>
      </c>
      <c r="N361" s="1" t="s">
        <v>87</v>
      </c>
      <c r="O361" s="1">
        <f>IF(M361="Steam",1,IF(M361="Electric",2,IF(M361="Diesel",4,IF(M361="Diesel-Electric",3,""))))</f>
        <v>2</v>
      </c>
      <c r="Q361" s="1">
        <v>121</v>
      </c>
      <c r="R361" s="1">
        <v>121</v>
      </c>
      <c r="S361" s="1">
        <v>55</v>
      </c>
      <c r="T361" s="1">
        <v>500</v>
      </c>
      <c r="U361" s="1">
        <f>IF(M361="Wagon",(SQRT(SQRT(T361/27)))*10,IF(T361="","",SQRT(SQRT(T361/27))))</f>
        <v>2.074443257628261</v>
      </c>
      <c r="V361" s="14">
        <f>IF(I361="","",(H361*SQRT(I361)*U361-(I361*2)+2)*0.985)</f>
        <v>30.337830436607479</v>
      </c>
      <c r="W361" s="14">
        <f>IF(M361="Wagon",5*SQRT(H361),IF(M361="","",SQRT(R361*K361*SQRT(T361))/(26)))</f>
        <v>16.738281147139887</v>
      </c>
      <c r="X361" s="15">
        <f>8/Q361</f>
        <v>6.6115702479338845E-2</v>
      </c>
      <c r="Y361" s="15">
        <f>S361/10/K361</f>
        <v>7.857142857142857E-2</v>
      </c>
    </row>
    <row r="362" spans="1:25" x14ac:dyDescent="0.25">
      <c r="B362" s="1" t="s">
        <v>282</v>
      </c>
      <c r="D362" s="1" t="str">
        <f>IF(B362="","zzz",LEFT(B362,2))</f>
        <v>BR</v>
      </c>
      <c r="E362" s="1">
        <v>418</v>
      </c>
      <c r="F362" s="1">
        <v>1974</v>
      </c>
      <c r="G362" s="1">
        <v>1995</v>
      </c>
      <c r="H362" s="1">
        <f>IF(F362="","",SQRT(F362-1828))</f>
        <v>12.083045973594572</v>
      </c>
      <c r="I362" s="1">
        <v>2</v>
      </c>
      <c r="K362" s="1">
        <v>70</v>
      </c>
      <c r="L362" s="1">
        <v>153</v>
      </c>
      <c r="M362" s="1" t="s">
        <v>86</v>
      </c>
      <c r="N362" s="1" t="s">
        <v>87</v>
      </c>
      <c r="O362" s="1">
        <f>IF(M362="Steam",1,IF(M362="Electric",2,IF(M362="Diesel",4,IF(M362="Diesel-Electric",3,""))))</f>
        <v>2</v>
      </c>
      <c r="Q362" s="1">
        <v>144</v>
      </c>
      <c r="R362" s="1">
        <v>144</v>
      </c>
      <c r="S362" s="1">
        <v>55</v>
      </c>
      <c r="T362" s="1">
        <v>500</v>
      </c>
      <c r="U362" s="1">
        <f>IF(M362="Wagon",(SQRT(SQRT(T362/27)))*10,IF(T362="","",SQRT(SQRT(T362/27))))</f>
        <v>2.074443257628261</v>
      </c>
      <c r="V362" s="14">
        <f>IF(I362="","",(H362*SQRT(I362)*U362-(I362*2)+2)*0.985)</f>
        <v>32.946380396370387</v>
      </c>
      <c r="W362" s="14">
        <f>IF(M362="Wagon",5*SQRT(H362),IF(M362="","",SQRT(R362*K362*SQRT(T362))/(26)))</f>
        <v>18.259943069607147</v>
      </c>
      <c r="X362" s="15">
        <f>8/Q362</f>
        <v>5.5555555555555552E-2</v>
      </c>
      <c r="Y362" s="15">
        <f>S362/10/K362</f>
        <v>7.857142857142857E-2</v>
      </c>
    </row>
    <row r="363" spans="1:25" x14ac:dyDescent="0.25">
      <c r="B363" s="1" t="s">
        <v>283</v>
      </c>
      <c r="D363" s="1" t="str">
        <f>IF(B363="","zzz",LEFT(B363,2))</f>
        <v>BR</v>
      </c>
      <c r="E363" s="1">
        <v>419</v>
      </c>
      <c r="H363" s="1" t="str">
        <f>IF(F363="","",SQRT(F363-1828))</f>
        <v/>
      </c>
      <c r="M363" s="1" t="s">
        <v>86</v>
      </c>
      <c r="N363" s="1" t="s">
        <v>87</v>
      </c>
      <c r="O363" s="1">
        <f>IF(M363="Steam",1,IF(M363="Electric",2,IF(M363="Diesel",4,IF(M363="Diesel-Electric",3,""))))</f>
        <v>2</v>
      </c>
      <c r="U363" s="1" t="str">
        <f>IF(M363="Wagon",(SQRT(SQRT(T363/27)))*10,IF(T363="","",SQRT(SQRT(T363/27))))</f>
        <v/>
      </c>
      <c r="V363" s="14" t="str">
        <f>IF(I363="","",(H363*SQRT(I363)*U363-(I363*2)+2)*0.985)</f>
        <v/>
      </c>
      <c r="W363" s="14">
        <f>IF(M363="Wagon",5*SQRT(H363),IF(M363="","",SQRT(R363*K363*SQRT(T363))/(26)))</f>
        <v>0</v>
      </c>
      <c r="X363" s="15" t="e">
        <f>8/Q363</f>
        <v>#DIV/0!</v>
      </c>
      <c r="Y363" s="15" t="e">
        <f>S363/10/K363</f>
        <v>#DIV/0!</v>
      </c>
    </row>
    <row r="364" spans="1:25" x14ac:dyDescent="0.25">
      <c r="B364" s="1" t="s">
        <v>284</v>
      </c>
      <c r="C364" s="1" t="s">
        <v>285</v>
      </c>
      <c r="D364" s="1" t="str">
        <f>IF(B364="","zzz",LEFT(B364,2))</f>
        <v>BR</v>
      </c>
      <c r="E364" s="1">
        <v>421</v>
      </c>
      <c r="F364" s="1">
        <v>1964</v>
      </c>
      <c r="G364" s="1">
        <v>2005</v>
      </c>
      <c r="H364" s="1">
        <f>IF(F364="","",SQRT(F364-1828))</f>
        <v>11.661903789690601</v>
      </c>
      <c r="I364" s="1">
        <v>4</v>
      </c>
      <c r="K364" s="1">
        <v>158</v>
      </c>
      <c r="L364" s="1">
        <v>234</v>
      </c>
      <c r="M364" s="1" t="s">
        <v>86</v>
      </c>
      <c r="N364" s="1" t="s">
        <v>87</v>
      </c>
      <c r="O364" s="1">
        <f>IF(M364="Steam",1,IF(M364="Electric",2,IF(M364="Diesel",4,IF(M364="Diesel-Electric",3,""))))</f>
        <v>2</v>
      </c>
      <c r="Q364" s="1">
        <v>144</v>
      </c>
      <c r="R364" s="1">
        <v>144</v>
      </c>
      <c r="S364" s="1">
        <v>110</v>
      </c>
      <c r="T364" s="1">
        <v>1000</v>
      </c>
      <c r="U364" s="1">
        <f>IF(M364="Wagon",(SQRT(SQRT(T364/27)))*10,IF(T364="","",SQRT(SQRT(T364/27))))</f>
        <v>2.4669426816409508</v>
      </c>
      <c r="V364" s="14">
        <f>IF(I364="","",(H364*SQRT(I364)*U364-(I364*2)+2)*0.985)</f>
        <v>50.765418969716855</v>
      </c>
      <c r="W364" s="14">
        <f>IF(M364="Wagon",5*SQRT(H364),IF(M364="","",SQRT(R364*K364*SQRT(T364))/(26)))</f>
        <v>32.623942392377536</v>
      </c>
      <c r="X364" s="15">
        <f>8/Q364</f>
        <v>5.5555555555555552E-2</v>
      </c>
      <c r="Y364" s="15">
        <f>S364/10/K364</f>
        <v>6.9620253164556958E-2</v>
      </c>
    </row>
    <row r="365" spans="1:25" x14ac:dyDescent="0.25">
      <c r="A365" s="22"/>
      <c r="B365" s="1" t="s">
        <v>286</v>
      </c>
      <c r="C365" s="1" t="s">
        <v>287</v>
      </c>
      <c r="D365" s="1" t="str">
        <f>IF(B365="","zzz",LEFT(B365,2))</f>
        <v>BR</v>
      </c>
      <c r="E365" s="1" t="s">
        <v>288</v>
      </c>
      <c r="F365" s="1">
        <v>1970</v>
      </c>
      <c r="G365" s="1">
        <v>2005</v>
      </c>
      <c r="H365" s="1">
        <f>IF(F365="","",SQRT(F365-1828))</f>
        <v>11.916375287812984</v>
      </c>
      <c r="I365" s="1">
        <v>4</v>
      </c>
      <c r="K365" s="1">
        <v>158</v>
      </c>
      <c r="L365" s="1">
        <v>234</v>
      </c>
      <c r="M365" s="1" t="s">
        <v>86</v>
      </c>
      <c r="N365" s="1" t="s">
        <v>87</v>
      </c>
      <c r="O365" s="1">
        <f>IF(M365="Steam",1,IF(M365="Electric",2,IF(M365="Diesel",4,IF(M365="Diesel-Electric",3,""))))</f>
        <v>2</v>
      </c>
      <c r="Q365" s="1">
        <v>144</v>
      </c>
      <c r="R365" s="1">
        <v>144</v>
      </c>
      <c r="S365" s="1">
        <v>140</v>
      </c>
      <c r="T365" s="1">
        <v>1000</v>
      </c>
      <c r="U365" s="1">
        <f>IF(M365="Wagon",(SQRT(SQRT(T365/27)))*10,IF(T365="","",SQRT(SQRT(T365/27))))</f>
        <v>2.4669426816409508</v>
      </c>
      <c r="V365" s="14">
        <f>IF(I365="","",(H365*SQRT(I365)*U365-(I365*2)+2)*0.985)</f>
        <v>52.002119171675915</v>
      </c>
      <c r="W365" s="14">
        <f>IF(M365="Wagon",5*SQRT(H365),IF(M365="","",SQRT(R365*K365*SQRT(T365))/(26)))</f>
        <v>32.623942392377536</v>
      </c>
      <c r="X365" s="15">
        <f>8/Q365</f>
        <v>5.5555555555555552E-2</v>
      </c>
      <c r="Y365" s="15">
        <f>S365/10/K365</f>
        <v>8.8607594936708861E-2</v>
      </c>
    </row>
    <row r="366" spans="1:25" x14ac:dyDescent="0.25">
      <c r="A366" s="22"/>
      <c r="B366" s="1" t="s">
        <v>289</v>
      </c>
      <c r="C366" s="1" t="s">
        <v>290</v>
      </c>
      <c r="D366" s="1" t="str">
        <f>IF(B366="","zzz",LEFT(B366,2))</f>
        <v>BR</v>
      </c>
      <c r="E366" s="1" t="s">
        <v>291</v>
      </c>
      <c r="F366" s="1">
        <v>1997</v>
      </c>
      <c r="G366" s="1">
        <v>2005</v>
      </c>
      <c r="H366" s="1">
        <f>IF(F366="","",SQRT(F366-1828))</f>
        <v>13</v>
      </c>
      <c r="I366" s="1">
        <v>2</v>
      </c>
      <c r="K366" s="1">
        <v>126</v>
      </c>
      <c r="L366" s="1">
        <v>226</v>
      </c>
      <c r="M366" s="1" t="s">
        <v>86</v>
      </c>
      <c r="N366" s="1" t="s">
        <v>87</v>
      </c>
      <c r="O366" s="1">
        <f>IF(M366="Steam",1,IF(M366="Electric",2,IF(M366="Diesel",4,IF(M366="Diesel-Electric",3,""))))</f>
        <v>2</v>
      </c>
      <c r="Q366" s="1">
        <v>144</v>
      </c>
      <c r="R366" s="1">
        <v>144</v>
      </c>
      <c r="S366" s="1">
        <v>110</v>
      </c>
      <c r="T366" s="1">
        <v>1000</v>
      </c>
      <c r="U366" s="1">
        <f>IF(M366="Wagon",(SQRT(SQRT(T366/27)))*10,IF(T366="","",SQRT(SQRT(T366/27))))</f>
        <v>2.4669426816409508</v>
      </c>
      <c r="V366" s="14">
        <f>IF(I366="","",(H366*SQRT(I366)*U366-(I366*2)+2)*0.985)</f>
        <v>42.703876533053041</v>
      </c>
      <c r="W366" s="14">
        <f>IF(M366="Wagon",5*SQRT(H366),IF(M366="","",SQRT(R366*K366*SQRT(T366))/(26)))</f>
        <v>29.133534091662231</v>
      </c>
      <c r="X366" s="15">
        <f>8/Q366</f>
        <v>5.5555555555555552E-2</v>
      </c>
      <c r="Y366" s="15">
        <f>S366/10/K366</f>
        <v>8.7301587301587297E-2</v>
      </c>
    </row>
    <row r="367" spans="1:25" x14ac:dyDescent="0.25">
      <c r="A367" s="22"/>
      <c r="B367" s="1" t="s">
        <v>292</v>
      </c>
      <c r="C367" s="1" t="s">
        <v>293</v>
      </c>
      <c r="D367" s="1" t="str">
        <f>IF(B367="","zzz",LEFT(B367,2))</f>
        <v>BR</v>
      </c>
      <c r="E367" s="1">
        <v>421</v>
      </c>
      <c r="F367" s="1">
        <v>1964</v>
      </c>
      <c r="G367" s="1">
        <v>1995</v>
      </c>
      <c r="H367" s="1">
        <f>IF(F367="","",SQRT(F367-1828))</f>
        <v>11.661903789690601</v>
      </c>
      <c r="I367" s="1">
        <v>4</v>
      </c>
      <c r="K367" s="1">
        <v>156</v>
      </c>
      <c r="L367" s="1">
        <v>202</v>
      </c>
      <c r="M367" s="1" t="s">
        <v>86</v>
      </c>
      <c r="N367" s="1" t="s">
        <v>87</v>
      </c>
      <c r="O367" s="1">
        <f>IF(M367="Steam",1,IF(M367="Electric",2,IF(M367="Diesel",4,IF(M367="Diesel-Electric",3,""))))</f>
        <v>2</v>
      </c>
      <c r="Q367" s="1">
        <v>144</v>
      </c>
      <c r="R367" s="1">
        <v>144</v>
      </c>
      <c r="S367" s="1">
        <v>110</v>
      </c>
      <c r="T367" s="1">
        <v>1000</v>
      </c>
      <c r="U367" s="1">
        <f>IF(M367="Wagon",(SQRT(SQRT(T367/27)))*10,IF(T367="","",SQRT(SQRT(T367/27))))</f>
        <v>2.4669426816409508</v>
      </c>
      <c r="V367" s="14">
        <f>IF(I367="","",(H367*SQRT(I367)*U367-(I367*2)+2)*0.985)</f>
        <v>50.765418969716855</v>
      </c>
      <c r="W367" s="14">
        <f>IF(M367="Wagon",5*SQRT(H367),IF(M367="","",SQRT(R367*K367*SQRT(T367))/(26)))</f>
        <v>32.416804155973225</v>
      </c>
      <c r="X367" s="15">
        <f>8/Q367</f>
        <v>5.5555555555555552E-2</v>
      </c>
      <c r="Y367" s="15">
        <f>S367/10/K367</f>
        <v>7.0512820512820512E-2</v>
      </c>
    </row>
    <row r="368" spans="1:25" x14ac:dyDescent="0.25">
      <c r="A368" s="22"/>
      <c r="B368" s="1" t="s">
        <v>295</v>
      </c>
      <c r="D368" s="1" t="str">
        <f>IF(B368="","zzz",LEFT(B368,2))</f>
        <v>BR</v>
      </c>
      <c r="E368" s="1">
        <v>424</v>
      </c>
      <c r="H368" s="1" t="str">
        <f>IF(F368="","",SQRT(F368-1828))</f>
        <v/>
      </c>
      <c r="M368" s="1" t="s">
        <v>86</v>
      </c>
      <c r="N368" s="1" t="s">
        <v>87</v>
      </c>
      <c r="O368" s="1">
        <f>IF(M368="Steam",1,IF(M368="Electric",2,IF(M368="Diesel",4,IF(M368="Diesel-Electric",3,""))))</f>
        <v>2</v>
      </c>
      <c r="U368" s="1" t="str">
        <f>IF(M368="Wagon",(SQRT(SQRT(T368/27)))*10,IF(T368="","",SQRT(SQRT(T368/27))))</f>
        <v/>
      </c>
      <c r="V368" s="14" t="str">
        <f>IF(I368="","",(H368*SQRT(I368)*U368-(I368*2)+2)*0.985)</f>
        <v/>
      </c>
      <c r="W368" s="14">
        <f>IF(M368="Wagon",5*SQRT(H368),IF(M368="","",SQRT(R368*K368*SQRT(T368))/(26)))</f>
        <v>0</v>
      </c>
      <c r="X368" s="15" t="e">
        <f>8/Q368</f>
        <v>#DIV/0!</v>
      </c>
      <c r="Y368" s="15" t="e">
        <f>S368/10/K368</f>
        <v>#DIV/0!</v>
      </c>
    </row>
    <row r="369" spans="1:25" x14ac:dyDescent="0.25">
      <c r="A369" s="22"/>
      <c r="B369" s="1" t="s">
        <v>296</v>
      </c>
      <c r="D369" s="1" t="str">
        <f>IF(B369="","zzz",LEFT(B369,2))</f>
        <v>BR</v>
      </c>
      <c r="E369" s="1">
        <v>427</v>
      </c>
      <c r="H369" s="1" t="str">
        <f>IF(F369="","",SQRT(F369-1828))</f>
        <v/>
      </c>
      <c r="M369" s="1" t="s">
        <v>86</v>
      </c>
      <c r="N369" s="1" t="s">
        <v>87</v>
      </c>
      <c r="O369" s="1">
        <f>IF(M369="Steam",1,IF(M369="Electric",2,IF(M369="Diesel",4,IF(M369="Diesel-Electric",3,""))))</f>
        <v>2</v>
      </c>
      <c r="U369" s="1" t="str">
        <f>IF(M369="Wagon",(SQRT(SQRT(T369/27)))*10,IF(T369="","",SQRT(SQRT(T369/27))))</f>
        <v/>
      </c>
      <c r="V369" s="14" t="str">
        <f>IF(I369="","",(H369*SQRT(I369)*U369-(I369*2)+2)*0.985)</f>
        <v/>
      </c>
      <c r="W369" s="14">
        <f>IF(M369="Wagon",5*SQRT(H369),IF(M369="","",SQRT(R369*K369*SQRT(T369))/(26)))</f>
        <v>0</v>
      </c>
      <c r="X369" s="15" t="e">
        <f>8/Q369</f>
        <v>#DIV/0!</v>
      </c>
      <c r="Y369" s="15" t="e">
        <f>S369/10/K369</f>
        <v>#DIV/0!</v>
      </c>
    </row>
    <row r="370" spans="1:25" x14ac:dyDescent="0.25">
      <c r="B370" s="1" t="s">
        <v>297</v>
      </c>
      <c r="D370" s="1" t="str">
        <f>IF(B370="","zzz",LEFT(B370,2))</f>
        <v>BR</v>
      </c>
      <c r="E370" s="1">
        <v>430</v>
      </c>
      <c r="H370" s="1" t="str">
        <f>IF(F370="","",SQRT(F370-1828))</f>
        <v/>
      </c>
      <c r="M370" s="1" t="s">
        <v>86</v>
      </c>
      <c r="N370" s="1" t="s">
        <v>87</v>
      </c>
      <c r="O370" s="1">
        <f>IF(M370="Steam",1,IF(M370="Electric",2,IF(M370="Diesel",4,IF(M370="Diesel-Electric",3,""))))</f>
        <v>2</v>
      </c>
      <c r="U370" s="1" t="str">
        <f>IF(M370="Wagon",(SQRT(SQRT(T370/27)))*10,IF(T370="","",SQRT(SQRT(T370/27))))</f>
        <v/>
      </c>
      <c r="V370" s="14" t="str">
        <f>IF(I370="","",(H370*SQRT(I370)*U370-(I370*2)+2)*0.985)</f>
        <v/>
      </c>
      <c r="W370" s="14">
        <f>IF(M370="Wagon",5*SQRT(H370),IF(M370="","",SQRT(R370*K370*SQRT(T370))/(26)))</f>
        <v>0</v>
      </c>
      <c r="X370" s="15" t="e">
        <f>8/Q370</f>
        <v>#DIV/0!</v>
      </c>
      <c r="Y370" s="15" t="e">
        <f>S370/10/K370</f>
        <v>#DIV/0!</v>
      </c>
    </row>
    <row r="371" spans="1:25" x14ac:dyDescent="0.25">
      <c r="B371" s="1" t="s">
        <v>298</v>
      </c>
      <c r="D371" s="1" t="str">
        <f>IF(B371="","zzz",LEFT(B371,2))</f>
        <v>BR</v>
      </c>
      <c r="E371" s="1">
        <v>431</v>
      </c>
      <c r="H371" s="1" t="str">
        <f>IF(F371="","",SQRT(F371-1828))</f>
        <v/>
      </c>
      <c r="M371" s="1" t="s">
        <v>86</v>
      </c>
      <c r="N371" s="1" t="s">
        <v>87</v>
      </c>
      <c r="O371" s="1">
        <f>IF(M371="Steam",1,IF(M371="Electric",2,IF(M371="Diesel",4,IF(M371="Diesel-Electric",3,""))))</f>
        <v>2</v>
      </c>
      <c r="U371" s="1" t="str">
        <f>IF(M371="Wagon",(SQRT(SQRT(T371/27)))*10,IF(T371="","",SQRT(SQRT(T371/27))))</f>
        <v/>
      </c>
      <c r="V371" s="14" t="str">
        <f>IF(I371="","",(H371*SQRT(I371)*U371-(I371*2)+2)*0.985)</f>
        <v/>
      </c>
      <c r="W371" s="14">
        <f>IF(M371="Wagon",5*SQRT(H371),IF(M371="","",SQRT(R371*K371*SQRT(T371))/(26)))</f>
        <v>0</v>
      </c>
      <c r="X371" s="15" t="e">
        <f>8/Q371</f>
        <v>#DIV/0!</v>
      </c>
      <c r="Y371" s="15" t="e">
        <f>S371/10/K371</f>
        <v>#DIV/0!</v>
      </c>
    </row>
    <row r="372" spans="1:25" x14ac:dyDescent="0.25">
      <c r="B372" s="1" t="s">
        <v>299</v>
      </c>
      <c r="C372" s="1" t="s">
        <v>891</v>
      </c>
      <c r="D372" s="1" t="str">
        <f>IF(B372="","zzz",LEFT(B372,2))</f>
        <v>BR</v>
      </c>
      <c r="E372" s="1">
        <v>432</v>
      </c>
      <c r="F372" s="1">
        <v>1966</v>
      </c>
      <c r="G372" s="1">
        <v>1989</v>
      </c>
      <c r="H372" s="1">
        <f>IF(F372="","",SQRT(F372-1828))</f>
        <v>11.74734012447073</v>
      </c>
      <c r="I372" s="1">
        <v>4</v>
      </c>
      <c r="K372" s="1">
        <v>173</v>
      </c>
      <c r="L372" s="1">
        <v>175</v>
      </c>
      <c r="M372" s="1" t="s">
        <v>86</v>
      </c>
      <c r="N372" s="1" t="s">
        <v>87</v>
      </c>
      <c r="O372" s="1">
        <f>IF(M372="Steam",1,IF(M372="Electric",2,IF(M372="Diesel",4,IF(M372="Diesel-Electric",3,""))))</f>
        <v>2</v>
      </c>
      <c r="Q372" s="1">
        <v>144</v>
      </c>
      <c r="R372" s="1">
        <v>144</v>
      </c>
      <c r="S372" s="1">
        <v>358</v>
      </c>
      <c r="T372" s="1">
        <v>3200</v>
      </c>
      <c r="U372" s="1">
        <f>IF(M372="Wagon",(SQRT(SQRT(T372/27)))*10,IF(T372="","",SQRT(SQRT(T372/27))))</f>
        <v>3.2994880025598436</v>
      </c>
      <c r="V372" s="14">
        <f>IF(I372="","",(H372*SQRT(I372)*U372-(I372*2)+2)*0.985)</f>
        <v>70.447609371281644</v>
      </c>
      <c r="W372" s="14">
        <f>IF(M372="Wagon",5*SQRT(H372),IF(M372="","",SQRT(R372*K372*SQRT(T372))/(26)))</f>
        <v>45.658164053366995</v>
      </c>
      <c r="X372" s="15">
        <f>8/Q372</f>
        <v>5.5555555555555552E-2</v>
      </c>
      <c r="Y372" s="15">
        <f>S372/10/K372</f>
        <v>0.20693641618497108</v>
      </c>
    </row>
    <row r="373" spans="1:25" x14ac:dyDescent="0.25">
      <c r="A373" s="22"/>
      <c r="B373" s="1" t="s">
        <v>300</v>
      </c>
      <c r="D373" s="1" t="str">
        <f>IF(B373="","zzz",LEFT(B373,2))</f>
        <v>BR</v>
      </c>
      <c r="E373" s="1">
        <v>438</v>
      </c>
      <c r="H373" s="1" t="str">
        <f>IF(F373="","",SQRT(F373-1828))</f>
        <v/>
      </c>
      <c r="M373" s="1" t="s">
        <v>86</v>
      </c>
      <c r="N373" s="1" t="s">
        <v>87</v>
      </c>
      <c r="O373" s="1">
        <f>IF(M373="Steam",1,IF(M373="Electric",2,IF(M373="Diesel",4,IF(M373="Diesel-Electric",3,""))))</f>
        <v>2</v>
      </c>
      <c r="U373" s="1" t="str">
        <f>IF(M373="Wagon",(SQRT(SQRT(T373/27)))*10,IF(T373="","",SQRT(SQRT(T373/27))))</f>
        <v/>
      </c>
      <c r="V373" s="14" t="str">
        <f>IF(I373="","",(H373*SQRT(I373)*U373-(I373*2)+2)*0.985)</f>
        <v/>
      </c>
      <c r="W373" s="14">
        <f>IF(M373="Wagon",5*SQRT(H373),IF(M373="","",SQRT(R373*K373*SQRT(T373))/(26)))</f>
        <v>0</v>
      </c>
      <c r="X373" s="15" t="e">
        <f>8/Q373</f>
        <v>#DIV/0!</v>
      </c>
      <c r="Y373" s="15" t="e">
        <f>S373/10/K373</f>
        <v>#DIV/0!</v>
      </c>
    </row>
    <row r="374" spans="1:25" x14ac:dyDescent="0.25">
      <c r="A374" s="22"/>
      <c r="B374" s="1" t="s">
        <v>303</v>
      </c>
      <c r="D374" s="1" t="str">
        <f>IF(B374="","zzz",LEFT(B374,2))</f>
        <v>BR</v>
      </c>
      <c r="E374" s="1">
        <v>445</v>
      </c>
      <c r="H374" s="1" t="str">
        <f>IF(F374="","",SQRT(F374-1828))</f>
        <v/>
      </c>
      <c r="M374" s="1" t="s">
        <v>86</v>
      </c>
      <c r="N374" s="1" t="s">
        <v>87</v>
      </c>
      <c r="O374" s="1">
        <f>IF(M374="Steam",1,IF(M374="Electric",2,IF(M374="Diesel",4,IF(M374="Diesel-Electric",3,""))))</f>
        <v>2</v>
      </c>
      <c r="U374" s="1" t="str">
        <f>IF(M374="Wagon",(SQRT(SQRT(T374/27)))*10,IF(T374="","",SQRT(SQRT(T374/27))))</f>
        <v/>
      </c>
      <c r="V374" s="14" t="str">
        <f>IF(I374="","",(H374*SQRT(I374)*U374-(I374*2)+2)*0.985)</f>
        <v/>
      </c>
      <c r="W374" s="14">
        <f>IF(M374="Wagon",5*SQRT(H374),IF(M374="","",SQRT(R374*K374*SQRT(T374))/(26)))</f>
        <v>0</v>
      </c>
      <c r="X374" s="15" t="e">
        <f>8/Q374</f>
        <v>#DIV/0!</v>
      </c>
      <c r="Y374" s="15" t="e">
        <f>S374/10/K374</f>
        <v>#DIV/0!</v>
      </c>
    </row>
    <row r="375" spans="1:25" x14ac:dyDescent="0.25">
      <c r="B375" s="1" t="s">
        <v>304</v>
      </c>
      <c r="D375" s="1" t="str">
        <f>IF(B375="","zzz",LEFT(B375,2))</f>
        <v>BR</v>
      </c>
      <c r="E375" s="1">
        <v>446</v>
      </c>
      <c r="H375" s="1" t="str">
        <f>IF(F375="","",SQRT(F375-1828))</f>
        <v/>
      </c>
      <c r="M375" s="1" t="s">
        <v>86</v>
      </c>
      <c r="N375" s="1" t="s">
        <v>87</v>
      </c>
      <c r="O375" s="1">
        <f>IF(M375="Steam",1,IF(M375="Electric",2,IF(M375="Diesel",4,IF(M375="Diesel-Electric",3,""))))</f>
        <v>2</v>
      </c>
      <c r="U375" s="1" t="str">
        <f>IF(M375="Wagon",(SQRT(SQRT(T375/27)))*10,IF(T375="","",SQRT(SQRT(T375/27))))</f>
        <v/>
      </c>
      <c r="V375" s="14" t="str">
        <f>IF(I375="","",(H375*SQRT(I375)*U375-(I375*2)+2)*0.985)</f>
        <v/>
      </c>
      <c r="W375" s="14">
        <f>IF(M375="Wagon",5*SQRT(H375),IF(M375="","",SQRT(R375*K375*SQRT(T375))/(26)))</f>
        <v>0</v>
      </c>
      <c r="X375" s="15" t="e">
        <f>8/Q375</f>
        <v>#DIV/0!</v>
      </c>
      <c r="Y375" s="15" t="e">
        <f>S375/10/K375</f>
        <v>#DIV/0!</v>
      </c>
    </row>
    <row r="376" spans="1:25" x14ac:dyDescent="0.25">
      <c r="B376" s="1" t="s">
        <v>313</v>
      </c>
      <c r="D376" s="1" t="str">
        <f>IF(B376="","zzz",LEFT(B376,2))</f>
        <v>BR</v>
      </c>
      <c r="E376" s="1">
        <v>482</v>
      </c>
      <c r="H376" s="1" t="str">
        <f>IF(F376="","",SQRT(F376-1828))</f>
        <v/>
      </c>
      <c r="M376" s="1" t="s">
        <v>86</v>
      </c>
      <c r="N376" s="1" t="s">
        <v>87</v>
      </c>
      <c r="O376" s="1">
        <f>IF(M376="Steam",1,IF(M376="Electric",2,IF(M376="Diesel",4,IF(M376="Diesel-Electric",3,""))))</f>
        <v>2</v>
      </c>
      <c r="U376" s="1" t="str">
        <f>IF(M376="Wagon",(SQRT(SQRT(T376/27)))*10,IF(T376="","",SQRT(SQRT(T376/27))))</f>
        <v/>
      </c>
      <c r="V376" s="14" t="str">
        <f>IF(I376="","",(H376*SQRT(I376)*U376-(I376*2)+2)*0.985)</f>
        <v/>
      </c>
      <c r="W376" s="14">
        <f>IF(M376="Wagon",5*SQRT(H376),IF(M376="","",SQRT(R376*K376*SQRT(T376))/(26)))</f>
        <v>0</v>
      </c>
      <c r="X376" s="15" t="e">
        <f>8/Q376</f>
        <v>#DIV/0!</v>
      </c>
      <c r="Y376" s="15" t="e">
        <f>S376/10/K376</f>
        <v>#DIV/0!</v>
      </c>
    </row>
    <row r="377" spans="1:25" x14ac:dyDescent="0.25">
      <c r="B377" s="1" t="s">
        <v>314</v>
      </c>
      <c r="D377" s="1" t="str">
        <f>IF(B377="","zzz",LEFT(B377,2))</f>
        <v>BR</v>
      </c>
      <c r="E377" s="1">
        <v>483</v>
      </c>
      <c r="H377" s="1" t="str">
        <f>IF(F377="","",SQRT(F377-1828))</f>
        <v/>
      </c>
      <c r="M377" s="1" t="s">
        <v>86</v>
      </c>
      <c r="N377" s="1" t="s">
        <v>87</v>
      </c>
      <c r="O377" s="1">
        <f>IF(M377="Steam",1,IF(M377="Electric",2,IF(M377="Diesel",4,IF(M377="Diesel-Electric",3,""))))</f>
        <v>2</v>
      </c>
      <c r="U377" s="1" t="str">
        <f>IF(M377="Wagon",(SQRT(SQRT(T377/27)))*10,IF(T377="","",SQRT(SQRT(T377/27))))</f>
        <v/>
      </c>
      <c r="V377" s="14" t="str">
        <f>IF(I377="","",(H377*SQRT(I377)*U377-(I377*2)+2)*0.985)</f>
        <v/>
      </c>
      <c r="W377" s="14">
        <f>IF(M377="Wagon",5*SQRT(H377),IF(M377="","",SQRT(R377*K377*SQRT(T377))/(26)))</f>
        <v>0</v>
      </c>
      <c r="X377" s="15" t="e">
        <f>8/Q377</f>
        <v>#DIV/0!</v>
      </c>
      <c r="Y377" s="15" t="e">
        <f>S377/10/K377</f>
        <v>#DIV/0!</v>
      </c>
    </row>
    <row r="378" spans="1:25" x14ac:dyDescent="0.25">
      <c r="B378" s="1" t="s">
        <v>315</v>
      </c>
      <c r="D378" s="1" t="str">
        <f>IF(B378="","zzz",LEFT(B378,2))</f>
        <v>BR</v>
      </c>
      <c r="E378" s="1">
        <v>485</v>
      </c>
      <c r="H378" s="1" t="str">
        <f>IF(F378="","",SQRT(F378-1828))</f>
        <v/>
      </c>
      <c r="M378" s="1" t="s">
        <v>86</v>
      </c>
      <c r="N378" s="1" t="s">
        <v>87</v>
      </c>
      <c r="O378" s="1">
        <f>IF(M378="Steam",1,IF(M378="Electric",2,IF(M378="Diesel",4,IF(M378="Diesel-Electric",3,""))))</f>
        <v>2</v>
      </c>
      <c r="U378" s="1" t="str">
        <f>IF(M378="Wagon",(SQRT(SQRT(T378/27)))*10,IF(T378="","",SQRT(SQRT(T378/27))))</f>
        <v/>
      </c>
      <c r="V378" s="14" t="str">
        <f>IF(I378="","",(H378*SQRT(I378)*U378-(I378*2)+2)*0.985)</f>
        <v/>
      </c>
      <c r="W378" s="14">
        <f>IF(M378="Wagon",5*SQRT(H378),IF(M378="","",SQRT(R378*K378*SQRT(T378))/(26)))</f>
        <v>0</v>
      </c>
      <c r="X378" s="15" t="e">
        <f>8/Q378</f>
        <v>#DIV/0!</v>
      </c>
      <c r="Y378" s="15" t="e">
        <f>S378/10/K378</f>
        <v>#DIV/0!</v>
      </c>
    </row>
    <row r="379" spans="1:25" x14ac:dyDescent="0.25">
      <c r="B379" s="1" t="s">
        <v>316</v>
      </c>
      <c r="D379" s="1" t="str">
        <f>IF(B379="","zzz",LEFT(B379,2))</f>
        <v>BR</v>
      </c>
      <c r="E379" s="1">
        <v>486</v>
      </c>
      <c r="H379" s="1" t="str">
        <f>IF(F379="","",SQRT(F379-1828))</f>
        <v/>
      </c>
      <c r="M379" s="1" t="s">
        <v>86</v>
      </c>
      <c r="N379" s="1" t="s">
        <v>87</v>
      </c>
      <c r="O379" s="1">
        <f>IF(M379="Steam",1,IF(M379="Electric",2,IF(M379="Diesel",4,IF(M379="Diesel-Electric",3,""))))</f>
        <v>2</v>
      </c>
      <c r="U379" s="1" t="str">
        <f>IF(M379="Wagon",(SQRT(SQRT(T379/27)))*10,IF(T379="","",SQRT(SQRT(T379/27))))</f>
        <v/>
      </c>
      <c r="V379" s="14" t="str">
        <f>IF(I379="","",(H379*SQRT(I379)*U379-(I379*2)+2)*0.985)</f>
        <v/>
      </c>
      <c r="W379" s="14">
        <f>IF(M379="Wagon",5*SQRT(H379),IF(M379="","",SQRT(R379*K379*SQRT(T379))/(26)))</f>
        <v>0</v>
      </c>
      <c r="X379" s="15" t="e">
        <f>8/Q379</f>
        <v>#DIV/0!</v>
      </c>
      <c r="Y379" s="15" t="e">
        <f>S379/10/K379</f>
        <v>#DIV/0!</v>
      </c>
    </row>
    <row r="380" spans="1:25" x14ac:dyDescent="0.25">
      <c r="B380" s="1" t="s">
        <v>317</v>
      </c>
      <c r="D380" s="1" t="str">
        <f>IF(B380="","zzz",LEFT(B380,2))</f>
        <v>BR</v>
      </c>
      <c r="E380" s="1">
        <v>487</v>
      </c>
      <c r="H380" s="1" t="str">
        <f>IF(F380="","",SQRT(F380-1828))</f>
        <v/>
      </c>
      <c r="M380" s="1" t="s">
        <v>86</v>
      </c>
      <c r="N380" s="1" t="s">
        <v>87</v>
      </c>
      <c r="O380" s="1">
        <f>IF(M380="Steam",1,IF(M380="Electric",2,IF(M380="Diesel",4,IF(M380="Diesel-Electric",3,""))))</f>
        <v>2</v>
      </c>
      <c r="U380" s="1" t="str">
        <f>IF(M380="Wagon",(SQRT(SQRT(T380/27)))*10,IF(T380="","",SQRT(SQRT(T380/27))))</f>
        <v/>
      </c>
      <c r="V380" s="14" t="str">
        <f>IF(I380="","",(H380*SQRT(I380)*U380-(I380*2)+2)*0.985)</f>
        <v/>
      </c>
      <c r="W380" s="14">
        <f>IF(M380="Wagon",5*SQRT(H380),IF(M380="","",SQRT(R380*K380*SQRT(T380))/(26)))</f>
        <v>0</v>
      </c>
      <c r="X380" s="15" t="e">
        <f>8/Q380</f>
        <v>#DIV/0!</v>
      </c>
      <c r="Y380" s="15" t="e">
        <f>S380/10/K380</f>
        <v>#DIV/0!</v>
      </c>
    </row>
    <row r="381" spans="1:25" x14ac:dyDescent="0.25">
      <c r="B381" s="1" t="s">
        <v>318</v>
      </c>
      <c r="D381" s="1" t="str">
        <f>IF(B381="","zzz",LEFT(B381,2))</f>
        <v>BR</v>
      </c>
      <c r="E381" s="1">
        <v>488</v>
      </c>
      <c r="H381" s="1" t="str">
        <f>IF(F381="","",SQRT(F381-1828))</f>
        <v/>
      </c>
      <c r="M381" s="1" t="s">
        <v>86</v>
      </c>
      <c r="N381" s="1" t="s">
        <v>87</v>
      </c>
      <c r="O381" s="1">
        <f>IF(M381="Steam",1,IF(M381="Electric",2,IF(M381="Diesel",4,IF(M381="Diesel-Electric",3,""))))</f>
        <v>2</v>
      </c>
      <c r="U381" s="1" t="str">
        <f>IF(M381="Wagon",(SQRT(SQRT(T381/27)))*10,IF(T381="","",SQRT(SQRT(T381/27))))</f>
        <v/>
      </c>
      <c r="V381" s="14" t="str">
        <f>IF(I381="","",(H381*SQRT(I381)*U381-(I381*2)+2)*0.985)</f>
        <v/>
      </c>
      <c r="W381" s="14">
        <f>IF(M381="Wagon",5*SQRT(H381),IF(M381="","",SQRT(R381*K381*SQRT(T381))/(26)))</f>
        <v>0</v>
      </c>
      <c r="X381" s="15" t="e">
        <f>8/Q381</f>
        <v>#DIV/0!</v>
      </c>
      <c r="Y381" s="15" t="e">
        <f>S381/10/K381</f>
        <v>#DIV/0!</v>
      </c>
    </row>
    <row r="382" spans="1:25" x14ac:dyDescent="0.25">
      <c r="B382" s="1" t="s">
        <v>319</v>
      </c>
      <c r="D382" s="1" t="str">
        <f>IF(B382="","zzz",LEFT(B382,2))</f>
        <v>BR</v>
      </c>
      <c r="E382" s="1">
        <v>489</v>
      </c>
      <c r="H382" s="1" t="str">
        <f>IF(F382="","",SQRT(F382-1828))</f>
        <v/>
      </c>
      <c r="M382" s="1" t="s">
        <v>86</v>
      </c>
      <c r="N382" s="1" t="s">
        <v>87</v>
      </c>
      <c r="O382" s="1">
        <f>IF(M382="Steam",1,IF(M382="Electric",2,IF(M382="Diesel",4,IF(M382="Diesel-Electric",3,""))))</f>
        <v>2</v>
      </c>
      <c r="U382" s="1" t="str">
        <f>IF(M382="Wagon",(SQRT(SQRT(T382/27)))*10,IF(T382="","",SQRT(SQRT(T382/27))))</f>
        <v/>
      </c>
      <c r="V382" s="14" t="str">
        <f>IF(I382="","",(H382*SQRT(I382)*U382-(I382*2)+2)*0.985)</f>
        <v/>
      </c>
      <c r="W382" s="14">
        <f>IF(M382="Wagon",5*SQRT(H382),IF(M382="","",SQRT(R382*K382*SQRT(T382))/(26)))</f>
        <v>0</v>
      </c>
      <c r="X382" s="15" t="e">
        <f>8/Q382</f>
        <v>#DIV/0!</v>
      </c>
      <c r="Y382" s="15" t="e">
        <f>S382/10/K382</f>
        <v>#DIV/0!</v>
      </c>
    </row>
    <row r="383" spans="1:25" x14ac:dyDescent="0.25">
      <c r="B383" s="1" t="s">
        <v>320</v>
      </c>
      <c r="D383" s="1" t="str">
        <f>IF(B383="","zzz",LEFT(B383,2))</f>
        <v>BR</v>
      </c>
      <c r="E383" s="1">
        <v>501</v>
      </c>
      <c r="H383" s="1" t="str">
        <f>IF(F383="","",SQRT(F383-1828))</f>
        <v/>
      </c>
      <c r="M383" s="1" t="s">
        <v>86</v>
      </c>
      <c r="N383" s="1" t="s">
        <v>87</v>
      </c>
      <c r="O383" s="1">
        <f>IF(M383="Steam",1,IF(M383="Electric",2,IF(M383="Diesel",4,IF(M383="Diesel-Electric",3,""))))</f>
        <v>2</v>
      </c>
      <c r="U383" s="1" t="str">
        <f>IF(M383="Wagon",(SQRT(SQRT(T383/27)))*10,IF(T383="","",SQRT(SQRT(T383/27))))</f>
        <v/>
      </c>
      <c r="V383" s="14" t="str">
        <f>IF(I383="","",(H383*SQRT(I383)*U383-(I383*2)+2)*0.985)</f>
        <v/>
      </c>
      <c r="W383" s="14">
        <f>IF(M383="Wagon",5*SQRT(H383),IF(M383="","",SQRT(R383*K383*SQRT(T383))/(26)))</f>
        <v>0</v>
      </c>
      <c r="X383" s="15" t="e">
        <f>8/Q383</f>
        <v>#DIV/0!</v>
      </c>
      <c r="Y383" s="15" t="e">
        <f>S383/10/K383</f>
        <v>#DIV/0!</v>
      </c>
    </row>
    <row r="384" spans="1:25" x14ac:dyDescent="0.25">
      <c r="B384" s="1" t="s">
        <v>321</v>
      </c>
      <c r="D384" s="1" t="str">
        <f>IF(B384="","zzz",LEFT(B384,2))</f>
        <v>BR</v>
      </c>
      <c r="E384" s="1">
        <v>502</v>
      </c>
      <c r="H384" s="1" t="str">
        <f>IF(F384="","",SQRT(F384-1828))</f>
        <v/>
      </c>
      <c r="M384" s="1" t="s">
        <v>86</v>
      </c>
      <c r="N384" s="1" t="s">
        <v>87</v>
      </c>
      <c r="O384" s="1">
        <f>IF(M384="Steam",1,IF(M384="Electric",2,IF(M384="Diesel",4,IF(M384="Diesel-Electric",3,""))))</f>
        <v>2</v>
      </c>
      <c r="U384" s="1" t="str">
        <f>IF(M384="Wagon",(SQRT(SQRT(T384/27)))*10,IF(T384="","",SQRT(SQRT(T384/27))))</f>
        <v/>
      </c>
      <c r="V384" s="14" t="str">
        <f>IF(I384="","",(H384*SQRT(I384)*U384-(I384*2)+2)*0.985)</f>
        <v/>
      </c>
      <c r="W384" s="14">
        <f>IF(M384="Wagon",5*SQRT(H384),IF(M384="","",SQRT(R384*K384*SQRT(T384))/(26)))</f>
        <v>0</v>
      </c>
      <c r="X384" s="15" t="e">
        <f>8/Q384</f>
        <v>#DIV/0!</v>
      </c>
      <c r="Y384" s="15" t="e">
        <f>S384/10/K384</f>
        <v>#DIV/0!</v>
      </c>
    </row>
    <row r="385" spans="1:25" x14ac:dyDescent="0.25">
      <c r="B385" s="1" t="s">
        <v>322</v>
      </c>
      <c r="D385" s="1" t="str">
        <f>IF(B385="","zzz",LEFT(B385,2))</f>
        <v>BR</v>
      </c>
      <c r="E385" s="1">
        <v>503</v>
      </c>
      <c r="H385" s="1" t="str">
        <f>IF(F385="","",SQRT(F385-1828))</f>
        <v/>
      </c>
      <c r="M385" s="1" t="s">
        <v>86</v>
      </c>
      <c r="N385" s="1" t="s">
        <v>87</v>
      </c>
      <c r="O385" s="1">
        <f>IF(M385="Steam",1,IF(M385="Electric",2,IF(M385="Diesel",4,IF(M385="Diesel-Electric",3,""))))</f>
        <v>2</v>
      </c>
      <c r="U385" s="1" t="str">
        <f>IF(M385="Wagon",(SQRT(SQRT(T385/27)))*10,IF(T385="","",SQRT(SQRT(T385/27))))</f>
        <v/>
      </c>
      <c r="V385" s="14" t="str">
        <f>IF(I385="","",(H385*SQRT(I385)*U385-(I385*2)+2)*0.985)</f>
        <v/>
      </c>
      <c r="W385" s="14">
        <f>IF(M385="Wagon",5*SQRT(H385),IF(M385="","",SQRT(R385*K385*SQRT(T385))/(26)))</f>
        <v>0</v>
      </c>
      <c r="X385" s="15" t="e">
        <f>8/Q385</f>
        <v>#DIV/0!</v>
      </c>
      <c r="Y385" s="15" t="e">
        <f>S385/10/K385</f>
        <v>#DIV/0!</v>
      </c>
    </row>
    <row r="386" spans="1:25" x14ac:dyDescent="0.25">
      <c r="B386" s="1" t="s">
        <v>323</v>
      </c>
      <c r="D386" s="1" t="str">
        <f>IF(B386="","zzz",LEFT(B386,2))</f>
        <v>BR</v>
      </c>
      <c r="E386" s="1">
        <v>504</v>
      </c>
      <c r="H386" s="1" t="str">
        <f>IF(F386="","",SQRT(F386-1828))</f>
        <v/>
      </c>
      <c r="M386" s="1" t="s">
        <v>86</v>
      </c>
      <c r="N386" s="1" t="s">
        <v>87</v>
      </c>
      <c r="O386" s="1">
        <f>IF(M386="Steam",1,IF(M386="Electric",2,IF(M386="Diesel",4,IF(M386="Diesel-Electric",3,""))))</f>
        <v>2</v>
      </c>
      <c r="U386" s="1" t="str">
        <f>IF(M386="Wagon",(SQRT(SQRT(T386/27)))*10,IF(T386="","",SQRT(SQRT(T386/27))))</f>
        <v/>
      </c>
      <c r="V386" s="14" t="str">
        <f>IF(I386="","",(H386*SQRT(I386)*U386-(I386*2)+2)*0.985)</f>
        <v/>
      </c>
      <c r="W386" s="14">
        <f>IF(M386="Wagon",5*SQRT(H386),IF(M386="","",SQRT(R386*K386*SQRT(T386))/(26)))</f>
        <v>0</v>
      </c>
      <c r="X386" s="15" t="e">
        <f>8/Q386</f>
        <v>#DIV/0!</v>
      </c>
      <c r="Y386" s="15" t="e">
        <f>S386/10/K386</f>
        <v>#DIV/0!</v>
      </c>
    </row>
    <row r="387" spans="1:25" x14ac:dyDescent="0.25">
      <c r="B387" s="1" t="s">
        <v>324</v>
      </c>
      <c r="D387" s="1" t="str">
        <f>IF(B387="","zzz",LEFT(B387,2))</f>
        <v>BR</v>
      </c>
      <c r="E387" s="1">
        <v>505</v>
      </c>
      <c r="H387" s="1" t="str">
        <f>IF(F387="","",SQRT(F387-1828))</f>
        <v/>
      </c>
      <c r="M387" s="1" t="s">
        <v>86</v>
      </c>
      <c r="N387" s="1" t="s">
        <v>87</v>
      </c>
      <c r="O387" s="1">
        <f>IF(M387="Steam",1,IF(M387="Electric",2,IF(M387="Diesel",4,IF(M387="Diesel-Electric",3,""))))</f>
        <v>2</v>
      </c>
      <c r="U387" s="1" t="str">
        <f>IF(M387="Wagon",(SQRT(SQRT(T387/27)))*10,IF(T387="","",SQRT(SQRT(T387/27))))</f>
        <v/>
      </c>
      <c r="V387" s="14" t="str">
        <f>IF(I387="","",(H387*SQRT(I387)*U387-(I387*2)+2)*0.985)</f>
        <v/>
      </c>
      <c r="W387" s="14">
        <f>IF(M387="Wagon",5*SQRT(H387),IF(M387="","",SQRT(R387*K387*SQRT(T387))/(26)))</f>
        <v>0</v>
      </c>
      <c r="X387" s="15" t="e">
        <f>8/Q387</f>
        <v>#DIV/0!</v>
      </c>
      <c r="Y387" s="15" t="e">
        <f>S387/10/K387</f>
        <v>#DIV/0!</v>
      </c>
    </row>
    <row r="388" spans="1:25" x14ac:dyDescent="0.25">
      <c r="B388" s="1" t="s">
        <v>325</v>
      </c>
      <c r="D388" s="1" t="str">
        <f>IF(B388="","zzz",LEFT(B388,2))</f>
        <v>BR</v>
      </c>
      <c r="E388" s="1">
        <v>506</v>
      </c>
      <c r="H388" s="1" t="str">
        <f>IF(F388="","",SQRT(F388-1828))</f>
        <v/>
      </c>
      <c r="M388" s="1" t="s">
        <v>86</v>
      </c>
      <c r="N388" s="1" t="s">
        <v>87</v>
      </c>
      <c r="O388" s="1">
        <f>IF(M388="Steam",1,IF(M388="Electric",2,IF(M388="Diesel",4,IF(M388="Diesel-Electric",3,""))))</f>
        <v>2</v>
      </c>
      <c r="U388" s="1" t="str">
        <f>IF(M388="Wagon",(SQRT(SQRT(T388/27)))*10,IF(T388="","",SQRT(SQRT(T388/27))))</f>
        <v/>
      </c>
      <c r="V388" s="14" t="str">
        <f>IF(I388="","",(H388*SQRT(I388)*U388-(I388*2)+2)*0.985)</f>
        <v/>
      </c>
      <c r="W388" s="14">
        <f>IF(M388="Wagon",5*SQRT(H388),IF(M388="","",SQRT(R388*K388*SQRT(T388))/(26)))</f>
        <v>0</v>
      </c>
      <c r="X388" s="15" t="e">
        <f>8/Q388</f>
        <v>#DIV/0!</v>
      </c>
      <c r="Y388" s="15" t="e">
        <f>S388/10/K388</f>
        <v>#DIV/0!</v>
      </c>
    </row>
    <row r="389" spans="1:25" x14ac:dyDescent="0.25">
      <c r="B389" s="1" t="s">
        <v>326</v>
      </c>
      <c r="C389" s="1" t="s">
        <v>892</v>
      </c>
      <c r="D389" s="1" t="str">
        <f>IF(B389="","zzz",LEFT(B389,2))</f>
        <v>BR</v>
      </c>
      <c r="E389" s="1">
        <v>507</v>
      </c>
      <c r="F389" s="1">
        <v>1978</v>
      </c>
      <c r="G389" s="1" t="s">
        <v>32</v>
      </c>
      <c r="H389" s="1">
        <f>IF(F389="","",SQRT(F389-1828))</f>
        <v>12.24744871391589</v>
      </c>
      <c r="I389" s="1">
        <v>3</v>
      </c>
      <c r="K389" s="1">
        <v>98</v>
      </c>
      <c r="L389" s="1">
        <v>230</v>
      </c>
      <c r="M389" s="1" t="s">
        <v>86</v>
      </c>
      <c r="N389" s="1" t="s">
        <v>87</v>
      </c>
      <c r="O389" s="1">
        <f>IF(M389="Steam",1,IF(M389="Electric",2,IF(M389="Diesel",4,IF(M389="Diesel-Electric",3,""))))</f>
        <v>2</v>
      </c>
      <c r="Q389" s="1">
        <v>121</v>
      </c>
      <c r="R389" s="1">
        <v>121</v>
      </c>
      <c r="S389" s="1">
        <v>66</v>
      </c>
      <c r="T389" s="1">
        <v>880</v>
      </c>
      <c r="U389" s="1">
        <f>IF(M389="Wagon",(SQRT(SQRT(T389/27)))*10,IF(T389="","",SQRT(SQRT(T389/27))))</f>
        <v>2.389349756143814</v>
      </c>
      <c r="V389" s="14">
        <f>IF(I389="","",(H389*SQRT(I389)*U389-(I389*2)+2)*0.985)</f>
        <v>45.985476019033356</v>
      </c>
      <c r="W389" s="14">
        <f>IF(M389="Wagon",5*SQRT(H389),IF(M389="","",SQRT(R389*K389*SQRT(T389))/(26)))</f>
        <v>22.811457940532097</v>
      </c>
      <c r="X389" s="15">
        <f>8/Q389</f>
        <v>6.6115702479338845E-2</v>
      </c>
      <c r="Y389" s="15">
        <f>S389/10/K389</f>
        <v>6.7346938775510207E-2</v>
      </c>
    </row>
    <row r="390" spans="1:25" x14ac:dyDescent="0.25">
      <c r="B390" s="1" t="s">
        <v>327</v>
      </c>
      <c r="D390" s="1" t="str">
        <f>IF(B390="","zzz",LEFT(B390,2))</f>
        <v>BR</v>
      </c>
      <c r="E390" s="1">
        <v>508</v>
      </c>
      <c r="H390" s="1" t="str">
        <f>IF(F390="","",SQRT(F390-1828))</f>
        <v/>
      </c>
      <c r="M390" s="1" t="s">
        <v>86</v>
      </c>
      <c r="N390" s="1" t="s">
        <v>87</v>
      </c>
      <c r="O390" s="1">
        <f>IF(M390="Steam",1,IF(M390="Electric",2,IF(M390="Diesel",4,IF(M390="Diesel-Electric",3,""))))</f>
        <v>2</v>
      </c>
      <c r="U390" s="1" t="str">
        <f>IF(M390="Wagon",(SQRT(SQRT(T390/27)))*10,IF(T390="","",SQRT(SQRT(T390/27))))</f>
        <v/>
      </c>
      <c r="V390" s="14" t="str">
        <f>IF(I390="","",(H390*SQRT(I390)*U390-(I390*2)+2)*0.985)</f>
        <v/>
      </c>
      <c r="W390" s="14">
        <f>IF(M390="Wagon",5*SQRT(H390),IF(M390="","",SQRT(R390*K390*SQRT(T390))/(26)))</f>
        <v>0</v>
      </c>
      <c r="X390" s="15" t="e">
        <f>8/Q390</f>
        <v>#DIV/0!</v>
      </c>
      <c r="Y390" s="15" t="e">
        <f>S390/10/K390</f>
        <v>#DIV/0!</v>
      </c>
    </row>
    <row r="391" spans="1:25" x14ac:dyDescent="0.25">
      <c r="A391" s="22"/>
      <c r="B391" s="1" t="s">
        <v>328</v>
      </c>
      <c r="D391" s="1" t="str">
        <f>IF(B391="","zzz",LEFT(B391,2))</f>
        <v>BR</v>
      </c>
      <c r="E391" s="1">
        <v>700</v>
      </c>
      <c r="F391" s="1">
        <v>2015</v>
      </c>
      <c r="G391" s="1" t="s">
        <v>32</v>
      </c>
      <c r="H391" s="1">
        <f>IF(F391="","",SQRT(F391-1828))</f>
        <v>13.674794331177344</v>
      </c>
      <c r="I391" s="1">
        <v>12</v>
      </c>
      <c r="K391" s="1">
        <v>451</v>
      </c>
      <c r="L391" s="1">
        <v>666</v>
      </c>
      <c r="M391" s="1" t="s">
        <v>86</v>
      </c>
      <c r="N391" s="4" t="s">
        <v>113</v>
      </c>
      <c r="O391" s="1">
        <f>IF(M391="Steam",1,IF(M391="Electric",2,IF(M391="Diesel",4,IF(M391="Diesel-Electric",3,""))))</f>
        <v>2</v>
      </c>
      <c r="Q391" s="1">
        <v>161</v>
      </c>
      <c r="R391" s="1">
        <v>161</v>
      </c>
      <c r="S391" s="1">
        <v>672</v>
      </c>
      <c r="T391" s="1">
        <v>6705</v>
      </c>
      <c r="U391" s="1">
        <f>IF(M391="Wagon",(SQRT(SQRT(T391/27)))*10,IF(T391="","",SQRT(SQRT(T391/27))))</f>
        <v>3.9697097548935596</v>
      </c>
      <c r="V391" s="14">
        <f>IF(I391="","",(H391*SQRT(I391)*U391-(I391*2)+2)*0.985)</f>
        <v>163.55790354250718</v>
      </c>
      <c r="W391" s="14">
        <f>IF(M391="Wagon",5*SQRT(H391),IF(M391="","",SQRT(R391*K391*SQRT(T391))/(26)))</f>
        <v>93.783741848782483</v>
      </c>
      <c r="X391" s="15">
        <f>8/Q391</f>
        <v>4.9689440993788817E-2</v>
      </c>
      <c r="Y391" s="15">
        <f>S391/10/K391</f>
        <v>0.14900221729490024</v>
      </c>
    </row>
    <row r="392" spans="1:25" x14ac:dyDescent="0.25">
      <c r="A392" s="22"/>
      <c r="B392" s="1" t="s">
        <v>329</v>
      </c>
      <c r="D392" s="1" t="str">
        <f>IF(B392="","zzz",LEFT(B392,2))</f>
        <v>BR</v>
      </c>
      <c r="E392" s="1">
        <v>707</v>
      </c>
      <c r="H392" s="1" t="str">
        <f>IF(F392="","",SQRT(F392-1828))</f>
        <v/>
      </c>
      <c r="M392" s="1" t="s">
        <v>86</v>
      </c>
      <c r="N392" s="1" t="s">
        <v>87</v>
      </c>
      <c r="O392" s="1">
        <f>IF(M392="Steam",1,IF(M392="Electric",2,IF(M392="Diesel",4,IF(M392="Diesel-Electric",3,""))))</f>
        <v>2</v>
      </c>
      <c r="U392" s="1" t="str">
        <f>IF(M392="Wagon",(SQRT(SQRT(T392/27)))*10,IF(T392="","",SQRT(SQRT(T392/27))))</f>
        <v/>
      </c>
      <c r="V392" s="14" t="str">
        <f>IF(I392="","",(H392*SQRT(I392)*U392-(I392*2)+2)*0.985)</f>
        <v/>
      </c>
      <c r="W392" s="14">
        <f>IF(M392="Wagon",5*SQRT(H392),IF(M392="","",SQRT(R392*K392*SQRT(T392))/(26)))</f>
        <v>0</v>
      </c>
      <c r="X392" s="15" t="e">
        <f>8/Q392</f>
        <v>#DIV/0!</v>
      </c>
      <c r="Y392" s="15" t="e">
        <f>S392/10/K392</f>
        <v>#DIV/0!</v>
      </c>
    </row>
    <row r="393" spans="1:25" x14ac:dyDescent="0.25">
      <c r="A393" s="22"/>
      <c r="B393" s="1" t="s">
        <v>330</v>
      </c>
      <c r="D393" s="1" t="str">
        <f>IF(B393="","zzz",LEFT(B393,2))</f>
        <v>BR</v>
      </c>
      <c r="E393" s="1">
        <v>710</v>
      </c>
      <c r="H393" s="1" t="str">
        <f>IF(F393="","",SQRT(F393-1828))</f>
        <v/>
      </c>
      <c r="M393" s="1" t="s">
        <v>86</v>
      </c>
      <c r="N393" s="4" t="s">
        <v>113</v>
      </c>
      <c r="O393" s="1">
        <f>IF(M393="Steam",1,IF(M393="Electric",2,IF(M393="Diesel",4,IF(M393="Diesel-Electric",3,""))))</f>
        <v>2</v>
      </c>
      <c r="U393" s="1" t="str">
        <f>IF(M393="Wagon",(SQRT(SQRT(T393/27)))*10,IF(T393="","",SQRT(SQRT(T393/27))))</f>
        <v/>
      </c>
      <c r="V393" s="14" t="str">
        <f>IF(I393="","",(H393*SQRT(I393)*U393-(I393*2)+2)*0.985)</f>
        <v/>
      </c>
      <c r="W393" s="14">
        <f>IF(M393="Wagon",5*SQRT(H393),IF(M393="","",SQRT(R393*K393*SQRT(T393))/(26)))</f>
        <v>0</v>
      </c>
      <c r="X393" s="15" t="e">
        <f>8/Q393</f>
        <v>#DIV/0!</v>
      </c>
      <c r="Y393" s="15" t="e">
        <f>S393/10/K393</f>
        <v>#DIV/0!</v>
      </c>
    </row>
    <row r="394" spans="1:25" x14ac:dyDescent="0.25">
      <c r="A394" s="22"/>
      <c r="B394" s="1" t="s">
        <v>331</v>
      </c>
      <c r="D394" s="1" t="str">
        <f>IF(B394="","zzz",LEFT(B394,2))</f>
        <v>BR</v>
      </c>
      <c r="E394" s="1">
        <v>717</v>
      </c>
      <c r="H394" s="1" t="str">
        <f>IF(F394="","",SQRT(F394-1828))</f>
        <v/>
      </c>
      <c r="M394" s="1" t="s">
        <v>86</v>
      </c>
      <c r="N394" s="4" t="s">
        <v>113</v>
      </c>
      <c r="O394" s="1">
        <f>IF(M394="Steam",1,IF(M394="Electric",2,IF(M394="Diesel",4,IF(M394="Diesel-Electric",3,""))))</f>
        <v>2</v>
      </c>
      <c r="U394" s="1" t="str">
        <f>IF(M394="Wagon",(SQRT(SQRT(T394/27)))*10,IF(T394="","",SQRT(SQRT(T394/27))))</f>
        <v/>
      </c>
      <c r="V394" s="14" t="str">
        <f>IF(I394="","",(H394*SQRT(I394)*U394-(I394*2)+2)*0.985)</f>
        <v/>
      </c>
      <c r="W394" s="14">
        <f>IF(M394="Wagon",5*SQRT(H394),IF(M394="","",SQRT(R394*K394*SQRT(T394))/(26)))</f>
        <v>0</v>
      </c>
      <c r="X394" s="15" t="e">
        <f>8/Q394</f>
        <v>#DIV/0!</v>
      </c>
      <c r="Y394" s="15" t="e">
        <f>S394/10/K394</f>
        <v>#DIV/0!</v>
      </c>
    </row>
    <row r="395" spans="1:25" x14ac:dyDescent="0.25">
      <c r="B395" s="1" t="s">
        <v>345</v>
      </c>
      <c r="D395" s="1" t="str">
        <f>IF(B395="","zzz",LEFT(B395,2))</f>
        <v>BR</v>
      </c>
      <c r="E395" s="1">
        <v>901</v>
      </c>
      <c r="F395" s="1">
        <v>1986</v>
      </c>
      <c r="G395" s="1" t="s">
        <v>32</v>
      </c>
      <c r="H395" s="1">
        <f>IF(F395="","",SQRT(F395-1828))</f>
        <v>12.569805089976535</v>
      </c>
      <c r="I395" s="1">
        <v>3</v>
      </c>
      <c r="K395" s="1">
        <v>90</v>
      </c>
      <c r="L395" s="1">
        <v>0</v>
      </c>
      <c r="M395" s="1" t="s">
        <v>23</v>
      </c>
      <c r="N395" s="1" t="s">
        <v>23</v>
      </c>
      <c r="O395" s="1">
        <f>IF(M395="Steam",1,IF(M395="Electric",2,IF(M395="Diesel",4,IF(M395="Diesel-Electric",3,""))))</f>
        <v>4</v>
      </c>
      <c r="Q395" s="1">
        <v>113</v>
      </c>
      <c r="R395" s="1">
        <v>113</v>
      </c>
      <c r="T395" s="1">
        <v>600</v>
      </c>
      <c r="U395" s="1">
        <f>IF(M395="Wagon",(SQRT(SQRT(T395/27)))*10,IF(T395="","",SQRT(SQRT(T395/27))))</f>
        <v>2.1711852081087688</v>
      </c>
      <c r="V395" s="14">
        <f>IF(I395="","",(H395*SQRT(I395)*U395-(I395*2)+2)*0.985)</f>
        <v>42.620997182345967</v>
      </c>
      <c r="W395" s="14">
        <f>IF(M395="Wagon",5*SQRT(H395),IF(M395="","",SQRT(R395*K395*SQRT(T395))/(26)))</f>
        <v>19.196627648586489</v>
      </c>
      <c r="X395" s="15">
        <f>8/Q395</f>
        <v>7.0796460176991149E-2</v>
      </c>
      <c r="Y395" s="15">
        <f>S395/10/K395</f>
        <v>0</v>
      </c>
    </row>
    <row r="396" spans="1:25" x14ac:dyDescent="0.25">
      <c r="B396" s="1" t="s">
        <v>346</v>
      </c>
      <c r="D396" s="1" t="str">
        <f>IF(B396="","zzz",LEFT(B396,2))</f>
        <v>BR</v>
      </c>
      <c r="E396" s="1">
        <v>910</v>
      </c>
      <c r="F396" s="1">
        <v>1973</v>
      </c>
      <c r="G396" s="1">
        <v>2008</v>
      </c>
      <c r="H396" s="1">
        <f>IF(F396="","",SQRT(F396-1828))</f>
        <v>12.041594578792296</v>
      </c>
      <c r="I396" s="1">
        <v>2</v>
      </c>
      <c r="K396" s="1">
        <v>105</v>
      </c>
      <c r="L396" s="1">
        <v>0</v>
      </c>
      <c r="M396" s="1" t="s">
        <v>347</v>
      </c>
      <c r="N396" s="1" t="s">
        <v>347</v>
      </c>
      <c r="O396" s="1" t="str">
        <f>IF(M396="Steam",1,IF(M396="Electric",2,IF(M396="Diesel",4,IF(M396="Diesel-Electric",3,""))))</f>
        <v/>
      </c>
      <c r="Q396" s="1">
        <v>145</v>
      </c>
      <c r="R396" s="1">
        <v>145</v>
      </c>
      <c r="T396" s="1">
        <v>1</v>
      </c>
      <c r="U396" s="1">
        <f>IF(M396="Wagon",(SQRT(SQRT(T396/27)))*10,IF(T396="","",SQRT(SQRT(T396/27))))</f>
        <v>4.3869133765083088</v>
      </c>
      <c r="V396" s="14">
        <f>IF(I396="","",(H396*SQRT(I396)*U396-(I396*2)+2)*0.985)</f>
        <v>71.615846199774595</v>
      </c>
      <c r="W396" s="14">
        <f>IF(M396="Wagon",5*SQRT(H396),IF(M396="","",SQRT(R396*K396*SQRT(T396))/(26)))</f>
        <v>17.350500409780906</v>
      </c>
      <c r="X396" s="15">
        <f>8/Q396</f>
        <v>5.5172413793103448E-2</v>
      </c>
      <c r="Y396" s="15">
        <f>S396/10/K396</f>
        <v>0</v>
      </c>
    </row>
    <row r="397" spans="1:25" x14ac:dyDescent="0.25">
      <c r="B397" s="1" t="s">
        <v>348</v>
      </c>
      <c r="D397" s="1" t="str">
        <f>IF(B397="","zzz",LEFT(B397,2))</f>
        <v>BR</v>
      </c>
      <c r="E397" s="1">
        <v>920</v>
      </c>
      <c r="F397" s="1">
        <v>1971</v>
      </c>
      <c r="G397" s="1">
        <v>1987</v>
      </c>
      <c r="H397" s="1">
        <f>IF(F397="","",SQRT(F397-1828))</f>
        <v>11.958260743101398</v>
      </c>
      <c r="I397" s="1">
        <v>2</v>
      </c>
      <c r="K397" s="1">
        <v>69</v>
      </c>
      <c r="L397" s="1">
        <v>0</v>
      </c>
      <c r="M397" s="1" t="s">
        <v>86</v>
      </c>
      <c r="N397" s="1" t="s">
        <v>87</v>
      </c>
      <c r="O397" s="1">
        <f>IF(M397="Steam",1,IF(M397="Electric",2,IF(M397="Diesel",4,IF(M397="Diesel-Electric",3,""))))</f>
        <v>2</v>
      </c>
      <c r="Q397" s="1">
        <v>121</v>
      </c>
      <c r="R397" s="1">
        <v>121</v>
      </c>
      <c r="T397" s="1">
        <v>800</v>
      </c>
      <c r="U397" s="1">
        <f>IF(M397="Wagon",(SQRT(SQRT(T397/27)))*10,IF(T397="","",SQRT(SQRT(T397/27))))</f>
        <v>2.333090341053722</v>
      </c>
      <c r="V397" s="14">
        <f>IF(I397="","",(H397*SQRT(I397)*U397-(I397*2)+2)*0.985)</f>
        <v>36.894295785545239</v>
      </c>
      <c r="W397" s="14">
        <f>IF(M397="Wagon",5*SQRT(H397),IF(M397="","",SQRT(R397*K397*SQRT(T397))/(26)))</f>
        <v>18.690304603224916</v>
      </c>
      <c r="X397" s="15">
        <f>8/Q397</f>
        <v>6.6115702479338845E-2</v>
      </c>
      <c r="Y397" s="15">
        <f>S397/10/K397</f>
        <v>0</v>
      </c>
    </row>
    <row r="398" spans="1:25" x14ac:dyDescent="0.25">
      <c r="B398" s="1" t="s">
        <v>349</v>
      </c>
      <c r="D398" s="1" t="str">
        <f>IF(B398="","zzz",LEFT(B398,2))</f>
        <v>BR</v>
      </c>
      <c r="E398" s="1">
        <v>930</v>
      </c>
      <c r="F398" s="1">
        <v>1959</v>
      </c>
      <c r="G398" s="1">
        <v>2004</v>
      </c>
      <c r="H398" s="1">
        <f>IF(F398="","",SQRT(F398-1828))</f>
        <v>11.445523142259598</v>
      </c>
      <c r="I398" s="1">
        <v>4</v>
      </c>
      <c r="K398" s="1">
        <v>168</v>
      </c>
      <c r="L398" s="1">
        <v>0</v>
      </c>
      <c r="M398" s="1" t="s">
        <v>86</v>
      </c>
      <c r="N398" s="1" t="s">
        <v>87</v>
      </c>
      <c r="O398" s="1">
        <f>IF(M398="Steam",1,IF(M398="Electric",2,IF(M398="Diesel",4,IF(M398="Diesel-Electric",3,""))))</f>
        <v>2</v>
      </c>
      <c r="Q398" s="1">
        <v>121</v>
      </c>
      <c r="R398" s="1">
        <v>121</v>
      </c>
      <c r="T398" s="1">
        <v>1000</v>
      </c>
      <c r="U398" s="1">
        <f>IF(M398="Wagon",(SQRT(SQRT(T398/27)))*10,IF(T398="","",SQRT(SQRT(T398/27))))</f>
        <v>2.4669426816409508</v>
      </c>
      <c r="V398" s="14">
        <f>IF(I398="","",(H398*SQRT(I398)*U398-(I398*2)+2)*0.985)</f>
        <v>49.713835620098422</v>
      </c>
      <c r="W398" s="14">
        <f>IF(M398="Wagon",5*SQRT(H398),IF(M398="","",SQRT(R398*K398*SQRT(T398))/(26)))</f>
        <v>30.837131875488272</v>
      </c>
      <c r="X398" s="15">
        <f>8/Q398</f>
        <v>6.6115702479338845E-2</v>
      </c>
      <c r="Y398" s="15">
        <f>S398/10/K398</f>
        <v>0</v>
      </c>
    </row>
    <row r="399" spans="1:25" x14ac:dyDescent="0.25">
      <c r="B399" s="1" t="s">
        <v>350</v>
      </c>
      <c r="D399" s="1" t="str">
        <f>IF(B399="","zzz",LEFT(B399,2))</f>
        <v>BR</v>
      </c>
      <c r="E399" s="1">
        <v>931</v>
      </c>
      <c r="F399" s="1">
        <v>1985</v>
      </c>
      <c r="G399" s="1">
        <v>2002</v>
      </c>
      <c r="H399" s="1">
        <f>IF(F399="","",SQRT(F399-1828))</f>
        <v>12.529964086141668</v>
      </c>
      <c r="I399" s="1">
        <v>2</v>
      </c>
      <c r="K399" s="1">
        <v>70</v>
      </c>
      <c r="L399" s="1">
        <v>0</v>
      </c>
      <c r="M399" s="1" t="s">
        <v>86</v>
      </c>
      <c r="N399" s="1" t="s">
        <v>87</v>
      </c>
      <c r="O399" s="1">
        <f>IF(M399="Steam",1,IF(M399="Electric",2,IF(M399="Diesel",4,IF(M399="Diesel-Electric",3,""))))</f>
        <v>2</v>
      </c>
      <c r="Q399" s="1">
        <v>121</v>
      </c>
      <c r="R399" s="1">
        <v>121</v>
      </c>
      <c r="T399" s="1">
        <v>500</v>
      </c>
      <c r="U399" s="1">
        <f>IF(M399="Wagon",(SQRT(SQRT(T399/27)))*10,IF(T399="","",SQRT(SQRT(T399/27))))</f>
        <v>2.074443257628261</v>
      </c>
      <c r="V399" s="14">
        <f>IF(I399="","",(H399*SQRT(I399)*U399-(I399*2)+2)*0.985)</f>
        <v>34.237839756685979</v>
      </c>
      <c r="W399" s="14">
        <f>IF(M399="Wagon",5*SQRT(H399),IF(M399="","",SQRT(R399*K399*SQRT(T399))/(26)))</f>
        <v>16.738281147139887</v>
      </c>
      <c r="X399" s="15">
        <f>8/Q399</f>
        <v>6.6115702479338845E-2</v>
      </c>
      <c r="Y399" s="15">
        <f>S399/10/K399</f>
        <v>0</v>
      </c>
    </row>
    <row r="400" spans="1:25" x14ac:dyDescent="0.25">
      <c r="B400" s="1" t="s">
        <v>351</v>
      </c>
      <c r="D400" s="1" t="str">
        <f>IF(B400="","zzz",LEFT(B400,2))</f>
        <v>BR</v>
      </c>
      <c r="E400" s="1">
        <v>932</v>
      </c>
      <c r="F400" s="1">
        <v>1984</v>
      </c>
      <c r="G400" s="1">
        <v>1995</v>
      </c>
      <c r="H400" s="1">
        <f>IF(F400="","",SQRT(F400-1828))</f>
        <v>12.489995996796797</v>
      </c>
      <c r="I400" s="1">
        <v>2</v>
      </c>
      <c r="K400" s="1">
        <v>78</v>
      </c>
      <c r="L400" s="1">
        <v>0</v>
      </c>
      <c r="M400" s="1" t="s">
        <v>86</v>
      </c>
      <c r="N400" s="1" t="s">
        <v>87</v>
      </c>
      <c r="O400" s="1">
        <f>IF(M400="Steam",1,IF(M400="Electric",2,IF(M400="Diesel",4,IF(M400="Diesel-Electric",3,""))))</f>
        <v>2</v>
      </c>
      <c r="Q400" s="1">
        <v>140</v>
      </c>
      <c r="R400" s="1">
        <v>140</v>
      </c>
      <c r="T400" s="1">
        <v>500</v>
      </c>
      <c r="U400" s="1">
        <f>IF(M400="Wagon",(SQRT(SQRT(T400/27)))*10,IF(T400="","",SQRT(SQRT(T400/27))))</f>
        <v>2.074443257628261</v>
      </c>
      <c r="V400" s="14">
        <f>IF(I400="","",(H400*SQRT(I400)*U400-(I400*2)+2)*0.985)</f>
        <v>34.122343960813701</v>
      </c>
      <c r="W400" s="14">
        <f>IF(M400="Wagon",5*SQRT(H400),IF(M400="","",SQRT(R400*K400*SQRT(T400))/(26)))</f>
        <v>19.005551320094224</v>
      </c>
      <c r="X400" s="15">
        <f>8/Q400</f>
        <v>5.7142857142857141E-2</v>
      </c>
      <c r="Y400" s="15">
        <f>S400/10/K400</f>
        <v>0</v>
      </c>
    </row>
    <row r="401" spans="2:25" x14ac:dyDescent="0.25">
      <c r="B401" s="1" t="s">
        <v>352</v>
      </c>
      <c r="D401" s="1" t="str">
        <f>IF(B401="","zzz",LEFT(B401,2))</f>
        <v>BR</v>
      </c>
      <c r="E401" s="1">
        <v>933</v>
      </c>
      <c r="F401" s="1">
        <v>1956</v>
      </c>
      <c r="G401" s="1">
        <v>1992</v>
      </c>
      <c r="H401" s="1">
        <f>IF(F401="","",SQRT(F401-1828))</f>
        <v>11.313708498984761</v>
      </c>
      <c r="I401" s="1">
        <v>4</v>
      </c>
      <c r="K401" s="1">
        <v>168</v>
      </c>
      <c r="L401" s="1">
        <v>0</v>
      </c>
      <c r="M401" s="1" t="s">
        <v>86</v>
      </c>
      <c r="N401" s="1" t="s">
        <v>87</v>
      </c>
      <c r="O401" s="1">
        <f>IF(M401="Steam",1,IF(M401="Electric",2,IF(M401="Diesel",4,IF(M401="Diesel-Electric",3,""))))</f>
        <v>2</v>
      </c>
      <c r="Q401" s="1">
        <v>121</v>
      </c>
      <c r="R401" s="1">
        <v>121</v>
      </c>
      <c r="T401" s="1">
        <v>1100</v>
      </c>
      <c r="U401" s="1">
        <f>IF(M401="Wagon",(SQRT(SQRT(T401/27)))*10,IF(T401="","",SQRT(SQRT(T401/27))))</f>
        <v>2.5264297704551879</v>
      </c>
      <c r="V401" s="14">
        <f>IF(I401="","",(H401*SQRT(I401)*U401-(I401*2)+2)*0.985)</f>
        <v>50.399081233191353</v>
      </c>
      <c r="W401" s="14">
        <f>IF(M401="Wagon",5*SQRT(H401),IF(M401="","",SQRT(R401*K401*SQRT(T401))/(26)))</f>
        <v>31.580728885789828</v>
      </c>
      <c r="X401" s="15">
        <f>8/Q401</f>
        <v>6.6115702479338845E-2</v>
      </c>
      <c r="Y401" s="15">
        <f>S401/10/K401</f>
        <v>0</v>
      </c>
    </row>
    <row r="402" spans="2:25" x14ac:dyDescent="0.25">
      <c r="B402" s="1" t="s">
        <v>353</v>
      </c>
      <c r="D402" s="1" t="str">
        <f>IF(B402="","zzz",LEFT(B402,2))</f>
        <v>BR</v>
      </c>
      <c r="E402" s="1">
        <v>935</v>
      </c>
      <c r="F402" s="1">
        <v>1971</v>
      </c>
      <c r="G402" s="1">
        <v>1987</v>
      </c>
      <c r="H402" s="1">
        <f>IF(F402="","",SQRT(F402-1828))</f>
        <v>11.958260743101398</v>
      </c>
      <c r="I402" s="1">
        <v>4</v>
      </c>
      <c r="K402" s="1">
        <v>142</v>
      </c>
      <c r="L402" s="1">
        <v>0</v>
      </c>
      <c r="M402" s="1" t="s">
        <v>86</v>
      </c>
      <c r="N402" s="1" t="s">
        <v>87</v>
      </c>
      <c r="O402" s="1">
        <f>IF(M402="Steam",1,IF(M402="Electric",2,IF(M402="Diesel",4,IF(M402="Diesel-Electric",3,""))))</f>
        <v>2</v>
      </c>
      <c r="Q402" s="1">
        <v>121</v>
      </c>
      <c r="R402" s="1">
        <v>121</v>
      </c>
      <c r="T402" s="1">
        <v>1600</v>
      </c>
      <c r="U402" s="1">
        <f>IF(M402="Wagon",(SQRT(SQRT(T402/27)))*10,IF(T402="","",SQRT(SQRT(T402/27))))</f>
        <v>2.7745276335252114</v>
      </c>
      <c r="V402" s="14">
        <f>IF(I402="","",(H402*SQRT(I402)*U402-(I402*2)+2)*0.985)</f>
        <v>59.451694014850069</v>
      </c>
      <c r="W402" s="14">
        <f>IF(M402="Wagon",5*SQRT(H402),IF(M402="","",SQRT(R402*K402*SQRT(T402))/(26)))</f>
        <v>31.885520076243765</v>
      </c>
      <c r="X402" s="15">
        <f>8/Q402</f>
        <v>6.6115702479338845E-2</v>
      </c>
      <c r="Y402" s="15">
        <f>S402/10/K402</f>
        <v>0</v>
      </c>
    </row>
    <row r="403" spans="2:25" x14ac:dyDescent="0.25">
      <c r="B403" s="1" t="s">
        <v>354</v>
      </c>
      <c r="D403" s="1" t="str">
        <f>IF(B403="","zzz",LEFT(B403,2))</f>
        <v>BR</v>
      </c>
      <c r="E403" s="1">
        <v>936</v>
      </c>
      <c r="F403" s="1">
        <v>1984</v>
      </c>
      <c r="G403" s="1">
        <v>2002</v>
      </c>
      <c r="H403" s="1">
        <f>IF(F403="","",SQRT(F403-1828))</f>
        <v>12.489995996796797</v>
      </c>
      <c r="I403" s="1">
        <v>2</v>
      </c>
      <c r="K403" s="1">
        <v>106</v>
      </c>
      <c r="L403" s="1">
        <v>0</v>
      </c>
      <c r="M403" s="1" t="s">
        <v>86</v>
      </c>
      <c r="N403" s="1" t="s">
        <v>87</v>
      </c>
      <c r="O403" s="1">
        <f>IF(M403="Steam",1,IF(M403="Electric",2,IF(M403="Diesel",4,IF(M403="Diesel-Electric",3,""))))</f>
        <v>2</v>
      </c>
      <c r="Q403" s="1">
        <v>110</v>
      </c>
      <c r="R403" s="1">
        <v>110</v>
      </c>
      <c r="T403" s="1">
        <v>740</v>
      </c>
      <c r="U403" s="1">
        <f>IF(M403="Wagon",(SQRT(SQRT(T403/27)))*10,IF(T403="","",SQRT(SQRT(T403/27))))</f>
        <v>2.2880577876725003</v>
      </c>
      <c r="V403" s="14">
        <f>IF(I403="","",(H403*SQRT(I403)*U403-(I403*2)+2)*0.985)</f>
        <v>37.838931081253442</v>
      </c>
      <c r="W403" s="14">
        <f>IF(M403="Wagon",5*SQRT(H403),IF(M403="","",SQRT(R403*K403*SQRT(T403))/(26)))</f>
        <v>21.661267080075554</v>
      </c>
      <c r="X403" s="15">
        <f>8/Q403</f>
        <v>7.2727272727272724E-2</v>
      </c>
      <c r="Y403" s="15">
        <f>S403/10/K403</f>
        <v>0</v>
      </c>
    </row>
    <row r="404" spans="2:25" x14ac:dyDescent="0.25">
      <c r="B404" s="1" t="s">
        <v>355</v>
      </c>
      <c r="D404" s="1" t="str">
        <f>IF(B404="","zzz",LEFT(B404,2))</f>
        <v>BR</v>
      </c>
      <c r="E404" s="1">
        <v>937</v>
      </c>
      <c r="F404" s="1">
        <v>1958</v>
      </c>
      <c r="G404" s="1">
        <v>2001</v>
      </c>
      <c r="H404" s="1">
        <f>IF(F404="","",SQRT(F404-1828))</f>
        <v>11.401754250991379</v>
      </c>
      <c r="I404" s="1">
        <v>4</v>
      </c>
      <c r="K404" s="1">
        <v>155</v>
      </c>
      <c r="L404" s="1">
        <v>0</v>
      </c>
      <c r="M404" s="1" t="s">
        <v>86</v>
      </c>
      <c r="N404" s="5" t="s">
        <v>97</v>
      </c>
      <c r="O404" s="1">
        <f>IF(M404="Steam",1,IF(M404="Electric",2,IF(M404="Diesel",4,IF(M404="Diesel-Electric",3,""))))</f>
        <v>2</v>
      </c>
      <c r="Q404" s="1">
        <v>121</v>
      </c>
      <c r="R404" s="1">
        <v>121</v>
      </c>
      <c r="T404" s="1">
        <v>770</v>
      </c>
      <c r="U404" s="1">
        <f>IF(M404="Wagon",(SQRT(SQRT(T404/27)))*10,IF(T404="","",SQRT(SQRT(T404/27))))</f>
        <v>2.3109031270333267</v>
      </c>
      <c r="V404" s="14">
        <f>IF(I404="","",(H404*SQRT(I404)*U404-(I404*2)+2)*0.985)</f>
        <v>45.996248617994567</v>
      </c>
      <c r="W404" s="14">
        <f>IF(M404="Wagon",5*SQRT(H404),IF(M404="","",SQRT(R404*K404*SQRT(T404))/(26)))</f>
        <v>27.746478242221404</v>
      </c>
      <c r="X404" s="15">
        <f>8/Q404</f>
        <v>6.6115702479338845E-2</v>
      </c>
      <c r="Y404" s="15">
        <f>S404/10/K404</f>
        <v>0</v>
      </c>
    </row>
    <row r="405" spans="2:25" x14ac:dyDescent="0.25">
      <c r="B405" s="1" t="s">
        <v>356</v>
      </c>
      <c r="D405" s="1" t="str">
        <f>IF(B405="","zzz",LEFT(B405,2))</f>
        <v>BR</v>
      </c>
      <c r="E405" s="1">
        <v>950</v>
      </c>
      <c r="F405" s="1">
        <v>1987</v>
      </c>
      <c r="G405" s="1" t="s">
        <v>32</v>
      </c>
      <c r="H405" s="1">
        <f>IF(F405="","",SQRT(F405-1828))</f>
        <v>12.609520212918492</v>
      </c>
      <c r="I405" s="1">
        <v>2</v>
      </c>
      <c r="K405" s="1">
        <v>72</v>
      </c>
      <c r="L405" s="1">
        <v>0</v>
      </c>
      <c r="M405" s="1" t="s">
        <v>23</v>
      </c>
      <c r="N405" s="1" t="s">
        <v>23</v>
      </c>
      <c r="O405" s="1">
        <f>IF(M405="Steam",1,IF(M405="Electric",2,IF(M405="Diesel",4,IF(M405="Diesel-Electric",3,""))))</f>
        <v>4</v>
      </c>
      <c r="Q405" s="1">
        <v>121</v>
      </c>
      <c r="R405" s="1">
        <v>121</v>
      </c>
      <c r="T405" s="1">
        <f>286*2</f>
        <v>572</v>
      </c>
      <c r="U405" s="1">
        <f>IF(M405="Wagon",(SQRT(SQRT(T405/27)))*10,IF(T405="","",SQRT(SQRT(T405/27))))</f>
        <v>2.1453989619756548</v>
      </c>
      <c r="V405" s="14">
        <f>IF(I405="","",(H405*SQRT(I405)*U405-(I405*2)+2)*0.985)</f>
        <v>35.714074755237583</v>
      </c>
      <c r="W405" s="14">
        <f>IF(M405="Wagon",5*SQRT(H405),IF(M405="","",SQRT(R405*K405*SQRT(T405))/(26)))</f>
        <v>17.556364647241789</v>
      </c>
      <c r="X405" s="15">
        <f>8/Q405</f>
        <v>6.6115702479338845E-2</v>
      </c>
      <c r="Y405" s="15">
        <f>S405/10/K405</f>
        <v>0</v>
      </c>
    </row>
    <row r="406" spans="2:25" x14ac:dyDescent="0.25">
      <c r="B406" s="1" t="s">
        <v>357</v>
      </c>
      <c r="D406" s="1" t="str">
        <f>IF(B406="","zzz",LEFT(B406,2))</f>
        <v>BR</v>
      </c>
      <c r="E406" s="1">
        <v>951</v>
      </c>
      <c r="F406" s="1">
        <v>1986</v>
      </c>
      <c r="G406" s="1">
        <v>1997</v>
      </c>
      <c r="H406" s="1">
        <f>IF(F406="","",SQRT(F406-1828))</f>
        <v>12.569805089976535</v>
      </c>
      <c r="I406" s="1">
        <v>6</v>
      </c>
      <c r="K406" s="1">
        <v>250</v>
      </c>
      <c r="L406" s="1">
        <v>0</v>
      </c>
      <c r="M406" s="1" t="s">
        <v>182</v>
      </c>
      <c r="N406" s="1" t="s">
        <v>23</v>
      </c>
      <c r="O406" s="1">
        <f>IF(M406="Steam",1,IF(M406="Electric",2,IF(M406="Diesel",4,IF(M406="Diesel-Electric",3,""))))</f>
        <v>3</v>
      </c>
      <c r="Q406" s="1">
        <v>121</v>
      </c>
      <c r="R406" s="1">
        <v>121</v>
      </c>
      <c r="T406" s="1">
        <v>500</v>
      </c>
      <c r="U406" s="1">
        <f>IF(M406="Wagon",(SQRT(SQRT(T406/27)))*10,IF(T406="","",SQRT(SQRT(T406/27))))</f>
        <v>2.074443257628261</v>
      </c>
      <c r="V406" s="14">
        <f>IF(I406="","",(H406*SQRT(I406)*U406-(I406*2)+2)*0.985)</f>
        <v>53.063226600755755</v>
      </c>
      <c r="W406" s="14">
        <f>IF(M406="Wagon",5*SQRT(H406),IF(M406="","",SQRT(R406*K406*SQRT(T406))/(26)))</f>
        <v>31.632378064295054</v>
      </c>
      <c r="X406" s="15">
        <f>8/Q406</f>
        <v>6.6115702479338845E-2</v>
      </c>
      <c r="Y406" s="15">
        <f>S406/10/K406</f>
        <v>0</v>
      </c>
    </row>
    <row r="407" spans="2:25" x14ac:dyDescent="0.25">
      <c r="B407" s="1" t="s">
        <v>358</v>
      </c>
      <c r="D407" s="1" t="str">
        <f>IF(B407="","zzz",LEFT(B407,2))</f>
        <v>BR</v>
      </c>
      <c r="E407" s="1">
        <v>960</v>
      </c>
      <c r="F407" s="1">
        <v>1992</v>
      </c>
      <c r="G407" s="1">
        <v>2012</v>
      </c>
      <c r="H407" s="1">
        <f>IF(F407="","",SQRT(F407-1828))</f>
        <v>12.806248474865697</v>
      </c>
      <c r="I407" s="1">
        <v>2</v>
      </c>
      <c r="K407" s="1">
        <v>68</v>
      </c>
      <c r="L407" s="1">
        <v>0</v>
      </c>
      <c r="M407" s="1" t="s">
        <v>23</v>
      </c>
      <c r="N407" s="1" t="s">
        <v>23</v>
      </c>
      <c r="O407" s="1">
        <f>IF(M407="Steam",1,IF(M407="Electric",2,IF(M407="Diesel",4,IF(M407="Diesel-Electric",3,""))))</f>
        <v>4</v>
      </c>
      <c r="Q407" s="1">
        <v>110</v>
      </c>
      <c r="R407" s="1">
        <v>110</v>
      </c>
      <c r="T407" s="1">
        <v>300</v>
      </c>
      <c r="U407" s="1">
        <f>IF(M407="Wagon",(SQRT(SQRT(T407/27)))*10,IF(T407="","",SQRT(SQRT(T407/27))))</f>
        <v>1.8257418583505538</v>
      </c>
      <c r="V407" s="14">
        <f>IF(I407="","",(H407*SQRT(I407)*U407-(I407*2)+2)*0.985)</f>
        <v>30.599607509660498</v>
      </c>
      <c r="W407" s="14">
        <f>IF(M407="Wagon",5*SQRT(H407),IF(M407="","",SQRT(R407*K407*SQRT(T407))/(26)))</f>
        <v>13.843878039794278</v>
      </c>
      <c r="X407" s="15">
        <f>8/Q407</f>
        <v>7.2727272727272724E-2</v>
      </c>
      <c r="Y407" s="15">
        <f>S407/10/K407</f>
        <v>0</v>
      </c>
    </row>
    <row r="408" spans="2:25" x14ac:dyDescent="0.25">
      <c r="B408" s="1" t="s">
        <v>359</v>
      </c>
      <c r="D408" s="1" t="str">
        <f>IF(B408="","zzz",LEFT(B408,2))</f>
        <v>BR</v>
      </c>
      <c r="E408" s="1">
        <v>994</v>
      </c>
      <c r="F408" s="1">
        <v>1980</v>
      </c>
      <c r="G408" s="1" t="s">
        <v>32</v>
      </c>
      <c r="H408" s="1">
        <f>IF(F408="","",SQRT(F408-1828))</f>
        <v>12.328828005937952</v>
      </c>
      <c r="I408" s="1">
        <v>4</v>
      </c>
      <c r="J408" s="1">
        <v>3</v>
      </c>
      <c r="K408" s="1">
        <v>78</v>
      </c>
      <c r="L408" s="1">
        <f>232*2+68*2</f>
        <v>600</v>
      </c>
      <c r="M408" s="1" t="s">
        <v>86</v>
      </c>
      <c r="N408" s="5" t="s">
        <v>97</v>
      </c>
      <c r="O408" s="1">
        <f>IF(M408="Steam",1,IF(M408="Electric",2,IF(M408="Diesel",4,IF(M408="Diesel-Electric",3,""))))</f>
        <v>2</v>
      </c>
      <c r="Q408" s="1">
        <v>80</v>
      </c>
      <c r="R408" s="1">
        <v>80</v>
      </c>
      <c r="T408" s="1">
        <v>1460</v>
      </c>
      <c r="U408" s="1">
        <f>IF(M408="Wagon",(SQRT(SQRT(T408/27)))*10,IF(T408="","",SQRT(SQRT(T408/27))))</f>
        <v>2.7117351646971803</v>
      </c>
      <c r="V408" s="14">
        <f>IF(I408="","",(H408*SQRT(I408)*U408-(I408*2)+2)*0.985)</f>
        <v>59.952057393114572</v>
      </c>
      <c r="W408" s="14">
        <f>IF(M408="Wagon",5*SQRT(H408),IF(M408="","",SQRT(R408*K408*SQRT(T408))/(26)))</f>
        <v>18.780500447764496</v>
      </c>
      <c r="X408" s="15">
        <f>8/Q408</f>
        <v>0.1</v>
      </c>
      <c r="Y408" s="15">
        <f>S408/10/K408</f>
        <v>0</v>
      </c>
    </row>
    <row r="409" spans="2:25" x14ac:dyDescent="0.25">
      <c r="B409" s="1" t="s">
        <v>366</v>
      </c>
      <c r="D409" s="1" t="str">
        <f>IF(B409="","zzz",LEFT(B409,2))</f>
        <v>BR</v>
      </c>
      <c r="E409" s="1" t="s">
        <v>365</v>
      </c>
      <c r="F409" s="1">
        <v>1958</v>
      </c>
      <c r="G409" s="1">
        <v>1962</v>
      </c>
      <c r="H409" s="1">
        <f>IF(F409="","",SQRT(F409-1828))</f>
        <v>11.401754250991379</v>
      </c>
      <c r="I409" s="1">
        <v>2</v>
      </c>
      <c r="K409" s="1">
        <v>69</v>
      </c>
      <c r="L409" s="1">
        <v>117</v>
      </c>
      <c r="M409" s="1" t="s">
        <v>86</v>
      </c>
      <c r="N409" s="2" t="s">
        <v>367</v>
      </c>
      <c r="O409" s="1">
        <f>IF(M409="Steam",1,IF(M409="Electric",2,IF(M409="Diesel",4,IF(M409="Diesel-Electric",3,""))))</f>
        <v>2</v>
      </c>
      <c r="Q409" s="1">
        <v>97</v>
      </c>
      <c r="R409" s="1">
        <v>97</v>
      </c>
      <c r="T409" s="1">
        <v>260</v>
      </c>
      <c r="U409" s="1">
        <f>IF(M409="Wagon",(SQRT(SQRT(T409/27)))*10,IF(T409="","",SQRT(SQRT(T409/27))))</f>
        <v>1.7615801015482879</v>
      </c>
      <c r="V409" s="14">
        <f>IF(I409="","",(H409*SQRT(I409)*U409-(I409*2)+2)*0.985)</f>
        <v>26.00855626122377</v>
      </c>
      <c r="W409" s="14">
        <f>IF(M409="Wagon",5*SQRT(H409),IF(M409="","",SQRT(R409*K409*SQRT(T409))/(26)))</f>
        <v>12.635149983931974</v>
      </c>
      <c r="X409" s="15">
        <f>8/Q409</f>
        <v>8.247422680412371E-2</v>
      </c>
      <c r="Y409" s="15">
        <f>S409/10/K409</f>
        <v>0</v>
      </c>
    </row>
    <row r="410" spans="2:25" x14ac:dyDescent="0.25">
      <c r="B410" s="1" t="s">
        <v>368</v>
      </c>
      <c r="D410" s="1" t="str">
        <f>IF(B410="","zzz",LEFT(B410,2))</f>
        <v>BR</v>
      </c>
      <c r="E410" s="1" t="s">
        <v>365</v>
      </c>
      <c r="F410" s="1">
        <v>1954</v>
      </c>
      <c r="G410" s="1">
        <v>1969</v>
      </c>
      <c r="H410" s="1">
        <f>IF(F410="","",SQRT(F410-1828))</f>
        <v>11.224972160321824</v>
      </c>
      <c r="I410" s="1">
        <v>2</v>
      </c>
      <c r="K410" s="1">
        <v>54</v>
      </c>
      <c r="L410" s="1">
        <v>130</v>
      </c>
      <c r="M410" s="1" t="s">
        <v>23</v>
      </c>
      <c r="N410" s="1" t="s">
        <v>23</v>
      </c>
      <c r="O410" s="1">
        <f>IF(M410="Steam",1,IF(M410="Electric",2,IF(M410="Diesel",4,IF(M410="Diesel-Electric",3,""))))</f>
        <v>4</v>
      </c>
      <c r="Q410" s="1">
        <v>100</v>
      </c>
      <c r="R410" s="1">
        <v>100</v>
      </c>
      <c r="T410" s="1">
        <v>250</v>
      </c>
      <c r="U410" s="1">
        <f>IF(M410="Wagon",(SQRT(SQRT(T410/27)))*10,IF(T410="","",SQRT(SQRT(T410/27))))</f>
        <v>1.7443918989868425</v>
      </c>
      <c r="V410" s="14">
        <f>IF(I410="","",(H410*SQRT(I410)*U410-(I410*2)+2)*0.985)</f>
        <v>25.305992478691401</v>
      </c>
      <c r="W410" s="14">
        <f>IF(M410="Wagon",5*SQRT(H410),IF(M410="","",SQRT(R410*K410*SQRT(T410))/(26)))</f>
        <v>11.238504766445732</v>
      </c>
      <c r="X410" s="15">
        <f>8/Q410</f>
        <v>0.08</v>
      </c>
      <c r="Y410" s="15">
        <f>S410/10/K410</f>
        <v>0</v>
      </c>
    </row>
    <row r="411" spans="2:25" x14ac:dyDescent="0.25">
      <c r="B411" s="1" t="s">
        <v>369</v>
      </c>
      <c r="C411" s="1" t="s">
        <v>893</v>
      </c>
      <c r="D411" s="1" t="str">
        <f>IF(B411="","zzz",LEFT(B411,2))</f>
        <v>BR</v>
      </c>
      <c r="E411" s="1" t="s">
        <v>365</v>
      </c>
      <c r="F411" s="1">
        <v>1961</v>
      </c>
      <c r="G411" s="1">
        <v>1966</v>
      </c>
      <c r="H411" s="1">
        <f>IF(F411="","",SQRT(F411-1828))</f>
        <v>11.532562594670797</v>
      </c>
      <c r="I411" s="1">
        <v>1</v>
      </c>
      <c r="K411" s="1">
        <v>126</v>
      </c>
      <c r="L411" s="1">
        <v>0</v>
      </c>
      <c r="M411" s="1" t="s">
        <v>362</v>
      </c>
      <c r="N411" s="3" t="s">
        <v>363</v>
      </c>
      <c r="O411" s="1" t="str">
        <f>IF(M411="Steam",1,IF(M411="Electric",2,IF(M411="Diesel",4,IF(M411="Diesel-Electric",3,""))))</f>
        <v/>
      </c>
      <c r="Q411" s="1">
        <v>140</v>
      </c>
      <c r="R411" s="1">
        <v>140</v>
      </c>
      <c r="T411" s="1">
        <v>2750</v>
      </c>
      <c r="U411" s="1">
        <f>IF(M411="Wagon",(SQRT(SQRT(T411/27)))*10,IF(T411="","",SQRT(SQRT(T411/27))))</f>
        <v>3.1768172511165385</v>
      </c>
      <c r="V411" s="14">
        <f>IF(I411="","",(H411*SQRT(I411)*U411-(I411*2)+2)*0.985)</f>
        <v>36.087291143326524</v>
      </c>
      <c r="W411" s="14">
        <f>IF(M411="Wagon",5*SQRT(H411),IF(M411="","",SQRT(R411*K411*SQRT(T411))/(26)))</f>
        <v>36.992111026999218</v>
      </c>
      <c r="X411" s="15">
        <f>8/Q411</f>
        <v>5.7142857142857141E-2</v>
      </c>
      <c r="Y411" s="15">
        <f>S411/10/K411</f>
        <v>0</v>
      </c>
    </row>
    <row r="412" spans="2:25" x14ac:dyDescent="0.25">
      <c r="B412" s="1" t="s">
        <v>370</v>
      </c>
      <c r="D412" s="1" t="str">
        <f>IF(B412="","zzz",LEFT(B412,2))</f>
        <v>BR</v>
      </c>
      <c r="E412" s="1" t="s">
        <v>365</v>
      </c>
      <c r="F412" s="1">
        <v>1955</v>
      </c>
      <c r="G412" s="1">
        <v>1981</v>
      </c>
      <c r="H412" s="1">
        <f>IF(F412="","",SQRT(F412-1828))</f>
        <v>11.269427669584644</v>
      </c>
      <c r="I412" s="1">
        <v>2</v>
      </c>
      <c r="K412" s="1">
        <v>56</v>
      </c>
      <c r="L412" s="1">
        <v>129</v>
      </c>
      <c r="M412" s="1" t="s">
        <v>23</v>
      </c>
      <c r="N412" s="1" t="s">
        <v>23</v>
      </c>
      <c r="O412" s="1">
        <f>IF(M412="Steam",1,IF(M412="Electric",2,IF(M412="Diesel",4,IF(M412="Diesel-Electric",3,""))))</f>
        <v>4</v>
      </c>
      <c r="Q412" s="1">
        <v>121</v>
      </c>
      <c r="R412" s="1">
        <v>121</v>
      </c>
      <c r="T412" s="1">
        <v>300</v>
      </c>
      <c r="U412" s="1">
        <f>IF(M412="Wagon",(SQRT(SQRT(T412/27)))*10,IF(T412="","",SQRT(SQRT(T412/27))))</f>
        <v>1.8257418583505538</v>
      </c>
      <c r="V412" s="14">
        <f>IF(I412="","",(H412*SQRT(I412)*U412-(I412*2)+2)*0.985)</f>
        <v>26.691074066871025</v>
      </c>
      <c r="W412" s="14">
        <f>IF(M412="Wagon",5*SQRT(H412),IF(M412="","",SQRT(R412*K412*SQRT(T412))/(26)))</f>
        <v>13.176305764923269</v>
      </c>
      <c r="X412" s="15">
        <f>8/Q412</f>
        <v>6.6115702479338845E-2</v>
      </c>
      <c r="Y412" s="15">
        <f>S412/10/K412</f>
        <v>0</v>
      </c>
    </row>
    <row r="413" spans="2:25" x14ac:dyDescent="0.25">
      <c r="B413" s="1" t="s">
        <v>371</v>
      </c>
      <c r="D413" s="1" t="str">
        <f>IF(B413="","zzz",LEFT(B413,2))</f>
        <v>BR</v>
      </c>
      <c r="E413" s="1" t="s">
        <v>365</v>
      </c>
      <c r="F413" s="1">
        <v>1958</v>
      </c>
      <c r="G413" s="1">
        <v>1968</v>
      </c>
      <c r="H413" s="1">
        <f>IF(F413="","",SQRT(F413-1828))</f>
        <v>11.401754250991379</v>
      </c>
      <c r="I413" s="1">
        <v>1</v>
      </c>
      <c r="J413" s="1">
        <v>3</v>
      </c>
      <c r="K413" s="1">
        <v>30</v>
      </c>
      <c r="L413" s="1">
        <v>48</v>
      </c>
      <c r="M413" s="1" t="s">
        <v>23</v>
      </c>
      <c r="N413" s="1" t="s">
        <v>23</v>
      </c>
      <c r="O413" s="1">
        <f>IF(M413="Steam",1,IF(M413="Electric",2,IF(M413="Diesel",4,IF(M413="Diesel-Electric",3,""))))</f>
        <v>4</v>
      </c>
      <c r="T413" s="1">
        <v>210</v>
      </c>
      <c r="U413" s="1">
        <f>IF(M413="Wagon",(SQRT(SQRT(T413/27)))*10,IF(T413="","",SQRT(SQRT(T413/27))))</f>
        <v>1.6699900464115303</v>
      </c>
      <c r="V413" s="14">
        <f>IF(I413="","",(H413*SQRT(I413)*U413-(I413*2)+2)*0.985)</f>
        <v>18.755203869124166</v>
      </c>
      <c r="W413" s="14">
        <f>IF(M413="Wagon",5*SQRT(H413),IF(M413="","",SQRT(R413*K413*SQRT(T413))/(26)))</f>
        <v>0</v>
      </c>
      <c r="X413" s="15" t="e">
        <f>8/Q413</f>
        <v>#DIV/0!</v>
      </c>
      <c r="Y413" s="15">
        <f>S413/10/K413</f>
        <v>0</v>
      </c>
    </row>
    <row r="414" spans="2:25" x14ac:dyDescent="0.25">
      <c r="B414" s="1" t="s">
        <v>372</v>
      </c>
      <c r="D414" s="1" t="str">
        <f>IF(B414="","zzz",LEFT(B414,2))</f>
        <v>BR</v>
      </c>
      <c r="E414" s="1" t="s">
        <v>365</v>
      </c>
      <c r="F414" s="1">
        <v>1978</v>
      </c>
      <c r="G414" s="1">
        <v>1990</v>
      </c>
      <c r="H414" s="1">
        <f>IF(F414="","",SQRT(F414-1828))</f>
        <v>12.24744871391589</v>
      </c>
      <c r="I414" s="1">
        <v>1</v>
      </c>
      <c r="J414" s="1">
        <v>3</v>
      </c>
      <c r="K414" s="1">
        <v>35</v>
      </c>
      <c r="L414" s="1">
        <v>56</v>
      </c>
      <c r="M414" s="1" t="s">
        <v>23</v>
      </c>
      <c r="N414" s="1" t="s">
        <v>23</v>
      </c>
      <c r="O414" s="1">
        <f>IF(M414="Steam",1,IF(M414="Electric",2,IF(M414="Diesel",4,IF(M414="Diesel-Electric",3,""))))</f>
        <v>4</v>
      </c>
      <c r="T414" s="1">
        <v>300</v>
      </c>
      <c r="U414" s="1">
        <f>IF(M414="Wagon",(SQRT(SQRT(T414/27)))*10,IF(T414="","",SQRT(SQRT(T414/27))))</f>
        <v>1.8257418583505538</v>
      </c>
      <c r="V414" s="14">
        <f>IF(I414="","",(H414*SQRT(I414)*U414-(I414*2)+2)*0.985)</f>
        <v>22.025269578372928</v>
      </c>
      <c r="W414" s="14">
        <f>IF(M414="Wagon",5*SQRT(H414),IF(M414="","",SQRT(R414*K414*SQRT(T414))/(26)))</f>
        <v>0</v>
      </c>
      <c r="X414" s="15" t="e">
        <f>8/Q414</f>
        <v>#DIV/0!</v>
      </c>
      <c r="Y414" s="15">
        <f>S414/10/K414</f>
        <v>0</v>
      </c>
    </row>
    <row r="415" spans="2:25" x14ac:dyDescent="0.25">
      <c r="B415" s="1" t="s">
        <v>375</v>
      </c>
      <c r="C415" s="1" t="s">
        <v>619</v>
      </c>
      <c r="D415" s="1" t="str">
        <f>IF(B415="","zzz",LEFT(B415,2))</f>
        <v>BR</v>
      </c>
      <c r="E415" s="1" t="s">
        <v>365</v>
      </c>
      <c r="F415" s="1">
        <v>1953</v>
      </c>
      <c r="H415" s="1">
        <f>IF(F415="","",SQRT(F415-1828))</f>
        <v>11.180339887498949</v>
      </c>
      <c r="I415" s="1">
        <v>1</v>
      </c>
      <c r="M415" s="1" t="s">
        <v>374</v>
      </c>
      <c r="N415" s="1" t="s">
        <v>374</v>
      </c>
      <c r="O415" s="1">
        <f>IF(M415="Steam",1,IF(M415="Electric",2,IF(M415="Diesel",4,IF(M415="Diesel-Electric",3,""))))</f>
        <v>1</v>
      </c>
      <c r="T415" s="1">
        <v>648</v>
      </c>
      <c r="U415" s="1">
        <f>IF(M415="Wagon",(SQRT(SQRT(T415/27)))*10,IF(T415="","",SQRT(SQRT(T415/27))))</f>
        <v>2.213363839400643</v>
      </c>
      <c r="V415" s="14">
        <f>IF(I415="","",(H415*SQRT(I415)*U415-(I415*2)+2)*0.985)</f>
        <v>24.374967618910844</v>
      </c>
      <c r="W415" s="14">
        <f>IF(M415="Wagon",5*SQRT(H415),IF(M415="","",SQRT(R415*K415*SQRT(T415))/(26)))</f>
        <v>0</v>
      </c>
      <c r="X415" s="15" t="e">
        <f>8/Q415</f>
        <v>#DIV/0!</v>
      </c>
      <c r="Y415" s="15" t="e">
        <f>S415/10/K415</f>
        <v>#DIV/0!</v>
      </c>
    </row>
    <row r="416" spans="2:25" x14ac:dyDescent="0.25">
      <c r="B416" s="1" t="s">
        <v>380</v>
      </c>
      <c r="D416" s="1" t="str">
        <f>IF(B416="","zzz",LEFT(B416,2))</f>
        <v>BU</v>
      </c>
      <c r="E416" s="1" t="s">
        <v>365</v>
      </c>
      <c r="F416" s="1">
        <v>1953</v>
      </c>
      <c r="G416" s="1">
        <v>1962</v>
      </c>
      <c r="H416" s="1">
        <f>IF(F416="","",SQRT(F416-1828))</f>
        <v>11.180339887498949</v>
      </c>
      <c r="I416" s="1">
        <v>3</v>
      </c>
      <c r="K416" s="1">
        <v>76</v>
      </c>
      <c r="L416" s="1">
        <v>190</v>
      </c>
      <c r="M416" s="1" t="s">
        <v>23</v>
      </c>
      <c r="N416" s="1" t="s">
        <v>23</v>
      </c>
      <c r="O416" s="1">
        <f>IF(M416="Steam",1,IF(M416="Electric",2,IF(M416="Diesel",4,IF(M416="Diesel-Electric",3,""))))</f>
        <v>4</v>
      </c>
      <c r="Q416" s="1">
        <v>100</v>
      </c>
      <c r="R416" s="1">
        <v>100</v>
      </c>
      <c r="T416" s="1">
        <v>250</v>
      </c>
      <c r="U416" s="1">
        <f>IF(M416="Wagon",(SQRT(SQRT(T416/27)))*10,IF(T416="","",SQRT(SQRT(T416/27))))</f>
        <v>1.7443918989868425</v>
      </c>
      <c r="V416" s="14">
        <f>IF(I416="","",(H416*SQRT(I416)*U416-(I416*2)+2)*0.985)</f>
        <v>29.333303812123223</v>
      </c>
      <c r="W416" s="14">
        <f>IF(M416="Wagon",5*SQRT(H416),IF(M416="","",SQRT(R416*K416*SQRT(T416))/(26)))</f>
        <v>13.332710536351994</v>
      </c>
      <c r="X416" s="15">
        <f>8/Q416</f>
        <v>0.08</v>
      </c>
      <c r="Y416" s="15">
        <f>S416/10/K416</f>
        <v>0</v>
      </c>
    </row>
    <row r="417" spans="2:25" x14ac:dyDescent="0.25">
      <c r="B417" s="1" t="s">
        <v>381</v>
      </c>
      <c r="C417" s="1" t="s">
        <v>382</v>
      </c>
      <c r="D417" s="1" t="str">
        <f>IF(B417="","zzz",LEFT(B417,2))</f>
        <v>CL</v>
      </c>
      <c r="E417" s="1" t="s">
        <v>365</v>
      </c>
      <c r="F417" s="1">
        <v>1900</v>
      </c>
      <c r="G417" s="1">
        <v>1940</v>
      </c>
      <c r="H417" s="1">
        <f>IF(F417="","",SQRT(F417-1828))</f>
        <v>8.4852813742385695</v>
      </c>
      <c r="I417" s="1">
        <v>1</v>
      </c>
      <c r="K417" s="1">
        <v>44</v>
      </c>
      <c r="L417" s="1">
        <v>0</v>
      </c>
      <c r="M417" s="1" t="s">
        <v>86</v>
      </c>
      <c r="N417" s="1" t="s">
        <v>383</v>
      </c>
      <c r="O417" s="1">
        <f>IF(M417="Steam",1,IF(M417="Electric",2,IF(M417="Diesel",4,IF(M417="Diesel-Electric",3,""))))</f>
        <v>2</v>
      </c>
      <c r="T417" s="1">
        <v>468</v>
      </c>
      <c r="U417" s="1">
        <f>IF(M417="Wagon",(SQRT(SQRT(T417/27)))*10,IF(T417="","",SQRT(SQRT(T417/27))))</f>
        <v>2.0404244653826971</v>
      </c>
      <c r="V417" s="14">
        <f>IF(I417="","",(H417*SQRT(I417)*U417-(I417*2)+2)*0.985)</f>
        <v>17.053872075977701</v>
      </c>
      <c r="W417" s="14">
        <f>IF(M417="Wagon",5*SQRT(H417),IF(M417="","",SQRT(R417*K417*SQRT(T417))/(26)))</f>
        <v>0</v>
      </c>
      <c r="X417" s="15" t="e">
        <f>8/Q417</f>
        <v>#DIV/0!</v>
      </c>
      <c r="Y417" s="15">
        <f>S417/10/K417</f>
        <v>0</v>
      </c>
    </row>
    <row r="418" spans="2:25" x14ac:dyDescent="0.25">
      <c r="B418" s="1" t="s">
        <v>384</v>
      </c>
      <c r="C418" s="1" t="s">
        <v>385</v>
      </c>
      <c r="D418" s="1" t="str">
        <f>IF(B418="","zzz",LEFT(B418,2))</f>
        <v>CS</v>
      </c>
      <c r="E418" s="1" t="s">
        <v>365</v>
      </c>
      <c r="F418" s="1">
        <v>1884</v>
      </c>
      <c r="G418" s="1">
        <v>1925</v>
      </c>
      <c r="H418" s="1">
        <f>IF(F418="","",SQRT(F418-1828))</f>
        <v>7.4833147735478827</v>
      </c>
      <c r="I418" s="1">
        <v>1</v>
      </c>
      <c r="M418" s="1" t="s">
        <v>86</v>
      </c>
      <c r="N418" s="1" t="s">
        <v>383</v>
      </c>
      <c r="O418" s="1">
        <f>IF(M418="Steam",1,IF(M418="Electric",2,IF(M418="Diesel",4,IF(M418="Diesel-Electric",3,""))))</f>
        <v>2</v>
      </c>
      <c r="Q418" s="1">
        <v>19</v>
      </c>
      <c r="R418" s="1">
        <v>40</v>
      </c>
      <c r="U418" s="1" t="str">
        <f>IF(M418="Wagon",(SQRT(SQRT(T418/27)))*10,IF(T418="","",SQRT(SQRT(T418/27))))</f>
        <v/>
      </c>
      <c r="V418" s="14" t="e">
        <f>IF(I418="","",(H418*SQRT(I418)*U418-(I418*2)+2)*0.985)</f>
        <v>#VALUE!</v>
      </c>
      <c r="W418" s="14">
        <f>IF(M418="Wagon",5*SQRT(H418),IF(M418="","",SQRT(R418*K418*SQRT(T418))/(26)))</f>
        <v>0</v>
      </c>
      <c r="X418" s="15">
        <f>8/Q418</f>
        <v>0.42105263157894735</v>
      </c>
      <c r="Y418" s="15" t="e">
        <f>S418/10/K418</f>
        <v>#DIV/0!</v>
      </c>
    </row>
    <row r="419" spans="2:25" x14ac:dyDescent="0.25">
      <c r="B419" s="1" t="s">
        <v>386</v>
      </c>
      <c r="C419" s="1" t="s">
        <v>387</v>
      </c>
      <c r="D419" s="1" t="str">
        <f>IF(B419="","zzz",LEFT(B419,2))</f>
        <v>Di</v>
      </c>
      <c r="E419" s="1" t="s">
        <v>365</v>
      </c>
      <c r="F419" s="1">
        <v>1903</v>
      </c>
      <c r="G419" s="1">
        <v>1925</v>
      </c>
      <c r="H419" s="1">
        <f>IF(F419="","",SQRT(F419-1828))</f>
        <v>8.6602540378443873</v>
      </c>
      <c r="I419" s="1">
        <v>7</v>
      </c>
      <c r="K419" s="1">
        <v>224</v>
      </c>
      <c r="L419" s="1">
        <v>308</v>
      </c>
      <c r="M419" s="1" t="s">
        <v>86</v>
      </c>
      <c r="N419" s="1" t="s">
        <v>383</v>
      </c>
      <c r="O419" s="1">
        <f>IF(M419="Steam",1,IF(M419="Electric",2,IF(M419="Diesel",4,IF(M419="Diesel-Electric",3,""))))</f>
        <v>2</v>
      </c>
      <c r="T419" s="1">
        <v>360</v>
      </c>
      <c r="U419" s="1">
        <f>IF(M419="Wagon",(SQRT(SQRT(T419/27)))*10,IF(T419="","",SQRT(SQRT(T419/27))))</f>
        <v>1.9108855844087336</v>
      </c>
      <c r="V419" s="14">
        <f>IF(I419="","",(H419*SQRT(I419)*U419-(I419*2)+2)*0.985)</f>
        <v>31.307130837143273</v>
      </c>
      <c r="W419" s="14">
        <f>IF(M419="Wagon",5*SQRT(H419),IF(M419="","",SQRT(R419*K419*SQRT(T419))/(26)))</f>
        <v>0</v>
      </c>
      <c r="X419" s="15" t="e">
        <f>8/Q419</f>
        <v>#DIV/0!</v>
      </c>
      <c r="Y419" s="15">
        <f>S419/10/K419</f>
        <v>0</v>
      </c>
    </row>
    <row r="420" spans="2:25" x14ac:dyDescent="0.25">
      <c r="B420" s="1" t="s">
        <v>388</v>
      </c>
      <c r="C420" s="1" t="s">
        <v>389</v>
      </c>
      <c r="D420" s="1" t="str">
        <f>IF(B420="","zzz",LEFT(B420,2))</f>
        <v>Di</v>
      </c>
      <c r="E420" s="1" t="s">
        <v>365</v>
      </c>
      <c r="F420" s="1">
        <v>1905</v>
      </c>
      <c r="G420" s="1">
        <v>1940</v>
      </c>
      <c r="H420" s="1">
        <f>IF(F420="","",SQRT(F420-1828))</f>
        <v>8.7749643873921226</v>
      </c>
      <c r="I420" s="1">
        <v>7</v>
      </c>
      <c r="K420" s="1">
        <v>224</v>
      </c>
      <c r="L420" s="1">
        <v>308</v>
      </c>
      <c r="M420" s="1" t="s">
        <v>86</v>
      </c>
      <c r="N420" s="1" t="s">
        <v>383</v>
      </c>
      <c r="O420" s="1">
        <f>IF(M420="Steam",1,IF(M420="Electric",2,IF(M420="Diesel",4,IF(M420="Diesel-Electric",3,""))))</f>
        <v>2</v>
      </c>
      <c r="T420" s="1">
        <v>360</v>
      </c>
      <c r="U420" s="1">
        <f>IF(M420="Wagon",(SQRT(SQRT(T420/27)))*10,IF(T420="","",SQRT(SQRT(T420/27))))</f>
        <v>1.9108855844087336</v>
      </c>
      <c r="V420" s="14">
        <f>IF(I420="","",(H420*SQRT(I420)*U420-(I420*2)+2)*0.985)</f>
        <v>31.878376002897213</v>
      </c>
      <c r="W420" s="14">
        <f>IF(M420="Wagon",5*SQRT(H420),IF(M420="","",SQRT(R420*K420*SQRT(T420))/(26)))</f>
        <v>0</v>
      </c>
      <c r="X420" s="15" t="e">
        <f>8/Q420</f>
        <v>#DIV/0!</v>
      </c>
      <c r="Y420" s="15">
        <f>S420/10/K420</f>
        <v>0</v>
      </c>
    </row>
    <row r="421" spans="2:25" x14ac:dyDescent="0.25">
      <c r="B421" s="1" t="s">
        <v>390</v>
      </c>
      <c r="C421" s="1" t="s">
        <v>391</v>
      </c>
      <c r="D421" s="1" t="str">
        <f>IF(B421="","zzz",LEFT(B421,2))</f>
        <v>Di</v>
      </c>
      <c r="E421" s="1" t="s">
        <v>365</v>
      </c>
      <c r="F421" s="1">
        <v>1911</v>
      </c>
      <c r="G421" s="1">
        <v>1958</v>
      </c>
      <c r="H421" s="1">
        <f>IF(F421="","",SQRT(F421-1828))</f>
        <v>9.1104335791442992</v>
      </c>
      <c r="I421" s="1">
        <v>1</v>
      </c>
      <c r="K421" s="1">
        <v>34</v>
      </c>
      <c r="L421" s="1">
        <v>48</v>
      </c>
      <c r="M421" s="1" t="s">
        <v>86</v>
      </c>
      <c r="N421" s="1" t="s">
        <v>383</v>
      </c>
      <c r="O421" s="1">
        <f>IF(M421="Steam",1,IF(M421="Electric",2,IF(M421="Diesel",4,IF(M421="Diesel-Electric",3,""))))</f>
        <v>2</v>
      </c>
      <c r="T421" s="1">
        <v>120</v>
      </c>
      <c r="U421" s="1">
        <f>IF(M421="Wagon",(SQRT(SQRT(T421/27)))*10,IF(T421="","",SQRT(SQRT(T421/27))))</f>
        <v>1.4519590582309543</v>
      </c>
      <c r="V421" s="14">
        <f>IF(I421="","",(H421*SQRT(I421)*U421-(I421*2)+2)*0.985)</f>
        <v>13.029556911255268</v>
      </c>
      <c r="W421" s="14">
        <f>IF(M421="Wagon",5*SQRT(H421),IF(M421="","",SQRT(R421*K421*SQRT(T421))/(26)))</f>
        <v>0</v>
      </c>
      <c r="X421" s="15" t="e">
        <f>8/Q421</f>
        <v>#DIV/0!</v>
      </c>
      <c r="Y421" s="15">
        <f>S421/10/K421</f>
        <v>0</v>
      </c>
    </row>
    <row r="422" spans="2:25" x14ac:dyDescent="0.25">
      <c r="B422" s="1" t="s">
        <v>392</v>
      </c>
      <c r="C422" s="1" t="s">
        <v>393</v>
      </c>
      <c r="D422" s="1" t="str">
        <f>IF(B422="","zzz",LEFT(B422,2))</f>
        <v>Di</v>
      </c>
      <c r="E422" s="1" t="s">
        <v>365</v>
      </c>
      <c r="F422" s="1">
        <v>1912</v>
      </c>
      <c r="G422" s="1">
        <v>1958</v>
      </c>
      <c r="H422" s="1">
        <f>IF(F422="","",SQRT(F422-1828))</f>
        <v>9.1651513899116797</v>
      </c>
      <c r="I422" s="1">
        <v>1</v>
      </c>
      <c r="K422" s="1">
        <v>34</v>
      </c>
      <c r="L422" s="1">
        <v>48</v>
      </c>
      <c r="M422" s="1" t="s">
        <v>86</v>
      </c>
      <c r="N422" s="1" t="s">
        <v>383</v>
      </c>
      <c r="O422" s="1">
        <f>IF(M422="Steam",1,IF(M422="Electric",2,IF(M422="Diesel",4,IF(M422="Diesel-Electric",3,""))))</f>
        <v>2</v>
      </c>
      <c r="T422" s="1">
        <v>120</v>
      </c>
      <c r="U422" s="1">
        <f>IF(M422="Wagon",(SQRT(SQRT(T422/27)))*10,IF(T422="","",SQRT(SQRT(T422/27))))</f>
        <v>1.4519590582309543</v>
      </c>
      <c r="V422" s="14">
        <f>IF(I422="","",(H422*SQRT(I422)*U422-(I422*2)+2)*0.985)</f>
        <v>13.107813211930679</v>
      </c>
      <c r="W422" s="14">
        <f>IF(M422="Wagon",5*SQRT(H422),IF(M422="","",SQRT(R422*K422*SQRT(T422))/(26)))</f>
        <v>0</v>
      </c>
      <c r="X422" s="15" t="e">
        <f>8/Q422</f>
        <v>#DIV/0!</v>
      </c>
      <c r="Y422" s="15">
        <f>S422/10/K422</f>
        <v>0</v>
      </c>
    </row>
    <row r="423" spans="2:25" x14ac:dyDescent="0.25">
      <c r="B423" s="1" t="s">
        <v>394</v>
      </c>
      <c r="C423" s="1" t="s">
        <v>395</v>
      </c>
      <c r="D423" s="1" t="str">
        <f>IF(B423="","zzz",LEFT(B423,2))</f>
        <v>Di</v>
      </c>
      <c r="E423" s="1" t="s">
        <v>365</v>
      </c>
      <c r="F423" s="1">
        <v>1914</v>
      </c>
      <c r="G423" s="1">
        <v>1958</v>
      </c>
      <c r="H423" s="1">
        <f>IF(F423="","",SQRT(F423-1828))</f>
        <v>9.2736184954957039</v>
      </c>
      <c r="I423" s="1">
        <v>1</v>
      </c>
      <c r="K423" s="1">
        <v>34</v>
      </c>
      <c r="L423" s="1">
        <v>48</v>
      </c>
      <c r="M423" s="1" t="s">
        <v>86</v>
      </c>
      <c r="N423" s="1" t="s">
        <v>383</v>
      </c>
      <c r="O423" s="1">
        <f>IF(M423="Steam",1,IF(M423="Electric",2,IF(M423="Diesel",4,IF(M423="Diesel-Electric",3,""))))</f>
        <v>2</v>
      </c>
      <c r="T423" s="1">
        <v>120</v>
      </c>
      <c r="U423" s="1">
        <f>IF(M423="Wagon",(SQRT(SQRT(T423/27)))*10,IF(T423="","",SQRT(SQRT(T423/27))))</f>
        <v>1.4519590582309543</v>
      </c>
      <c r="V423" s="14">
        <f>IF(I423="","",(H423*SQRT(I423)*U423-(I423*2)+2)*0.985)</f>
        <v>13.262940661456405</v>
      </c>
      <c r="W423" s="14">
        <f>IF(M423="Wagon",5*SQRT(H423),IF(M423="","",SQRT(R423*K423*SQRT(T423))/(26)))</f>
        <v>0</v>
      </c>
      <c r="X423" s="15" t="e">
        <f>8/Q423</f>
        <v>#DIV/0!</v>
      </c>
      <c r="Y423" s="15">
        <f>S423/10/K423</f>
        <v>0</v>
      </c>
    </row>
    <row r="424" spans="2:25" x14ac:dyDescent="0.25">
      <c r="B424" s="1" t="s">
        <v>396</v>
      </c>
      <c r="C424" s="1" t="s">
        <v>397</v>
      </c>
      <c r="D424" s="1" t="str">
        <f>IF(B424="","zzz",LEFT(B424,2))</f>
        <v>Di</v>
      </c>
      <c r="E424" s="1" t="s">
        <v>365</v>
      </c>
      <c r="F424" s="1">
        <v>1905</v>
      </c>
      <c r="G424" s="1">
        <v>1939</v>
      </c>
      <c r="H424" s="1">
        <f>IF(F424="","",SQRT(F424-1828))</f>
        <v>8.7749643873921226</v>
      </c>
      <c r="I424" s="1">
        <v>1</v>
      </c>
      <c r="K424" s="1">
        <v>54</v>
      </c>
      <c r="L424" s="1">
        <v>0</v>
      </c>
      <c r="M424" s="1" t="s">
        <v>86</v>
      </c>
      <c r="N424" s="1" t="s">
        <v>383</v>
      </c>
      <c r="O424" s="1">
        <f>IF(M424="Steam",1,IF(M424="Electric",2,IF(M424="Diesel",4,IF(M424="Diesel-Electric",3,""))))</f>
        <v>2</v>
      </c>
      <c r="T424" s="1">
        <v>800</v>
      </c>
      <c r="U424" s="1">
        <f>IF(M424="Wagon",(SQRT(SQRT(T424/27)))*10,IF(T424="","",SQRT(SQRT(T424/27))))</f>
        <v>2.333090341053722</v>
      </c>
      <c r="V424" s="14">
        <f>IF(I424="","",(H424*SQRT(I424)*U424-(I424*2)+2)*0.985)</f>
        <v>20.165692885485228</v>
      </c>
      <c r="W424" s="14">
        <f>IF(M424="Wagon",5*SQRT(H424),IF(M424="","",SQRT(R424*K424*SQRT(T424))/(26)))</f>
        <v>0</v>
      </c>
      <c r="X424" s="15" t="e">
        <f>8/Q424</f>
        <v>#DIV/0!</v>
      </c>
      <c r="Y424" s="15">
        <f>S424/10/K424</f>
        <v>0</v>
      </c>
    </row>
    <row r="425" spans="2:25" x14ac:dyDescent="0.25">
      <c r="B425" s="1" t="s">
        <v>398</v>
      </c>
      <c r="C425" s="1" t="s">
        <v>399</v>
      </c>
      <c r="D425" s="1" t="str">
        <f>IF(B425="","zzz",LEFT(B425,2))</f>
        <v>Di</v>
      </c>
      <c r="E425" s="1" t="s">
        <v>365</v>
      </c>
      <c r="F425" s="1">
        <v>1920</v>
      </c>
      <c r="G425" s="1">
        <v>1963</v>
      </c>
      <c r="H425" s="1">
        <f>IF(F425="","",SQRT(F425-1828))</f>
        <v>9.5916630466254382</v>
      </c>
      <c r="I425" s="1">
        <v>5</v>
      </c>
      <c r="K425" s="1">
        <v>155</v>
      </c>
      <c r="L425" s="1">
        <v>220</v>
      </c>
      <c r="M425" s="1" t="s">
        <v>86</v>
      </c>
      <c r="N425" s="1" t="s">
        <v>383</v>
      </c>
      <c r="O425" s="1">
        <f>IF(M425="Steam",1,IF(M425="Electric",2,IF(M425="Diesel",4,IF(M425="Diesel-Electric",3,""))))</f>
        <v>2</v>
      </c>
      <c r="T425" s="1">
        <v>240</v>
      </c>
      <c r="U425" s="1">
        <f>IF(M425="Wagon",(SQRT(SQRT(T425/27)))*10,IF(T425="","",SQRT(SQRT(T425/27))))</f>
        <v>1.726680042740901</v>
      </c>
      <c r="V425" s="14">
        <f>IF(I425="","",(H425*SQRT(I425)*U425-(I425*2)+2)*0.985)</f>
        <v>28.597663751873828</v>
      </c>
      <c r="W425" s="14">
        <f>IF(M425="Wagon",5*SQRT(H425),IF(M425="","",SQRT(R425*K425*SQRT(T425))/(26)))</f>
        <v>0</v>
      </c>
      <c r="X425" s="15" t="e">
        <f>8/Q425</f>
        <v>#DIV/0!</v>
      </c>
      <c r="Y425" s="15">
        <f>S425/10/K425</f>
        <v>0</v>
      </c>
    </row>
    <row r="426" spans="2:25" x14ac:dyDescent="0.25">
      <c r="B426" s="1" t="s">
        <v>400</v>
      </c>
      <c r="C426" s="1" t="s">
        <v>401</v>
      </c>
      <c r="D426" s="1" t="str">
        <f>IF(B426="","zzz",LEFT(B426,2))</f>
        <v>Di</v>
      </c>
      <c r="E426" s="1" t="s">
        <v>365</v>
      </c>
      <c r="F426" s="1">
        <v>1923</v>
      </c>
      <c r="G426" s="1">
        <v>1971</v>
      </c>
      <c r="H426" s="1">
        <f>IF(F426="","",SQRT(F426-1828))</f>
        <v>9.7467943448089631</v>
      </c>
      <c r="I426" s="1">
        <v>1</v>
      </c>
      <c r="K426" s="1">
        <v>34</v>
      </c>
      <c r="L426" s="1">
        <v>44</v>
      </c>
      <c r="M426" s="1" t="s">
        <v>86</v>
      </c>
      <c r="N426" s="1" t="s">
        <v>383</v>
      </c>
      <c r="O426" s="1">
        <f>IF(M426="Steam",1,IF(M426="Electric",2,IF(M426="Diesel",4,IF(M426="Diesel-Electric",3,""))))</f>
        <v>2</v>
      </c>
      <c r="T426" s="1">
        <v>120</v>
      </c>
      <c r="U426" s="1">
        <f>IF(M426="Wagon",(SQRT(SQRT(T426/27)))*10,IF(T426="","",SQRT(SQRT(T426/27))))</f>
        <v>1.4519590582309543</v>
      </c>
      <c r="V426" s="14">
        <f>IF(I426="","",(H426*SQRT(I426)*U426-(I426*2)+2)*0.985)</f>
        <v>13.939667142594718</v>
      </c>
      <c r="W426" s="14">
        <f>IF(M426="Wagon",5*SQRT(H426),IF(M426="","",SQRT(R426*K426*SQRT(T426))/(26)))</f>
        <v>0</v>
      </c>
      <c r="X426" s="15" t="e">
        <f>8/Q426</f>
        <v>#DIV/0!</v>
      </c>
      <c r="Y426" s="15">
        <f>S426/10/K426</f>
        <v>0</v>
      </c>
    </row>
    <row r="427" spans="2:25" x14ac:dyDescent="0.25">
      <c r="B427" s="1" t="s">
        <v>402</v>
      </c>
      <c r="C427" s="1" t="s">
        <v>403</v>
      </c>
      <c r="D427" s="1" t="str">
        <f>IF(B427="","zzz",LEFT(B427,2))</f>
        <v>Di</v>
      </c>
      <c r="E427" s="1" t="s">
        <v>365</v>
      </c>
      <c r="F427" s="1">
        <v>1926</v>
      </c>
      <c r="G427" s="1">
        <v>1946</v>
      </c>
      <c r="H427" s="1">
        <f>IF(F427="","",SQRT(F427-1828))</f>
        <v>9.8994949366116654</v>
      </c>
      <c r="I427" s="1">
        <v>7</v>
      </c>
      <c r="K427" s="1">
        <v>238</v>
      </c>
      <c r="L427" s="1">
        <v>336</v>
      </c>
      <c r="M427" s="1" t="s">
        <v>86</v>
      </c>
      <c r="N427" s="1" t="s">
        <v>383</v>
      </c>
      <c r="O427" s="1">
        <f>IF(M427="Steam",1,IF(M427="Electric",2,IF(M427="Diesel",4,IF(M427="Diesel-Electric",3,""))))</f>
        <v>2</v>
      </c>
      <c r="T427" s="1">
        <v>360</v>
      </c>
      <c r="U427" s="1">
        <f>IF(M427="Wagon",(SQRT(SQRT(T427/27)))*10,IF(T427="","",SQRT(SQRT(T427/27))))</f>
        <v>1.9108855844087336</v>
      </c>
      <c r="V427" s="14">
        <f>IF(I427="","",(H427*SQRT(I427)*U427-(I427*2)+2)*0.985)</f>
        <v>37.478416823250249</v>
      </c>
      <c r="W427" s="14">
        <f>IF(M427="Wagon",5*SQRT(H427),IF(M427="","",SQRT(R427*K427*SQRT(T427))/(26)))</f>
        <v>0</v>
      </c>
      <c r="X427" s="15" t="e">
        <f>8/Q427</f>
        <v>#DIV/0!</v>
      </c>
      <c r="Y427" s="15">
        <f>S427/10/K427</f>
        <v>0</v>
      </c>
    </row>
    <row r="428" spans="2:25" x14ac:dyDescent="0.25">
      <c r="B428" s="1" t="s">
        <v>404</v>
      </c>
      <c r="C428" s="1" t="s">
        <v>405</v>
      </c>
      <c r="D428" s="1" t="str">
        <f>IF(B428="","zzz",LEFT(B428,2))</f>
        <v>Di</v>
      </c>
      <c r="E428" s="1" t="s">
        <v>365</v>
      </c>
      <c r="F428" s="1">
        <v>1927</v>
      </c>
      <c r="G428" s="1">
        <v>1937</v>
      </c>
      <c r="H428" s="1">
        <f>IF(F428="","",SQRT(F428-1828))</f>
        <v>9.9498743710661994</v>
      </c>
      <c r="I428" s="1">
        <v>1</v>
      </c>
      <c r="K428" s="1">
        <v>34</v>
      </c>
      <c r="L428" s="1">
        <v>42</v>
      </c>
      <c r="M428" s="1" t="s">
        <v>86</v>
      </c>
      <c r="N428" s="1" t="s">
        <v>383</v>
      </c>
      <c r="O428" s="1">
        <f>IF(M428="Steam",1,IF(M428="Electric",2,IF(M428="Diesel",4,IF(M428="Diesel-Electric",3,""))))</f>
        <v>2</v>
      </c>
      <c r="T428" s="1">
        <v>120</v>
      </c>
      <c r="U428" s="1">
        <f>IF(M428="Wagon",(SQRT(SQRT(T428/27)))*10,IF(T428="","",SQRT(SQRT(T428/27))))</f>
        <v>1.4519590582309543</v>
      </c>
      <c r="V428" s="14">
        <f>IF(I428="","",(H428*SQRT(I428)*U428-(I428*2)+2)*0.985)</f>
        <v>14.230108068009644</v>
      </c>
      <c r="W428" s="14">
        <f>IF(M428="Wagon",5*SQRT(H428),IF(M428="","",SQRT(R428*K428*SQRT(T428))/(26)))</f>
        <v>0</v>
      </c>
      <c r="X428" s="15" t="e">
        <f>8/Q428</f>
        <v>#DIV/0!</v>
      </c>
      <c r="Y428" s="15">
        <f>S428/10/K428</f>
        <v>0</v>
      </c>
    </row>
    <row r="429" spans="2:25" x14ac:dyDescent="0.25">
      <c r="B429" s="1" t="s">
        <v>406</v>
      </c>
      <c r="C429" s="1" t="s">
        <v>407</v>
      </c>
      <c r="D429" s="1" t="str">
        <f>IF(B429="","zzz",LEFT(B429,2))</f>
        <v>Di</v>
      </c>
      <c r="E429" s="1" t="s">
        <v>365</v>
      </c>
      <c r="F429" s="1">
        <v>1931</v>
      </c>
      <c r="G429" s="1">
        <v>1937</v>
      </c>
      <c r="H429" s="1">
        <f>IF(F429="","",SQRT(F429-1828))</f>
        <v>10.148891565092219</v>
      </c>
      <c r="I429" s="1">
        <v>1</v>
      </c>
      <c r="K429" s="1">
        <v>35</v>
      </c>
      <c r="L429" s="1">
        <v>42</v>
      </c>
      <c r="M429" s="1" t="s">
        <v>86</v>
      </c>
      <c r="N429" s="1" t="s">
        <v>383</v>
      </c>
      <c r="O429" s="1">
        <f>IF(M429="Steam",1,IF(M429="Electric",2,IF(M429="Diesel",4,IF(M429="Diesel-Electric",3,""))))</f>
        <v>2</v>
      </c>
      <c r="T429" s="1">
        <v>120</v>
      </c>
      <c r="U429" s="1">
        <f>IF(M429="Wagon",(SQRT(SQRT(T429/27)))*10,IF(T429="","",SQRT(SQRT(T429/27))))</f>
        <v>1.4519590582309543</v>
      </c>
      <c r="V429" s="14">
        <f>IF(I429="","",(H429*SQRT(I429)*U429-(I429*2)+2)*0.985)</f>
        <v>14.514738413355284</v>
      </c>
      <c r="W429" s="14">
        <f>IF(M429="Wagon",5*SQRT(H429),IF(M429="","",SQRT(R429*K429*SQRT(T429))/(26)))</f>
        <v>0</v>
      </c>
      <c r="X429" s="15" t="e">
        <f>8/Q429</f>
        <v>#DIV/0!</v>
      </c>
      <c r="Y429" s="15">
        <f>S429/10/K429</f>
        <v>0</v>
      </c>
    </row>
    <row r="430" spans="2:25" x14ac:dyDescent="0.25">
      <c r="B430" s="1" t="s">
        <v>408</v>
      </c>
      <c r="C430" s="1" t="s">
        <v>409</v>
      </c>
      <c r="D430" s="1" t="str">
        <f>IF(B430="","zzz",LEFT(B430,2))</f>
        <v>Di</v>
      </c>
      <c r="E430" s="1" t="s">
        <v>365</v>
      </c>
      <c r="F430" s="1">
        <v>1871</v>
      </c>
      <c r="G430" s="1">
        <v>1907</v>
      </c>
      <c r="H430" s="1">
        <f>IF(F430="","",SQRT(F430-1828))</f>
        <v>6.5574385243020004</v>
      </c>
      <c r="I430" s="1">
        <v>1</v>
      </c>
      <c r="K430" s="1">
        <v>43</v>
      </c>
      <c r="L430" s="1">
        <v>0</v>
      </c>
      <c r="M430" s="1" t="s">
        <v>374</v>
      </c>
      <c r="N430" s="1" t="s">
        <v>374</v>
      </c>
      <c r="O430" s="1">
        <f>IF(M430="Steam",1,IF(M430="Electric",2,IF(M430="Diesel",4,IF(M430="Diesel-Electric",3,""))))</f>
        <v>1</v>
      </c>
      <c r="T430" s="1">
        <v>330</v>
      </c>
      <c r="U430" s="1">
        <f>IF(M430="Wagon",(SQRT(SQRT(T430/27)))*10,IF(T430="","",SQRT(SQRT(T430/27))))</f>
        <v>1.869767229871276</v>
      </c>
      <c r="V430" s="14">
        <f>IF(I430="","",(H430*SQRT(I430)*U430-(I430*2)+2)*0.985)</f>
        <v>12.076970409665808</v>
      </c>
      <c r="W430" s="14">
        <f>IF(M430="Wagon",5*SQRT(H430),IF(M430="","",SQRT(R430*K430*SQRT(T430))/(26)))</f>
        <v>0</v>
      </c>
      <c r="X430" s="15" t="e">
        <f>8/Q430</f>
        <v>#DIV/0!</v>
      </c>
      <c r="Y430" s="15">
        <f>S430/10/K430</f>
        <v>0</v>
      </c>
    </row>
    <row r="431" spans="2:25" x14ac:dyDescent="0.25">
      <c r="B431" s="1" t="s">
        <v>410</v>
      </c>
      <c r="C431" s="1" t="s">
        <v>411</v>
      </c>
      <c r="D431" s="1" t="str">
        <f>IF(B431="","zzz",LEFT(B431,2))</f>
        <v>DR</v>
      </c>
      <c r="E431" s="1">
        <v>97</v>
      </c>
      <c r="F431" s="1">
        <v>2012</v>
      </c>
      <c r="G431" s="1" t="s">
        <v>32</v>
      </c>
      <c r="H431" s="1">
        <f>IF(F431="","",SQRT(F431-1828))</f>
        <v>13.564659966250536</v>
      </c>
      <c r="I431" s="1">
        <v>1</v>
      </c>
      <c r="K431" s="1">
        <v>24</v>
      </c>
      <c r="L431" s="1">
        <v>0</v>
      </c>
      <c r="M431" s="1" t="s">
        <v>23</v>
      </c>
      <c r="N431" s="1" t="s">
        <v>23</v>
      </c>
      <c r="O431" s="1">
        <f>IF(M431="Steam",1,IF(M431="Electric",2,IF(M431="Diesel",4,IF(M431="Diesel-Electric",3,""))))</f>
        <v>4</v>
      </c>
      <c r="Q431" s="1">
        <v>121</v>
      </c>
      <c r="R431" s="1">
        <v>121</v>
      </c>
      <c r="T431" s="1">
        <v>710</v>
      </c>
      <c r="U431" s="1">
        <f>IF(M431="Wagon",(SQRT(SQRT(T431/27)))*10,IF(T431="","",SQRT(SQRT(T431/27))))</f>
        <v>2.2645068886050446</v>
      </c>
      <c r="V431" s="14">
        <f>IF(I431="","",(H431*SQRT(I431)*U431-(I431*2)+2)*0.985)</f>
        <v>30.256506946132021</v>
      </c>
      <c r="W431" s="14">
        <f>IF(M431="Wagon",5*SQRT(H431),IF(M431="","",SQRT(R431*K431*SQRT(T431))/(26)))</f>
        <v>10.698910271107545</v>
      </c>
      <c r="X431" s="15">
        <f>8/Q431</f>
        <v>6.6115702479338845E-2</v>
      </c>
      <c r="Y431" s="15">
        <f>S431/10/K431</f>
        <v>0</v>
      </c>
    </row>
    <row r="432" spans="2:25" x14ac:dyDescent="0.25">
      <c r="B432" s="1" t="s">
        <v>412</v>
      </c>
      <c r="C432" s="13" t="s">
        <v>413</v>
      </c>
      <c r="D432" s="1" t="str">
        <f>IF(B432="","zzz",LEFT(B432,2))</f>
        <v>DR</v>
      </c>
      <c r="E432" s="1">
        <v>98</v>
      </c>
      <c r="F432" s="1">
        <v>2000</v>
      </c>
      <c r="G432" s="1" t="s">
        <v>32</v>
      </c>
      <c r="H432" s="1">
        <f>IF(F432="","",SQRT(F432-1828))</f>
        <v>13.114877048604001</v>
      </c>
      <c r="I432" s="1">
        <v>1</v>
      </c>
      <c r="K432" s="1">
        <v>24</v>
      </c>
      <c r="L432" s="1">
        <v>0</v>
      </c>
      <c r="M432" s="1" t="s">
        <v>23</v>
      </c>
      <c r="N432" s="1" t="s">
        <v>23</v>
      </c>
      <c r="O432" s="1">
        <f>IF(M432="Steam",1,IF(M432="Electric",2,IF(M432="Diesel",4,IF(M432="Diesel-Electric",3,""))))</f>
        <v>4</v>
      </c>
      <c r="Q432" s="1">
        <v>121</v>
      </c>
      <c r="R432" s="1">
        <v>121</v>
      </c>
      <c r="T432" s="1">
        <v>710</v>
      </c>
      <c r="U432" s="1">
        <f>IF(M432="Wagon",(SQRT(SQRT(T432/27)))*10,IF(T432="","",SQRT(SQRT(T432/27))))</f>
        <v>2.2645068886050446</v>
      </c>
      <c r="V432" s="14">
        <f>IF(I432="","",(H432*SQRT(I432)*U432-(I432*2)+2)*0.985)</f>
        <v>29.253248478475374</v>
      </c>
      <c r="W432" s="14">
        <f>IF(M432="Wagon",5*SQRT(H432),IF(M432="","",SQRT(R432*K432*SQRT(T432))/(26)))</f>
        <v>10.698910271107545</v>
      </c>
      <c r="X432" s="15">
        <f>8/Q432</f>
        <v>6.6115702479338845E-2</v>
      </c>
      <c r="Y432" s="15">
        <f>S432/10/K432</f>
        <v>0</v>
      </c>
    </row>
    <row r="433" spans="1:25" x14ac:dyDescent="0.25">
      <c r="B433" s="1" t="s">
        <v>414</v>
      </c>
      <c r="C433" s="1" t="s">
        <v>415</v>
      </c>
      <c r="D433" s="1" t="str">
        <f>IF(B433="","zzz",LEFT(B433,2))</f>
        <v>DR</v>
      </c>
      <c r="E433" s="1">
        <v>98</v>
      </c>
      <c r="F433" s="1">
        <v>1999</v>
      </c>
      <c r="G433" s="1" t="s">
        <v>32</v>
      </c>
      <c r="H433" s="1">
        <f>IF(F433="","",SQRT(F433-1828))</f>
        <v>13.076696830622021</v>
      </c>
      <c r="I433" s="1">
        <v>2</v>
      </c>
      <c r="K433" s="1">
        <v>50</v>
      </c>
      <c r="L433" s="1" t="s">
        <v>416</v>
      </c>
      <c r="M433" s="6" t="s">
        <v>23</v>
      </c>
      <c r="N433" s="6" t="s">
        <v>23</v>
      </c>
      <c r="O433" s="1">
        <f>IF(M433="Steam",1,IF(M433="Electric",2,IF(M433="Diesel",4,IF(M433="Diesel-Electric",3,""))))</f>
        <v>4</v>
      </c>
      <c r="Q433" s="1">
        <v>121</v>
      </c>
      <c r="R433" s="1">
        <v>121</v>
      </c>
      <c r="T433" s="1">
        <v>710</v>
      </c>
      <c r="U433" s="1">
        <f>IF(M433="Wagon",(SQRT(SQRT(T433/27)))*10,IF(T433="","",SQRT(SQRT(T433/27))))</f>
        <v>2.2645068886050446</v>
      </c>
      <c r="V433" s="14">
        <f>IF(I433="","",(H433*SQRT(I433)*U433-(I433*2)+2)*0.985)</f>
        <v>39.27990281298279</v>
      </c>
      <c r="W433" s="14">
        <f>IF(M433="Wagon",5*SQRT(H433),IF(M433="","",SQRT(R433*K433*SQRT(T433))/(26)))</f>
        <v>15.442546812648983</v>
      </c>
      <c r="X433" s="15">
        <f>8/Q433</f>
        <v>6.6115702479338845E-2</v>
      </c>
      <c r="Y433" s="15">
        <f>S433/10/K433</f>
        <v>0</v>
      </c>
    </row>
    <row r="434" spans="1:25" x14ac:dyDescent="0.25">
      <c r="B434" s="1" t="s">
        <v>417</v>
      </c>
      <c r="C434" s="1" t="s">
        <v>418</v>
      </c>
      <c r="D434" s="1" t="str">
        <f>IF(B434="","zzz",LEFT(B434,2))</f>
        <v>Eu</v>
      </c>
      <c r="E434" s="1">
        <v>9000</v>
      </c>
      <c r="F434" s="1">
        <v>1993</v>
      </c>
      <c r="G434" s="1" t="s">
        <v>32</v>
      </c>
      <c r="H434" s="1">
        <f>IF(F434="","",SQRT(F434-1828))</f>
        <v>12.845232578665129</v>
      </c>
      <c r="I434" s="1">
        <v>1</v>
      </c>
      <c r="K434" s="1">
        <v>132</v>
      </c>
      <c r="L434" s="1">
        <v>0</v>
      </c>
      <c r="M434" s="1" t="s">
        <v>86</v>
      </c>
      <c r="N434" s="5" t="s">
        <v>97</v>
      </c>
      <c r="O434" s="1">
        <f>IF(M434="Steam",1,IF(M434="Electric",2,IF(M434="Diesel",4,IF(M434="Diesel-Electric",3,""))))</f>
        <v>2</v>
      </c>
      <c r="Q434" s="1">
        <v>160</v>
      </c>
      <c r="R434" s="1">
        <v>160</v>
      </c>
      <c r="T434" s="1">
        <v>7500</v>
      </c>
      <c r="U434" s="1">
        <f>IF(M434="Wagon",(SQRT(SQRT(T434/27)))*10,IF(T434="","",SQRT(SQRT(T434/27))))</f>
        <v>4.0824829046386304</v>
      </c>
      <c r="V434" s="14">
        <f>IF(I434="","",(H434*SQRT(I434)*U434-(I434*2)+2)*0.985)</f>
        <v>51.653835772379963</v>
      </c>
      <c r="W434" s="14">
        <f>IF(M434="Wagon",5*SQRT(H434),IF(M434="","",SQRT(R434*K434*SQRT(T434))/(26)))</f>
        <v>52.016236268036636</v>
      </c>
      <c r="X434" s="15">
        <f>8/Q434</f>
        <v>0.05</v>
      </c>
      <c r="Y434" s="15">
        <f>S434/10/K434</f>
        <v>0</v>
      </c>
    </row>
    <row r="435" spans="1:25" x14ac:dyDescent="0.25">
      <c r="B435" s="1" t="s">
        <v>419</v>
      </c>
      <c r="C435" s="1" t="s">
        <v>420</v>
      </c>
      <c r="D435" s="1" t="str">
        <f>IF(B435="","zzz",LEFT(B435,2))</f>
        <v>Eu</v>
      </c>
      <c r="E435" s="1">
        <v>9000</v>
      </c>
      <c r="F435" s="1">
        <v>2001</v>
      </c>
      <c r="G435" s="1" t="s">
        <v>32</v>
      </c>
      <c r="H435" s="1">
        <f>IF(F435="","",SQRT(F435-1828))</f>
        <v>13.152946437965905</v>
      </c>
      <c r="I435" s="1">
        <v>1</v>
      </c>
      <c r="K435" s="1">
        <v>132</v>
      </c>
      <c r="L435" s="1">
        <v>0</v>
      </c>
      <c r="M435" s="1" t="s">
        <v>86</v>
      </c>
      <c r="N435" s="5" t="s">
        <v>97</v>
      </c>
      <c r="O435" s="1">
        <f>IF(M435="Steam",1,IF(M435="Electric",2,IF(M435="Diesel",4,IF(M435="Diesel-Electric",3,""))))</f>
        <v>2</v>
      </c>
      <c r="Q435" s="1">
        <v>160</v>
      </c>
      <c r="R435" s="1">
        <v>160</v>
      </c>
      <c r="T435" s="1">
        <v>9400</v>
      </c>
      <c r="U435" s="1">
        <f>IF(M435="Wagon",(SQRT(SQRT(T435/27)))*10,IF(T435="","",SQRT(SQRT(T435/27))))</f>
        <v>4.3195750335918035</v>
      </c>
      <c r="V435" s="14">
        <f>IF(I435="","",(H435*SQRT(I435)*U435-(I435*2)+2)*0.985)</f>
        <v>55.962911965833648</v>
      </c>
      <c r="W435" s="14">
        <f>IF(M435="Wagon",5*SQRT(H435),IF(M435="","",SQRT(R435*K435*SQRT(T435))/(26)))</f>
        <v>55.037103834415767</v>
      </c>
      <c r="X435" s="15">
        <f>8/Q435</f>
        <v>0.05</v>
      </c>
      <c r="Y435" s="15">
        <f>S435/10/K435</f>
        <v>0</v>
      </c>
    </row>
    <row r="436" spans="1:25" x14ac:dyDescent="0.25">
      <c r="B436" s="1" t="s">
        <v>738</v>
      </c>
      <c r="C436" s="1" t="s">
        <v>739</v>
      </c>
      <c r="D436" s="1" t="str">
        <f>IF(B436="","zzz",LEFT(B436,2))</f>
        <v>GC</v>
      </c>
      <c r="E436" s="1" t="s">
        <v>365</v>
      </c>
      <c r="N436" s="5"/>
      <c r="V436" s="14"/>
      <c r="W436" s="14"/>
      <c r="X436" s="15"/>
      <c r="Y436" s="15"/>
    </row>
    <row r="437" spans="1:25" x14ac:dyDescent="0.25">
      <c r="B437" s="1" t="s">
        <v>421</v>
      </c>
      <c r="C437" s="1" t="s">
        <v>422</v>
      </c>
      <c r="D437" s="1" t="str">
        <f>IF(B437="","zzz",LEFT(B437,2))</f>
        <v>GN</v>
      </c>
      <c r="E437" s="1" t="s">
        <v>365</v>
      </c>
      <c r="F437" s="1">
        <v>1904</v>
      </c>
      <c r="G437" s="1">
        <v>1939</v>
      </c>
      <c r="H437" s="1">
        <f>IF(F437="","",SQRT(F437-1828))</f>
        <v>8.717797887081348</v>
      </c>
      <c r="I437" s="1">
        <v>7</v>
      </c>
      <c r="K437" s="1">
        <v>182</v>
      </c>
      <c r="L437" s="1">
        <v>284</v>
      </c>
      <c r="M437" s="1" t="s">
        <v>86</v>
      </c>
      <c r="N437" s="1" t="s">
        <v>383</v>
      </c>
      <c r="O437" s="1">
        <f>IF(M437="Steam",1,IF(M437="Electric",2,IF(M437="Diesel",4,IF(M437="Diesel-Electric",3,""))))</f>
        <v>2</v>
      </c>
      <c r="T437" s="1">
        <v>400</v>
      </c>
      <c r="U437" s="1">
        <f>IF(M437="Wagon",(SQRT(SQRT(T437/27)))*10,IF(T437="","",SQRT(SQRT(T437/27))))</f>
        <v>1.9618873042551412</v>
      </c>
      <c r="V437" s="14">
        <f>IF(I437="","",(H437*SQRT(I437)*U437-(I437*2)+2)*0.985)</f>
        <v>32.752408635824366</v>
      </c>
      <c r="W437" s="14">
        <f>IF(M437="Wagon",5*SQRT(H437),IF(M437="","",SQRT(R437*K437*SQRT(T437))/(26)))</f>
        <v>0</v>
      </c>
      <c r="X437" s="15" t="e">
        <f>8/Q437</f>
        <v>#DIV/0!</v>
      </c>
      <c r="Y437" s="15">
        <f>S437/10/K437</f>
        <v>0</v>
      </c>
    </row>
    <row r="438" spans="1:25" x14ac:dyDescent="0.25">
      <c r="B438" s="1" t="s">
        <v>425</v>
      </c>
      <c r="D438" s="1" t="str">
        <f>IF(B438="","zzz",LEFT(B438,2))</f>
        <v>GW</v>
      </c>
      <c r="E438" s="1">
        <v>1500</v>
      </c>
      <c r="H438" s="1" t="str">
        <f>IF(F438="","",SQRT(F438-1828))</f>
        <v/>
      </c>
      <c r="M438" s="1" t="s">
        <v>374</v>
      </c>
      <c r="N438" s="1" t="s">
        <v>374</v>
      </c>
      <c r="O438" s="1">
        <f>IF(M438="Steam",1,IF(M438="Electric",2,IF(M438="Diesel",4,IF(M438="Diesel-Electric",3,""))))</f>
        <v>1</v>
      </c>
      <c r="U438" s="1" t="str">
        <f>IF(M438="Wagon",(SQRT(SQRT(T438/27)))*10,IF(T438="","",SQRT(SQRT(T438/27))))</f>
        <v/>
      </c>
      <c r="V438" s="14" t="str">
        <f>IF(I438="","",(H438*SQRT(I438)*U438-(I438*2)+2)*0.985)</f>
        <v/>
      </c>
      <c r="W438" s="14">
        <f>IF(M438="Wagon",5*SQRT(H438),IF(M438="","",SQRT(R438*K438*SQRT(T438))/(26)))</f>
        <v>0</v>
      </c>
      <c r="X438" s="15" t="e">
        <f>8/Q438</f>
        <v>#DIV/0!</v>
      </c>
      <c r="Y438" s="15" t="e">
        <f>S438/10/K438</f>
        <v>#DIV/0!</v>
      </c>
    </row>
    <row r="439" spans="1:25" x14ac:dyDescent="0.25">
      <c r="B439" s="1" t="s">
        <v>426</v>
      </c>
      <c r="D439" s="1" t="str">
        <f>IF(B439="","zzz",LEFT(B439,2))</f>
        <v>GW</v>
      </c>
      <c r="E439" s="1">
        <v>1600</v>
      </c>
      <c r="H439" s="1" t="str">
        <f>IF(F439="","",SQRT(F439-1828))</f>
        <v/>
      </c>
      <c r="M439" s="1" t="s">
        <v>374</v>
      </c>
      <c r="N439" s="1" t="s">
        <v>374</v>
      </c>
      <c r="O439" s="1">
        <f>IF(M439="Steam",1,IF(M439="Electric",2,IF(M439="Diesel",4,IF(M439="Diesel-Electric",3,""))))</f>
        <v>1</v>
      </c>
      <c r="U439" s="1" t="str">
        <f>IF(M439="Wagon",(SQRT(SQRT(T439/27)))*10,IF(T439="","",SQRT(SQRT(T439/27))))</f>
        <v/>
      </c>
      <c r="V439" s="14" t="str">
        <f>IF(I439="","",(H439*SQRT(I439)*U439-(I439*2)+2)*0.985)</f>
        <v/>
      </c>
      <c r="W439" s="14">
        <f>IF(M439="Wagon",5*SQRT(H439),IF(M439="","",SQRT(R439*K439*SQRT(T439))/(26)))</f>
        <v>0</v>
      </c>
      <c r="X439" s="15" t="e">
        <f>8/Q439</f>
        <v>#DIV/0!</v>
      </c>
      <c r="Y439" s="15" t="e">
        <f>S439/10/K439</f>
        <v>#DIV/0!</v>
      </c>
    </row>
    <row r="440" spans="1:25" x14ac:dyDescent="0.25">
      <c r="B440" s="1" t="s">
        <v>427</v>
      </c>
      <c r="D440" s="1" t="str">
        <f>IF(B440="","zzz",LEFT(B440,2))</f>
        <v>GW</v>
      </c>
      <c r="E440" s="1">
        <v>2251</v>
      </c>
      <c r="H440" s="1" t="str">
        <f>IF(F440="","",SQRT(F440-1828))</f>
        <v/>
      </c>
      <c r="M440" s="1" t="s">
        <v>374</v>
      </c>
      <c r="N440" s="1" t="s">
        <v>374</v>
      </c>
      <c r="O440" s="1">
        <f>IF(M440="Steam",1,IF(M440="Electric",2,IF(M440="Diesel",4,IF(M440="Diesel-Electric",3,""))))</f>
        <v>1</v>
      </c>
      <c r="U440" s="1" t="str">
        <f>IF(M440="Wagon",(SQRT(SQRT(T440/27)))*10,IF(T440="","",SQRT(SQRT(T440/27))))</f>
        <v/>
      </c>
      <c r="V440" s="14" t="str">
        <f>IF(I440="","",(H440*SQRT(I440)*U440-(I440*2)+2)*0.985)</f>
        <v/>
      </c>
      <c r="W440" s="14">
        <f>IF(M440="Wagon",5*SQRT(H440),IF(M440="","",SQRT(R440*K440*SQRT(T440))/(26)))</f>
        <v>0</v>
      </c>
      <c r="X440" s="15" t="e">
        <f>8/Q440</f>
        <v>#DIV/0!</v>
      </c>
      <c r="Y440" s="15" t="e">
        <f>S440/10/K440</f>
        <v>#DIV/0!</v>
      </c>
    </row>
    <row r="441" spans="1:25" x14ac:dyDescent="0.25">
      <c r="B441" s="1" t="s">
        <v>428</v>
      </c>
      <c r="D441" s="1" t="str">
        <f>IF(B441="","zzz",LEFT(B441,2))</f>
        <v>GW</v>
      </c>
      <c r="E441" s="1">
        <v>4073</v>
      </c>
      <c r="H441" s="1" t="str">
        <f>IF(F441="","",SQRT(F441-1828))</f>
        <v/>
      </c>
      <c r="M441" s="1" t="s">
        <v>374</v>
      </c>
      <c r="N441" s="1" t="s">
        <v>374</v>
      </c>
      <c r="O441" s="1">
        <f>IF(M441="Steam",1,IF(M441="Electric",2,IF(M441="Diesel",4,IF(M441="Diesel-Electric",3,""))))</f>
        <v>1</v>
      </c>
      <c r="U441" s="1" t="str">
        <f>IF(M441="Wagon",(SQRT(SQRT(T441/27)))*10,IF(T441="","",SQRT(SQRT(T441/27))))</f>
        <v/>
      </c>
      <c r="V441" s="14" t="str">
        <f>IF(I441="","",(H441*SQRT(I441)*U441-(I441*2)+2)*0.985)</f>
        <v/>
      </c>
      <c r="W441" s="14">
        <f>IF(M441="Wagon",5*SQRT(H441),IF(M441="","",SQRT(R441*K441*SQRT(T441))/(26)))</f>
        <v>0</v>
      </c>
      <c r="X441" s="15" t="e">
        <f>8/Q441</f>
        <v>#DIV/0!</v>
      </c>
      <c r="Y441" s="15" t="e">
        <f>S441/10/K441</f>
        <v>#DIV/0!</v>
      </c>
    </row>
    <row r="442" spans="1:25" x14ac:dyDescent="0.25">
      <c r="B442" s="1" t="s">
        <v>429</v>
      </c>
      <c r="D442" s="1" t="str">
        <f>IF(B442="","zzz",LEFT(B442,2))</f>
        <v>GW</v>
      </c>
      <c r="E442" s="1">
        <v>5101</v>
      </c>
      <c r="H442" s="1" t="str">
        <f>IF(F442="","",SQRT(F442-1828))</f>
        <v/>
      </c>
      <c r="M442" s="1" t="s">
        <v>374</v>
      </c>
      <c r="N442" s="1" t="s">
        <v>374</v>
      </c>
      <c r="O442" s="1">
        <f>IF(M442="Steam",1,IF(M442="Electric",2,IF(M442="Diesel",4,IF(M442="Diesel-Electric",3,""))))</f>
        <v>1</v>
      </c>
      <c r="U442" s="1" t="str">
        <f>IF(M442="Wagon",(SQRT(SQRT(T442/27)))*10,IF(T442="","",SQRT(SQRT(T442/27))))</f>
        <v/>
      </c>
      <c r="V442" s="14" t="str">
        <f>IF(I442="","",(H442*SQRT(I442)*U442-(I442*2)+2)*0.985)</f>
        <v/>
      </c>
      <c r="W442" s="14">
        <f>IF(M442="Wagon",5*SQRT(H442),IF(M442="","",SQRT(R442*K442*SQRT(T442))/(26)))</f>
        <v>0</v>
      </c>
      <c r="X442" s="15" t="e">
        <f>8/Q442</f>
        <v>#DIV/0!</v>
      </c>
      <c r="Y442" s="15" t="e">
        <f>S442/10/K442</f>
        <v>#DIV/0!</v>
      </c>
    </row>
    <row r="443" spans="1:25" x14ac:dyDescent="0.25">
      <c r="B443" s="1" t="s">
        <v>430</v>
      </c>
      <c r="D443" s="1" t="str">
        <f>IF(B443="","zzz",LEFT(B443,2))</f>
        <v>GW</v>
      </c>
      <c r="E443" s="1">
        <v>5700</v>
      </c>
      <c r="H443" s="1" t="str">
        <f>IF(F443="","",SQRT(F443-1828))</f>
        <v/>
      </c>
      <c r="M443" s="1" t="s">
        <v>374</v>
      </c>
      <c r="N443" s="1" t="s">
        <v>374</v>
      </c>
      <c r="O443" s="1">
        <f>IF(M443="Steam",1,IF(M443="Electric",2,IF(M443="Diesel",4,IF(M443="Diesel-Electric",3,""))))</f>
        <v>1</v>
      </c>
      <c r="U443" s="1" t="str">
        <f>IF(M443="Wagon",(SQRT(SQRT(T443/27)))*10,IF(T443="","",SQRT(SQRT(T443/27))))</f>
        <v/>
      </c>
      <c r="V443" s="14" t="str">
        <f>IF(I443="","",(H443*SQRT(I443)*U443-(I443*2)+2)*0.985)</f>
        <v/>
      </c>
      <c r="W443" s="14">
        <f>IF(M443="Wagon",5*SQRT(H443),IF(M443="","",SQRT(R443*K443*SQRT(T443))/(26)))</f>
        <v>0</v>
      </c>
      <c r="X443" s="15" t="e">
        <f>8/Q443</f>
        <v>#DIV/0!</v>
      </c>
      <c r="Y443" s="15" t="e">
        <f>S443/10/K443</f>
        <v>#DIV/0!</v>
      </c>
    </row>
    <row r="444" spans="1:25" x14ac:dyDescent="0.25">
      <c r="B444" s="1" t="s">
        <v>431</v>
      </c>
      <c r="D444" s="1" t="str">
        <f>IF(B444="","zzz",LEFT(B444,2))</f>
        <v>GW</v>
      </c>
      <c r="E444" s="1">
        <v>6400</v>
      </c>
      <c r="H444" s="1" t="str">
        <f>IF(F444="","",SQRT(F444-1828))</f>
        <v/>
      </c>
      <c r="M444" s="1" t="s">
        <v>374</v>
      </c>
      <c r="N444" s="1" t="s">
        <v>374</v>
      </c>
      <c r="O444" s="1">
        <f>IF(M444="Steam",1,IF(M444="Electric",2,IF(M444="Diesel",4,IF(M444="Diesel-Electric",3,""))))</f>
        <v>1</v>
      </c>
      <c r="U444" s="1" t="str">
        <f>IF(M444="Wagon",(SQRT(SQRT(T444/27)))*10,IF(T444="","",SQRT(SQRT(T444/27))))</f>
        <v/>
      </c>
      <c r="V444" s="14" t="str">
        <f>IF(I444="","",(H444*SQRT(I444)*U444-(I444*2)+2)*0.985)</f>
        <v/>
      </c>
      <c r="W444" s="14">
        <f>IF(M444="Wagon",5*SQRT(H444),IF(M444="","",SQRT(R444*K444*SQRT(T444))/(26)))</f>
        <v>0</v>
      </c>
      <c r="X444" s="15" t="e">
        <f>8/Q444</f>
        <v>#DIV/0!</v>
      </c>
      <c r="Y444" s="15" t="e">
        <f>S444/10/K444</f>
        <v>#DIV/0!</v>
      </c>
    </row>
    <row r="445" spans="1:25" x14ac:dyDescent="0.25">
      <c r="B445" s="1" t="s">
        <v>432</v>
      </c>
      <c r="D445" s="1" t="str">
        <f>IF(B445="","zzz",LEFT(B445,2))</f>
        <v>GW</v>
      </c>
      <c r="E445" s="1">
        <v>6959</v>
      </c>
      <c r="H445" s="1" t="str">
        <f>IF(F445="","",SQRT(F445-1828))</f>
        <v/>
      </c>
      <c r="M445" s="1" t="s">
        <v>374</v>
      </c>
      <c r="N445" s="1" t="s">
        <v>374</v>
      </c>
      <c r="O445" s="1">
        <f>IF(M445="Steam",1,IF(M445="Electric",2,IF(M445="Diesel",4,IF(M445="Diesel-Electric",3,""))))</f>
        <v>1</v>
      </c>
      <c r="U445" s="1" t="str">
        <f>IF(M445="Wagon",(SQRT(SQRT(T445/27)))*10,IF(T445="","",SQRT(SQRT(T445/27))))</f>
        <v/>
      </c>
      <c r="V445" s="14" t="str">
        <f>IF(I445="","",(H445*SQRT(I445)*U445-(I445*2)+2)*0.985)</f>
        <v/>
      </c>
      <c r="W445" s="14">
        <f>IF(M445="Wagon",5*SQRT(H445),IF(M445="","",SQRT(R445*K445*SQRT(T445))/(26)))</f>
        <v>0</v>
      </c>
      <c r="X445" s="15" t="e">
        <f>8/Q445</f>
        <v>#DIV/0!</v>
      </c>
      <c r="Y445" s="15" t="e">
        <f>S445/10/K445</f>
        <v>#DIV/0!</v>
      </c>
    </row>
    <row r="446" spans="1:25" x14ac:dyDescent="0.25">
      <c r="B446" s="1" t="s">
        <v>433</v>
      </c>
      <c r="D446" s="1" t="str">
        <f>IF(B446="","zzz",LEFT(B446,2))</f>
        <v>GW</v>
      </c>
      <c r="E446" s="1">
        <v>7800</v>
      </c>
      <c r="H446" s="1" t="str">
        <f>IF(F446="","",SQRT(F446-1828))</f>
        <v/>
      </c>
      <c r="M446" s="1" t="s">
        <v>374</v>
      </c>
      <c r="N446" s="1" t="s">
        <v>374</v>
      </c>
      <c r="O446" s="1">
        <f>IF(M446="Steam",1,IF(M446="Electric",2,IF(M446="Diesel",4,IF(M446="Diesel-Electric",3,""))))</f>
        <v>1</v>
      </c>
      <c r="U446" s="1" t="str">
        <f>IF(M446="Wagon",(SQRT(SQRT(T446/27)))*10,IF(T446="","",SQRT(SQRT(T446/27))))</f>
        <v/>
      </c>
      <c r="V446" s="14" t="str">
        <f>IF(I446="","",(H446*SQRT(I446)*U446-(I446*2)+2)*0.985)</f>
        <v/>
      </c>
      <c r="W446" s="14">
        <f>IF(M446="Wagon",5*SQRT(H446),IF(M446="","",SQRT(R446*K446*SQRT(T446))/(26)))</f>
        <v>0</v>
      </c>
      <c r="X446" s="15" t="e">
        <f>8/Q446</f>
        <v>#DIV/0!</v>
      </c>
      <c r="Y446" s="15" t="e">
        <f>S446/10/K446</f>
        <v>#DIV/0!</v>
      </c>
    </row>
    <row r="447" spans="1:25" s="8" customFormat="1" x14ac:dyDescent="0.25">
      <c r="A447" s="19"/>
      <c r="B447" s="1" t="s">
        <v>434</v>
      </c>
      <c r="C447" s="1"/>
      <c r="D447" s="1" t="str">
        <f>IF(B447="","zzz",LEFT(B447,2))</f>
        <v>GW</v>
      </c>
      <c r="E447" s="1">
        <v>9400</v>
      </c>
      <c r="F447" s="1"/>
      <c r="G447" s="1"/>
      <c r="H447" s="1" t="str">
        <f>IF(F447="","",SQRT(F447-1828))</f>
        <v/>
      </c>
      <c r="I447" s="1"/>
      <c r="J447" s="1"/>
      <c r="K447" s="1"/>
      <c r="L447" s="1"/>
      <c r="M447" s="1" t="s">
        <v>374</v>
      </c>
      <c r="N447" s="1" t="s">
        <v>374</v>
      </c>
      <c r="O447" s="1">
        <f>IF(M447="Steam",1,IF(M447="Electric",2,IF(M447="Diesel",4,IF(M447="Diesel-Electric",3,""))))</f>
        <v>1</v>
      </c>
      <c r="P447" s="1"/>
      <c r="Q447" s="1"/>
      <c r="R447" s="1"/>
      <c r="S447" s="1"/>
      <c r="T447" s="1"/>
      <c r="U447" s="1" t="str">
        <f>IF(M447="Wagon",(SQRT(SQRT(T447/27)))*10,IF(T447="","",SQRT(SQRT(T447/27))))</f>
        <v/>
      </c>
      <c r="V447" s="14" t="str">
        <f>IF(I447="","",(H447*SQRT(I447)*U447-(I447*2)+2)*0.985)</f>
        <v/>
      </c>
      <c r="W447" s="14">
        <f>IF(M447="Wagon",5*SQRT(H447),IF(M447="","",SQRT(R447*K447*SQRT(T447))/(26)))</f>
        <v>0</v>
      </c>
      <c r="X447" s="15" t="e">
        <f>8/Q447</f>
        <v>#DIV/0!</v>
      </c>
      <c r="Y447" s="15" t="e">
        <f>S447/10/K447</f>
        <v>#DIV/0!</v>
      </c>
    </row>
    <row r="448" spans="1:25" x14ac:dyDescent="0.25">
      <c r="B448" s="1" t="s">
        <v>435</v>
      </c>
      <c r="D448" s="1" t="str">
        <f>IF(B448="","zzz",LEFT(B448,2))</f>
        <v>GW</v>
      </c>
      <c r="E448" s="1" t="s">
        <v>365</v>
      </c>
      <c r="F448" s="1">
        <v>1934</v>
      </c>
      <c r="G448" s="1">
        <v>1962</v>
      </c>
      <c r="H448" s="1">
        <f>IF(F448="","",SQRT(F448-1828))</f>
        <v>10.295630140987001</v>
      </c>
      <c r="I448" s="1">
        <v>1</v>
      </c>
      <c r="K448" s="1">
        <v>30</v>
      </c>
      <c r="L448" s="1">
        <v>70</v>
      </c>
      <c r="M448" s="1" t="s">
        <v>23</v>
      </c>
      <c r="N448" s="1" t="s">
        <v>23</v>
      </c>
      <c r="O448" s="1">
        <f>IF(M448="Steam",1,IF(M448="Electric",2,IF(M448="Diesel",4,IF(M448="Diesel-Electric",3,""))))</f>
        <v>4</v>
      </c>
      <c r="Q448" s="1">
        <v>113</v>
      </c>
      <c r="R448" s="1">
        <v>113</v>
      </c>
      <c r="T448" s="1">
        <v>260</v>
      </c>
      <c r="U448" s="1">
        <f>IF(M448="Wagon",(SQRT(SQRT(T448/27)))*10,IF(T448="","",SQRT(SQRT(T448/27))))</f>
        <v>1.7615801015482879</v>
      </c>
      <c r="V448" s="14">
        <f>IF(I448="","",(H448*SQRT(I448)*U448-(I448*2)+2)*0.985)</f>
        <v>17.864528531424543</v>
      </c>
      <c r="W448" s="14">
        <f>IF(M448="Wagon",5*SQRT(H448),IF(M448="","",SQRT(R448*K448*SQRT(T448))/(26)))</f>
        <v>8.9922803458707836</v>
      </c>
      <c r="X448" s="15">
        <f>8/Q448</f>
        <v>7.0796460176991149E-2</v>
      </c>
      <c r="Y448" s="15">
        <f>S448/10/K448</f>
        <v>0</v>
      </c>
    </row>
    <row r="449" spans="2:25" x14ac:dyDescent="0.25">
      <c r="B449" s="1" t="s">
        <v>436</v>
      </c>
      <c r="D449" s="1" t="str">
        <f>IF(B449="","zzz",LEFT(B449,2))</f>
        <v>Li</v>
      </c>
      <c r="E449" s="1" t="s">
        <v>365</v>
      </c>
      <c r="F449" s="1">
        <v>1893</v>
      </c>
      <c r="G449" s="1">
        <v>1956</v>
      </c>
      <c r="H449" s="1">
        <f>IF(F449="","",SQRT(F449-1828))</f>
        <v>8.0622577482985491</v>
      </c>
      <c r="I449" s="1">
        <v>2</v>
      </c>
      <c r="L449" s="1">
        <v>120</v>
      </c>
      <c r="M449" s="1" t="s">
        <v>86</v>
      </c>
      <c r="N449" s="1" t="s">
        <v>87</v>
      </c>
      <c r="O449" s="1">
        <f>IF(M449="Steam",1,IF(M449="Electric",2,IF(M449="Diesel",4,IF(M449="Diesel-Electric",3,""))))</f>
        <v>2</v>
      </c>
      <c r="Q449" s="1">
        <v>97</v>
      </c>
      <c r="R449" s="1">
        <v>97</v>
      </c>
      <c r="T449" s="1">
        <v>120</v>
      </c>
      <c r="U449" s="1">
        <f>IF(M449="Wagon",(SQRT(SQRT(T449/27)))*10,IF(T449="","",SQRT(SQRT(T449/27))))</f>
        <v>1.4519590582309543</v>
      </c>
      <c r="V449" s="14">
        <f>IF(I449="","",(H449*SQRT(I449)*U449-(I449*2)+2)*0.985)</f>
        <v>14.336557158983471</v>
      </c>
      <c r="W449" s="14">
        <f>IF(M449="Wagon",5*SQRT(H449),IF(M449="","",SQRT(R449*K449*SQRT(T449))/(26)))</f>
        <v>0</v>
      </c>
      <c r="X449" s="15">
        <f>8/Q449</f>
        <v>8.247422680412371E-2</v>
      </c>
      <c r="Y449" s="15" t="e">
        <f>S449/10/K449</f>
        <v>#DIV/0!</v>
      </c>
    </row>
    <row r="450" spans="2:25" x14ac:dyDescent="0.25">
      <c r="B450" s="1" t="s">
        <v>437</v>
      </c>
      <c r="D450" s="1" t="str">
        <f>IF(B450="","zzz",LEFT(B450,2))</f>
        <v>LM</v>
      </c>
      <c r="E450" s="1" t="s">
        <v>365</v>
      </c>
      <c r="M450" s="1" t="s">
        <v>374</v>
      </c>
      <c r="N450" s="1" t="s">
        <v>374</v>
      </c>
      <c r="O450" s="1">
        <f>IF(M450="Steam",1,IF(M450="Electric",2,IF(M450="Diesel",4,IF(M450="Diesel-Electric",3,""))))</f>
        <v>1</v>
      </c>
      <c r="U450" s="1" t="str">
        <f>IF(M450="Wagon",(SQRT(SQRT(T450/27)))*10,IF(T450="","",SQRT(SQRT(T450/27))))</f>
        <v/>
      </c>
      <c r="V450" s="14" t="str">
        <f>IF(I450="","",(H450*SQRT(I450)*U450-(I450*2)+2)*0.985)</f>
        <v/>
      </c>
      <c r="W450" s="14">
        <f>IF(M450="Wagon",5*SQRT(H450),IF(M450="","",SQRT(R450*K450*SQRT(T450))/(26)))</f>
        <v>0</v>
      </c>
      <c r="X450" s="15" t="e">
        <f>8/Q450</f>
        <v>#DIV/0!</v>
      </c>
      <c r="Y450" s="15" t="e">
        <f>S450/10/K450</f>
        <v>#DIV/0!</v>
      </c>
    </row>
    <row r="451" spans="2:25" x14ac:dyDescent="0.25">
      <c r="B451" s="1" t="s">
        <v>438</v>
      </c>
      <c r="D451" s="1" t="str">
        <f>IF(B451="","zzz",LEFT(B451,2))</f>
        <v>LM</v>
      </c>
      <c r="E451" s="1" t="s">
        <v>365</v>
      </c>
      <c r="M451" s="1" t="s">
        <v>374</v>
      </c>
      <c r="N451" s="1" t="s">
        <v>374</v>
      </c>
      <c r="O451" s="1">
        <f>IF(M451="Steam",1,IF(M451="Electric",2,IF(M451="Diesel",4,IF(M451="Diesel-Electric",3,""))))</f>
        <v>1</v>
      </c>
      <c r="U451" s="1" t="str">
        <f>IF(M451="Wagon",(SQRT(SQRT(T451/27)))*10,IF(T451="","",SQRT(SQRT(T451/27))))</f>
        <v/>
      </c>
      <c r="V451" s="14" t="str">
        <f>IF(I451="","",(H451*SQRT(I451)*U451-(I451*2)+2)*0.985)</f>
        <v/>
      </c>
      <c r="W451" s="14">
        <f>IF(M451="Wagon",5*SQRT(H451),IF(M451="","",SQRT(R451*K451*SQRT(T451))/(26)))</f>
        <v>0</v>
      </c>
      <c r="X451" s="15" t="e">
        <f>8/Q451</f>
        <v>#DIV/0!</v>
      </c>
      <c r="Y451" s="15" t="e">
        <f>S451/10/K451</f>
        <v>#DIV/0!</v>
      </c>
    </row>
    <row r="452" spans="2:25" x14ac:dyDescent="0.25">
      <c r="B452" s="1" t="s">
        <v>439</v>
      </c>
      <c r="D452" s="1" t="str">
        <f>IF(B452="","zzz",LEFT(B452,2))</f>
        <v>LM</v>
      </c>
      <c r="E452" s="1" t="s">
        <v>365</v>
      </c>
      <c r="M452" s="1" t="s">
        <v>374</v>
      </c>
      <c r="N452" s="1" t="s">
        <v>374</v>
      </c>
      <c r="O452" s="1">
        <f>IF(M452="Steam",1,IF(M452="Electric",2,IF(M452="Diesel",4,IF(M452="Diesel-Electric",3,""))))</f>
        <v>1</v>
      </c>
      <c r="U452" s="1" t="str">
        <f>IF(M452="Wagon",(SQRT(SQRT(T452/27)))*10,IF(T452="","",SQRT(SQRT(T452/27))))</f>
        <v/>
      </c>
      <c r="V452" s="14" t="str">
        <f>IF(I452="","",(H452*SQRT(I452)*U452-(I452*2)+2)*0.985)</f>
        <v/>
      </c>
      <c r="W452" s="14">
        <f>IF(M452="Wagon",5*SQRT(H452),IF(M452="","",SQRT(R452*K452*SQRT(T452))/(26)))</f>
        <v>0</v>
      </c>
      <c r="X452" s="15" t="e">
        <f>8/Q452</f>
        <v>#DIV/0!</v>
      </c>
      <c r="Y452" s="15" t="e">
        <f>S452/10/K452</f>
        <v>#DIV/0!</v>
      </c>
    </row>
    <row r="453" spans="2:25" x14ac:dyDescent="0.25">
      <c r="B453" s="1" t="s">
        <v>440</v>
      </c>
      <c r="D453" s="1" t="str">
        <f>IF(B453="","zzz",LEFT(B453,2))</f>
        <v>LM</v>
      </c>
      <c r="E453" s="1" t="s">
        <v>365</v>
      </c>
      <c r="F453" s="1">
        <v>1926</v>
      </c>
      <c r="G453" s="1">
        <v>1964</v>
      </c>
      <c r="H453" s="1">
        <f>IF(F453="","",SQRT(F453-1828))</f>
        <v>9.8994949366116654</v>
      </c>
      <c r="I453" s="1">
        <v>3</v>
      </c>
      <c r="L453" s="1">
        <v>280</v>
      </c>
      <c r="M453" s="1" t="s">
        <v>86</v>
      </c>
      <c r="N453" s="1" t="s">
        <v>87</v>
      </c>
      <c r="O453" s="1">
        <f>IF(M453="Steam",1,IF(M453="Electric",2,IF(M453="Diesel",4,IF(M453="Diesel-Electric",3,""))))</f>
        <v>2</v>
      </c>
      <c r="Q453" s="1">
        <v>110</v>
      </c>
      <c r="R453" s="1">
        <v>110</v>
      </c>
      <c r="T453" s="1">
        <v>1060</v>
      </c>
      <c r="U453" s="1">
        <f>IF(M453="Wagon",(SQRT(SQRT(T453/27)))*10,IF(T453="","",SQRT(SQRT(T453/27))))</f>
        <v>2.5031422190582502</v>
      </c>
      <c r="V453" s="14">
        <f>IF(I453="","",(H453*SQRT(I453)*U453-(I453*2)+2)*0.985)</f>
        <v>38.336149107192313</v>
      </c>
      <c r="W453" s="14">
        <f>IF(M453="Wagon",5*SQRT(H453),IF(M453="","",SQRT(R453*K453*SQRT(T453))/(26)))</f>
        <v>0</v>
      </c>
      <c r="X453" s="15">
        <f>8/Q453</f>
        <v>7.2727272727272724E-2</v>
      </c>
      <c r="Y453" s="15" t="e">
        <f>S453/10/K453</f>
        <v>#DIV/0!</v>
      </c>
    </row>
    <row r="454" spans="2:25" x14ac:dyDescent="0.25">
      <c r="B454" s="1" t="s">
        <v>441</v>
      </c>
      <c r="D454" s="1" t="str">
        <f>IF(B454="","zzz",LEFT(B454,2))</f>
        <v>LM</v>
      </c>
      <c r="E454" s="1" t="s">
        <v>365</v>
      </c>
      <c r="M454" s="1" t="s">
        <v>374</v>
      </c>
      <c r="N454" s="1" t="s">
        <v>374</v>
      </c>
      <c r="O454" s="1">
        <f>IF(M454="Steam",1,IF(M454="Electric",2,IF(M454="Diesel",4,IF(M454="Diesel-Electric",3,""))))</f>
        <v>1</v>
      </c>
      <c r="U454" s="1" t="str">
        <f>IF(M454="Wagon",(SQRT(SQRT(T454/27)))*10,IF(T454="","",SQRT(SQRT(T454/27))))</f>
        <v/>
      </c>
      <c r="V454" s="14" t="str">
        <f>IF(I454="","",(H454*SQRT(I454)*U454-(I454*2)+2)*0.985)</f>
        <v/>
      </c>
      <c r="W454" s="14">
        <f>IF(M454="Wagon",5*SQRT(H454),IF(M454="","",SQRT(R454*K454*SQRT(T454))/(26)))</f>
        <v>0</v>
      </c>
      <c r="X454" s="15" t="e">
        <f>8/Q454</f>
        <v>#DIV/0!</v>
      </c>
      <c r="Y454" s="15" t="e">
        <f>S454/10/K454</f>
        <v>#DIV/0!</v>
      </c>
    </row>
    <row r="455" spans="2:25" x14ac:dyDescent="0.25">
      <c r="B455" s="1" t="s">
        <v>442</v>
      </c>
      <c r="D455" s="1" t="str">
        <f>IF(B455="","zzz",LEFT(B455,2))</f>
        <v>LM</v>
      </c>
      <c r="E455" s="1" t="s">
        <v>365</v>
      </c>
      <c r="M455" s="1" t="s">
        <v>374</v>
      </c>
      <c r="N455" s="1" t="s">
        <v>374</v>
      </c>
      <c r="O455" s="1">
        <f>IF(M455="Steam",1,IF(M455="Electric",2,IF(M455="Diesel",4,IF(M455="Diesel-Electric",3,""))))</f>
        <v>1</v>
      </c>
      <c r="U455" s="1" t="str">
        <f>IF(M455="Wagon",(SQRT(SQRT(T455/27)))*10,IF(T455="","",SQRT(SQRT(T455/27))))</f>
        <v/>
      </c>
      <c r="V455" s="14" t="str">
        <f>IF(I455="","",(H455*SQRT(I455)*U455-(I455*2)+2)*0.985)</f>
        <v/>
      </c>
      <c r="W455" s="14">
        <f>IF(M455="Wagon",5*SQRT(H455),IF(M455="","",SQRT(R455*K455*SQRT(T455))/(26)))</f>
        <v>0</v>
      </c>
      <c r="X455" s="15" t="e">
        <f>8/Q455</f>
        <v>#DIV/0!</v>
      </c>
      <c r="Y455" s="15" t="e">
        <f>S455/10/K455</f>
        <v>#DIV/0!</v>
      </c>
    </row>
    <row r="456" spans="2:25" x14ac:dyDescent="0.25">
      <c r="B456" s="1" t="s">
        <v>443</v>
      </c>
      <c r="D456" s="1" t="str">
        <f>IF(B456="","zzz",LEFT(B456,2))</f>
        <v>LM</v>
      </c>
      <c r="E456" s="1" t="s">
        <v>365</v>
      </c>
      <c r="F456" s="1">
        <v>1938</v>
      </c>
      <c r="G456" s="1">
        <v>1951</v>
      </c>
      <c r="H456" s="1">
        <f>IF(F456="","",SQRT(F456-1828))</f>
        <v>10.488088481701515</v>
      </c>
      <c r="I456" s="1">
        <v>3</v>
      </c>
      <c r="K456" s="1">
        <v>73</v>
      </c>
      <c r="L456" s="1">
        <v>162</v>
      </c>
      <c r="M456" s="1" t="s">
        <v>23</v>
      </c>
      <c r="N456" s="1" t="s">
        <v>23</v>
      </c>
      <c r="O456" s="1">
        <f>IF(M456="Steam",1,IF(M456="Electric",2,IF(M456="Diesel",4,IF(M456="Diesel-Electric",3,""))))</f>
        <v>4</v>
      </c>
      <c r="Q456" s="1">
        <v>121</v>
      </c>
      <c r="R456" s="1">
        <v>121</v>
      </c>
      <c r="T456" s="1">
        <v>750</v>
      </c>
      <c r="U456" s="1">
        <f>IF(M456="Wagon",(SQRT(SQRT(T456/27)))*10,IF(T456="","",SQRT(SQRT(T456/27))))</f>
        <v>2.2957488466614326</v>
      </c>
      <c r="V456" s="14">
        <f>IF(I456="","",(H456*SQRT(I456)*U456-(I456*2)+2)*0.985)</f>
        <v>37.138783618314164</v>
      </c>
      <c r="W456" s="14">
        <f>IF(M456="Wagon",5*SQRT(H456),IF(M456="","",SQRT(R456*K456*SQRT(T456))/(26)))</f>
        <v>18.916730780849605</v>
      </c>
      <c r="X456" s="15">
        <f>8/Q456</f>
        <v>6.6115702479338845E-2</v>
      </c>
      <c r="Y456" s="15">
        <f>S456/10/K456</f>
        <v>0</v>
      </c>
    </row>
    <row r="457" spans="2:25" x14ac:dyDescent="0.25">
      <c r="B457" s="1" t="s">
        <v>444</v>
      </c>
      <c r="D457" s="1" t="str">
        <f>IF(B457="","zzz",LEFT(B457,2))</f>
        <v>LM</v>
      </c>
      <c r="E457" s="1" t="s">
        <v>365</v>
      </c>
      <c r="F457" s="1">
        <v>1927</v>
      </c>
      <c r="H457" s="1">
        <f>IF(F457="","",SQRT(F457-1828))</f>
        <v>9.9498743710661994</v>
      </c>
      <c r="I457" s="1">
        <v>1</v>
      </c>
      <c r="M457" s="1" t="s">
        <v>374</v>
      </c>
      <c r="N457" s="1" t="s">
        <v>374</v>
      </c>
      <c r="O457" s="1">
        <f>IF(M457="Steam",1,IF(M457="Electric",2,IF(M457="Diesel",4,IF(M457="Diesel-Electric",3,""))))</f>
        <v>1</v>
      </c>
      <c r="T457" s="1">
        <v>1566</v>
      </c>
      <c r="U457" s="1">
        <f>IF(M457="Wagon",(SQRT(SQRT(T457/27)))*10,IF(T457="","",SQRT(SQRT(T457/27))))</f>
        <v>2.7596690210718946</v>
      </c>
      <c r="V457" s="14">
        <f>IF(I457="","",(H457*SQRT(I457)*U457-(I457*2)+2)*0.985)</f>
        <v>27.046484664407764</v>
      </c>
      <c r="W457" s="14">
        <f>IF(M457="Wagon",5*SQRT(H457),IF(M457="","",SQRT(R457*K457*SQRT(T457))/(26)))</f>
        <v>0</v>
      </c>
      <c r="X457" s="15" t="e">
        <f>8/Q457</f>
        <v>#DIV/0!</v>
      </c>
      <c r="Y457" s="15" t="e">
        <f>S457/10/K457</f>
        <v>#DIV/0!</v>
      </c>
    </row>
    <row r="458" spans="2:25" x14ac:dyDescent="0.25">
      <c r="B458" s="1" t="s">
        <v>447</v>
      </c>
      <c r="C458" s="1" t="s">
        <v>732</v>
      </c>
      <c r="D458" s="1" t="str">
        <f>IF(B458="","zzz",LEFT(B458,2))</f>
        <v>LN</v>
      </c>
      <c r="E458" s="1" t="s">
        <v>365</v>
      </c>
      <c r="F458" s="1">
        <v>1935</v>
      </c>
      <c r="H458" s="1">
        <f>IF(F458="","",SQRT(F458-1828))</f>
        <v>10.344080432788601</v>
      </c>
      <c r="I458" s="1">
        <v>1</v>
      </c>
      <c r="L458" s="1">
        <v>0</v>
      </c>
      <c r="M458" s="1" t="s">
        <v>374</v>
      </c>
      <c r="N458" s="1" t="s">
        <v>374</v>
      </c>
      <c r="O458" s="1">
        <f>IF(M458="Steam",1,IF(M458="Electric",2,IF(M458="Diesel",4,IF(M458="Diesel-Electric",3,""))))</f>
        <v>1</v>
      </c>
      <c r="T458" s="1">
        <v>1655</v>
      </c>
      <c r="U458" s="1">
        <f>IF(M458="Wagon",(SQRT(SQRT(T458/27)))*10,IF(T458="","",SQRT(SQRT(T458/27))))</f>
        <v>2.7980698926980851</v>
      </c>
      <c r="V458" s="14">
        <f>IF(I458="","",(H458*SQRT(I458)*U458-(I458*2)+2)*0.985)</f>
        <v>28.509308126233666</v>
      </c>
      <c r="W458" s="14">
        <f>IF(M458="Wagon",5*SQRT(H458),IF(M458="","",SQRT(R458*K458*SQRT(T458))/(26)))</f>
        <v>0</v>
      </c>
      <c r="X458" s="15" t="e">
        <f>8/Q458</f>
        <v>#DIV/0!</v>
      </c>
      <c r="Y458" s="15" t="e">
        <f>S458/10/K458</f>
        <v>#DIV/0!</v>
      </c>
    </row>
    <row r="459" spans="2:25" x14ac:dyDescent="0.25">
      <c r="B459" s="1" t="s">
        <v>449</v>
      </c>
      <c r="C459" s="1" t="s">
        <v>450</v>
      </c>
      <c r="D459" s="1" t="str">
        <f>IF(B459="","zzz",LEFT(B459,2))</f>
        <v>LN</v>
      </c>
      <c r="E459" s="1" t="s">
        <v>365</v>
      </c>
      <c r="F459" s="1">
        <v>1846</v>
      </c>
      <c r="H459" s="1">
        <f>IF(F459="","",SQRT(F459-1828))</f>
        <v>4.2426406871192848</v>
      </c>
      <c r="I459" s="1">
        <v>1</v>
      </c>
      <c r="M459" s="6" t="s">
        <v>347</v>
      </c>
      <c r="N459" s="6" t="s">
        <v>347</v>
      </c>
      <c r="O459" s="1" t="str">
        <f>IF(M459="Steam",1,IF(M459="Electric",2,IF(M459="Diesel",4,IF(M459="Diesel-Electric",3,""))))</f>
        <v/>
      </c>
      <c r="T459" s="1">
        <v>1</v>
      </c>
      <c r="U459" s="1">
        <f>IF(M459="Wagon",(SQRT(SQRT(T459/27)))*10,IF(T459="","",SQRT(SQRT(T459/27))))</f>
        <v>4.3869133765083088</v>
      </c>
      <c r="V459" s="14">
        <f>IF(I459="","",(H459*SQRT(I459)*U459-(I459*2)+2)*0.985)</f>
        <v>18.332915724311363</v>
      </c>
      <c r="W459" s="14">
        <f>IF(M459="Wagon",5*SQRT(H459),IF(M459="","",SQRT(R459*K459*SQRT(T459))/(26)))</f>
        <v>10.298835719535589</v>
      </c>
      <c r="X459" s="15" t="e">
        <f>8/Q459</f>
        <v>#DIV/0!</v>
      </c>
      <c r="Y459" s="15" t="e">
        <f>S459/10/K459</f>
        <v>#DIV/0!</v>
      </c>
    </row>
    <row r="460" spans="2:25" x14ac:dyDescent="0.25">
      <c r="B460" s="1" t="s">
        <v>451</v>
      </c>
      <c r="C460" s="1" t="s">
        <v>452</v>
      </c>
      <c r="D460" s="1" t="str">
        <f>IF(B460="","zzz",LEFT(B460,2))</f>
        <v>LN</v>
      </c>
      <c r="E460" s="1" t="s">
        <v>365</v>
      </c>
      <c r="F460" s="1">
        <v>1846</v>
      </c>
      <c r="H460" s="1">
        <f>IF(F460="","",SQRT(F460-1828))</f>
        <v>4.2426406871192848</v>
      </c>
      <c r="I460" s="1">
        <v>1</v>
      </c>
      <c r="M460" s="6" t="s">
        <v>347</v>
      </c>
      <c r="N460" s="6" t="s">
        <v>347</v>
      </c>
      <c r="O460" s="1" t="str">
        <f>IF(M460="Steam",1,IF(M460="Electric",2,IF(M460="Diesel",4,IF(M460="Diesel-Electric",3,""))))</f>
        <v/>
      </c>
      <c r="T460" s="1">
        <v>1</v>
      </c>
      <c r="U460" s="1">
        <f>IF(M460="Wagon",(SQRT(SQRT(T460/27)))*10,IF(T460="","",SQRT(SQRT(T460/27))))</f>
        <v>4.3869133765083088</v>
      </c>
      <c r="V460" s="14">
        <f>IF(I460="","",(H460*SQRT(I460)*U460-(I460*2)+2)*0.985)</f>
        <v>18.332915724311363</v>
      </c>
      <c r="W460" s="14">
        <f>IF(M460="Wagon",5*SQRT(H460),IF(M460="","",SQRT(R460*K460*SQRT(T460))/(26)))</f>
        <v>10.298835719535589</v>
      </c>
      <c r="X460" s="15" t="e">
        <f>8/Q460</f>
        <v>#DIV/0!</v>
      </c>
      <c r="Y460" s="15" t="e">
        <f>S460/10/K460</f>
        <v>#DIV/0!</v>
      </c>
    </row>
    <row r="461" spans="2:25" x14ac:dyDescent="0.25">
      <c r="B461" s="1" t="s">
        <v>453</v>
      </c>
      <c r="D461" s="1" t="str">
        <f>IF(B461="","zzz",LEFT(B461,2))</f>
        <v>LN</v>
      </c>
      <c r="E461" s="1" t="s">
        <v>365</v>
      </c>
      <c r="F461" s="1">
        <v>1914</v>
      </c>
      <c r="G461" s="1">
        <v>1951</v>
      </c>
      <c r="H461" s="1">
        <f>IF(F461="","",SQRT(F461-1828))</f>
        <v>9.2736184954957039</v>
      </c>
      <c r="I461" s="1">
        <v>1</v>
      </c>
      <c r="M461" s="1" t="s">
        <v>86</v>
      </c>
      <c r="N461" s="1" t="s">
        <v>87</v>
      </c>
      <c r="O461" s="1">
        <f>IF(M461="Steam",1,IF(M461="Electric",2,IF(M461="Diesel",4,IF(M461="Diesel-Electric",3,""))))</f>
        <v>2</v>
      </c>
      <c r="U461" s="1" t="str">
        <f>IF(M461="Wagon",(SQRT(SQRT(T461/27)))*10,IF(T461="","",SQRT(SQRT(T461/27))))</f>
        <v/>
      </c>
      <c r="V461" s="14" t="e">
        <f>IF(I461="","",(H461*SQRT(I461)*U461-(I461*2)+2)*0.985)</f>
        <v>#VALUE!</v>
      </c>
      <c r="W461" s="14">
        <f>IF(M461="Wagon",5*SQRT(H461),IF(M461="","",SQRT(R461*K461*SQRT(T461))/(26)))</f>
        <v>0</v>
      </c>
      <c r="X461" s="15" t="e">
        <f>8/Q461</f>
        <v>#DIV/0!</v>
      </c>
      <c r="Y461" s="15" t="e">
        <f>S461/10/K461</f>
        <v>#DIV/0!</v>
      </c>
    </row>
    <row r="462" spans="2:25" x14ac:dyDescent="0.25">
      <c r="B462" s="1" t="s">
        <v>454</v>
      </c>
      <c r="D462" s="1" t="str">
        <f>IF(B462="","zzz",LEFT(B462,2))</f>
        <v>LN</v>
      </c>
      <c r="E462" s="1" t="s">
        <v>365</v>
      </c>
      <c r="F462" s="1">
        <v>1922</v>
      </c>
      <c r="G462" s="1">
        <v>1950</v>
      </c>
      <c r="H462" s="1">
        <f>IF(F462="","",SQRT(F462-1828))</f>
        <v>9.6953597148326587</v>
      </c>
      <c r="I462" s="1">
        <v>1</v>
      </c>
      <c r="M462" s="1" t="s">
        <v>86</v>
      </c>
      <c r="N462" s="1" t="s">
        <v>87</v>
      </c>
      <c r="O462" s="1">
        <f>IF(M462="Steam",1,IF(M462="Electric",2,IF(M462="Diesel",4,IF(M462="Diesel-Electric",3,""))))</f>
        <v>2</v>
      </c>
      <c r="U462" s="1" t="str">
        <f>IF(M462="Wagon",(SQRT(SQRT(T462/27)))*10,IF(T462="","",SQRT(SQRT(T462/27))))</f>
        <v/>
      </c>
      <c r="V462" s="14" t="e">
        <f>IF(I462="","",(H462*SQRT(I462)*U462-(I462*2)+2)*0.985)</f>
        <v>#VALUE!</v>
      </c>
      <c r="W462" s="14">
        <f>IF(M462="Wagon",5*SQRT(H462),IF(M462="","",SQRT(R462*K462*SQRT(T462))/(26)))</f>
        <v>0</v>
      </c>
      <c r="X462" s="15" t="e">
        <f>8/Q462</f>
        <v>#DIV/0!</v>
      </c>
      <c r="Y462" s="15" t="e">
        <f>S462/10/K462</f>
        <v>#DIV/0!</v>
      </c>
    </row>
    <row r="463" spans="2:25" x14ac:dyDescent="0.25">
      <c r="B463" s="1" t="s">
        <v>455</v>
      </c>
      <c r="D463" s="1" t="str">
        <f>IF(B463="","zzz",LEFT(B463,2))</f>
        <v>LN</v>
      </c>
      <c r="E463" s="1" t="s">
        <v>365</v>
      </c>
      <c r="F463" s="1">
        <v>1919</v>
      </c>
      <c r="G463" s="1">
        <v>1964</v>
      </c>
      <c r="H463" s="1">
        <f>IF(F463="","",SQRT(F463-1828))</f>
        <v>9.5393920141694561</v>
      </c>
      <c r="I463" s="1">
        <v>1</v>
      </c>
      <c r="M463" s="1" t="s">
        <v>86</v>
      </c>
      <c r="N463" s="1" t="s">
        <v>87</v>
      </c>
      <c r="O463" s="1">
        <f>IF(M463="Steam",1,IF(M463="Electric",2,IF(M463="Diesel",4,IF(M463="Diesel-Electric",3,""))))</f>
        <v>2</v>
      </c>
      <c r="U463" s="1" t="str">
        <f>IF(M463="Wagon",(SQRT(SQRT(T463/27)))*10,IF(T463="","",SQRT(SQRT(T463/27))))</f>
        <v/>
      </c>
      <c r="V463" s="14" t="e">
        <f>IF(I463="","",(H463*SQRT(I463)*U463-(I463*2)+2)*0.985)</f>
        <v>#VALUE!</v>
      </c>
      <c r="W463" s="14">
        <f>IF(M463="Wagon",5*SQRT(H463),IF(M463="","",SQRT(R463*K463*SQRT(T463))/(26)))</f>
        <v>0</v>
      </c>
      <c r="X463" s="15" t="e">
        <f>8/Q463</f>
        <v>#DIV/0!</v>
      </c>
      <c r="Y463" s="15" t="e">
        <f>S463/10/K463</f>
        <v>#DIV/0!</v>
      </c>
    </row>
    <row r="464" spans="2:25" x14ac:dyDescent="0.25">
      <c r="B464" s="1" t="s">
        <v>456</v>
      </c>
      <c r="D464" s="1" t="str">
        <f>IF(B464="","zzz",LEFT(B464,2))</f>
        <v>LN</v>
      </c>
      <c r="E464" s="1" t="s">
        <v>365</v>
      </c>
      <c r="F464" s="1">
        <v>1937</v>
      </c>
      <c r="G464" s="1">
        <v>1967</v>
      </c>
      <c r="H464" s="1">
        <f>IF(F464="","",SQRT(F464-1828))</f>
        <v>10.440306508910551</v>
      </c>
      <c r="I464" s="1">
        <v>2</v>
      </c>
      <c r="L464" s="1">
        <v>120</v>
      </c>
      <c r="M464" s="1" t="s">
        <v>86</v>
      </c>
      <c r="N464" s="1" t="s">
        <v>87</v>
      </c>
      <c r="O464" s="1">
        <f>IF(M464="Steam",1,IF(M464="Electric",2,IF(M464="Diesel",4,IF(M464="Diesel-Electric",3,""))))</f>
        <v>2</v>
      </c>
      <c r="Q464" s="1">
        <v>110</v>
      </c>
      <c r="R464" s="1">
        <v>110</v>
      </c>
      <c r="T464" s="1">
        <v>308</v>
      </c>
      <c r="U464" s="1">
        <f>IF(M464="Wagon",(SQRT(SQRT(T464/27)))*10,IF(T464="","",SQRT(SQRT(T464/27))))</f>
        <v>1.8377936139458497</v>
      </c>
      <c r="V464" s="14">
        <f>IF(I464="","",(H464*SQRT(I464)*U464-(I464*2)+2)*0.985)</f>
        <v>24.757677068170306</v>
      </c>
      <c r="W464" s="14">
        <f>IF(M464="Wagon",5*SQRT(H464),IF(M464="","",SQRT(R464*K464*SQRT(T464))/(26)))</f>
        <v>0</v>
      </c>
      <c r="X464" s="15">
        <f>8/Q464</f>
        <v>7.2727272727272724E-2</v>
      </c>
      <c r="Y464" s="15" t="e">
        <f>S464/10/K464</f>
        <v>#DIV/0!</v>
      </c>
    </row>
    <row r="465" spans="2:25" x14ac:dyDescent="0.25">
      <c r="B465" s="1" t="s">
        <v>457</v>
      </c>
      <c r="D465" s="1" t="str">
        <f>IF(B465="","zzz",LEFT(B465,2))</f>
        <v>LN</v>
      </c>
      <c r="E465" s="1" t="s">
        <v>365</v>
      </c>
      <c r="F465" s="1">
        <v>1905</v>
      </c>
      <c r="G465" s="1">
        <v>1964</v>
      </c>
      <c r="H465" s="1">
        <f>IF(F465="","",SQRT(F465-1828))</f>
        <v>8.7749643873921226</v>
      </c>
      <c r="I465" s="1">
        <v>1</v>
      </c>
      <c r="M465" s="1" t="s">
        <v>86</v>
      </c>
      <c r="N465" s="1" t="s">
        <v>87</v>
      </c>
      <c r="O465" s="1">
        <f>IF(M465="Steam",1,IF(M465="Electric",2,IF(M465="Diesel",4,IF(M465="Diesel-Electric",3,""))))</f>
        <v>2</v>
      </c>
      <c r="U465" s="1" t="str">
        <f>IF(M465="Wagon",(SQRT(SQRT(T465/27)))*10,IF(T465="","",SQRT(SQRT(T465/27))))</f>
        <v/>
      </c>
      <c r="V465" s="14" t="e">
        <f>IF(I465="","",(H465*SQRT(I465)*U465-(I465*2)+2)*0.985)</f>
        <v>#VALUE!</v>
      </c>
      <c r="W465" s="14">
        <f>IF(M465="Wagon",5*SQRT(H465),IF(M465="","",SQRT(R465*K465*SQRT(T465))/(26)))</f>
        <v>0</v>
      </c>
      <c r="X465" s="15" t="e">
        <f>8/Q465</f>
        <v>#DIV/0!</v>
      </c>
      <c r="Y465" s="15" t="e">
        <f>S465/10/K465</f>
        <v>#DIV/0!</v>
      </c>
    </row>
    <row r="466" spans="2:25" x14ac:dyDescent="0.25">
      <c r="B466" s="1" t="s">
        <v>458</v>
      </c>
      <c r="D466" s="1" t="str">
        <f>IF(B466="","zzz",LEFT(B466,2))</f>
        <v>LN</v>
      </c>
      <c r="E466" s="1" t="s">
        <v>365</v>
      </c>
      <c r="H466" s="1" t="str">
        <f>IF(F466="","",SQRT(F466-1828))</f>
        <v/>
      </c>
      <c r="I466" s="1">
        <v>1</v>
      </c>
      <c r="M466" s="1" t="s">
        <v>374</v>
      </c>
      <c r="N466" s="1" t="s">
        <v>374</v>
      </c>
      <c r="O466" s="1">
        <f>IF(M466="Steam",1,IF(M466="Electric",2,IF(M466="Diesel",4,IF(M466="Diesel-Electric",3,""))))</f>
        <v>1</v>
      </c>
      <c r="U466" s="1" t="str">
        <f>IF(M466="Wagon",(SQRT(SQRT(T466/27)))*10,IF(T466="","",SQRT(SQRT(T466/27))))</f>
        <v/>
      </c>
      <c r="V466" s="14" t="e">
        <f>IF(I466="","",(H466*SQRT(I466)*U466-(I466*2)+2)*0.985)</f>
        <v>#VALUE!</v>
      </c>
      <c r="W466" s="14">
        <f>IF(M466="Wagon",5*SQRT(H466),IF(M466="","",SQRT(R466*K466*SQRT(T466))/(26)))</f>
        <v>0</v>
      </c>
      <c r="X466" s="15" t="e">
        <f>8/Q466</f>
        <v>#DIV/0!</v>
      </c>
      <c r="Y466" s="15" t="e">
        <f>S466/10/K466</f>
        <v>#DIV/0!</v>
      </c>
    </row>
    <row r="467" spans="2:25" x14ac:dyDescent="0.25">
      <c r="B467" s="1" t="s">
        <v>459</v>
      </c>
      <c r="D467" s="1" t="str">
        <f>IF(B467="","zzz",LEFT(B467,2))</f>
        <v>LN</v>
      </c>
      <c r="E467" s="1" t="s">
        <v>365</v>
      </c>
      <c r="H467" s="1" t="str">
        <f>IF(F467="","",SQRT(F467-1828))</f>
        <v/>
      </c>
      <c r="I467" s="1">
        <v>1</v>
      </c>
      <c r="M467" s="1" t="s">
        <v>374</v>
      </c>
      <c r="N467" s="1" t="s">
        <v>374</v>
      </c>
      <c r="O467" s="1">
        <f>IF(M467="Steam",1,IF(M467="Electric",2,IF(M467="Diesel",4,IF(M467="Diesel-Electric",3,""))))</f>
        <v>1</v>
      </c>
      <c r="U467" s="1" t="str">
        <f>IF(M467="Wagon",(SQRT(SQRT(T467/27)))*10,IF(T467="","",SQRT(SQRT(T467/27))))</f>
        <v/>
      </c>
      <c r="V467" s="14" t="e">
        <f>IF(I467="","",(H467*SQRT(I467)*U467-(I467*2)+2)*0.985)</f>
        <v>#VALUE!</v>
      </c>
      <c r="W467" s="14">
        <f>IF(M467="Wagon",5*SQRT(H467),IF(M467="","",SQRT(R467*K467*SQRT(T467))/(26)))</f>
        <v>0</v>
      </c>
      <c r="X467" s="15" t="e">
        <f>8/Q467</f>
        <v>#DIV/0!</v>
      </c>
      <c r="Y467" s="15" t="e">
        <f>S467/10/K467</f>
        <v>#DIV/0!</v>
      </c>
    </row>
    <row r="468" spans="2:25" x14ac:dyDescent="0.25">
      <c r="B468" s="1" t="s">
        <v>460</v>
      </c>
      <c r="C468" s="1" t="s">
        <v>461</v>
      </c>
      <c r="D468" s="1" t="str">
        <f>IF(B468="","zzz",LEFT(B468,2))</f>
        <v>LN</v>
      </c>
      <c r="E468" s="1" t="s">
        <v>365</v>
      </c>
      <c r="F468" s="1">
        <v>1846</v>
      </c>
      <c r="H468" s="1">
        <f>IF(F468="","",SQRT(F468-1828))</f>
        <v>4.2426406871192848</v>
      </c>
      <c r="I468" s="1">
        <v>1</v>
      </c>
      <c r="M468" s="6" t="s">
        <v>347</v>
      </c>
      <c r="N468" s="6" t="s">
        <v>347</v>
      </c>
      <c r="O468" s="1" t="str">
        <f>IF(M468="Steam",1,IF(M468="Electric",2,IF(M468="Diesel",4,IF(M468="Diesel-Electric",3,""))))</f>
        <v/>
      </c>
      <c r="T468" s="1">
        <v>1</v>
      </c>
      <c r="U468" s="1">
        <f>IF(M468="Wagon",(SQRT(SQRT(T468/27)))*10,IF(T468="","",SQRT(SQRT(T468/27))))</f>
        <v>4.3869133765083088</v>
      </c>
      <c r="V468" s="14">
        <f>IF(I468="","",(H468*SQRT(I468)*U468-(I468*2)+2)*0.985)</f>
        <v>18.332915724311363</v>
      </c>
      <c r="W468" s="14">
        <f>IF(M468="Wagon",5*SQRT(H468),IF(M468="","",SQRT(R468*K468*SQRT(T468))/(26)))</f>
        <v>10.298835719535589</v>
      </c>
      <c r="X468" s="15" t="e">
        <f>8/Q468</f>
        <v>#DIV/0!</v>
      </c>
      <c r="Y468" s="15" t="e">
        <f>S468/10/K468</f>
        <v>#DIV/0!</v>
      </c>
    </row>
    <row r="469" spans="2:25" x14ac:dyDescent="0.25">
      <c r="B469" s="1" t="s">
        <v>462</v>
      </c>
      <c r="C469" s="1" t="s">
        <v>463</v>
      </c>
      <c r="D469" s="1" t="str">
        <f>IF(B469="","zzz",LEFT(B469,2))</f>
        <v>LN</v>
      </c>
      <c r="E469" s="1" t="s">
        <v>365</v>
      </c>
      <c r="F469" s="1">
        <v>1846</v>
      </c>
      <c r="H469" s="1">
        <f>IF(F469="","",SQRT(F469-1828))</f>
        <v>4.2426406871192848</v>
      </c>
      <c r="I469" s="1">
        <v>1</v>
      </c>
      <c r="M469" s="6" t="s">
        <v>347</v>
      </c>
      <c r="N469" s="6" t="s">
        <v>347</v>
      </c>
      <c r="O469" s="1" t="str">
        <f>IF(M469="Steam",1,IF(M469="Electric",2,IF(M469="Diesel",4,IF(M469="Diesel-Electric",3,""))))</f>
        <v/>
      </c>
      <c r="T469" s="1">
        <v>1</v>
      </c>
      <c r="U469" s="1">
        <f>IF(M469="Wagon",(SQRT(SQRT(T469/27)))*10,IF(T469="","",SQRT(SQRT(T469/27))))</f>
        <v>4.3869133765083088</v>
      </c>
      <c r="V469" s="14">
        <f>IF(I469="","",(H469*SQRT(I469)*U469-(I469*2)+2)*0.985)</f>
        <v>18.332915724311363</v>
      </c>
      <c r="W469" s="14">
        <f>IF(M469="Wagon",5*SQRT(H469),IF(M469="","",SQRT(R469*K469*SQRT(T469))/(26)))</f>
        <v>10.298835719535589</v>
      </c>
      <c r="X469" s="15" t="e">
        <f>8/Q469</f>
        <v>#DIV/0!</v>
      </c>
      <c r="Y469" s="15" t="e">
        <f>S469/10/K469</f>
        <v>#DIV/0!</v>
      </c>
    </row>
    <row r="470" spans="2:25" x14ac:dyDescent="0.25">
      <c r="B470" s="1" t="s">
        <v>464</v>
      </c>
      <c r="D470" s="1" t="str">
        <f>IF(B470="","zzz",LEFT(B470,2))</f>
        <v>LN</v>
      </c>
      <c r="E470" s="1" t="s">
        <v>365</v>
      </c>
      <c r="F470" s="1">
        <v>1914</v>
      </c>
      <c r="G470" s="1">
        <v>1960</v>
      </c>
      <c r="H470" s="1">
        <f>IF(F470="","",SQRT(F470-1828))</f>
        <v>9.2736184954957039</v>
      </c>
      <c r="I470" s="1">
        <v>3</v>
      </c>
      <c r="L470" s="1">
        <v>166</v>
      </c>
      <c r="M470" s="1" t="s">
        <v>86</v>
      </c>
      <c r="N470" s="1" t="s">
        <v>87</v>
      </c>
      <c r="O470" s="1">
        <f>IF(M470="Steam",1,IF(M470="Electric",2,IF(M470="Diesel",4,IF(M470="Diesel-Electric",3,""))))</f>
        <v>2</v>
      </c>
      <c r="Q470" s="1">
        <v>110</v>
      </c>
      <c r="R470" s="1">
        <v>110</v>
      </c>
      <c r="T470" s="1">
        <v>1120</v>
      </c>
      <c r="U470" s="1">
        <f>IF(M470="Wagon",(SQRT(SQRT(T470/27)))*10,IF(T470="","",SQRT(SQRT(T470/27))))</f>
        <v>2.5378360638928799</v>
      </c>
      <c r="V470" s="14">
        <f>IF(I470="","",(H470*SQRT(I470)*U470-(I470*2)+2)*0.985)</f>
        <v>36.212227938304352</v>
      </c>
      <c r="W470" s="14">
        <f>IF(M470="Wagon",5*SQRT(H470),IF(M470="","",SQRT(R470*K470*SQRT(T470))/(26)))</f>
        <v>0</v>
      </c>
      <c r="X470" s="15">
        <f>8/Q470</f>
        <v>7.2727272727272724E-2</v>
      </c>
      <c r="Y470" s="15" t="e">
        <f>S470/10/K470</f>
        <v>#DIV/0!</v>
      </c>
    </row>
    <row r="471" spans="2:25" x14ac:dyDescent="0.25">
      <c r="B471" s="1" t="s">
        <v>465</v>
      </c>
      <c r="C471" s="1" t="s">
        <v>466</v>
      </c>
      <c r="D471" s="1" t="str">
        <f>IF(B471="","zzz",LEFT(B471,2))</f>
        <v>Lo</v>
      </c>
      <c r="E471" s="1" t="s">
        <v>365</v>
      </c>
      <c r="F471" s="1">
        <v>1961</v>
      </c>
      <c r="G471" s="1">
        <v>2012</v>
      </c>
      <c r="H471" s="1">
        <f>IF(F471="","",SQRT(F471-1828))</f>
        <v>11.532562594670797</v>
      </c>
      <c r="I471" s="1">
        <v>4</v>
      </c>
      <c r="K471" s="1">
        <v>108</v>
      </c>
      <c r="L471" s="1">
        <v>640</v>
      </c>
      <c r="M471" s="1" t="s">
        <v>86</v>
      </c>
      <c r="N471" s="1" t="s">
        <v>383</v>
      </c>
      <c r="O471" s="1">
        <f>IF(M471="Steam",1,IF(M471="Electric",2,IF(M471="Diesel",4,IF(M471="Diesel-Electric",3,""))))</f>
        <v>2</v>
      </c>
      <c r="Q471" s="1">
        <v>110</v>
      </c>
      <c r="R471" s="1">
        <v>110</v>
      </c>
      <c r="T471" s="1">
        <v>600</v>
      </c>
      <c r="U471" s="1">
        <f>IF(M471="Wagon",(SQRT(SQRT(T471/27)))*10,IF(T471="","",SQRT(SQRT(T471/27))))</f>
        <v>2.1711852081087688</v>
      </c>
      <c r="V471" s="14">
        <f>IF(I471="","",(H471*SQRT(I471)*U471-(I471*2)+2)*0.985)</f>
        <v>43.417478754761305</v>
      </c>
      <c r="W471" s="14">
        <f>IF(M471="Wagon",5*SQRT(H471),IF(M471="","",SQRT(R471*K471*SQRT(T471))/(26)))</f>
        <v>20.747830193911529</v>
      </c>
      <c r="X471" s="15">
        <f>8/Q471</f>
        <v>7.2727272727272724E-2</v>
      </c>
      <c r="Y471" s="15">
        <f>S471/10/K471</f>
        <v>0</v>
      </c>
    </row>
    <row r="472" spans="2:25" x14ac:dyDescent="0.25">
      <c r="B472" s="1" t="s">
        <v>467</v>
      </c>
      <c r="C472" s="1" t="s">
        <v>468</v>
      </c>
      <c r="D472" s="1" t="str">
        <f>IF(B472="","zzz",LEFT(B472,2))</f>
        <v>Lo</v>
      </c>
      <c r="E472" s="1" t="s">
        <v>365</v>
      </c>
      <c r="F472" s="1">
        <v>1970</v>
      </c>
      <c r="G472" s="1">
        <v>2014</v>
      </c>
      <c r="H472" s="1">
        <f>IF(F472="","",SQRT(F472-1828))</f>
        <v>11.916375287812984</v>
      </c>
      <c r="I472" s="1">
        <v>6</v>
      </c>
      <c r="K472" s="1">
        <v>144</v>
      </c>
      <c r="L472" s="1">
        <v>821</v>
      </c>
      <c r="M472" s="1" t="s">
        <v>86</v>
      </c>
      <c r="N472" s="1" t="s">
        <v>383</v>
      </c>
      <c r="O472" s="1">
        <f>IF(M472="Steam",1,IF(M472="Electric",2,IF(M472="Diesel",4,IF(M472="Diesel-Electric",3,""))))</f>
        <v>2</v>
      </c>
      <c r="Q472" s="1">
        <v>90</v>
      </c>
      <c r="R472" s="1">
        <v>90</v>
      </c>
      <c r="T472" s="1">
        <v>600</v>
      </c>
      <c r="U472" s="1">
        <f>IF(M472="Wagon",(SQRT(SQRT(T472/27)))*10,IF(T472="","",SQRT(SQRT(T472/27))))</f>
        <v>2.1711852081087688</v>
      </c>
      <c r="V472" s="14">
        <f>IF(I472="","",(H472*SQRT(I472)*U472-(I472*2)+2)*0.985)</f>
        <v>52.574187652637967</v>
      </c>
      <c r="W472" s="14">
        <f>IF(M472="Wagon",5*SQRT(H472),IF(M472="","",SQRT(R472*K472*SQRT(T472))/(26)))</f>
        <v>21.670401877937824</v>
      </c>
      <c r="X472" s="15">
        <f>8/Q472</f>
        <v>8.8888888888888892E-2</v>
      </c>
      <c r="Y472" s="15">
        <f>S472/10/K472</f>
        <v>0</v>
      </c>
    </row>
    <row r="473" spans="2:25" x14ac:dyDescent="0.25">
      <c r="B473" s="1" t="s">
        <v>469</v>
      </c>
      <c r="C473" s="1" t="s">
        <v>470</v>
      </c>
      <c r="D473" s="1" t="str">
        <f>IF(B473="","zzz",LEFT(B473,2))</f>
        <v>Lo</v>
      </c>
      <c r="E473" s="1" t="s">
        <v>365</v>
      </c>
      <c r="F473" s="1">
        <v>1980</v>
      </c>
      <c r="G473" s="1">
        <v>2016</v>
      </c>
      <c r="H473" s="1">
        <f>IF(F473="","",SQRT(F473-1828))</f>
        <v>12.328828005937952</v>
      </c>
      <c r="I473" s="1">
        <v>6</v>
      </c>
      <c r="K473" s="1">
        <v>144</v>
      </c>
      <c r="L473" s="1">
        <v>821</v>
      </c>
      <c r="M473" s="1" t="s">
        <v>86</v>
      </c>
      <c r="N473" s="1" t="s">
        <v>383</v>
      </c>
      <c r="O473" s="1">
        <f>IF(M473="Steam",1,IF(M473="Electric",2,IF(M473="Diesel",4,IF(M473="Diesel-Electric",3,""))))</f>
        <v>2</v>
      </c>
      <c r="Q473" s="1">
        <v>90</v>
      </c>
      <c r="R473" s="1">
        <v>90</v>
      </c>
      <c r="T473" s="1">
        <v>600</v>
      </c>
      <c r="U473" s="1">
        <f>IF(M473="Wagon",(SQRT(SQRT(T473/27)))*10,IF(T473="","",SQRT(SQRT(T473/27))))</f>
        <v>2.1711852081087688</v>
      </c>
      <c r="V473" s="14">
        <f>IF(I473="","",(H473*SQRT(I473)*U473-(I473*2)+2)*0.985)</f>
        <v>54.734830067148472</v>
      </c>
      <c r="W473" s="14">
        <f>IF(M473="Wagon",5*SQRT(H473),IF(M473="","",SQRT(R473*K473*SQRT(T473))/(26)))</f>
        <v>21.670401877937824</v>
      </c>
      <c r="X473" s="15">
        <f>8/Q473</f>
        <v>8.8888888888888892E-2</v>
      </c>
      <c r="Y473" s="15">
        <f>S473/10/K473</f>
        <v>0</v>
      </c>
    </row>
    <row r="474" spans="2:25" x14ac:dyDescent="0.25">
      <c r="B474" s="1" t="s">
        <v>471</v>
      </c>
      <c r="C474" s="1" t="s">
        <v>472</v>
      </c>
      <c r="D474" s="1" t="str">
        <f>IF(B474="","zzz",LEFT(B474,2))</f>
        <v>Lo</v>
      </c>
      <c r="E474" s="1" t="s">
        <v>365</v>
      </c>
      <c r="F474" s="1">
        <v>1935</v>
      </c>
      <c r="G474" s="1">
        <v>1971</v>
      </c>
      <c r="H474" s="1">
        <f>IF(F474="","",SQRT(F474-1828))</f>
        <v>10.344080432788601</v>
      </c>
      <c r="I474" s="1">
        <v>2</v>
      </c>
      <c r="K474" s="1">
        <v>72</v>
      </c>
      <c r="L474" s="1">
        <v>114</v>
      </c>
      <c r="M474" s="1" t="s">
        <v>86</v>
      </c>
      <c r="N474" s="1" t="s">
        <v>383</v>
      </c>
      <c r="O474" s="1">
        <f>IF(M474="Steam",1,IF(M474="Electric",2,IF(M474="Diesel",4,IF(M474="Diesel-Electric",3,""))))</f>
        <v>2</v>
      </c>
      <c r="T474" s="1">
        <f>68*2*I474</f>
        <v>272</v>
      </c>
      <c r="U474" s="1">
        <f>IF(M474="Wagon",(SQRT(SQRT(T474/27)))*10,IF(T474="","",SQRT(SQRT(T474/27))))</f>
        <v>1.781563411855859</v>
      </c>
      <c r="V474" s="14">
        <f>IF(I474="","",(H474*SQRT(I474)*U474-(I474*2)+2)*0.985)</f>
        <v>23.701095487820186</v>
      </c>
      <c r="W474" s="14">
        <f>IF(M474="Wagon",5*SQRT(H474),IF(M474="","",SQRT(R474*K474*SQRT(T474))/(26)))</f>
        <v>0</v>
      </c>
      <c r="X474" s="15" t="e">
        <f>8/Q474</f>
        <v>#DIV/0!</v>
      </c>
      <c r="Y474" s="15">
        <f>S474/10/K474</f>
        <v>0</v>
      </c>
    </row>
    <row r="475" spans="2:25" x14ac:dyDescent="0.25">
      <c r="B475" s="1" t="s">
        <v>473</v>
      </c>
      <c r="C475" s="1" t="s">
        <v>474</v>
      </c>
      <c r="D475" s="1" t="str">
        <f>IF(B475="","zzz",LEFT(B475,2))</f>
        <v>Lo</v>
      </c>
      <c r="E475" s="1" t="s">
        <v>365</v>
      </c>
      <c r="F475" s="1">
        <v>1935</v>
      </c>
      <c r="G475" s="1">
        <v>1971</v>
      </c>
      <c r="H475" s="1">
        <f>IF(F475="","",SQRT(F475-1828))</f>
        <v>10.344080432788601</v>
      </c>
      <c r="I475" s="1">
        <v>2</v>
      </c>
      <c r="K475" s="1">
        <v>72</v>
      </c>
      <c r="L475" s="1">
        <v>114</v>
      </c>
      <c r="M475" s="1" t="s">
        <v>86</v>
      </c>
      <c r="N475" s="1" t="s">
        <v>383</v>
      </c>
      <c r="O475" s="1">
        <f>IF(M475="Steam",1,IF(M475="Electric",2,IF(M475="Diesel",4,IF(M475="Diesel-Electric",3,""))))</f>
        <v>2</v>
      </c>
      <c r="T475" s="1">
        <f>68*2*I475</f>
        <v>272</v>
      </c>
      <c r="U475" s="1">
        <f>IF(M475="Wagon",(SQRT(SQRT(T475/27)))*10,IF(T475="","",SQRT(SQRT(T475/27))))</f>
        <v>1.781563411855859</v>
      </c>
      <c r="V475" s="14">
        <f>IF(I475="","",(H475*SQRT(I475)*U475-(I475*2)+2)*0.985)</f>
        <v>23.701095487820186</v>
      </c>
      <c r="W475" s="14">
        <f>IF(M475="Wagon",5*SQRT(H475),IF(M475="","",SQRT(R475*K475*SQRT(T475))/(26)))</f>
        <v>0</v>
      </c>
      <c r="X475" s="15" t="e">
        <f>8/Q475</f>
        <v>#DIV/0!</v>
      </c>
      <c r="Y475" s="15">
        <f>S475/10/K475</f>
        <v>0</v>
      </c>
    </row>
    <row r="476" spans="2:25" x14ac:dyDescent="0.25">
      <c r="B476" s="1" t="s">
        <v>475</v>
      </c>
      <c r="C476" s="1" t="s">
        <v>476</v>
      </c>
      <c r="D476" s="1" t="str">
        <f>IF(B476="","zzz",LEFT(B476,2))</f>
        <v>Lo</v>
      </c>
      <c r="E476" s="1" t="s">
        <v>365</v>
      </c>
      <c r="F476" s="1">
        <v>1937</v>
      </c>
      <c r="G476" s="1">
        <v>1981</v>
      </c>
      <c r="H476" s="1">
        <f>IF(F476="","",SQRT(F476-1828))</f>
        <v>10.440306508910551</v>
      </c>
      <c r="I476" s="1">
        <v>2</v>
      </c>
      <c r="K476" s="1">
        <v>76</v>
      </c>
      <c r="L476" s="1">
        <v>114</v>
      </c>
      <c r="M476" s="1" t="s">
        <v>86</v>
      </c>
      <c r="N476" s="1" t="s">
        <v>383</v>
      </c>
      <c r="O476" s="1">
        <f>IF(M476="Steam",1,IF(M476="Electric",2,IF(M476="Diesel",4,IF(M476="Diesel-Electric",3,""))))</f>
        <v>2</v>
      </c>
      <c r="T476" s="1">
        <f>68*2*I476</f>
        <v>272</v>
      </c>
      <c r="U476" s="1">
        <f>IF(M476="Wagon",(SQRT(SQRT(T476/27)))*10,IF(T476="","",SQRT(SQRT(T476/27))))</f>
        <v>1.781563411855859</v>
      </c>
      <c r="V476" s="14">
        <f>IF(I476="","",(H476*SQRT(I476)*U476-(I476*2)+2)*0.985)</f>
        <v>23.939901518437921</v>
      </c>
      <c r="W476" s="14">
        <f>IF(M476="Wagon",5*SQRT(H476),IF(M476="","",SQRT(R476*K476*SQRT(T476))/(26)))</f>
        <v>0</v>
      </c>
      <c r="X476" s="15" t="e">
        <f>8/Q476</f>
        <v>#DIV/0!</v>
      </c>
      <c r="Y476" s="15">
        <f>S476/10/K476</f>
        <v>0</v>
      </c>
    </row>
    <row r="477" spans="2:25" x14ac:dyDescent="0.25">
      <c r="B477" s="1" t="s">
        <v>477</v>
      </c>
      <c r="C477" s="1" t="s">
        <v>478</v>
      </c>
      <c r="D477" s="1" t="str">
        <f>IF(B477="","zzz",LEFT(B477,2))</f>
        <v>Lo</v>
      </c>
      <c r="E477" s="1" t="s">
        <v>365</v>
      </c>
      <c r="F477" s="1">
        <v>1937</v>
      </c>
      <c r="G477" s="1">
        <v>1981</v>
      </c>
      <c r="H477" s="1">
        <f>IF(F477="","",SQRT(F477-1828))</f>
        <v>10.440306508910551</v>
      </c>
      <c r="I477" s="1">
        <v>2</v>
      </c>
      <c r="K477" s="1">
        <v>76</v>
      </c>
      <c r="L477" s="1">
        <v>114</v>
      </c>
      <c r="M477" s="1" t="s">
        <v>86</v>
      </c>
      <c r="N477" s="1" t="s">
        <v>383</v>
      </c>
      <c r="O477" s="1">
        <f>IF(M477="Steam",1,IF(M477="Electric",2,IF(M477="Diesel",4,IF(M477="Diesel-Electric",3,""))))</f>
        <v>2</v>
      </c>
      <c r="T477" s="1">
        <f>68*2*I477</f>
        <v>272</v>
      </c>
      <c r="U477" s="1">
        <f>IF(M477="Wagon",(SQRT(SQRT(T477/27)))*10,IF(T477="","",SQRT(SQRT(T477/27))))</f>
        <v>1.781563411855859</v>
      </c>
      <c r="V477" s="14">
        <f>IF(I477="","",(H477*SQRT(I477)*U477-(I477*2)+2)*0.985)</f>
        <v>23.939901518437921</v>
      </c>
      <c r="W477" s="14">
        <f>IF(M477="Wagon",5*SQRT(H477),IF(M477="","",SQRT(R477*K477*SQRT(T477))/(26)))</f>
        <v>0</v>
      </c>
      <c r="X477" s="15" t="e">
        <f>8/Q477</f>
        <v>#DIV/0!</v>
      </c>
      <c r="Y477" s="15">
        <f>S477/10/K477</f>
        <v>0</v>
      </c>
    </row>
    <row r="478" spans="2:25" x14ac:dyDescent="0.25">
      <c r="B478" s="1" t="s">
        <v>479</v>
      </c>
      <c r="C478" s="1" t="s">
        <v>480</v>
      </c>
      <c r="D478" s="1" t="str">
        <f>IF(B478="","zzz",LEFT(B478,2))</f>
        <v>Lo</v>
      </c>
      <c r="E478" s="1" t="s">
        <v>365</v>
      </c>
      <c r="F478" s="1">
        <v>1938</v>
      </c>
      <c r="G478" s="1">
        <v>1971</v>
      </c>
      <c r="H478" s="1">
        <f>IF(F478="","",SQRT(F478-1828))</f>
        <v>10.488088481701515</v>
      </c>
      <c r="I478" s="1">
        <v>8</v>
      </c>
      <c r="K478" s="1">
        <v>304</v>
      </c>
      <c r="L478" s="1">
        <v>496</v>
      </c>
      <c r="M478" s="1" t="s">
        <v>86</v>
      </c>
      <c r="N478" s="1" t="s">
        <v>383</v>
      </c>
      <c r="O478" s="1">
        <f>IF(M478="Steam",1,IF(M478="Electric",2,IF(M478="Diesel",4,IF(M478="Diesel-Electric",3,""))))</f>
        <v>2</v>
      </c>
      <c r="T478" s="1">
        <f>68*2*I478</f>
        <v>1088</v>
      </c>
      <c r="U478" s="1">
        <f>IF(M478="Wagon",(SQRT(SQRT(T478/27)))*10,IF(T478="","",SQRT(SQRT(T478/27))))</f>
        <v>2.5195111392742398</v>
      </c>
      <c r="V478" s="14">
        <f>IF(I478="","",(H478*SQRT(I478)*U478-(I478*2)+2)*0.985)</f>
        <v>59.829667115266766</v>
      </c>
      <c r="W478" s="14">
        <f>IF(M478="Wagon",5*SQRT(H478),IF(M478="","",SQRT(R478*K478*SQRT(T478))/(26)))</f>
        <v>0</v>
      </c>
      <c r="X478" s="15" t="e">
        <f>8/Q478</f>
        <v>#DIV/0!</v>
      </c>
      <c r="Y478" s="15">
        <f>S478/10/K478</f>
        <v>0</v>
      </c>
    </row>
    <row r="479" spans="2:25" x14ac:dyDescent="0.25">
      <c r="B479" s="1" t="s">
        <v>481</v>
      </c>
      <c r="C479" s="1" t="s">
        <v>482</v>
      </c>
      <c r="D479" s="1" t="str">
        <f>IF(B479="","zzz",LEFT(B479,2))</f>
        <v>Lo</v>
      </c>
      <c r="E479" s="1" t="s">
        <v>365</v>
      </c>
      <c r="F479" s="1">
        <v>1949</v>
      </c>
      <c r="G479" s="1">
        <v>1983</v>
      </c>
      <c r="H479" s="1">
        <f>IF(F479="","",SQRT(F479-1828))</f>
        <v>11</v>
      </c>
      <c r="I479" s="1">
        <v>7</v>
      </c>
      <c r="K479" s="1">
        <v>266</v>
      </c>
      <c r="L479" s="1">
        <v>434</v>
      </c>
      <c r="M479" s="1" t="s">
        <v>86</v>
      </c>
      <c r="N479" s="1" t="s">
        <v>383</v>
      </c>
      <c r="O479" s="1">
        <f>IF(M479="Steam",1,IF(M479="Electric",2,IF(M479="Diesel",4,IF(M479="Diesel-Electric",3,""))))</f>
        <v>2</v>
      </c>
      <c r="T479" s="1">
        <f>68*2*I479</f>
        <v>952</v>
      </c>
      <c r="U479" s="1">
        <f>IF(M479="Wagon",(SQRT(SQRT(T479/27)))*10,IF(T479="","",SQRT(SQRT(T479/27))))</f>
        <v>2.4367910789841249</v>
      </c>
      <c r="V479" s="14">
        <f>IF(I479="","",(H479*SQRT(I479)*U479-(I479*2)+2)*0.985)</f>
        <v>58.034796485458116</v>
      </c>
      <c r="W479" s="14">
        <f>IF(M479="Wagon",5*SQRT(H479),IF(M479="","",SQRT(R479*K479*SQRT(T479))/(26)))</f>
        <v>0</v>
      </c>
      <c r="X479" s="15" t="e">
        <f>8/Q479</f>
        <v>#DIV/0!</v>
      </c>
      <c r="Y479" s="15">
        <f>S479/10/K479</f>
        <v>0</v>
      </c>
    </row>
    <row r="480" spans="2:25" x14ac:dyDescent="0.25">
      <c r="B480" s="1" t="s">
        <v>483</v>
      </c>
      <c r="C480" s="1" t="s">
        <v>484</v>
      </c>
      <c r="D480" s="1" t="str">
        <f>IF(B480="","zzz",LEFT(B480,2))</f>
        <v>Lo</v>
      </c>
      <c r="E480" s="1" t="s">
        <v>365</v>
      </c>
      <c r="F480" s="1">
        <v>2012</v>
      </c>
      <c r="G480" s="1" t="s">
        <v>32</v>
      </c>
      <c r="H480" s="1">
        <f>IF(F480="","",SQRT(F480-1828))</f>
        <v>13.564659966250536</v>
      </c>
      <c r="I480" s="1">
        <v>7</v>
      </c>
      <c r="K480" s="1">
        <v>213</v>
      </c>
      <c r="L480" s="1">
        <v>1034</v>
      </c>
      <c r="M480" s="10" t="s">
        <v>86</v>
      </c>
      <c r="N480" s="10" t="s">
        <v>383</v>
      </c>
      <c r="O480" s="1">
        <f>IF(M480="Steam",1,IF(M480="Electric",2,IF(M480="Diesel",4,IF(M480="Diesel-Electric",3,""))))</f>
        <v>2</v>
      </c>
      <c r="Q480" s="1">
        <v>100</v>
      </c>
      <c r="R480" s="1">
        <v>100</v>
      </c>
      <c r="S480" s="1">
        <v>180</v>
      </c>
      <c r="T480" s="1">
        <v>4160</v>
      </c>
      <c r="U480" s="1">
        <f>IF(M480="Wagon",(SQRT(SQRT(T480/27)))*10,IF(T480="","",SQRT(SQRT(T480/27))))</f>
        <v>3.5231602030965758</v>
      </c>
      <c r="V480" s="14">
        <f>IF(I480="","",(H480*SQRT(I480)*U480-(I480*2)+2)*0.985)</f>
        <v>112.72507360023108</v>
      </c>
      <c r="W480" s="14">
        <f>IF(M480="Wagon",5*SQRT(H480),IF(M480="","",SQRT(R480*K480*SQRT(T480))/(26)))</f>
        <v>45.080610250716781</v>
      </c>
      <c r="X480" s="15">
        <f>8/Q480</f>
        <v>0.08</v>
      </c>
      <c r="Y480" s="15">
        <f>S480/10/K480</f>
        <v>8.4507042253521125E-2</v>
      </c>
    </row>
    <row r="481" spans="2:25" x14ac:dyDescent="0.25">
      <c r="B481" s="1" t="s">
        <v>485</v>
      </c>
      <c r="C481" s="1" t="s">
        <v>486</v>
      </c>
      <c r="D481" s="1" t="str">
        <f>IF(B481="","zzz",LEFT(B481,2))</f>
        <v>Lo</v>
      </c>
      <c r="E481" s="1" t="s">
        <v>365</v>
      </c>
      <c r="F481" s="1">
        <v>2010</v>
      </c>
      <c r="G481" s="1" t="s">
        <v>32</v>
      </c>
      <c r="H481" s="1">
        <f>IF(F481="","",SQRT(F481-1828))</f>
        <v>13.490737563232042</v>
      </c>
      <c r="I481" s="1">
        <v>8</v>
      </c>
      <c r="K481" s="1">
        <v>242</v>
      </c>
      <c r="L481" s="1">
        <v>1159</v>
      </c>
      <c r="M481" s="10" t="s">
        <v>86</v>
      </c>
      <c r="N481" s="10" t="s">
        <v>383</v>
      </c>
      <c r="O481" s="1">
        <f>IF(M481="Steam",1,IF(M481="Electric",2,IF(M481="Diesel",4,IF(M481="Diesel-Electric",3,""))))</f>
        <v>2</v>
      </c>
      <c r="Q481" s="1">
        <v>100</v>
      </c>
      <c r="R481" s="1">
        <v>100</v>
      </c>
      <c r="S481" s="1">
        <v>190</v>
      </c>
      <c r="T481" s="1">
        <v>4992</v>
      </c>
      <c r="U481" s="1">
        <f>IF(M481="Wagon",(SQRT(SQRT(T481/27)))*10,IF(T481="","",SQRT(SQRT(T481/27))))</f>
        <v>3.6874632702687031</v>
      </c>
      <c r="V481" s="14">
        <f>IF(I481="","",(H481*SQRT(I481)*U481-(I481*2)+2)*0.985)</f>
        <v>124.80406123140118</v>
      </c>
      <c r="W481" s="14">
        <f>IF(M481="Wagon",5*SQRT(H481),IF(M481="","",SQRT(R481*K481*SQRT(T481))/(26)))</f>
        <v>50.292471581860397</v>
      </c>
      <c r="X481" s="15">
        <f>8/Q481</f>
        <v>0.08</v>
      </c>
      <c r="Y481" s="15">
        <f>S481/10/K481</f>
        <v>7.8512396694214878E-2</v>
      </c>
    </row>
    <row r="482" spans="2:25" x14ac:dyDescent="0.25">
      <c r="B482" s="1" t="s">
        <v>487</v>
      </c>
      <c r="C482" s="1" t="s">
        <v>488</v>
      </c>
      <c r="D482" s="1" t="str">
        <f>IF(B482="","zzz",LEFT(B482,2))</f>
        <v>Lo</v>
      </c>
      <c r="E482" s="1" t="s">
        <v>365</v>
      </c>
      <c r="F482" s="1">
        <v>1927</v>
      </c>
      <c r="G482" s="1">
        <v>1962</v>
      </c>
      <c r="H482" s="1">
        <f>IF(F482="","",SQRT(F482-1828))</f>
        <v>9.9498743710661994</v>
      </c>
      <c r="I482" s="1">
        <v>8</v>
      </c>
      <c r="K482" s="1">
        <v>272</v>
      </c>
      <c r="L482" s="1">
        <v>336</v>
      </c>
      <c r="M482" s="1" t="s">
        <v>86</v>
      </c>
      <c r="N482" s="1" t="s">
        <v>383</v>
      </c>
      <c r="O482" s="1">
        <f>IF(M482="Steam",1,IF(M482="Electric",2,IF(M482="Diesel",4,IF(M482="Diesel-Electric",3,""))))</f>
        <v>2</v>
      </c>
      <c r="T482" s="1">
        <f>68*2*I482</f>
        <v>1088</v>
      </c>
      <c r="U482" s="1">
        <f>IF(M482="Wagon",(SQRT(SQRT(T482/27)))*10,IF(T482="","",SQRT(SQRT(T482/27))))</f>
        <v>2.5195111392742398</v>
      </c>
      <c r="V482" s="14">
        <f>IF(I482="","",(H482*SQRT(I482)*U482-(I482*2)+2)*0.985)</f>
        <v>56.051748600292242</v>
      </c>
      <c r="W482" s="14">
        <f>IF(M482="Wagon",5*SQRT(H482),IF(M482="","",SQRT(R482*K482*SQRT(T482))/(26)))</f>
        <v>0</v>
      </c>
      <c r="X482" s="15" t="e">
        <f>8/Q482</f>
        <v>#DIV/0!</v>
      </c>
      <c r="Y482" s="15">
        <f>S482/10/K482</f>
        <v>0</v>
      </c>
    </row>
    <row r="483" spans="2:25" x14ac:dyDescent="0.25">
      <c r="B483" s="1" t="s">
        <v>493</v>
      </c>
      <c r="C483" s="1" t="s">
        <v>494</v>
      </c>
      <c r="D483" s="1" t="str">
        <f>IF(B483="","zzz",LEFT(B483,2))</f>
        <v>LU</v>
      </c>
      <c r="E483" s="1" t="s">
        <v>365</v>
      </c>
      <c r="F483" s="1">
        <v>1900</v>
      </c>
      <c r="G483" s="1">
        <v>1903</v>
      </c>
      <c r="H483" s="1">
        <f>IF(F483="","",SQRT(F483-1828))</f>
        <v>8.4852813742385695</v>
      </c>
      <c r="I483" s="1">
        <v>7</v>
      </c>
      <c r="K483" s="1">
        <v>128</v>
      </c>
      <c r="L483" s="1">
        <v>288</v>
      </c>
      <c r="M483" s="1" t="s">
        <v>86</v>
      </c>
      <c r="N483" s="1" t="s">
        <v>383</v>
      </c>
      <c r="O483" s="1">
        <f>IF(M483="Steam",1,IF(M483="Electric",2,IF(M483="Diesel",4,IF(M483="Diesel-Electric",3,""))))</f>
        <v>2</v>
      </c>
      <c r="T483" s="1">
        <v>468</v>
      </c>
      <c r="U483" s="1">
        <f>IF(M483="Wagon",(SQRT(SQRT(T483/27)))*10,IF(T483="","",SQRT(SQRT(T483/27))))</f>
        <v>2.0404244653826971</v>
      </c>
      <c r="V483" s="14">
        <f>IF(I483="","",(H483*SQRT(I483)*U483-(I483*2)+2)*0.985)</f>
        <v>33.300304403745827</v>
      </c>
      <c r="W483" s="14">
        <f>IF(M483="Wagon",5*SQRT(H483),IF(M483="","",SQRT(R483*K483*SQRT(T483))/(26)))</f>
        <v>0</v>
      </c>
      <c r="X483" s="15" t="e">
        <f>8/Q483</f>
        <v>#DIV/0!</v>
      </c>
      <c r="Y483" s="15">
        <f>S483/10/K483</f>
        <v>0</v>
      </c>
    </row>
    <row r="484" spans="2:25" x14ac:dyDescent="0.25">
      <c r="B484" s="1" t="s">
        <v>495</v>
      </c>
      <c r="C484" s="1" t="s">
        <v>496</v>
      </c>
      <c r="D484" s="1" t="str">
        <f>IF(B484="","zzz",LEFT(B484,2))</f>
        <v>LU</v>
      </c>
      <c r="E484" s="1" t="s">
        <v>365</v>
      </c>
      <c r="F484" s="1">
        <v>1903</v>
      </c>
      <c r="G484" s="1">
        <v>1939</v>
      </c>
      <c r="H484" s="1">
        <f>IF(F484="","",SQRT(F484-1828))</f>
        <v>8.6602540378443873</v>
      </c>
      <c r="I484" s="1">
        <v>6</v>
      </c>
      <c r="K484" s="1">
        <v>98</v>
      </c>
      <c r="L484" s="1">
        <v>276</v>
      </c>
      <c r="M484" s="1" t="s">
        <v>86</v>
      </c>
      <c r="N484" s="1" t="s">
        <v>383</v>
      </c>
      <c r="O484" s="1">
        <f>IF(M484="Steam",1,IF(M484="Electric",2,IF(M484="Diesel",4,IF(M484="Diesel-Electric",3,""))))</f>
        <v>2</v>
      </c>
      <c r="T484" s="1">
        <v>500</v>
      </c>
      <c r="U484" s="1">
        <f>IF(M484="Wagon",(SQRT(SQRT(T484/27)))*10,IF(T484="","",SQRT(SQRT(T484/27))))</f>
        <v>2.074443257628261</v>
      </c>
      <c r="V484" s="14">
        <f>IF(I484="","",(H484*SQRT(I484)*U484-(I484*2)+2)*0.985)</f>
        <v>33.49550303707462</v>
      </c>
      <c r="W484" s="14">
        <f>IF(M484="Wagon",5*SQRT(H484),IF(M484="","",SQRT(R484*K484*SQRT(T484))/(26)))</f>
        <v>0</v>
      </c>
      <c r="X484" s="15" t="e">
        <f>8/Q484</f>
        <v>#DIV/0!</v>
      </c>
      <c r="Y484" s="15">
        <f>S484/10/K484</f>
        <v>0</v>
      </c>
    </row>
    <row r="485" spans="2:25" x14ac:dyDescent="0.25">
      <c r="B485" s="1" t="s">
        <v>497</v>
      </c>
      <c r="C485" s="1" t="s">
        <v>498</v>
      </c>
      <c r="D485" s="1" t="str">
        <f>IF(B485="","zzz",LEFT(B485,2))</f>
        <v>LU</v>
      </c>
      <c r="E485" s="1" t="s">
        <v>365</v>
      </c>
      <c r="F485" s="1">
        <v>1914</v>
      </c>
      <c r="G485" s="1">
        <v>1935</v>
      </c>
      <c r="H485" s="1">
        <f>IF(F485="","",SQRT(F485-1828))</f>
        <v>9.2736184954957039</v>
      </c>
      <c r="M485" s="1" t="s">
        <v>86</v>
      </c>
      <c r="N485" s="1" t="s">
        <v>383</v>
      </c>
      <c r="O485" s="1">
        <f>IF(M485="Steam",1,IF(M485="Electric",2,IF(M485="Diesel",4,IF(M485="Diesel-Electric",3,""))))</f>
        <v>2</v>
      </c>
      <c r="U485" s="1" t="str">
        <f>IF(M485="Wagon",(SQRT(SQRT(T485/27)))*10,IF(T485="","",SQRT(SQRT(T485/27))))</f>
        <v/>
      </c>
      <c r="V485" s="14" t="str">
        <f>IF(I485="","",(H485*SQRT(I485)*U485-(I485*2)+2)*0.985)</f>
        <v/>
      </c>
      <c r="W485" s="14">
        <f>IF(M485="Wagon",5*SQRT(H485),IF(M485="","",SQRT(R485*K485*SQRT(T485))/(26)))</f>
        <v>0</v>
      </c>
      <c r="X485" s="15" t="e">
        <f>8/Q485</f>
        <v>#DIV/0!</v>
      </c>
      <c r="Y485" s="15" t="e">
        <f>S485/10/K485</f>
        <v>#DIV/0!</v>
      </c>
    </row>
    <row r="486" spans="2:25" x14ac:dyDescent="0.25">
      <c r="B486" s="1" t="s">
        <v>499</v>
      </c>
      <c r="C486" s="1" t="s">
        <v>500</v>
      </c>
      <c r="D486" s="1" t="str">
        <f>IF(B486="","zzz",LEFT(B486,2))</f>
        <v>LU</v>
      </c>
      <c r="E486" s="1" t="s">
        <v>365</v>
      </c>
      <c r="F486" s="1">
        <v>1917</v>
      </c>
      <c r="G486" s="1">
        <v>1935</v>
      </c>
      <c r="H486" s="1">
        <f>IF(F486="","",SQRT(F486-1828))</f>
        <v>9.4339811320566032</v>
      </c>
      <c r="M486" s="1" t="s">
        <v>86</v>
      </c>
      <c r="N486" s="1" t="s">
        <v>383</v>
      </c>
      <c r="O486" s="1">
        <f>IF(M486="Steam",1,IF(M486="Electric",2,IF(M486="Diesel",4,IF(M486="Diesel-Electric",3,""))))</f>
        <v>2</v>
      </c>
      <c r="U486" s="1" t="str">
        <f>IF(M486="Wagon",(SQRT(SQRT(T486/27)))*10,IF(T486="","",SQRT(SQRT(T486/27))))</f>
        <v/>
      </c>
      <c r="V486" s="14" t="str">
        <f>IF(I486="","",(H486*SQRT(I486)*U486-(I486*2)+2)*0.985)</f>
        <v/>
      </c>
      <c r="W486" s="14">
        <f>IF(M486="Wagon",5*SQRT(H486),IF(M486="","",SQRT(R486*K486*SQRT(T486))/(26)))</f>
        <v>0</v>
      </c>
      <c r="X486" s="15" t="e">
        <f>8/Q486</f>
        <v>#DIV/0!</v>
      </c>
      <c r="Y486" s="15" t="e">
        <f>S486/10/K486</f>
        <v>#DIV/0!</v>
      </c>
    </row>
    <row r="487" spans="2:25" x14ac:dyDescent="0.25">
      <c r="B487" s="1" t="s">
        <v>501</v>
      </c>
      <c r="C487" s="1" t="s">
        <v>502</v>
      </c>
      <c r="D487" s="1" t="str">
        <f>IF(B487="","zzz",LEFT(B487,2))</f>
        <v>LU</v>
      </c>
      <c r="E487" s="1" t="s">
        <v>365</v>
      </c>
      <c r="F487" s="1">
        <v>1920</v>
      </c>
      <c r="G487" s="1">
        <v>1938</v>
      </c>
      <c r="H487" s="1">
        <f>IF(F487="","",SQRT(F487-1828))</f>
        <v>9.5916630466254382</v>
      </c>
      <c r="I487" s="1">
        <v>6</v>
      </c>
      <c r="L487" s="1">
        <v>264</v>
      </c>
      <c r="M487" s="1" t="s">
        <v>86</v>
      </c>
      <c r="N487" s="1" t="s">
        <v>383</v>
      </c>
      <c r="O487" s="1">
        <f>IF(M487="Steam",1,IF(M487="Electric",2,IF(M487="Diesel",4,IF(M487="Diesel-Electric",3,""))))</f>
        <v>2</v>
      </c>
      <c r="U487" s="1" t="str">
        <f>IF(M487="Wagon",(SQRT(SQRT(T487/27)))*10,IF(T487="","",SQRT(SQRT(T487/27))))</f>
        <v/>
      </c>
      <c r="V487" s="14" t="e">
        <f>IF(I487="","",(H487*SQRT(I487)*U487-(I487*2)+2)*0.985)</f>
        <v>#VALUE!</v>
      </c>
      <c r="W487" s="14">
        <f>IF(M487="Wagon",5*SQRT(H487),IF(M487="","",SQRT(R487*K487*SQRT(T487))/(26)))</f>
        <v>0</v>
      </c>
      <c r="X487" s="15" t="e">
        <f>8/Q487</f>
        <v>#DIV/0!</v>
      </c>
      <c r="Y487" s="15" t="e">
        <f>S487/10/K487</f>
        <v>#DIV/0!</v>
      </c>
    </row>
    <row r="488" spans="2:25" x14ac:dyDescent="0.25">
      <c r="B488" s="1" t="s">
        <v>503</v>
      </c>
      <c r="C488" s="1" t="s">
        <v>504</v>
      </c>
      <c r="D488" s="1" t="str">
        <f>IF(B488="","zzz",LEFT(B488,2))</f>
        <v>LU</v>
      </c>
      <c r="E488" s="1" t="s">
        <v>365</v>
      </c>
      <c r="F488" s="1">
        <v>1935</v>
      </c>
      <c r="G488" s="1">
        <v>1976</v>
      </c>
      <c r="H488" s="1">
        <f>IF(F488="","",SQRT(F488-1828))</f>
        <v>10.344080432788601</v>
      </c>
      <c r="I488" s="1">
        <v>3</v>
      </c>
      <c r="M488" s="1" t="s">
        <v>86</v>
      </c>
      <c r="N488" s="1" t="s">
        <v>383</v>
      </c>
      <c r="O488" s="1">
        <f>IF(M488="Steam",1,IF(M488="Electric",2,IF(M488="Diesel",4,IF(M488="Diesel-Electric",3,""))))</f>
        <v>2</v>
      </c>
      <c r="U488" s="1" t="str">
        <f>IF(M488="Wagon",(SQRT(SQRT(T488/27)))*10,IF(T488="","",SQRT(SQRT(T488/27))))</f>
        <v/>
      </c>
      <c r="V488" s="14" t="e">
        <f>IF(I488="","",(H488*SQRT(I488)*U488-(I488*2)+2)*0.985)</f>
        <v>#VALUE!</v>
      </c>
      <c r="W488" s="14">
        <f>IF(M488="Wagon",5*SQRT(H488),IF(M488="","",SQRT(R488*K488*SQRT(T488))/(26)))</f>
        <v>0</v>
      </c>
      <c r="X488" s="15" t="e">
        <f>8/Q488</f>
        <v>#DIV/0!</v>
      </c>
      <c r="Y488" s="15" t="e">
        <f>S488/10/K488</f>
        <v>#DIV/0!</v>
      </c>
    </row>
    <row r="489" spans="2:25" x14ac:dyDescent="0.25">
      <c r="B489" s="1" t="s">
        <v>505</v>
      </c>
      <c r="C489" s="1" t="s">
        <v>506</v>
      </c>
      <c r="D489" s="1" t="str">
        <f>IF(B489="","zzz",LEFT(B489,2))</f>
        <v>LU</v>
      </c>
      <c r="E489" s="1" t="s">
        <v>365</v>
      </c>
      <c r="F489" s="1">
        <v>1938</v>
      </c>
      <c r="G489" s="1">
        <v>1988</v>
      </c>
      <c r="H489" s="1">
        <f>IF(F489="","",SQRT(F489-1828))</f>
        <v>10.488088481701515</v>
      </c>
      <c r="I489" s="1">
        <v>9</v>
      </c>
      <c r="K489" s="1">
        <v>228</v>
      </c>
      <c r="L489" s="1">
        <v>364</v>
      </c>
      <c r="M489" s="1" t="s">
        <v>86</v>
      </c>
      <c r="N489" s="1" t="s">
        <v>383</v>
      </c>
      <c r="O489" s="1">
        <f>IF(M489="Steam",1,IF(M489="Electric",2,IF(M489="Diesel",4,IF(M489="Diesel-Electric",3,""))))</f>
        <v>2</v>
      </c>
      <c r="U489" s="1" t="str">
        <f>IF(M489="Wagon",(SQRT(SQRT(T489/27)))*10,IF(T489="","",SQRT(SQRT(T489/27))))</f>
        <v/>
      </c>
      <c r="V489" s="14" t="e">
        <f>IF(I489="","",(H489*SQRT(I489)*U489-(I489*2)+2)*0.985)</f>
        <v>#VALUE!</v>
      </c>
      <c r="W489" s="14">
        <f>IF(M489="Wagon",5*SQRT(H489),IF(M489="","",SQRT(R489*K489*SQRT(T489))/(26)))</f>
        <v>0</v>
      </c>
      <c r="X489" s="15" t="e">
        <f>8/Q489</f>
        <v>#DIV/0!</v>
      </c>
      <c r="Y489" s="15">
        <f>S489/10/K489</f>
        <v>0</v>
      </c>
    </row>
    <row r="490" spans="2:25" x14ac:dyDescent="0.25">
      <c r="B490" s="1" t="s">
        <v>507</v>
      </c>
      <c r="C490" s="1" t="s">
        <v>508</v>
      </c>
      <c r="D490" s="1" t="str">
        <f>IF(B490="","zzz",LEFT(B490,2))</f>
        <v>LU</v>
      </c>
      <c r="E490" s="1" t="s">
        <v>365</v>
      </c>
      <c r="F490" s="1">
        <v>1951</v>
      </c>
      <c r="G490" s="1">
        <v>1978</v>
      </c>
      <c r="H490" s="1">
        <f>IF(F490="","",SQRT(F490-1828))</f>
        <v>11.090536506409418</v>
      </c>
      <c r="I490" s="1">
        <v>9</v>
      </c>
      <c r="K490" s="1">
        <v>228</v>
      </c>
      <c r="L490" s="1">
        <v>364</v>
      </c>
      <c r="M490" s="1" t="s">
        <v>86</v>
      </c>
      <c r="N490" s="1" t="s">
        <v>383</v>
      </c>
      <c r="O490" s="1">
        <f>IF(M490="Steam",1,IF(M490="Electric",2,IF(M490="Diesel",4,IF(M490="Diesel-Electric",3,""))))</f>
        <v>2</v>
      </c>
      <c r="U490" s="1" t="str">
        <f>IF(M490="Wagon",(SQRT(SQRT(T490/27)))*10,IF(T490="","",SQRT(SQRT(T490/27))))</f>
        <v/>
      </c>
      <c r="V490" s="14" t="e">
        <f>IF(I490="","",(H490*SQRT(I490)*U490-(I490*2)+2)*0.985)</f>
        <v>#VALUE!</v>
      </c>
      <c r="W490" s="14">
        <f>IF(M490="Wagon",5*SQRT(H490),IF(M490="","",SQRT(R490*K490*SQRT(T490))/(26)))</f>
        <v>0</v>
      </c>
      <c r="X490" s="15" t="e">
        <f>8/Q490</f>
        <v>#DIV/0!</v>
      </c>
      <c r="Y490" s="15">
        <f>S490/10/K490</f>
        <v>0</v>
      </c>
    </row>
    <row r="491" spans="2:25" x14ac:dyDescent="0.25">
      <c r="B491" s="1" t="s">
        <v>509</v>
      </c>
      <c r="C491" s="1" t="s">
        <v>510</v>
      </c>
      <c r="D491" s="1" t="str">
        <f>IF(B491="","zzz",LEFT(B491,2))</f>
        <v>LU</v>
      </c>
      <c r="E491" s="1" t="s">
        <v>365</v>
      </c>
      <c r="F491" s="1">
        <v>1957</v>
      </c>
      <c r="G491" s="1">
        <v>2000</v>
      </c>
      <c r="H491" s="1">
        <f>IF(F491="","",SQRT(F491-1828))</f>
        <v>11.357816691600547</v>
      </c>
      <c r="I491" s="1">
        <v>7</v>
      </c>
      <c r="K491" s="1">
        <v>174</v>
      </c>
      <c r="L491" s="1">
        <v>288</v>
      </c>
      <c r="M491" s="1" t="s">
        <v>86</v>
      </c>
      <c r="N491" s="1" t="s">
        <v>383</v>
      </c>
      <c r="O491" s="1">
        <f>IF(M491="Steam",1,IF(M491="Electric",2,IF(M491="Diesel",4,IF(M491="Diesel-Electric",3,""))))</f>
        <v>2</v>
      </c>
      <c r="U491" s="1" t="str">
        <f>IF(M491="Wagon",(SQRT(SQRT(T491/27)))*10,IF(T491="","",SQRT(SQRT(T491/27))))</f>
        <v/>
      </c>
      <c r="V491" s="14" t="e">
        <f>IF(I491="","",(H491*SQRT(I491)*U491-(I491*2)+2)*0.985)</f>
        <v>#VALUE!</v>
      </c>
      <c r="W491" s="14">
        <f>IF(M491="Wagon",5*SQRT(H491),IF(M491="","",SQRT(R491*K491*SQRT(T491))/(26)))</f>
        <v>0</v>
      </c>
      <c r="X491" s="15" t="e">
        <f>8/Q491</f>
        <v>#DIV/0!</v>
      </c>
      <c r="Y491" s="15">
        <f>S491/10/K491</f>
        <v>0</v>
      </c>
    </row>
    <row r="492" spans="2:25" x14ac:dyDescent="0.25">
      <c r="B492" s="1" t="s">
        <v>511</v>
      </c>
      <c r="C492" s="1" t="s">
        <v>512</v>
      </c>
      <c r="D492" s="1" t="str">
        <f>IF(B492="","zzz",LEFT(B492,2))</f>
        <v>LU</v>
      </c>
      <c r="E492" s="1" t="s">
        <v>365</v>
      </c>
      <c r="F492" s="1">
        <v>1959</v>
      </c>
      <c r="G492" s="1">
        <v>2000</v>
      </c>
      <c r="H492" s="1">
        <f>IF(F492="","",SQRT(F492-1828))</f>
        <v>11.445523142259598</v>
      </c>
      <c r="I492" s="1">
        <v>4</v>
      </c>
      <c r="L492" s="1">
        <v>164</v>
      </c>
      <c r="M492" s="1" t="s">
        <v>86</v>
      </c>
      <c r="N492" s="1" t="s">
        <v>383</v>
      </c>
      <c r="O492" s="1">
        <f>IF(M492="Steam",1,IF(M492="Electric",2,IF(M492="Diesel",4,IF(M492="Diesel-Electric",3,""))))</f>
        <v>2</v>
      </c>
      <c r="U492" s="1" t="str">
        <f>IF(M492="Wagon",(SQRT(SQRT(T492/27)))*10,IF(T492="","",SQRT(SQRT(T492/27))))</f>
        <v/>
      </c>
      <c r="V492" s="14" t="e">
        <f>IF(I492="","",(H492*SQRT(I492)*U492-(I492*2)+2)*0.985)</f>
        <v>#VALUE!</v>
      </c>
      <c r="W492" s="14">
        <f>IF(M492="Wagon",5*SQRT(H492),IF(M492="","",SQRT(R492*K492*SQRT(T492))/(26)))</f>
        <v>0</v>
      </c>
      <c r="X492" s="15" t="e">
        <f>8/Q492</f>
        <v>#DIV/0!</v>
      </c>
      <c r="Y492" s="15" t="e">
        <f>S492/10/K492</f>
        <v>#DIV/0!</v>
      </c>
    </row>
    <row r="493" spans="2:25" x14ac:dyDescent="0.25">
      <c r="B493" s="1" t="s">
        <v>513</v>
      </c>
      <c r="C493" s="1" t="s">
        <v>514</v>
      </c>
      <c r="D493" s="1" t="str">
        <f>IF(B493="","zzz",LEFT(B493,2))</f>
        <v>LU</v>
      </c>
      <c r="E493" s="1" t="s">
        <v>365</v>
      </c>
      <c r="F493" s="1">
        <v>1960</v>
      </c>
      <c r="G493" s="1">
        <v>1994</v>
      </c>
      <c r="H493" s="1">
        <f>IF(F493="","",SQRT(F493-1828))</f>
        <v>11.489125293076057</v>
      </c>
      <c r="I493" s="1">
        <v>4</v>
      </c>
      <c r="L493" s="1">
        <v>160</v>
      </c>
      <c r="M493" s="1" t="s">
        <v>86</v>
      </c>
      <c r="N493" s="1" t="s">
        <v>383</v>
      </c>
      <c r="O493" s="1">
        <f>IF(M493="Steam",1,IF(M493="Electric",2,IF(M493="Diesel",4,IF(M493="Diesel-Electric",3,""))))</f>
        <v>2</v>
      </c>
      <c r="U493" s="1" t="str">
        <f>IF(M493="Wagon",(SQRT(SQRT(T493/27)))*10,IF(T493="","",SQRT(SQRT(T493/27))))</f>
        <v/>
      </c>
      <c r="V493" s="14" t="e">
        <f>IF(I493="","",(H493*SQRT(I493)*U493-(I493*2)+2)*0.985)</f>
        <v>#VALUE!</v>
      </c>
      <c r="W493" s="14">
        <f>IF(M493="Wagon",5*SQRT(H493),IF(M493="","",SQRT(R493*K493*SQRT(T493))/(26)))</f>
        <v>0</v>
      </c>
      <c r="X493" s="15" t="e">
        <f>8/Q493</f>
        <v>#DIV/0!</v>
      </c>
      <c r="Y493" s="15" t="e">
        <f>S493/10/K493</f>
        <v>#DIV/0!</v>
      </c>
    </row>
    <row r="494" spans="2:25" x14ac:dyDescent="0.25">
      <c r="B494" s="1" t="s">
        <v>515</v>
      </c>
      <c r="C494" s="1" t="s">
        <v>516</v>
      </c>
      <c r="D494" s="1" t="str">
        <f>IF(B494="","zzz",LEFT(B494,2))</f>
        <v>LU</v>
      </c>
      <c r="E494" s="1" t="s">
        <v>365</v>
      </c>
      <c r="F494" s="1">
        <v>1962</v>
      </c>
      <c r="G494" s="1">
        <v>1999</v>
      </c>
      <c r="H494" s="1">
        <f>IF(F494="","",SQRT(F494-1828))</f>
        <v>11.575836902790225</v>
      </c>
      <c r="I494" s="1">
        <v>4</v>
      </c>
      <c r="K494" s="1">
        <v>100</v>
      </c>
      <c r="L494" s="1">
        <v>164</v>
      </c>
      <c r="M494" s="1" t="s">
        <v>86</v>
      </c>
      <c r="N494" s="1" t="s">
        <v>383</v>
      </c>
      <c r="O494" s="1">
        <f>IF(M494="Steam",1,IF(M494="Electric",2,IF(M494="Diesel",4,IF(M494="Diesel-Electric",3,""))))</f>
        <v>2</v>
      </c>
      <c r="U494" s="1" t="str">
        <f>IF(M494="Wagon",(SQRT(SQRT(T494/27)))*10,IF(T494="","",SQRT(SQRT(T494/27))))</f>
        <v/>
      </c>
      <c r="V494" s="14" t="e">
        <f>IF(I494="","",(H494*SQRT(I494)*U494-(I494*2)+2)*0.985)</f>
        <v>#VALUE!</v>
      </c>
      <c r="W494" s="14">
        <f>IF(M494="Wagon",5*SQRT(H494),IF(M494="","",SQRT(R494*K494*SQRT(T494))/(26)))</f>
        <v>0</v>
      </c>
      <c r="X494" s="15" t="e">
        <f>8/Q494</f>
        <v>#DIV/0!</v>
      </c>
      <c r="Y494" s="15">
        <f>S494/10/K494</f>
        <v>0</v>
      </c>
    </row>
    <row r="495" spans="2:25" x14ac:dyDescent="0.25">
      <c r="B495" s="1" t="s">
        <v>517</v>
      </c>
      <c r="C495" s="1" t="s">
        <v>518</v>
      </c>
      <c r="D495" s="1" t="str">
        <f>IF(B495="","zzz",LEFT(B495,2))</f>
        <v>LU</v>
      </c>
      <c r="E495" s="1" t="s">
        <v>365</v>
      </c>
      <c r="F495" s="1">
        <v>1968</v>
      </c>
      <c r="G495" s="1">
        <v>2011</v>
      </c>
      <c r="H495" s="1">
        <f>IF(F495="","",SQRT(F495-1828))</f>
        <v>11.832159566199232</v>
      </c>
      <c r="I495" s="1">
        <v>8</v>
      </c>
      <c r="K495" s="1">
        <v>178</v>
      </c>
      <c r="L495" s="1">
        <v>296</v>
      </c>
      <c r="M495" s="1" t="s">
        <v>86</v>
      </c>
      <c r="N495" s="1" t="s">
        <v>383</v>
      </c>
      <c r="O495" s="1">
        <f>IF(M495="Steam",1,IF(M495="Electric",2,IF(M495="Diesel",4,IF(M495="Diesel-Electric",3,""))))</f>
        <v>2</v>
      </c>
      <c r="Q495" s="1">
        <v>56</v>
      </c>
      <c r="R495" s="1">
        <v>56</v>
      </c>
      <c r="T495" s="1">
        <v>600</v>
      </c>
      <c r="U495" s="1">
        <f>IF(M495="Wagon",(SQRT(SQRT(T495/27)))*10,IF(T495="","",SQRT(SQRT(T495/27))))</f>
        <v>2.1711852081087688</v>
      </c>
      <c r="V495" s="14">
        <f>IF(I495="","",(H495*SQRT(I495)*U495-(I495*2)+2)*0.985)</f>
        <v>57.781828628770981</v>
      </c>
      <c r="W495" s="14">
        <f>IF(M495="Wagon",5*SQRT(H495),IF(M495="","",SQRT(R495*K495*SQRT(T495))/(26)))</f>
        <v>19.00502649023197</v>
      </c>
      <c r="X495" s="15">
        <f>8/Q495</f>
        <v>0.14285714285714285</v>
      </c>
      <c r="Y495" s="15">
        <f>S495/10/K495</f>
        <v>0</v>
      </c>
    </row>
    <row r="496" spans="2:25" x14ac:dyDescent="0.25">
      <c r="B496" s="1" t="s">
        <v>519</v>
      </c>
      <c r="C496" s="1" t="s">
        <v>520</v>
      </c>
      <c r="D496" s="1" t="str">
        <f>IF(B496="","zzz",LEFT(B496,2))</f>
        <v>LU</v>
      </c>
      <c r="E496" s="1" t="s">
        <v>365</v>
      </c>
      <c r="F496" s="1">
        <v>1972</v>
      </c>
      <c r="G496" s="1" t="s">
        <v>32</v>
      </c>
      <c r="H496" s="1">
        <f>IF(F496="","",SQRT(F496-1828))</f>
        <v>12</v>
      </c>
      <c r="I496" s="1">
        <v>7</v>
      </c>
      <c r="L496" s="1">
        <v>700</v>
      </c>
      <c r="M496" s="1" t="s">
        <v>86</v>
      </c>
      <c r="N496" s="1" t="s">
        <v>383</v>
      </c>
      <c r="O496" s="1">
        <f>IF(M496="Steam",1,IF(M496="Electric",2,IF(M496="Diesel",4,IF(M496="Diesel-Electric",3,""))))</f>
        <v>2</v>
      </c>
      <c r="T496" s="1">
        <v>600</v>
      </c>
      <c r="U496" s="1">
        <f>IF(M496="Wagon",(SQRT(SQRT(T496/27)))*10,IF(T496="","",SQRT(SQRT(T496/27))))</f>
        <v>2.1711852081087688</v>
      </c>
      <c r="V496" s="14">
        <f>IF(I496="","",(H496*SQRT(I496)*U496-(I496*2)+2)*0.985)</f>
        <v>56.078998431048653</v>
      </c>
      <c r="W496" s="14">
        <f>IF(M496="Wagon",5*SQRT(H496),IF(M496="","",SQRT(R496*K496*SQRT(T496))/(26)))</f>
        <v>0</v>
      </c>
      <c r="X496" s="15" t="e">
        <f>8/Q496</f>
        <v>#DIV/0!</v>
      </c>
      <c r="Y496" s="15" t="e">
        <f>S496/10/K496</f>
        <v>#DIV/0!</v>
      </c>
    </row>
    <row r="497" spans="2:25" x14ac:dyDescent="0.25">
      <c r="B497" s="1" t="s">
        <v>521</v>
      </c>
      <c r="C497" s="1" t="s">
        <v>522</v>
      </c>
      <c r="D497" s="1" t="str">
        <f>IF(B497="","zzz",LEFT(B497,2))</f>
        <v>LU</v>
      </c>
      <c r="E497" s="1" t="s">
        <v>365</v>
      </c>
      <c r="F497" s="1">
        <v>1975</v>
      </c>
      <c r="G497" s="1" t="s">
        <v>32</v>
      </c>
      <c r="H497" s="1">
        <f>IF(F497="","",SQRT(F497-1828))</f>
        <v>12.124355652982141</v>
      </c>
      <c r="I497" s="1">
        <v>6</v>
      </c>
      <c r="K497" s="1">
        <v>125</v>
      </c>
      <c r="L497" s="1">
        <v>684</v>
      </c>
      <c r="M497" s="1" t="s">
        <v>86</v>
      </c>
      <c r="N497" s="1" t="s">
        <v>383</v>
      </c>
      <c r="O497" s="1">
        <f>IF(M497="Steam",1,IF(M497="Electric",2,IF(M497="Diesel",4,IF(M497="Diesel-Electric",3,""))))</f>
        <v>2</v>
      </c>
      <c r="T497" s="1">
        <v>600</v>
      </c>
      <c r="U497" s="1">
        <f>IF(M497="Wagon",(SQRT(SQRT(T497/27)))*10,IF(T497="","",SQRT(SQRT(T497/27))))</f>
        <v>2.1711852081087688</v>
      </c>
      <c r="V497" s="14">
        <f>IF(I497="","",(H497*SQRT(I497)*U497-(I497*2)+2)*0.985)</f>
        <v>53.663697258521346</v>
      </c>
      <c r="W497" s="14">
        <f>IF(M497="Wagon",5*SQRT(H497),IF(M497="","",SQRT(R497*K497*SQRT(T497))/(26)))</f>
        <v>0</v>
      </c>
      <c r="X497" s="15" t="e">
        <f>8/Q497</f>
        <v>#DIV/0!</v>
      </c>
      <c r="Y497" s="15">
        <f>S497/10/K497</f>
        <v>0</v>
      </c>
    </row>
    <row r="498" spans="2:25" x14ac:dyDescent="0.25">
      <c r="B498" s="1" t="s">
        <v>523</v>
      </c>
      <c r="C498" s="1" t="s">
        <v>524</v>
      </c>
      <c r="D498" s="1" t="str">
        <f>IF(B498="","zzz",LEFT(B498,2))</f>
        <v>LU</v>
      </c>
      <c r="E498" s="1" t="s">
        <v>365</v>
      </c>
      <c r="F498" s="1">
        <v>1984</v>
      </c>
      <c r="G498" s="1">
        <v>1998</v>
      </c>
      <c r="H498" s="1">
        <f>IF(F498="","",SQRT(F498-1828))</f>
        <v>12.489995996796797</v>
      </c>
      <c r="I498" s="1">
        <v>6</v>
      </c>
      <c r="M498" s="1" t="s">
        <v>86</v>
      </c>
      <c r="N498" s="1" t="s">
        <v>383</v>
      </c>
      <c r="O498" s="1">
        <f>IF(M498="Steam",1,IF(M498="Electric",2,IF(M498="Diesel",4,IF(M498="Diesel-Electric",3,""))))</f>
        <v>2</v>
      </c>
      <c r="U498" s="1" t="str">
        <f>IF(M498="Wagon",(SQRT(SQRT(T498/27)))*10,IF(T498="","",SQRT(SQRT(T498/27))))</f>
        <v/>
      </c>
      <c r="V498" s="14" t="e">
        <f>IF(I498="","",(H498*SQRT(I498)*U498-(I498*2)+2)*0.985)</f>
        <v>#VALUE!</v>
      </c>
      <c r="W498" s="14">
        <f>IF(M498="Wagon",5*SQRT(H498),IF(M498="","",SQRT(R498*K498*SQRT(T498))/(26)))</f>
        <v>0</v>
      </c>
      <c r="X498" s="15" t="e">
        <f>8/Q498</f>
        <v>#DIV/0!</v>
      </c>
      <c r="Y498" s="15" t="e">
        <f>S498/10/K498</f>
        <v>#DIV/0!</v>
      </c>
    </row>
    <row r="499" spans="2:25" x14ac:dyDescent="0.25">
      <c r="B499" s="1" t="s">
        <v>525</v>
      </c>
      <c r="C499" s="1" t="s">
        <v>526</v>
      </c>
      <c r="D499" s="1" t="str">
        <f>IF(B499="","zzz",LEFT(B499,2))</f>
        <v>LU</v>
      </c>
      <c r="E499" s="1" t="s">
        <v>365</v>
      </c>
      <c r="F499" s="1">
        <v>1986</v>
      </c>
      <c r="G499" s="1">
        <v>1989</v>
      </c>
      <c r="H499" s="1">
        <f>IF(F499="","",SQRT(F499-1828))</f>
        <v>12.569805089976535</v>
      </c>
      <c r="I499" s="1">
        <v>4</v>
      </c>
      <c r="M499" s="1" t="s">
        <v>86</v>
      </c>
      <c r="N499" s="1" t="s">
        <v>383</v>
      </c>
      <c r="O499" s="1">
        <f>IF(M499="Steam",1,IF(M499="Electric",2,IF(M499="Diesel",4,IF(M499="Diesel-Electric",3,""))))</f>
        <v>2</v>
      </c>
      <c r="U499" s="1" t="str">
        <f>IF(M499="Wagon",(SQRT(SQRT(T499/27)))*10,IF(T499="","",SQRT(SQRT(T499/27))))</f>
        <v/>
      </c>
      <c r="V499" s="14" t="e">
        <f>IF(I499="","",(H499*SQRT(I499)*U499-(I499*2)+2)*0.985)</f>
        <v>#VALUE!</v>
      </c>
      <c r="W499" s="14">
        <f>IF(M499="Wagon",5*SQRT(H499),IF(M499="","",SQRT(R499*K499*SQRT(T499))/(26)))</f>
        <v>0</v>
      </c>
      <c r="X499" s="15" t="e">
        <f>8/Q499</f>
        <v>#DIV/0!</v>
      </c>
      <c r="Y499" s="15" t="e">
        <f>S499/10/K499</f>
        <v>#DIV/0!</v>
      </c>
    </row>
    <row r="500" spans="2:25" x14ac:dyDescent="0.25">
      <c r="B500" s="1" t="s">
        <v>489</v>
      </c>
      <c r="D500" s="1" t="str">
        <f>IF(B500="","zzz",LEFT(B500,2))</f>
        <v>LU</v>
      </c>
      <c r="E500" s="1">
        <v>1992</v>
      </c>
      <c r="F500" s="1">
        <v>1993</v>
      </c>
      <c r="G500" s="1" t="s">
        <v>32</v>
      </c>
      <c r="H500" s="1">
        <f>IF(F500="","",SQRT(F500-1828))</f>
        <v>12.845232578665129</v>
      </c>
      <c r="I500" s="1">
        <v>8</v>
      </c>
      <c r="K500" s="1">
        <v>172</v>
      </c>
      <c r="L500" s="1">
        <v>930</v>
      </c>
      <c r="M500" s="1" t="s">
        <v>86</v>
      </c>
      <c r="N500" s="1" t="s">
        <v>383</v>
      </c>
      <c r="O500" s="1">
        <f>IF(M500="Steam",1,IF(M500="Electric",2,IF(M500="Diesel",4,IF(M500="Diesel-Electric",3,""))))</f>
        <v>2</v>
      </c>
      <c r="Q500" s="1">
        <v>100</v>
      </c>
      <c r="R500" s="1">
        <v>100</v>
      </c>
      <c r="T500" s="1">
        <v>4800</v>
      </c>
      <c r="U500" s="1">
        <f>IF(M500="Wagon",(SQRT(SQRT(T500/27)))*10,IF(T500="","",SQRT(SQRT(T500/27))))</f>
        <v>3.6514837167011076</v>
      </c>
      <c r="V500" s="14">
        <f>IF(I500="","",(H500*SQRT(I500)*U500-(I500*2)+2)*0.985)</f>
        <v>116.8850167400028</v>
      </c>
      <c r="W500" s="14">
        <f>IF(M500="Wagon",5*SQRT(H500),IF(M500="","",SQRT(R500*K500*SQRT(T500))/(26)))</f>
        <v>41.985679363427735</v>
      </c>
      <c r="X500" s="15">
        <f>8/Q500</f>
        <v>0.08</v>
      </c>
      <c r="Y500" s="15">
        <f>S500/10/K500</f>
        <v>0</v>
      </c>
    </row>
    <row r="501" spans="2:25" x14ac:dyDescent="0.25">
      <c r="B501" s="1" t="s">
        <v>490</v>
      </c>
      <c r="D501" s="1" t="str">
        <f>IF(B501="","zzz",LEFT(B501,2))</f>
        <v>LU</v>
      </c>
      <c r="E501" s="1">
        <v>1992</v>
      </c>
      <c r="F501" s="1">
        <v>1993</v>
      </c>
      <c r="G501" s="1" t="s">
        <v>32</v>
      </c>
      <c r="H501" s="1">
        <f>IF(F501="","",SQRT(F501-1828))</f>
        <v>12.845232578665129</v>
      </c>
      <c r="I501" s="1">
        <v>4</v>
      </c>
      <c r="K501" s="1">
        <v>86</v>
      </c>
      <c r="L501" s="1">
        <v>444</v>
      </c>
      <c r="M501" s="1" t="s">
        <v>86</v>
      </c>
      <c r="N501" s="1" t="s">
        <v>383</v>
      </c>
      <c r="O501" s="1">
        <f>IF(M501="Steam",1,IF(M501="Electric",2,IF(M501="Diesel",4,IF(M501="Diesel-Electric",3,""))))</f>
        <v>2</v>
      </c>
      <c r="Q501" s="1">
        <v>100</v>
      </c>
      <c r="R501" s="1">
        <v>100</v>
      </c>
      <c r="T501" s="1">
        <v>2400</v>
      </c>
      <c r="U501" s="1">
        <f>IF(M501="Wagon",(SQRT(SQRT(T501/27)))*10,IF(T501="","",SQRT(SQRT(T501/27))))</f>
        <v>3.0705195677312713</v>
      </c>
      <c r="V501" s="14">
        <f>IF(I501="","",(H501*SQRT(I501)*U501-(I501*2)+2)*0.985)</f>
        <v>71.789829830155483</v>
      </c>
      <c r="W501" s="14">
        <f>IF(M501="Wagon",5*SQRT(H501),IF(M501="","",SQRT(R501*K501*SQRT(T501))/(26)))</f>
        <v>24.964834313605589</v>
      </c>
      <c r="X501" s="15">
        <f>8/Q501</f>
        <v>0.08</v>
      </c>
      <c r="Y501" s="15">
        <f>S501/10/K501</f>
        <v>0</v>
      </c>
    </row>
    <row r="502" spans="2:25" x14ac:dyDescent="0.25">
      <c r="B502" s="1" t="s">
        <v>491</v>
      </c>
      <c r="D502" s="1" t="str">
        <f>IF(B502="","zzz",LEFT(B502,2))</f>
        <v>LU</v>
      </c>
      <c r="E502" s="1">
        <v>1995</v>
      </c>
      <c r="F502" s="1">
        <v>1997</v>
      </c>
      <c r="G502" s="1" t="s">
        <v>32</v>
      </c>
      <c r="H502" s="1">
        <f>IF(F502="","",SQRT(F502-1828))</f>
        <v>13</v>
      </c>
      <c r="I502" s="1">
        <v>6</v>
      </c>
      <c r="K502" s="1">
        <v>158</v>
      </c>
      <c r="L502" s="1">
        <v>662</v>
      </c>
      <c r="M502" s="1" t="s">
        <v>86</v>
      </c>
      <c r="N502" s="1" t="s">
        <v>383</v>
      </c>
      <c r="O502" s="1">
        <f>IF(M502="Steam",1,IF(M502="Electric",2,IF(M502="Diesel",4,IF(M502="Diesel-Electric",3,""))))</f>
        <v>2</v>
      </c>
      <c r="Q502" s="1">
        <v>72</v>
      </c>
      <c r="R502" s="1">
        <v>100</v>
      </c>
      <c r="T502" s="1">
        <v>3600</v>
      </c>
      <c r="U502" s="1">
        <f>IF(M502="Wagon",(SQRT(SQRT(T502/27)))*10,IF(T502="","",SQRT(SQRT(T502/27))))</f>
        <v>3.3980884896942452</v>
      </c>
      <c r="V502" s="14">
        <f>IF(I502="","",(H502*SQRT(I502)*U502-(I502*2)+2)*0.985)</f>
        <v>96.733479041870993</v>
      </c>
      <c r="W502" s="14">
        <f>IF(M502="Wagon",5*SQRT(H502),IF(M502="","",SQRT(R502*K502*SQRT(T502))/(26)))</f>
        <v>37.44818906042488</v>
      </c>
      <c r="X502" s="15">
        <f>8/Q502</f>
        <v>0.1111111111111111</v>
      </c>
      <c r="Y502" s="15">
        <f>S502/10/K502</f>
        <v>0</v>
      </c>
    </row>
    <row r="503" spans="2:25" x14ac:dyDescent="0.25">
      <c r="B503" s="1" t="s">
        <v>492</v>
      </c>
      <c r="D503" s="1" t="str">
        <f>IF(B503="","zzz",LEFT(B503,2))</f>
        <v>LU</v>
      </c>
      <c r="E503" s="1">
        <v>1996</v>
      </c>
      <c r="F503" s="1">
        <v>1997</v>
      </c>
      <c r="G503" s="1" t="s">
        <v>32</v>
      </c>
      <c r="H503" s="1">
        <f>IF(F503="","",SQRT(F503-1828))</f>
        <v>13</v>
      </c>
      <c r="I503" s="1">
        <v>7</v>
      </c>
      <c r="K503" s="1">
        <v>177</v>
      </c>
      <c r="L503" s="1">
        <v>875</v>
      </c>
      <c r="M503" s="1" t="s">
        <v>86</v>
      </c>
      <c r="N503" s="1" t="s">
        <v>383</v>
      </c>
      <c r="O503" s="1">
        <f>IF(M503="Steam",1,IF(M503="Electric",2,IF(M503="Diesel",4,IF(M503="Diesel-Electric",3,""))))</f>
        <v>2</v>
      </c>
      <c r="Q503" s="1">
        <v>100</v>
      </c>
      <c r="R503" s="1">
        <v>100</v>
      </c>
      <c r="T503" s="1">
        <v>4200</v>
      </c>
      <c r="U503" s="1">
        <f>IF(M503="Wagon",(SQRT(SQRT(T503/27)))*10,IF(T503="","",SQRT(SQRT(T503/27))))</f>
        <v>3.531598970614652</v>
      </c>
      <c r="V503" s="14">
        <f>IF(I503="","",(H503*SQRT(I503)*U503-(I503*2)+2)*0.985)</f>
        <v>107.82649602825664</v>
      </c>
      <c r="W503" s="14">
        <f>IF(M503="Wagon",5*SQRT(H503),IF(M503="","",SQRT(R503*K503*SQRT(T503))/(26)))</f>
        <v>41.193207338056851</v>
      </c>
      <c r="X503" s="15">
        <f>8/Q503</f>
        <v>0.08</v>
      </c>
      <c r="Y503" s="15">
        <f>S503/10/K503</f>
        <v>0</v>
      </c>
    </row>
    <row r="504" spans="2:25" x14ac:dyDescent="0.25">
      <c r="B504" s="1" t="s">
        <v>527</v>
      </c>
      <c r="C504" s="1" t="s">
        <v>528</v>
      </c>
      <c r="D504" s="1" t="str">
        <f>IF(B504="","zzz",LEFT(B504,2))</f>
        <v>LU</v>
      </c>
      <c r="E504" s="1" t="s">
        <v>365</v>
      </c>
      <c r="F504" s="1">
        <v>2009</v>
      </c>
      <c r="G504" s="1" t="s">
        <v>32</v>
      </c>
      <c r="H504" s="1">
        <f>IF(F504="","",SQRT(F504-1828))</f>
        <v>13.45362404707371</v>
      </c>
      <c r="I504" s="1">
        <v>8</v>
      </c>
      <c r="K504" s="1">
        <v>197</v>
      </c>
      <c r="L504" s="1">
        <v>876</v>
      </c>
      <c r="M504" s="1" t="s">
        <v>86</v>
      </c>
      <c r="N504" s="1" t="s">
        <v>383</v>
      </c>
      <c r="O504" s="1">
        <f>IF(M504="Steam",1,IF(M504="Electric",2,IF(M504="Diesel",4,IF(M504="Diesel-Electric",3,""))))</f>
        <v>2</v>
      </c>
      <c r="Q504" s="1">
        <v>80</v>
      </c>
      <c r="R504" s="1">
        <v>80</v>
      </c>
      <c r="U504" s="1" t="str">
        <f>IF(M504="Wagon",(SQRT(SQRT(T504/27)))*10,IF(T504="","",SQRT(SQRT(T504/27))))</f>
        <v/>
      </c>
      <c r="V504" s="14" t="e">
        <f>IF(I504="","",(H504*SQRT(I504)*U504-(I504*2)+2)*0.985)</f>
        <v>#VALUE!</v>
      </c>
      <c r="W504" s="14">
        <f>IF(M504="Wagon",5*SQRT(H504),IF(M504="","",SQRT(R504*K504*SQRT(T504))/(26)))</f>
        <v>0</v>
      </c>
      <c r="X504" s="15">
        <f>8/Q504</f>
        <v>0.1</v>
      </c>
      <c r="Y504" s="15">
        <f>S504/10/K504</f>
        <v>0</v>
      </c>
    </row>
    <row r="505" spans="2:25" x14ac:dyDescent="0.25">
      <c r="B505" s="1" t="s">
        <v>529</v>
      </c>
      <c r="C505" s="1" t="s">
        <v>530</v>
      </c>
      <c r="D505" s="1" t="str">
        <f>IF(B505="","zzz",LEFT(B505,2))</f>
        <v>LU</v>
      </c>
      <c r="E505" s="1" t="s">
        <v>365</v>
      </c>
      <c r="F505" s="1">
        <v>1906</v>
      </c>
      <c r="G505" s="1">
        <v>1930</v>
      </c>
      <c r="H505" s="1">
        <f>IF(F505="","",SQRT(F505-1828))</f>
        <v>8.8317608663278477</v>
      </c>
      <c r="M505" s="1" t="s">
        <v>86</v>
      </c>
      <c r="N505" s="1" t="s">
        <v>383</v>
      </c>
      <c r="O505" s="1">
        <f>IF(M505="Steam",1,IF(M505="Electric",2,IF(M505="Diesel",4,IF(M505="Diesel-Electric",3,""))))</f>
        <v>2</v>
      </c>
      <c r="U505" s="1" t="str">
        <f>IF(M505="Wagon",(SQRT(SQRT(T505/27)))*10,IF(T505="","",SQRT(SQRT(T505/27))))</f>
        <v/>
      </c>
      <c r="V505" s="14" t="str">
        <f>IF(I505="","",(H505*SQRT(I505)*U505-(I505*2)+2)*0.985)</f>
        <v/>
      </c>
      <c r="W505" s="14">
        <f>IF(M505="Wagon",5*SQRT(H505),IF(M505="","",SQRT(R505*K505*SQRT(T505))/(26)))</f>
        <v>0</v>
      </c>
      <c r="X505" s="15" t="e">
        <f>8/Q505</f>
        <v>#DIV/0!</v>
      </c>
      <c r="Y505" s="15" t="e">
        <f>S505/10/K505</f>
        <v>#DIV/0!</v>
      </c>
    </row>
    <row r="506" spans="2:25" x14ac:dyDescent="0.25">
      <c r="B506" s="1" t="s">
        <v>531</v>
      </c>
      <c r="C506" s="1" t="s">
        <v>532</v>
      </c>
      <c r="D506" s="1" t="str">
        <f>IF(B506="","zzz",LEFT(B506,2))</f>
        <v>LU</v>
      </c>
      <c r="E506" s="1" t="s">
        <v>365</v>
      </c>
      <c r="F506" s="1">
        <v>1923</v>
      </c>
      <c r="G506" s="1">
        <v>1966</v>
      </c>
      <c r="H506" s="1">
        <f>IF(F506="","",SQRT(F506-1828))</f>
        <v>9.7467943448089631</v>
      </c>
      <c r="M506" s="1" t="s">
        <v>86</v>
      </c>
      <c r="N506" s="1" t="s">
        <v>383</v>
      </c>
      <c r="O506" s="1">
        <f>IF(M506="Steam",1,IF(M506="Electric",2,IF(M506="Diesel",4,IF(M506="Diesel-Electric",3,""))))</f>
        <v>2</v>
      </c>
      <c r="U506" s="1" t="str">
        <f>IF(M506="Wagon",(SQRT(SQRT(T506/27)))*10,IF(T506="","",SQRT(SQRT(T506/27))))</f>
        <v/>
      </c>
      <c r="V506" s="14" t="str">
        <f>IF(I506="","",(H506*SQRT(I506)*U506-(I506*2)+2)*0.985)</f>
        <v/>
      </c>
      <c r="W506" s="14">
        <f>IF(M506="Wagon",5*SQRT(H506),IF(M506="","",SQRT(R506*K506*SQRT(T506))/(26)))</f>
        <v>0</v>
      </c>
      <c r="X506" s="15" t="e">
        <f>8/Q506</f>
        <v>#DIV/0!</v>
      </c>
      <c r="Y506" s="15" t="e">
        <f>S506/10/K506</f>
        <v>#DIV/0!</v>
      </c>
    </row>
    <row r="507" spans="2:25" x14ac:dyDescent="0.25">
      <c r="B507" s="1" t="s">
        <v>533</v>
      </c>
      <c r="C507" s="1" t="s">
        <v>534</v>
      </c>
      <c r="D507" s="1" t="str">
        <f>IF(B507="","zzz",LEFT(B507,2))</f>
        <v>LU</v>
      </c>
      <c r="E507" s="1" t="s">
        <v>365</v>
      </c>
      <c r="F507" s="1">
        <v>1920</v>
      </c>
      <c r="G507" s="1">
        <v>1931</v>
      </c>
      <c r="H507" s="1">
        <f>IF(F507="","",SQRT(F507-1828))</f>
        <v>9.5916630466254382</v>
      </c>
      <c r="M507" s="1" t="s">
        <v>86</v>
      </c>
      <c r="N507" s="1" t="s">
        <v>383</v>
      </c>
      <c r="O507" s="1">
        <f>IF(M507="Steam",1,IF(M507="Electric",2,IF(M507="Diesel",4,IF(M507="Diesel-Electric",3,""))))</f>
        <v>2</v>
      </c>
      <c r="U507" s="1" t="str">
        <f>IF(M507="Wagon",(SQRT(SQRT(T507/27)))*10,IF(T507="","",SQRT(SQRT(T507/27))))</f>
        <v/>
      </c>
      <c r="V507" s="14" t="str">
        <f>IF(I507="","",(H507*SQRT(I507)*U507-(I507*2)+2)*0.985)</f>
        <v/>
      </c>
      <c r="W507" s="14">
        <f>IF(M507="Wagon",5*SQRT(H507),IF(M507="","",SQRT(R507*K507*SQRT(T507))/(26)))</f>
        <v>0</v>
      </c>
      <c r="X507" s="15" t="e">
        <f>8/Q507</f>
        <v>#DIV/0!</v>
      </c>
      <c r="Y507" s="15" t="e">
        <f>S507/10/K507</f>
        <v>#DIV/0!</v>
      </c>
    </row>
    <row r="508" spans="2:25" x14ac:dyDescent="0.25">
      <c r="B508" s="1" t="s">
        <v>535</v>
      </c>
      <c r="D508" s="1" t="str">
        <f>IF(B508="","zzz",LEFT(B508,2))</f>
        <v>LY</v>
      </c>
      <c r="E508" s="1" t="s">
        <v>365</v>
      </c>
      <c r="F508" s="1">
        <v>1916</v>
      </c>
      <c r="G508" s="1">
        <v>1960</v>
      </c>
      <c r="H508" s="1">
        <f>IF(F508="","",SQRT(F508-1828))</f>
        <v>9.3808315196468595</v>
      </c>
      <c r="I508" s="1">
        <v>2</v>
      </c>
      <c r="K508" s="1">
        <v>84</v>
      </c>
      <c r="L508" s="1">
        <v>160</v>
      </c>
      <c r="M508" s="1" t="s">
        <v>86</v>
      </c>
      <c r="N508" s="1" t="s">
        <v>87</v>
      </c>
      <c r="O508" s="1">
        <f>IF(M508="Steam",1,IF(M508="Electric",2,IF(M508="Diesel",4,IF(M508="Diesel-Electric",3,""))))</f>
        <v>2</v>
      </c>
      <c r="Q508" s="1">
        <v>97</v>
      </c>
      <c r="R508" s="1">
        <v>97</v>
      </c>
      <c r="T508" s="1">
        <v>400</v>
      </c>
      <c r="U508" s="1">
        <f>IF(M508="Wagon",(SQRT(SQRT(T508/27)))*10,IF(T508="","",SQRT(SQRT(T508/27))))</f>
        <v>1.9618873042551412</v>
      </c>
      <c r="V508" s="14">
        <f>IF(I508="","",(H508*SQRT(I508)*U508-(I508*2)+2)*0.985)</f>
        <v>23.666965632553946</v>
      </c>
      <c r="W508" s="14">
        <f>IF(M508="Wagon",5*SQRT(H508),IF(M508="","",SQRT(R508*K508*SQRT(T508))/(26)))</f>
        <v>15.526270922452579</v>
      </c>
      <c r="X508" s="15">
        <f>8/Q508</f>
        <v>8.247422680412371E-2</v>
      </c>
      <c r="Y508" s="15">
        <f>S508/10/K508</f>
        <v>0</v>
      </c>
    </row>
    <row r="509" spans="2:25" x14ac:dyDescent="0.25">
      <c r="B509" s="1" t="s">
        <v>536</v>
      </c>
      <c r="D509" s="1" t="str">
        <f>IF(B509="","zzz",LEFT(B509,2))</f>
        <v>Me</v>
      </c>
      <c r="E509" s="1" t="s">
        <v>365</v>
      </c>
      <c r="F509" s="1">
        <v>1903</v>
      </c>
      <c r="G509" s="1">
        <v>1957</v>
      </c>
      <c r="H509" s="1">
        <f>IF(F509="","",SQRT(F509-1828))</f>
        <v>8.6602540378443873</v>
      </c>
      <c r="I509" s="1">
        <v>4</v>
      </c>
      <c r="L509" s="1">
        <v>204</v>
      </c>
      <c r="M509" s="1" t="s">
        <v>86</v>
      </c>
      <c r="N509" s="1" t="s">
        <v>87</v>
      </c>
      <c r="O509" s="1">
        <f>IF(M509="Steam",1,IF(M509="Electric",2,IF(M509="Diesel",4,IF(M509="Diesel-Electric",3,""))))</f>
        <v>2</v>
      </c>
      <c r="Q509" s="1">
        <v>97</v>
      </c>
      <c r="R509" s="1">
        <v>97</v>
      </c>
      <c r="T509" s="1">
        <v>460</v>
      </c>
      <c r="U509" s="1">
        <f>IF(M509="Wagon",(SQRT(SQRT(T509/27)))*10,IF(T509="","",SQRT(SQRT(T509/27))))</f>
        <v>2.0316482427935045</v>
      </c>
      <c r="V509" s="14">
        <f>IF(I509="","",(H509*SQRT(I509)*U509-(I509*2)+2)*0.985)</f>
        <v>28.751342099319842</v>
      </c>
      <c r="W509" s="14">
        <f>IF(M509="Wagon",5*SQRT(H509),IF(M509="","",SQRT(R509*K509*SQRT(T509))/(26)))</f>
        <v>0</v>
      </c>
      <c r="X509" s="15">
        <f>8/Q509</f>
        <v>8.247422680412371E-2</v>
      </c>
      <c r="Y509" s="15" t="e">
        <f>S509/10/K509</f>
        <v>#DIV/0!</v>
      </c>
    </row>
    <row r="510" spans="2:25" x14ac:dyDescent="0.25">
      <c r="B510" s="1" t="s">
        <v>537</v>
      </c>
      <c r="C510" s="1" t="s">
        <v>538</v>
      </c>
      <c r="D510" s="1" t="str">
        <f>IF(B510="","zzz",LEFT(B510,2))</f>
        <v>Me</v>
      </c>
      <c r="E510" s="1" t="s">
        <v>365</v>
      </c>
      <c r="F510" s="1">
        <v>1913</v>
      </c>
      <c r="G510" s="1">
        <v>1950</v>
      </c>
      <c r="H510" s="1">
        <f>IF(F510="","",SQRT(F510-1828))</f>
        <v>9.2195444572928871</v>
      </c>
      <c r="I510" s="1">
        <v>5</v>
      </c>
      <c r="K510" s="1">
        <v>170</v>
      </c>
      <c r="L510" s="1">
        <v>210</v>
      </c>
      <c r="M510" s="1" t="s">
        <v>86</v>
      </c>
      <c r="N510" s="1" t="s">
        <v>383</v>
      </c>
      <c r="O510" s="1">
        <f>IF(M510="Steam",1,IF(M510="Electric",2,IF(M510="Diesel",4,IF(M510="Diesel-Electric",3,""))))</f>
        <v>2</v>
      </c>
      <c r="T510" s="1">
        <f>60*2*I510</f>
        <v>600</v>
      </c>
      <c r="U510" s="1">
        <f>IF(M510="Wagon",(SQRT(SQRT(T510/27)))*10,IF(T510="","",SQRT(SQRT(T510/27))))</f>
        <v>2.1711852081087688</v>
      </c>
      <c r="V510" s="14">
        <f>IF(I510="","",(H510*SQRT(I510)*U510-(I510*2)+2)*0.985)</f>
        <v>36.208727783119741</v>
      </c>
      <c r="W510" s="14">
        <f>IF(M510="Wagon",5*SQRT(H510),IF(M510="","",SQRT(R510*K510*SQRT(T510))/(26)))</f>
        <v>0</v>
      </c>
      <c r="X510" s="15" t="e">
        <f>8/Q510</f>
        <v>#DIV/0!</v>
      </c>
      <c r="Y510" s="15">
        <f>S510/10/K510</f>
        <v>0</v>
      </c>
    </row>
    <row r="511" spans="2:25" x14ac:dyDescent="0.25">
      <c r="B511" s="1" t="s">
        <v>539</v>
      </c>
      <c r="C511" s="1" t="s">
        <v>540</v>
      </c>
      <c r="D511" s="1" t="str">
        <f>IF(B511="","zzz",LEFT(B511,2))</f>
        <v>Me</v>
      </c>
      <c r="E511" s="1" t="s">
        <v>365</v>
      </c>
      <c r="F511" s="1">
        <v>1906</v>
      </c>
      <c r="G511" s="1">
        <v>1937</v>
      </c>
      <c r="H511" s="1">
        <f>IF(F511="","",SQRT(F511-1828))</f>
        <v>8.8317608663278477</v>
      </c>
      <c r="I511" s="1">
        <v>6</v>
      </c>
      <c r="K511" s="1">
        <v>204</v>
      </c>
      <c r="L511" s="1">
        <v>252</v>
      </c>
      <c r="M511" s="1" t="s">
        <v>86</v>
      </c>
      <c r="N511" s="1" t="s">
        <v>383</v>
      </c>
      <c r="O511" s="1">
        <f>IF(M511="Steam",1,IF(M511="Electric",2,IF(M511="Diesel",4,IF(M511="Diesel-Electric",3,""))))</f>
        <v>2</v>
      </c>
      <c r="T511" s="1">
        <f>60*2*I511</f>
        <v>720</v>
      </c>
      <c r="U511" s="1">
        <f>IF(M511="Wagon",(SQRT(SQRT(T511/27)))*10,IF(T511="","",SQRT(SQRT(T511/27))))</f>
        <v>2.2724387329349987</v>
      </c>
      <c r="V511" s="14">
        <f>IF(I511="","",(H511*SQRT(I511)*U511-(I511*2)+2)*0.985)</f>
        <v>38.572960738210057</v>
      </c>
      <c r="W511" s="14">
        <f>IF(M511="Wagon",5*SQRT(H511),IF(M511="","",SQRT(R511*K511*SQRT(T511))/(26)))</f>
        <v>0</v>
      </c>
      <c r="X511" s="15" t="e">
        <f>8/Q511</f>
        <v>#DIV/0!</v>
      </c>
      <c r="Y511" s="15">
        <f>S511/10/K511</f>
        <v>0</v>
      </c>
    </row>
    <row r="512" spans="2:25" x14ac:dyDescent="0.25">
      <c r="B512" s="1" t="s">
        <v>541</v>
      </c>
      <c r="C512" s="1" t="s">
        <v>542</v>
      </c>
      <c r="D512" s="1" t="str">
        <f>IF(B512="","zzz",LEFT(B512,2))</f>
        <v>Me</v>
      </c>
      <c r="E512" s="1" t="s">
        <v>365</v>
      </c>
      <c r="F512" s="1">
        <v>1906</v>
      </c>
      <c r="G512" s="1">
        <v>1939</v>
      </c>
      <c r="H512" s="1">
        <f>IF(F512="","",SQRT(F512-1828))</f>
        <v>8.8317608663278477</v>
      </c>
      <c r="I512" s="1">
        <v>8</v>
      </c>
      <c r="K512" s="1">
        <v>272</v>
      </c>
      <c r="L512" s="1">
        <v>336</v>
      </c>
      <c r="M512" s="1" t="s">
        <v>86</v>
      </c>
      <c r="N512" s="1" t="s">
        <v>383</v>
      </c>
      <c r="O512" s="1">
        <f>IF(M512="Steam",1,IF(M512="Electric",2,IF(M512="Diesel",4,IF(M512="Diesel-Electric",3,""))))</f>
        <v>2</v>
      </c>
      <c r="T512" s="1">
        <f>60*2*I512</f>
        <v>960</v>
      </c>
      <c r="U512" s="1">
        <f>IF(M512="Wagon",(SQRT(SQRT(T512/27)))*10,IF(T512="","",SQRT(SQRT(T512/27))))</f>
        <v>2.4418943343231376</v>
      </c>
      <c r="V512" s="14">
        <f>IF(I512="","",(H512*SQRT(I512)*U512-(I512*2)+2)*0.985)</f>
        <v>46.293523406784637</v>
      </c>
      <c r="W512" s="14">
        <f>IF(M512="Wagon",5*SQRT(H512),IF(M512="","",SQRT(R512*K512*SQRT(T512))/(26)))</f>
        <v>0</v>
      </c>
      <c r="X512" s="15" t="e">
        <f>8/Q512</f>
        <v>#DIV/0!</v>
      </c>
      <c r="Y512" s="15">
        <f>S512/10/K512</f>
        <v>0</v>
      </c>
    </row>
    <row r="513" spans="2:25" x14ac:dyDescent="0.25">
      <c r="B513" s="1" t="s">
        <v>543</v>
      </c>
      <c r="C513" s="1" t="s">
        <v>544</v>
      </c>
      <c r="D513" s="1" t="str">
        <f>IF(B513="","zzz",LEFT(B513,2))</f>
        <v>Me</v>
      </c>
      <c r="E513" s="1" t="s">
        <v>365</v>
      </c>
      <c r="F513" s="1">
        <v>1927</v>
      </c>
      <c r="G513" s="1">
        <v>1950</v>
      </c>
      <c r="H513" s="1">
        <f>IF(F513="","",SQRT(F513-1828))</f>
        <v>9.9498743710661994</v>
      </c>
      <c r="I513" s="1">
        <v>7</v>
      </c>
      <c r="K513" s="1">
        <v>238</v>
      </c>
      <c r="L513" s="1">
        <v>294</v>
      </c>
      <c r="M513" s="1" t="s">
        <v>86</v>
      </c>
      <c r="N513" s="1" t="s">
        <v>383</v>
      </c>
      <c r="O513" s="1">
        <f>IF(M513="Steam",1,IF(M513="Electric",2,IF(M513="Diesel",4,IF(M513="Diesel-Electric",3,""))))</f>
        <v>2</v>
      </c>
      <c r="T513" s="1">
        <f>60*2*I513</f>
        <v>840</v>
      </c>
      <c r="U513" s="1">
        <f>IF(M513="Wagon",(SQRT(SQRT(T513/27)))*10,IF(T513="","",SQRT(SQRT(T513/27))))</f>
        <v>2.3617225726632607</v>
      </c>
      <c r="V513" s="14">
        <f>IF(I513="","",(H513*SQRT(I513)*U513-(I513*2)+2)*0.985)</f>
        <v>49.419512987999731</v>
      </c>
      <c r="W513" s="14">
        <f>IF(M513="Wagon",5*SQRT(H513),IF(M513="","",SQRT(R513*K513*SQRT(T513))/(26)))</f>
        <v>0</v>
      </c>
      <c r="X513" s="15" t="e">
        <f>8/Q513</f>
        <v>#DIV/0!</v>
      </c>
      <c r="Y513" s="15">
        <f>S513/10/K513</f>
        <v>0</v>
      </c>
    </row>
    <row r="514" spans="2:25" x14ac:dyDescent="0.25">
      <c r="B514" s="1" t="s">
        <v>545</v>
      </c>
      <c r="C514" s="1" t="s">
        <v>546</v>
      </c>
      <c r="D514" s="1" t="str">
        <f>IF(B514="","zzz",LEFT(B514,2))</f>
        <v>Me</v>
      </c>
      <c r="E514" s="1" t="s">
        <v>365</v>
      </c>
      <c r="F514" s="1">
        <v>1929</v>
      </c>
      <c r="G514" s="1">
        <v>1950</v>
      </c>
      <c r="H514" s="1">
        <f>IF(F514="","",SQRT(F514-1828))</f>
        <v>10.04987562112089</v>
      </c>
      <c r="I514" s="1">
        <v>8</v>
      </c>
      <c r="K514" s="1">
        <v>272</v>
      </c>
      <c r="L514" s="1">
        <v>336</v>
      </c>
      <c r="M514" s="1" t="s">
        <v>86</v>
      </c>
      <c r="N514" s="1" t="s">
        <v>383</v>
      </c>
      <c r="O514" s="1">
        <f>IF(M514="Steam",1,IF(M514="Electric",2,IF(M514="Diesel",4,IF(M514="Diesel-Electric",3,""))))</f>
        <v>2</v>
      </c>
      <c r="T514" s="1">
        <f>60*2*I514</f>
        <v>960</v>
      </c>
      <c r="U514" s="1">
        <f>IF(M514="Wagon",(SQRT(SQRT(T514/27)))*10,IF(T514="","",SQRT(SQRT(T514/27))))</f>
        <v>2.4418943343231376</v>
      </c>
      <c r="V514" s="14">
        <f>IF(I514="","",(H514*SQRT(I514)*U514-(I514*2)+2)*0.985)</f>
        <v>54.58050348804997</v>
      </c>
      <c r="W514" s="14">
        <f>IF(M514="Wagon",5*SQRT(H514),IF(M514="","",SQRT(R514*K514*SQRT(T514))/(26)))</f>
        <v>0</v>
      </c>
      <c r="X514" s="15" t="e">
        <f>8/Q514</f>
        <v>#DIV/0!</v>
      </c>
      <c r="Y514" s="15">
        <f>S514/10/K514</f>
        <v>0</v>
      </c>
    </row>
    <row r="515" spans="2:25" x14ac:dyDescent="0.25">
      <c r="B515" s="1" t="s">
        <v>547</v>
      </c>
      <c r="C515" s="1" t="s">
        <v>548</v>
      </c>
      <c r="D515" s="1" t="str">
        <f>IF(B515="","zzz",LEFT(B515,2))</f>
        <v>Me</v>
      </c>
      <c r="E515" s="1" t="s">
        <v>365</v>
      </c>
      <c r="F515" s="1">
        <v>1906</v>
      </c>
      <c r="G515" s="1">
        <v>1939</v>
      </c>
      <c r="H515" s="1">
        <f>IF(F515="","",SQRT(F515-1828))</f>
        <v>8.8317608663278477</v>
      </c>
      <c r="I515" s="1">
        <v>4</v>
      </c>
      <c r="K515" s="1">
        <v>136</v>
      </c>
      <c r="L515" s="1">
        <v>168</v>
      </c>
      <c r="M515" s="1" t="s">
        <v>86</v>
      </c>
      <c r="N515" s="1" t="s">
        <v>383</v>
      </c>
      <c r="O515" s="1">
        <f>IF(M515="Steam",1,IF(M515="Electric",2,IF(M515="Diesel",4,IF(M515="Diesel-Electric",3,""))))</f>
        <v>2</v>
      </c>
      <c r="T515" s="1">
        <f>60*2*I515</f>
        <v>480</v>
      </c>
      <c r="U515" s="1">
        <f>IF(M515="Wagon",(SQRT(SQRT(T515/27)))*10,IF(T515="","",SQRT(SQRT(T515/27))))</f>
        <v>2.0533801921606818</v>
      </c>
      <c r="V515" s="14">
        <f>IF(I515="","",(H515*SQRT(I515)*U515-(I515*2)+2)*0.985)</f>
        <v>29.815876764890405</v>
      </c>
      <c r="W515" s="14">
        <f>IF(M515="Wagon",5*SQRT(H515),IF(M515="","",SQRT(R515*K515*SQRT(T515))/(26)))</f>
        <v>0</v>
      </c>
      <c r="X515" s="15" t="e">
        <f>8/Q515</f>
        <v>#DIV/0!</v>
      </c>
      <c r="Y515" s="15">
        <f>S515/10/K515</f>
        <v>0</v>
      </c>
    </row>
    <row r="516" spans="2:25" x14ac:dyDescent="0.25">
      <c r="B516" s="1" t="s">
        <v>549</v>
      </c>
      <c r="C516" s="1" t="s">
        <v>550</v>
      </c>
      <c r="D516" s="1" t="str">
        <f>IF(B516="","zzz",LEFT(B516,2))</f>
        <v>Me</v>
      </c>
      <c r="E516" s="1" t="s">
        <v>365</v>
      </c>
      <c r="F516" s="1">
        <v>1919</v>
      </c>
      <c r="G516" s="1">
        <v>1950</v>
      </c>
      <c r="H516" s="1">
        <f>IF(F516="","",SQRT(F516-1828))</f>
        <v>9.5393920141694561</v>
      </c>
      <c r="I516" s="1">
        <v>8</v>
      </c>
      <c r="K516" s="1">
        <v>272</v>
      </c>
      <c r="L516" s="1">
        <v>336</v>
      </c>
      <c r="M516" s="1" t="s">
        <v>86</v>
      </c>
      <c r="N516" s="1" t="s">
        <v>383</v>
      </c>
      <c r="O516" s="1">
        <f>IF(M516="Steam",1,IF(M516="Electric",2,IF(M516="Diesel",4,IF(M516="Diesel-Electric",3,""))))</f>
        <v>2</v>
      </c>
      <c r="T516" s="1">
        <f>60*2*I516</f>
        <v>960</v>
      </c>
      <c r="U516" s="1">
        <f>IF(M516="Wagon",(SQRT(SQRT(T516/27)))*10,IF(T516="","",SQRT(SQRT(T516/27))))</f>
        <v>2.4418943343231376</v>
      </c>
      <c r="V516" s="14">
        <f>IF(I516="","",(H516*SQRT(I516)*U516-(I516*2)+2)*0.985)</f>
        <v>51.107622574348404</v>
      </c>
      <c r="W516" s="14">
        <f>IF(M516="Wagon",5*SQRT(H516),IF(M516="","",SQRT(R516*K516*SQRT(T516))/(26)))</f>
        <v>0</v>
      </c>
      <c r="X516" s="15" t="e">
        <f>8/Q516</f>
        <v>#DIV/0!</v>
      </c>
      <c r="Y516" s="15">
        <f>S516/10/K516</f>
        <v>0</v>
      </c>
    </row>
    <row r="517" spans="2:25" x14ac:dyDescent="0.25">
      <c r="B517" s="1" t="s">
        <v>551</v>
      </c>
      <c r="C517" s="1" t="s">
        <v>552</v>
      </c>
      <c r="D517" s="1" t="str">
        <f>IF(B517="","zzz",LEFT(B517,2))</f>
        <v>Me</v>
      </c>
      <c r="E517" s="1" t="s">
        <v>365</v>
      </c>
      <c r="F517" s="1">
        <v>1905</v>
      </c>
      <c r="G517" s="1">
        <v>1936</v>
      </c>
      <c r="H517" s="1">
        <f>IF(F517="","",SQRT(F517-1828))</f>
        <v>8.7749643873921226</v>
      </c>
      <c r="I517" s="1">
        <v>7</v>
      </c>
      <c r="K517" s="1">
        <v>238</v>
      </c>
      <c r="L517" s="1">
        <v>294</v>
      </c>
      <c r="M517" s="1" t="s">
        <v>86</v>
      </c>
      <c r="N517" s="1" t="s">
        <v>383</v>
      </c>
      <c r="O517" s="1">
        <f>IF(M517="Steam",1,IF(M517="Electric",2,IF(M517="Diesel",4,IF(M517="Diesel-Electric",3,""))))</f>
        <v>2</v>
      </c>
      <c r="T517" s="1">
        <f>60*2*I517</f>
        <v>840</v>
      </c>
      <c r="U517" s="1">
        <f>IF(M517="Wagon",(SQRT(SQRT(T517/27)))*10,IF(T517="","",SQRT(SQRT(T517/27))))</f>
        <v>2.3617225726632607</v>
      </c>
      <c r="V517" s="14">
        <f>IF(I517="","",(H517*SQRT(I517)*U517-(I517*2)+2)*0.985)</f>
        <v>42.18817392565245</v>
      </c>
      <c r="W517" s="14">
        <f>IF(M517="Wagon",5*SQRT(H517),IF(M517="","",SQRT(R517*K517*SQRT(T517))/(26)))</f>
        <v>0</v>
      </c>
      <c r="X517" s="15" t="e">
        <f>8/Q517</f>
        <v>#DIV/0!</v>
      </c>
      <c r="Y517" s="15">
        <f>S517/10/K517</f>
        <v>0</v>
      </c>
    </row>
    <row r="518" spans="2:25" x14ac:dyDescent="0.25">
      <c r="B518" s="1" t="s">
        <v>553</v>
      </c>
      <c r="C518" s="1" t="s">
        <v>554</v>
      </c>
      <c r="D518" s="1" t="str">
        <f>IF(B518="","zzz",LEFT(B518,2))</f>
        <v>Me</v>
      </c>
      <c r="E518" s="1" t="s">
        <v>365</v>
      </c>
      <c r="F518" s="1">
        <v>1906</v>
      </c>
      <c r="G518" s="1">
        <v>1939</v>
      </c>
      <c r="H518" s="1">
        <f>IF(F518="","",SQRT(F518-1828))</f>
        <v>8.8317608663278477</v>
      </c>
      <c r="I518" s="1">
        <v>5</v>
      </c>
      <c r="K518" s="1">
        <v>170</v>
      </c>
      <c r="L518" s="1">
        <v>210</v>
      </c>
      <c r="M518" s="1" t="s">
        <v>86</v>
      </c>
      <c r="N518" s="1" t="s">
        <v>383</v>
      </c>
      <c r="O518" s="1">
        <f>IF(M518="Steam",1,IF(M518="Electric",2,IF(M518="Diesel",4,IF(M518="Diesel-Electric",3,""))))</f>
        <v>2</v>
      </c>
      <c r="T518" s="1">
        <f>60*2*I518</f>
        <v>600</v>
      </c>
      <c r="U518" s="1">
        <f>IF(M518="Wagon",(SQRT(SQRT(T518/27)))*10,IF(T518="","",SQRT(SQRT(T518/27))))</f>
        <v>2.1711852081087688</v>
      </c>
      <c r="V518" s="14">
        <f>IF(I518="","",(H518*SQRT(I518)*U518-(I518*2)+2)*0.985)</f>
        <v>34.354310218345795</v>
      </c>
      <c r="W518" s="14">
        <f>IF(M518="Wagon",5*SQRT(H518),IF(M518="","",SQRT(R518*K518*SQRT(T518))/(26)))</f>
        <v>0</v>
      </c>
      <c r="X518" s="15" t="e">
        <f>8/Q518</f>
        <v>#DIV/0!</v>
      </c>
      <c r="Y518" s="15">
        <f>S518/10/K518</f>
        <v>0</v>
      </c>
    </row>
    <row r="519" spans="2:25" x14ac:dyDescent="0.25">
      <c r="B519" s="1" t="s">
        <v>555</v>
      </c>
      <c r="C519" s="1" t="s">
        <v>556</v>
      </c>
      <c r="D519" s="1" t="str">
        <f>IF(B519="","zzz",LEFT(B519,2))</f>
        <v>Me</v>
      </c>
      <c r="E519" s="1" t="s">
        <v>365</v>
      </c>
      <c r="F519" s="1">
        <v>1864</v>
      </c>
      <c r="G519" s="1">
        <v>1907</v>
      </c>
      <c r="H519" s="1">
        <f>IF(F519="","",SQRT(F519-1828))</f>
        <v>6</v>
      </c>
      <c r="I519" s="1">
        <v>1</v>
      </c>
      <c r="K519" s="1">
        <v>43</v>
      </c>
      <c r="L519" s="1">
        <v>0</v>
      </c>
      <c r="M519" s="1" t="s">
        <v>374</v>
      </c>
      <c r="N519" s="1" t="s">
        <v>374</v>
      </c>
      <c r="O519" s="1">
        <f>IF(M519="Steam",1,IF(M519="Electric",2,IF(M519="Diesel",4,IF(M519="Diesel-Electric",3,""))))</f>
        <v>1</v>
      </c>
      <c r="T519" s="1">
        <v>330</v>
      </c>
      <c r="U519" s="1">
        <f>IF(M519="Wagon",(SQRT(SQRT(T519/27)))*10,IF(T519="","",SQRT(SQRT(T519/27))))</f>
        <v>1.869767229871276</v>
      </c>
      <c r="V519" s="14">
        <f>IF(I519="","",(H519*SQRT(I519)*U519-(I519*2)+2)*0.985)</f>
        <v>11.05032432853924</v>
      </c>
      <c r="W519" s="14">
        <f>IF(M519="Wagon",5*SQRT(H519),IF(M519="","",SQRT(R519*K519*SQRT(T519))/(26)))</f>
        <v>0</v>
      </c>
      <c r="X519" s="15" t="e">
        <f>8/Q519</f>
        <v>#DIV/0!</v>
      </c>
      <c r="Y519" s="15">
        <f>S519/10/K519</f>
        <v>0</v>
      </c>
    </row>
    <row r="520" spans="2:25" x14ac:dyDescent="0.25">
      <c r="B520" s="1" t="s">
        <v>557</v>
      </c>
      <c r="C520" s="1" t="s">
        <v>558</v>
      </c>
      <c r="D520" s="1" t="str">
        <f>IF(B520="","zzz",LEFT(B520,2))</f>
        <v>Me</v>
      </c>
      <c r="E520" s="1" t="s">
        <v>365</v>
      </c>
      <c r="F520" s="1">
        <v>1879</v>
      </c>
      <c r="G520" s="1">
        <v>1907</v>
      </c>
      <c r="H520" s="1">
        <f>IF(F520="","",SQRT(F520-1828))</f>
        <v>7.1414284285428504</v>
      </c>
      <c r="I520" s="1">
        <v>1</v>
      </c>
      <c r="K520" s="1">
        <v>46</v>
      </c>
      <c r="L520" s="1">
        <v>0</v>
      </c>
      <c r="M520" s="1" t="s">
        <v>374</v>
      </c>
      <c r="N520" s="1" t="s">
        <v>374</v>
      </c>
      <c r="O520" s="1">
        <f>IF(M520="Steam",1,IF(M520="Electric",2,IF(M520="Diesel",4,IF(M520="Diesel-Electric",3,""))))</f>
        <v>1</v>
      </c>
      <c r="T520" s="1">
        <v>430</v>
      </c>
      <c r="U520" s="1">
        <f>IF(M520="Wagon",(SQRT(SQRT(T520/27)))*10,IF(T520="","",SQRT(SQRT(T520/27))))</f>
        <v>1.9976811555216252</v>
      </c>
      <c r="V520" s="14">
        <f>IF(I520="","",(H520*SQRT(I520)*U520-(I520*2)+2)*0.985)</f>
        <v>14.052302540278369</v>
      </c>
      <c r="W520" s="14">
        <f>IF(M520="Wagon",5*SQRT(H520),IF(M520="","",SQRT(R520*K520*SQRT(T520))/(26)))</f>
        <v>0</v>
      </c>
      <c r="X520" s="15" t="e">
        <f>8/Q520</f>
        <v>#DIV/0!</v>
      </c>
      <c r="Y520" s="15">
        <f>S520/10/K520</f>
        <v>0</v>
      </c>
    </row>
    <row r="521" spans="2:25" x14ac:dyDescent="0.25">
      <c r="B521" s="1" t="s">
        <v>559</v>
      </c>
      <c r="C521" s="1" t="s">
        <v>560</v>
      </c>
      <c r="D521" s="1" t="str">
        <f>IF(B521="","zzz",LEFT(B521,2))</f>
        <v>Me</v>
      </c>
      <c r="E521" s="1" t="s">
        <v>365</v>
      </c>
      <c r="F521" s="1">
        <v>1922</v>
      </c>
      <c r="G521" s="1">
        <v>1962</v>
      </c>
      <c r="H521" s="1">
        <f>IF(F521="","",SQRT(F521-1828))</f>
        <v>9.6953597148326587</v>
      </c>
      <c r="I521" s="1">
        <v>1</v>
      </c>
      <c r="K521" s="1">
        <v>62</v>
      </c>
      <c r="L521" s="1">
        <v>0</v>
      </c>
      <c r="M521" s="1" t="s">
        <v>86</v>
      </c>
      <c r="N521" s="1" t="s">
        <v>383</v>
      </c>
      <c r="O521" s="1">
        <f>IF(M521="Steam",1,IF(M521="Electric",2,IF(M521="Diesel",4,IF(M521="Diesel-Electric",3,""))))</f>
        <v>2</v>
      </c>
      <c r="Q521" s="1">
        <v>105</v>
      </c>
      <c r="R521" s="1">
        <v>105</v>
      </c>
      <c r="T521" s="1">
        <v>1200</v>
      </c>
      <c r="U521" s="1">
        <f>IF(M521="Wagon",(SQRT(SQRT(T521/27)))*10,IF(T521="","",SQRT(SQRT(T521/27))))</f>
        <v>2.5819888974716112</v>
      </c>
      <c r="V521" s="14">
        <f>IF(I521="","",(H521*SQRT(I521)*U521-(I521*2)+2)*0.985)</f>
        <v>24.657811473581081</v>
      </c>
      <c r="W521" s="14">
        <f>IF(M521="Wagon",5*SQRT(H521),IF(M521="","",SQRT(R521*K521*SQRT(T521))/(26)))</f>
        <v>18.264696406745273</v>
      </c>
      <c r="X521" s="15">
        <f>8/Q521</f>
        <v>7.6190476190476197E-2</v>
      </c>
      <c r="Y521" s="15">
        <f>S521/10/K521</f>
        <v>0</v>
      </c>
    </row>
    <row r="522" spans="2:25" x14ac:dyDescent="0.25">
      <c r="B522" s="1" t="s">
        <v>561</v>
      </c>
      <c r="C522" s="1" t="s">
        <v>562</v>
      </c>
      <c r="D522" s="1" t="str">
        <f>IF(B522="","zzz",LEFT(B522,2))</f>
        <v>Me</v>
      </c>
      <c r="E522" s="1" t="s">
        <v>365</v>
      </c>
      <c r="F522" s="1">
        <v>1906</v>
      </c>
      <c r="G522" s="1">
        <v>1962</v>
      </c>
      <c r="H522" s="1">
        <f>IF(F522="","",SQRT(F522-1828))</f>
        <v>8.8317608663278477</v>
      </c>
      <c r="I522" s="1">
        <v>1</v>
      </c>
      <c r="K522" s="1">
        <v>50</v>
      </c>
      <c r="L522" s="1">
        <v>0</v>
      </c>
      <c r="M522" s="1" t="s">
        <v>86</v>
      </c>
      <c r="N522" s="1" t="s">
        <v>383</v>
      </c>
      <c r="O522" s="1">
        <f>IF(M522="Steam",1,IF(M522="Electric",2,IF(M522="Diesel",4,IF(M522="Diesel-Electric",3,""))))</f>
        <v>2</v>
      </c>
      <c r="T522" s="1">
        <v>860</v>
      </c>
      <c r="U522" s="1">
        <f>IF(M522="Wagon",(SQRT(SQRT(T522/27)))*10,IF(T522="","",SQRT(SQRT(T522/27))))</f>
        <v>2.3756566436531741</v>
      </c>
      <c r="V522" s="14">
        <f>IF(I522="","",(H522*SQRT(I522)*U522-(I522*2)+2)*0.985)</f>
        <v>20.666512906589144</v>
      </c>
      <c r="W522" s="14">
        <f>IF(M522="Wagon",5*SQRT(H522),IF(M522="","",SQRT(R522*K522*SQRT(T522))/(26)))</f>
        <v>0</v>
      </c>
      <c r="X522" s="15" t="e">
        <f>8/Q522</f>
        <v>#DIV/0!</v>
      </c>
      <c r="Y522" s="15">
        <f>S522/10/K522</f>
        <v>0</v>
      </c>
    </row>
    <row r="523" spans="2:25" x14ac:dyDescent="0.25">
      <c r="B523" s="1" t="s">
        <v>563</v>
      </c>
      <c r="D523" s="1" t="str">
        <f>IF(B523="","zzz",LEFT(B523,2))</f>
        <v>MR</v>
      </c>
      <c r="E523" s="1" t="s">
        <v>365</v>
      </c>
      <c r="F523" s="1">
        <v>1908</v>
      </c>
      <c r="G523" s="1">
        <v>1951</v>
      </c>
      <c r="H523" s="1">
        <f>IF(F523="","",SQRT(F523-1828))</f>
        <v>8.9442719099991592</v>
      </c>
      <c r="I523" s="1">
        <v>3</v>
      </c>
      <c r="M523" s="1" t="s">
        <v>86</v>
      </c>
      <c r="N523" s="5" t="s">
        <v>97</v>
      </c>
      <c r="O523" s="1">
        <f>IF(M523="Steam",1,IF(M523="Electric",2,IF(M523="Diesel",4,IF(M523="Diesel-Electric",3,""))))</f>
        <v>2</v>
      </c>
      <c r="U523" s="1" t="str">
        <f>IF(M523="Wagon",(SQRT(SQRT(T523/27)))*10,IF(T523="","",SQRT(SQRT(T523/27))))</f>
        <v/>
      </c>
      <c r="V523" s="14" t="e">
        <f>IF(I523="","",(H523*SQRT(I523)*U523-(I523*2)+2)*0.985)</f>
        <v>#VALUE!</v>
      </c>
      <c r="W523" s="14">
        <f>IF(M523="Wagon",5*SQRT(H523),IF(M523="","",SQRT(R523*K523*SQRT(T523))/(26)))</f>
        <v>0</v>
      </c>
      <c r="X523" s="15" t="e">
        <f>8/Q523</f>
        <v>#DIV/0!</v>
      </c>
      <c r="Y523" s="15" t="e">
        <f>S523/10/K523</f>
        <v>#DIV/0!</v>
      </c>
    </row>
    <row r="524" spans="2:25" x14ac:dyDescent="0.25">
      <c r="B524" s="1" t="s">
        <v>564</v>
      </c>
      <c r="D524" s="1" t="str">
        <f>IF(B524="","zzz",LEFT(B524,2))</f>
        <v>NE</v>
      </c>
      <c r="E524" s="1" t="s">
        <v>365</v>
      </c>
      <c r="H524" s="1" t="str">
        <f>IF(F524="","",SQRT(F524-1828))</f>
        <v/>
      </c>
      <c r="M524" s="1" t="s">
        <v>374</v>
      </c>
      <c r="N524" s="1" t="s">
        <v>374</v>
      </c>
      <c r="O524" s="1">
        <f>IF(M524="Steam",1,IF(M524="Electric",2,IF(M524="Diesel",4,IF(M524="Diesel-Electric",3,""))))</f>
        <v>1</v>
      </c>
      <c r="U524" s="1" t="str">
        <f>IF(M524="Wagon",(SQRT(SQRT(T524/27)))*10,IF(T524="","",SQRT(SQRT(T524/27))))</f>
        <v/>
      </c>
      <c r="V524" s="14" t="str">
        <f>IF(I524="","",(H524*SQRT(I524)*U524-(I524*2)+2)*0.985)</f>
        <v/>
      </c>
      <c r="W524" s="14">
        <f>IF(M524="Wagon",5*SQRT(H524),IF(M524="","",SQRT(R524*K524*SQRT(T524))/(26)))</f>
        <v>0</v>
      </c>
      <c r="X524" s="15" t="e">
        <f>8/Q524</f>
        <v>#DIV/0!</v>
      </c>
      <c r="Y524" s="15" t="e">
        <f>S524/10/K524</f>
        <v>#DIV/0!</v>
      </c>
    </row>
    <row r="525" spans="2:25" x14ac:dyDescent="0.25">
      <c r="B525" s="1" t="s">
        <v>565</v>
      </c>
      <c r="D525" s="1" t="str">
        <f>IF(B525="","zzz",LEFT(B525,2))</f>
        <v>NE</v>
      </c>
      <c r="E525" s="1" t="s">
        <v>365</v>
      </c>
      <c r="F525" s="1">
        <v>1904</v>
      </c>
      <c r="G525" s="1">
        <v>1962</v>
      </c>
      <c r="H525" s="1">
        <f>IF(F525="","",SQRT(F525-1828))</f>
        <v>8.717797887081348</v>
      </c>
      <c r="I525" s="1">
        <v>3</v>
      </c>
      <c r="M525" s="1" t="s">
        <v>86</v>
      </c>
      <c r="N525" s="1" t="s">
        <v>87</v>
      </c>
      <c r="O525" s="1">
        <f>IF(M525="Steam",1,IF(M525="Electric",2,IF(M525="Diesel",4,IF(M525="Diesel-Electric",3,""))))</f>
        <v>2</v>
      </c>
      <c r="Q525" s="1">
        <v>97</v>
      </c>
      <c r="R525" s="1">
        <v>97</v>
      </c>
      <c r="T525" s="1">
        <v>280</v>
      </c>
      <c r="U525" s="1">
        <f>IF(M525="Wagon",(SQRT(SQRT(T525/27)))*10,IF(T525="","",SQRT(SQRT(T525/27))))</f>
        <v>1.7945210903184317</v>
      </c>
      <c r="V525" s="14">
        <f>IF(I525="","",(H525*SQRT(I525)*U525-(I525*2)+2)*0.985)</f>
        <v>22.750224131336243</v>
      </c>
      <c r="W525" s="14">
        <f>IF(M525="Wagon",5*SQRT(H525),IF(M525="","",SQRT(R525*K525*SQRT(T525))/(26)))</f>
        <v>0</v>
      </c>
      <c r="X525" s="15">
        <f>8/Q525</f>
        <v>8.247422680412371E-2</v>
      </c>
      <c r="Y525" s="15" t="e">
        <f>S525/10/K525</f>
        <v>#DIV/0!</v>
      </c>
    </row>
    <row r="526" spans="2:25" x14ac:dyDescent="0.25">
      <c r="B526" s="1" t="s">
        <v>566</v>
      </c>
      <c r="C526" s="1" t="s">
        <v>567</v>
      </c>
      <c r="D526" s="1" t="str">
        <f>IF(B526="","zzz",LEFT(B526,2))</f>
        <v>NR</v>
      </c>
      <c r="E526" s="1" t="s">
        <v>365</v>
      </c>
      <c r="F526" s="1">
        <v>2003</v>
      </c>
      <c r="G526" s="1" t="s">
        <v>32</v>
      </c>
      <c r="H526" s="1">
        <f>IF(F526="","",SQRT(F526-1828))</f>
        <v>13.228756555322953</v>
      </c>
      <c r="I526" s="1">
        <v>6</v>
      </c>
      <c r="K526" s="1">
        <f>140+35*4</f>
        <v>280</v>
      </c>
      <c r="L526" s="1">
        <v>0</v>
      </c>
      <c r="M526" s="1" t="s">
        <v>182</v>
      </c>
      <c r="N526" s="1" t="s">
        <v>23</v>
      </c>
      <c r="O526" s="1">
        <f>IF(M526="Steam",1,IF(M526="Electric",2,IF(M526="Diesel",4,IF(M526="Diesel-Electric",3,""))))</f>
        <v>3</v>
      </c>
      <c r="Q526" s="1">
        <v>201</v>
      </c>
      <c r="R526" s="1">
        <v>201</v>
      </c>
      <c r="T526" s="1">
        <v>2250</v>
      </c>
      <c r="U526" s="1">
        <f>IF(M526="Wagon",(SQRT(SQRT(T526/27)))*10,IF(T526="","",SQRT(SQRT(T526/27))))</f>
        <v>3.0213753973567683</v>
      </c>
      <c r="V526" s="14">
        <f>IF(I526="","",(H526*SQRT(I526)*U526-(I526*2)+2)*0.985)</f>
        <v>86.585196226379765</v>
      </c>
      <c r="W526" s="14">
        <f>IF(M526="Wagon",5*SQRT(H526),IF(M526="","",SQRT(R526*K526*SQRT(T526))/(26)))</f>
        <v>62.841902698631266</v>
      </c>
      <c r="X526" s="15">
        <f>8/Q526</f>
        <v>3.9800995024875621E-2</v>
      </c>
      <c r="Y526" s="15">
        <f>S526/10/K526</f>
        <v>0</v>
      </c>
    </row>
    <row r="527" spans="2:25" x14ac:dyDescent="0.25">
      <c r="B527" s="1" t="s">
        <v>568</v>
      </c>
      <c r="D527" s="1" t="str">
        <f>LEFT(B527,2)</f>
        <v>Ro</v>
      </c>
      <c r="E527" s="1" t="s">
        <v>365</v>
      </c>
      <c r="F527" s="1">
        <v>1829</v>
      </c>
      <c r="H527" s="1">
        <f>IF(F527="","",SQRT(F527-1828))</f>
        <v>1</v>
      </c>
      <c r="I527" s="1">
        <v>1</v>
      </c>
      <c r="M527" s="1" t="s">
        <v>374</v>
      </c>
      <c r="N527" s="1" t="s">
        <v>374</v>
      </c>
      <c r="O527" s="1">
        <f>IF(M527="Steam",1,IF(M527="Electric",2,IF(M527="Diesel",4,IF(M527="Diesel-Electric",3,""))))</f>
        <v>1</v>
      </c>
      <c r="T527" s="1">
        <v>27</v>
      </c>
      <c r="U527" s="1">
        <f>IF(M527="Wagon",(SQRT(SQRT(T527/27)))*10,IF(T527="","",SQRT(SQRT(T527/27))))</f>
        <v>1</v>
      </c>
      <c r="V527" s="14">
        <f>IF(I527="","",(H527*SQRT(I527)*U527-(I527*2)+2)*0.985)</f>
        <v>0.98499999999999999</v>
      </c>
      <c r="W527" s="14">
        <f>IF(M527="Wagon",5*SQRT(H527),IF(M527="","",SQRT(R527*K527*SQRT(T527))/(26)))</f>
        <v>0</v>
      </c>
      <c r="X527" s="15" t="e">
        <f>8/Q527</f>
        <v>#DIV/0!</v>
      </c>
      <c r="Y527" s="15" t="e">
        <f>S527/10/K527</f>
        <v>#DIV/0!</v>
      </c>
    </row>
    <row r="528" spans="2:25" x14ac:dyDescent="0.25">
      <c r="B528" s="1" t="s">
        <v>581</v>
      </c>
      <c r="D528" s="1" t="str">
        <f>IF(B528="","zzz",LEFT(B528,2))</f>
        <v>SM</v>
      </c>
      <c r="H528" s="1" t="str">
        <f>IF(F528="","",SQRT(F528-1828))</f>
        <v/>
      </c>
      <c r="O528" s="1" t="str">
        <f>IF(M528="Steam",1,IF(M528="Electric",2,IF(M528="Diesel",4,IF(M528="Diesel-Electric",3,""))))</f>
        <v/>
      </c>
      <c r="U528" s="1" t="str">
        <f>IF(M528="Wagon",(SQRT(SQRT(T528/27)))*10,IF(T528="","",SQRT(SQRT(T528/27))))</f>
        <v/>
      </c>
      <c r="V528" s="14" t="str">
        <f>IF(I528="","",(H528*SQRT(I528)*U528-(I528*2)+2)*0.985)</f>
        <v/>
      </c>
      <c r="W528" s="14" t="str">
        <f>IF(M528="Wagon",5*SQRT(H528),IF(M528="","",SQRT(R528*K528*SQRT(T528))/(26)))</f>
        <v/>
      </c>
      <c r="X528" s="15" t="e">
        <f>8/Q528</f>
        <v>#DIV/0!</v>
      </c>
      <c r="Y528" s="15" t="e">
        <f>S528/10/K528</f>
        <v>#DIV/0!</v>
      </c>
    </row>
    <row r="529" spans="2:25" x14ac:dyDescent="0.25">
      <c r="B529" s="1" t="s">
        <v>579</v>
      </c>
      <c r="C529" s="1" t="s">
        <v>580</v>
      </c>
      <c r="D529" s="1" t="str">
        <f>IF(B529="","zzz",LEFT(B529,2))</f>
        <v>SM</v>
      </c>
      <c r="H529" s="1" t="str">
        <f>IF(F529="","",SQRT(F529-1828))</f>
        <v/>
      </c>
      <c r="O529" s="1" t="str">
        <f>IF(M529="Steam",1,IF(M529="Electric",2,IF(M529="Diesel",4,IF(M529="Diesel-Electric",3,""))))</f>
        <v/>
      </c>
      <c r="U529" s="1" t="str">
        <f>IF(M529="Wagon",(SQRT(SQRT(T529/27)))*10,IF(T529="","",SQRT(SQRT(T529/27))))</f>
        <v/>
      </c>
      <c r="V529" s="14" t="str">
        <f>IF(I529="","",(H529*SQRT(I529)*U529-(I529*2)+2)*0.985)</f>
        <v/>
      </c>
      <c r="W529" s="14" t="str">
        <f>IF(M529="Wagon",5*SQRT(H529),IF(M529="","",SQRT(R529*K529*SQRT(T529))/(26)))</f>
        <v/>
      </c>
      <c r="X529" s="15" t="e">
        <f>8/Q529</f>
        <v>#DIV/0!</v>
      </c>
      <c r="Y529" s="15" t="e">
        <f>S529/10/K529</f>
        <v>#DIV/0!</v>
      </c>
    </row>
    <row r="530" spans="2:25" x14ac:dyDescent="0.25">
      <c r="B530" s="1" t="s">
        <v>569</v>
      </c>
      <c r="C530" s="1" t="s">
        <v>570</v>
      </c>
      <c r="D530" s="1" t="str">
        <f>LEFT(B530,2)</f>
        <v>SR</v>
      </c>
      <c r="E530" s="1" t="s">
        <v>365</v>
      </c>
      <c r="F530" s="1">
        <v>1941</v>
      </c>
      <c r="G530" s="1">
        <v>1968</v>
      </c>
      <c r="H530" s="1">
        <f>IF(F530="","",SQRT(F530-1828))</f>
        <v>10.63014581273465</v>
      </c>
      <c r="I530" s="1">
        <v>1</v>
      </c>
      <c r="K530" s="1">
        <v>101</v>
      </c>
      <c r="L530" s="1">
        <v>0</v>
      </c>
      <c r="M530" s="1" t="s">
        <v>86</v>
      </c>
      <c r="N530" s="1" t="s">
        <v>87</v>
      </c>
      <c r="O530" s="1">
        <f>IF(M530="Steam",1,IF(M530="Electric",2,IF(M530="Diesel",4,IF(M530="Diesel-Electric",3,""))))</f>
        <v>2</v>
      </c>
      <c r="Q530" s="1">
        <v>121</v>
      </c>
      <c r="R530" s="1">
        <v>121</v>
      </c>
      <c r="T530" s="1">
        <v>1470</v>
      </c>
      <c r="U530" s="1">
        <f>IF(M530="Wagon",(SQRT(SQRT(T530/27)))*10,IF(T530="","",SQRT(SQRT(T530/27))))</f>
        <v>2.7163666677615925</v>
      </c>
      <c r="V530" s="14">
        <f>IF(I530="","",(H530*SQRT(I530)*U530-(I530*2)+2)*0.985)</f>
        <v>28.442243152770498</v>
      </c>
      <c r="W530" s="14">
        <f>IF(M530="Wagon",5*SQRT(H530),IF(M530="","",SQRT(R530*K530*SQRT(T530))/(26)))</f>
        <v>26.327484015739717</v>
      </c>
      <c r="X530" s="15">
        <f>8/Q530</f>
        <v>6.6115702479338845E-2</v>
      </c>
      <c r="Y530" s="15">
        <f>S530/10/K530</f>
        <v>0</v>
      </c>
    </row>
    <row r="531" spans="2:25" x14ac:dyDescent="0.25">
      <c r="B531" s="1" t="s">
        <v>571</v>
      </c>
      <c r="D531" s="1" t="str">
        <f>LEFT(B531,2)</f>
        <v>SR</v>
      </c>
      <c r="E531" s="1" t="s">
        <v>365</v>
      </c>
      <c r="F531" s="1">
        <v>1911</v>
      </c>
      <c r="G531" s="1">
        <v>1929</v>
      </c>
      <c r="H531" s="1">
        <f>IF(F531="","",SQRT(F531-1828))</f>
        <v>9.1104335791442992</v>
      </c>
      <c r="I531" s="1">
        <v>3</v>
      </c>
      <c r="K531" s="1">
        <v>101</v>
      </c>
      <c r="L531" s="1">
        <v>218</v>
      </c>
      <c r="M531" s="1" t="s">
        <v>86</v>
      </c>
      <c r="N531" s="5" t="s">
        <v>97</v>
      </c>
      <c r="O531" s="1">
        <f>IF(M531="Steam",1,IF(M531="Electric",2,IF(M531="Diesel",4,IF(M531="Diesel-Electric",3,""))))</f>
        <v>2</v>
      </c>
      <c r="Q531" s="1">
        <v>97</v>
      </c>
      <c r="R531" s="1">
        <v>97</v>
      </c>
      <c r="T531" s="1">
        <v>600</v>
      </c>
      <c r="U531" s="1">
        <f>IF(M531="Wagon",(SQRT(SQRT(T531/27)))*10,IF(T531="","",SQRT(SQRT(T531/27))))</f>
        <v>2.1711852081087688</v>
      </c>
      <c r="V531" s="14">
        <f>IF(I531="","",(H531*SQRT(I531)*U531-(I531*2)+2)*0.985)</f>
        <v>29.806813826631871</v>
      </c>
      <c r="W531" s="14">
        <f>IF(M531="Wagon",5*SQRT(H531),IF(M531="","",SQRT(R531*K531*SQRT(T531))/(26)))</f>
        <v>18.841306680448884</v>
      </c>
      <c r="X531" s="15">
        <f>8/Q531</f>
        <v>8.247422680412371E-2</v>
      </c>
      <c r="Y531" s="15">
        <f>S531/10/K531</f>
        <v>0</v>
      </c>
    </row>
    <row r="532" spans="2:25" x14ac:dyDescent="0.25">
      <c r="B532" s="1" t="s">
        <v>572</v>
      </c>
      <c r="D532" s="1" t="str">
        <f>LEFT(B532,2)</f>
        <v>SR</v>
      </c>
      <c r="E532" s="1" t="s">
        <v>365</v>
      </c>
      <c r="F532" s="1">
        <v>1925</v>
      </c>
      <c r="G532" s="1">
        <v>1929</v>
      </c>
      <c r="H532" s="1">
        <f>IF(F532="","",SQRT(F532-1828))</f>
        <v>9.8488578017961039</v>
      </c>
      <c r="I532" s="1">
        <v>5</v>
      </c>
      <c r="K532" s="1">
        <v>159</v>
      </c>
      <c r="L532" s="1">
        <v>363</v>
      </c>
      <c r="M532" s="1" t="s">
        <v>86</v>
      </c>
      <c r="N532" s="5" t="s">
        <v>97</v>
      </c>
      <c r="O532" s="1">
        <f>IF(M532="Steam",1,IF(M532="Electric",2,IF(M532="Diesel",4,IF(M532="Diesel-Electric",3,""))))</f>
        <v>2</v>
      </c>
      <c r="Q532" s="1">
        <v>97</v>
      </c>
      <c r="R532" s="1">
        <v>97</v>
      </c>
      <c r="T532" s="1">
        <v>1000</v>
      </c>
      <c r="U532" s="1">
        <f>IF(M532="Wagon",(SQRT(SQRT(T532/27)))*10,IF(T532="","",SQRT(SQRT(T532/27))))</f>
        <v>2.4669426816409508</v>
      </c>
      <c r="V532" s="14">
        <f>IF(I532="","",(H532*SQRT(I532)*U532-(I532*2)+2)*0.985)</f>
        <v>45.633845290769081</v>
      </c>
      <c r="W532" s="14">
        <f>IF(M532="Wagon",5*SQRT(H532),IF(M532="","",SQRT(R532*K532*SQRT(T532))/(26)))</f>
        <v>26.860313753244498</v>
      </c>
      <c r="X532" s="15">
        <f>8/Q532</f>
        <v>8.247422680412371E-2</v>
      </c>
      <c r="Y532" s="15">
        <f>S532/10/K532</f>
        <v>0</v>
      </c>
    </row>
    <row r="533" spans="2:25" x14ac:dyDescent="0.25">
      <c r="B533" s="1" t="s">
        <v>573</v>
      </c>
      <c r="D533" s="1" t="str">
        <f>LEFT(B533,2)</f>
        <v>SR</v>
      </c>
      <c r="E533" s="1" t="s">
        <v>365</v>
      </c>
      <c r="H533" s="1" t="str">
        <f>IF(F533="","",SQRT(F533-1828))</f>
        <v/>
      </c>
      <c r="M533" s="1" t="s">
        <v>374</v>
      </c>
      <c r="N533" s="1" t="s">
        <v>374</v>
      </c>
      <c r="O533" s="1">
        <f>IF(M533="Steam",1,IF(M533="Electric",2,IF(M533="Diesel",4,IF(M533="Diesel-Electric",3,""))))</f>
        <v>1</v>
      </c>
      <c r="U533" s="1" t="str">
        <f>IF(M533="Wagon",(SQRT(SQRT(T533/27)))*10,IF(T533="","",SQRT(SQRT(T533/27))))</f>
        <v/>
      </c>
      <c r="V533" s="14" t="str">
        <f>IF(I533="","",(H533*SQRT(I533)*U533-(I533*2)+2)*0.985)</f>
        <v/>
      </c>
      <c r="W533" s="14">
        <f>IF(M533="Wagon",5*SQRT(H533),IF(M533="","",SQRT(R533*K533*SQRT(T533))/(26)))</f>
        <v>0</v>
      </c>
      <c r="X533" s="15" t="e">
        <f>8/Q533</f>
        <v>#DIV/0!</v>
      </c>
      <c r="Y533" s="15" t="e">
        <f>S533/10/K533</f>
        <v>#DIV/0!</v>
      </c>
    </row>
    <row r="534" spans="2:25" x14ac:dyDescent="0.25">
      <c r="B534" s="1" t="s">
        <v>574</v>
      </c>
      <c r="D534" s="1" t="str">
        <f>LEFT(B534,2)</f>
        <v>SR</v>
      </c>
      <c r="E534" s="1" t="s">
        <v>365</v>
      </c>
      <c r="F534" s="1">
        <v>1909</v>
      </c>
      <c r="G534" s="1">
        <v>1929</v>
      </c>
      <c r="H534" s="1">
        <f>IF(F534="","",SQRT(F534-1828))</f>
        <v>9</v>
      </c>
      <c r="I534" s="1">
        <v>3</v>
      </c>
      <c r="K534" s="1">
        <v>106</v>
      </c>
      <c r="L534" s="1">
        <v>218</v>
      </c>
      <c r="M534" s="1" t="s">
        <v>86</v>
      </c>
      <c r="N534" s="5" t="s">
        <v>97</v>
      </c>
      <c r="O534" s="1">
        <f>IF(M534="Steam",1,IF(M534="Electric",2,IF(M534="Diesel",4,IF(M534="Diesel-Electric",3,""))))</f>
        <v>2</v>
      </c>
      <c r="Q534" s="1">
        <v>97</v>
      </c>
      <c r="R534" s="1">
        <v>97</v>
      </c>
      <c r="T534" s="1">
        <v>920</v>
      </c>
      <c r="U534" s="1">
        <f>IF(M534="Wagon",(SQRT(SQRT(T534/27)))*10,IF(T534="","",SQRT(SQRT(T534/27))))</f>
        <v>2.4160505455128116</v>
      </c>
      <c r="V534" s="14">
        <f>IF(I534="","",(H534*SQRT(I534)*U534-(I534*2)+2)*0.985)</f>
        <v>33.157563176049059</v>
      </c>
      <c r="W534" s="14">
        <f>IF(M534="Wagon",5*SQRT(H534),IF(M534="","",SQRT(R534*K534*SQRT(T534))/(26)))</f>
        <v>21.478918426669324</v>
      </c>
      <c r="X534" s="15">
        <f>8/Q534</f>
        <v>8.247422680412371E-2</v>
      </c>
      <c r="Y534" s="15">
        <f>S534/10/K534</f>
        <v>0</v>
      </c>
    </row>
    <row r="535" spans="2:25" x14ac:dyDescent="0.25">
      <c r="B535" s="1" t="s">
        <v>575</v>
      </c>
      <c r="D535" s="1" t="str">
        <f>LEFT(B535,2)</f>
        <v>SR</v>
      </c>
      <c r="E535" s="1" t="s">
        <v>365</v>
      </c>
      <c r="H535" s="1" t="str">
        <f>IF(F535="","",SQRT(F535-1828))</f>
        <v/>
      </c>
      <c r="M535" s="1" t="s">
        <v>374</v>
      </c>
      <c r="N535" s="1" t="s">
        <v>374</v>
      </c>
      <c r="O535" s="1">
        <f>IF(M535="Steam",1,IF(M535="Electric",2,IF(M535="Diesel",4,IF(M535="Diesel-Electric",3,""))))</f>
        <v>1</v>
      </c>
      <c r="U535" s="1" t="str">
        <f>IF(M535="Wagon",(SQRT(SQRT(T535/27)))*10,IF(T535="","",SQRT(SQRT(T535/27))))</f>
        <v/>
      </c>
      <c r="V535" s="14" t="str">
        <f>IF(I535="","",(H535*SQRT(I535)*U535-(I535*2)+2)*0.985)</f>
        <v/>
      </c>
      <c r="W535" s="14">
        <f>IF(M535="Wagon",5*SQRT(H535),IF(M535="","",SQRT(R535*K535*SQRT(T535))/(26)))</f>
        <v>0</v>
      </c>
      <c r="X535" s="15" t="e">
        <f>8/Q535</f>
        <v>#DIV/0!</v>
      </c>
      <c r="Y535" s="15" t="e">
        <f>S535/10/K535</f>
        <v>#DIV/0!</v>
      </c>
    </row>
    <row r="536" spans="2:25" x14ac:dyDescent="0.25">
      <c r="B536" s="1" t="s">
        <v>576</v>
      </c>
      <c r="D536" s="1" t="str">
        <f>LEFT(B536,2)</f>
        <v>WC</v>
      </c>
      <c r="E536" s="1" t="s">
        <v>365</v>
      </c>
      <c r="F536" s="1">
        <v>1898</v>
      </c>
      <c r="G536" s="1">
        <v>1940</v>
      </c>
      <c r="H536" s="1">
        <f>IF(F536="","",SQRT(F536-1828))</f>
        <v>8.3666002653407556</v>
      </c>
      <c r="I536" s="1">
        <v>4</v>
      </c>
      <c r="L536" s="1">
        <v>204</v>
      </c>
      <c r="M536" s="1" t="s">
        <v>86</v>
      </c>
      <c r="N536" s="1" t="s">
        <v>87</v>
      </c>
      <c r="O536" s="1">
        <f>IF(M536="Steam",1,IF(M536="Electric",2,IF(M536="Diesel",4,IF(M536="Diesel-Electric",3,""))))</f>
        <v>2</v>
      </c>
      <c r="Q536" s="1">
        <v>97</v>
      </c>
      <c r="R536" s="1">
        <v>97</v>
      </c>
      <c r="T536" s="1">
        <v>240</v>
      </c>
      <c r="U536" s="1">
        <f>IF(M536="Wagon",(SQRT(SQRT(T536/27)))*10,IF(T536="","",SQRT(SQRT(T536/27))))</f>
        <v>1.726680042740901</v>
      </c>
      <c r="V536" s="14">
        <f>IF(I536="","",(H536*SQRT(I536)*U536-(I536*2)+2)*0.985)</f>
        <v>22.549490156396583</v>
      </c>
      <c r="W536" s="14">
        <f>IF(M536="Wagon",5*SQRT(H536),IF(M536="","",SQRT(R536*K536*SQRT(T536))/(26)))</f>
        <v>0</v>
      </c>
      <c r="X536" s="15">
        <f>8/Q536</f>
        <v>8.247422680412371E-2</v>
      </c>
      <c r="Y536" s="15" t="e">
        <f>S536/10/K536</f>
        <v>#DIV/0!</v>
      </c>
    </row>
    <row r="537" spans="2:25" x14ac:dyDescent="0.25">
      <c r="B537" s="1" t="s">
        <v>578</v>
      </c>
      <c r="D537" s="1" t="str">
        <f>LEFT(B537,2)</f>
        <v>WD</v>
      </c>
      <c r="E537" s="1">
        <v>2100</v>
      </c>
      <c r="H537" s="1" t="str">
        <f>IF(F537="","",SQRT(F537-1828))</f>
        <v/>
      </c>
      <c r="M537" s="1" t="s">
        <v>374</v>
      </c>
      <c r="N537" s="1" t="s">
        <v>374</v>
      </c>
      <c r="O537" s="1">
        <f>IF(M537="Steam",1,IF(M537="Electric",2,IF(M537="Diesel",4,IF(M537="Diesel-Electric",3,""))))</f>
        <v>1</v>
      </c>
      <c r="U537" s="1" t="str">
        <f>IF(M537="Wagon",(SQRT(SQRT(T537/27)))*10,IF(T537="","",SQRT(SQRT(T537/27))))</f>
        <v/>
      </c>
      <c r="V537" s="14" t="str">
        <f>IF(I537="","",(H537*SQRT(I537)*U537-(I537*2)+2)*0.985)</f>
        <v/>
      </c>
      <c r="W537" s="14">
        <f>IF(M537="Wagon",5*SQRT(H537),IF(M537="","",SQRT(R537*K537*SQRT(T537))/(26)))</f>
        <v>0</v>
      </c>
      <c r="X537" s="15" t="e">
        <f>8/Q537</f>
        <v>#DIV/0!</v>
      </c>
      <c r="Y537" s="15" t="e">
        <f>S537/10/K537</f>
        <v>#DIV/0!</v>
      </c>
    </row>
    <row r="538" spans="2:25" x14ac:dyDescent="0.25">
      <c r="B538" s="1" t="s">
        <v>577</v>
      </c>
      <c r="D538" s="1" t="str">
        <f>LEFT(B538,2)</f>
        <v>WD</v>
      </c>
      <c r="E538" s="1">
        <v>280</v>
      </c>
      <c r="H538" s="1" t="str">
        <f>IF(F538="","",SQRT(F538-1828))</f>
        <v/>
      </c>
      <c r="M538" s="1" t="s">
        <v>374</v>
      </c>
      <c r="N538" s="1" t="s">
        <v>374</v>
      </c>
      <c r="O538" s="1">
        <f>IF(M538="Steam",1,IF(M538="Electric",2,IF(M538="Diesel",4,IF(M538="Diesel-Electric",3,""))))</f>
        <v>1</v>
      </c>
      <c r="U538" s="1" t="str">
        <f>IF(M538="Wagon",(SQRT(SQRT(T538/27)))*10,IF(T538="","",SQRT(SQRT(T538/27))))</f>
        <v/>
      </c>
      <c r="V538" s="14" t="str">
        <f>IF(I538="","",(H538*SQRT(I538)*U538-(I538*2)+2)*0.985)</f>
        <v/>
      </c>
      <c r="W538" s="14">
        <f>IF(M538="Wagon",5*SQRT(H538),IF(M538="","",SQRT(R538*K538*SQRT(T538))/(26)))</f>
        <v>0</v>
      </c>
      <c r="X538" s="15" t="e">
        <f>8/Q538</f>
        <v>#DIV/0!</v>
      </c>
      <c r="Y538" s="15" t="e">
        <f>S538/10/K538</f>
        <v>#DIV/0!</v>
      </c>
    </row>
    <row r="539" spans="2:25" x14ac:dyDescent="0.25">
      <c r="M539" s="6"/>
      <c r="N539" s="6"/>
      <c r="V539" s="14"/>
      <c r="W539" s="14"/>
      <c r="X539" s="15"/>
      <c r="Y539" s="15"/>
    </row>
    <row r="540" spans="2:25" x14ac:dyDescent="0.25">
      <c r="D540" s="1" t="str">
        <f>IF(B540="","zzz",LEFT(B540,2))</f>
        <v>zzz</v>
      </c>
      <c r="V540" s="14"/>
      <c r="W540" s="14"/>
      <c r="X540" s="15"/>
      <c r="Y540" s="15"/>
    </row>
    <row r="541" spans="2:25" x14ac:dyDescent="0.25">
      <c r="D541" s="1" t="str">
        <f>IF(B541="","zzz",LEFT(B541,2))</f>
        <v>zzz</v>
      </c>
      <c r="H541" s="1" t="str">
        <f>IF(F541="","",SQRT(F541-1828))</f>
        <v/>
      </c>
      <c r="O541" s="1" t="str">
        <f>IF(M541="Steam",1,IF(M541="Electric",2,IF(M541="Diesel",4,IF(M541="Diesel-Electric",3,""))))</f>
        <v/>
      </c>
      <c r="U541" s="1" t="str">
        <f>IF(M541="Wagon",(SQRT(SQRT(T541/27)))*10,IF(T541="","",SQRT(SQRT(T541/27))))</f>
        <v/>
      </c>
      <c r="V541" s="14" t="str">
        <f>IF(I541="","",(H541*SQRT(I541)*U541-(I541*2)+2)*0.985)</f>
        <v/>
      </c>
      <c r="W541" s="14" t="str">
        <f>IF(M541="Wagon",5*SQRT(H541),IF(M541="","",SQRT(R541*K541*SQRT(T541))/(26)))</f>
        <v/>
      </c>
      <c r="X541" s="15" t="e">
        <f>8/Q541</f>
        <v>#DIV/0!</v>
      </c>
      <c r="Y541" s="15" t="e">
        <f>S541/10/K541</f>
        <v>#DIV/0!</v>
      </c>
    </row>
    <row r="542" spans="2:25" x14ac:dyDescent="0.25">
      <c r="D542" s="1" t="str">
        <f>IF(B542="","zzz",LEFT(B542,2))</f>
        <v>zzz</v>
      </c>
      <c r="H542" s="1" t="str">
        <f>IF(F542="","",SQRT(F542-1828))</f>
        <v/>
      </c>
      <c r="O542" s="1" t="str">
        <f>IF(M542="Steam",1,IF(M542="Electric",2,IF(M542="Diesel",4,IF(M542="Diesel-Electric",3,""))))</f>
        <v/>
      </c>
      <c r="U542" s="1" t="str">
        <f>IF(M542="Wagon",(SQRT(SQRT(T542/27)))*10,IF(T542="","",SQRT(SQRT(T542/27))))</f>
        <v/>
      </c>
      <c r="V542" s="14" t="str">
        <f>IF(I542="","",(H542*SQRT(I542)*U542-(I542*2)+2)*0.985)</f>
        <v/>
      </c>
      <c r="W542" s="14" t="str">
        <f>IF(M542="Wagon",5*SQRT(H542),IF(M542="","",SQRT(R542*K542*SQRT(T542))/(26)))</f>
        <v/>
      </c>
      <c r="X542" s="15" t="e">
        <f>8/Q542</f>
        <v>#DIV/0!</v>
      </c>
      <c r="Y542" s="15" t="e">
        <f>S542/10/K542</f>
        <v>#DIV/0!</v>
      </c>
    </row>
    <row r="543" spans="2:25" x14ac:dyDescent="0.25">
      <c r="D543" s="1" t="str">
        <f>IF(B543="","zzz",LEFT(B543,2))</f>
        <v>zzz</v>
      </c>
      <c r="H543" s="1" t="str">
        <f>IF(F543="","",SQRT(F543-1828))</f>
        <v/>
      </c>
      <c r="O543" s="1" t="str">
        <f>IF(M543="Steam",1,IF(M543="Electric",2,IF(M543="Diesel",4,IF(M543="Diesel-Electric",3,""))))</f>
        <v/>
      </c>
      <c r="U543" s="1" t="str">
        <f>IF(M543="Wagon",(SQRT(SQRT(T543/27)))*10,IF(T543="","",SQRT(SQRT(T543/27))))</f>
        <v/>
      </c>
      <c r="V543" s="14" t="str">
        <f>IF(I543="","",(H543*SQRT(I543)*U543-(I543*2)+2)*0.985)</f>
        <v/>
      </c>
      <c r="W543" s="14" t="str">
        <f>IF(M543="Wagon",5*SQRT(H543),IF(M543="","",SQRT(R543*K543*SQRT(T543))/(26)))</f>
        <v/>
      </c>
      <c r="X543" s="15" t="e">
        <f>8/Q543</f>
        <v>#DIV/0!</v>
      </c>
      <c r="Y543" s="15" t="e">
        <f>S543/10/K543</f>
        <v>#DIV/0!</v>
      </c>
    </row>
    <row r="544" spans="2:25" x14ac:dyDescent="0.25">
      <c r="D544" s="1" t="str">
        <f>IF(B544="","zzz",LEFT(B544,2))</f>
        <v>zzz</v>
      </c>
      <c r="H544" s="1" t="str">
        <f>IF(F544="","",SQRT(F544-1828))</f>
        <v/>
      </c>
      <c r="O544" s="1" t="str">
        <f>IF(M544="Steam",1,IF(M544="Electric",2,IF(M544="Diesel",4,IF(M544="Diesel-Electric",3,""))))</f>
        <v/>
      </c>
      <c r="U544" s="1" t="str">
        <f>IF(M544="Wagon",(SQRT(SQRT(T544/27)))*10,IF(T544="","",SQRT(SQRT(T544/27))))</f>
        <v/>
      </c>
      <c r="V544" s="14" t="str">
        <f>IF(I544="","",(H544*SQRT(I544)*U544-(I544*2)+2)*0.985)</f>
        <v/>
      </c>
      <c r="W544" s="14" t="str">
        <f>IF(M544="Wagon",5*SQRT(H544),IF(M544="","",SQRT(R544*K544*SQRT(T544))/(26)))</f>
        <v/>
      </c>
      <c r="X544" s="15" t="e">
        <f>8/Q544</f>
        <v>#DIV/0!</v>
      </c>
      <c r="Y544" s="15" t="e">
        <f>S544/10/K544</f>
        <v>#DIV/0!</v>
      </c>
    </row>
    <row r="545" spans="4:25" x14ac:dyDescent="0.25">
      <c r="D545" s="1" t="str">
        <f>IF(B545="","zzz",LEFT(B545,2))</f>
        <v>zzz</v>
      </c>
      <c r="H545" s="1" t="str">
        <f>IF(F545="","",SQRT(F545-1828))</f>
        <v/>
      </c>
      <c r="O545" s="1" t="str">
        <f>IF(M545="Steam",1,IF(M545="Electric",2,IF(M545="Diesel",4,IF(M545="Diesel-Electric",3,""))))</f>
        <v/>
      </c>
      <c r="U545" s="1" t="str">
        <f>IF(M545="Wagon",(SQRT(SQRT(T545/27)))*10,IF(T545="","",SQRT(SQRT(T545/27))))</f>
        <v/>
      </c>
      <c r="V545" s="14" t="str">
        <f>IF(I545="","",(H545*SQRT(I545)*U545-(I545*2)+2)*0.985)</f>
        <v/>
      </c>
      <c r="W545" s="14" t="str">
        <f>IF(M545="Wagon",5*SQRT(H545),IF(M545="","",SQRT(R545*K545*SQRT(T545))/(26)))</f>
        <v/>
      </c>
      <c r="X545" s="15" t="e">
        <f>8/Q545</f>
        <v>#DIV/0!</v>
      </c>
      <c r="Y545" s="15" t="e">
        <f>S545/10/K545</f>
        <v>#DIV/0!</v>
      </c>
    </row>
    <row r="546" spans="4:25" x14ac:dyDescent="0.25">
      <c r="D546" s="1" t="str">
        <f>IF(B546="","zzz",LEFT(B546,2))</f>
        <v>zzz</v>
      </c>
      <c r="H546" s="1" t="str">
        <f>IF(F546="","",SQRT(F546-1828))</f>
        <v/>
      </c>
      <c r="O546" s="1" t="str">
        <f>IF(M546="Steam",1,IF(M546="Electric",2,IF(M546="Diesel",4,IF(M546="Diesel-Electric",3,""))))</f>
        <v/>
      </c>
      <c r="U546" s="1" t="str">
        <f>IF(M546="Wagon",(SQRT(SQRT(T546/27)))*10,IF(T546="","",SQRT(SQRT(T546/27))))</f>
        <v/>
      </c>
      <c r="V546" s="14" t="str">
        <f>IF(I546="","",(H546*SQRT(I546)*U546-(I546*2)+2)*0.985)</f>
        <v/>
      </c>
      <c r="W546" s="14" t="str">
        <f>IF(M546="Wagon",5*SQRT(H546),IF(M546="","",SQRT(R546*K546*SQRT(T546))/(26)))</f>
        <v/>
      </c>
      <c r="X546" s="15" t="e">
        <f>8/Q546</f>
        <v>#DIV/0!</v>
      </c>
      <c r="Y546" s="15" t="e">
        <f>S546/10/K546</f>
        <v>#DIV/0!</v>
      </c>
    </row>
    <row r="547" spans="4:25" x14ac:dyDescent="0.25">
      <c r="D547" s="1" t="str">
        <f>IF(B547="","zzz",LEFT(B547,2))</f>
        <v>zzz</v>
      </c>
      <c r="H547" s="1" t="str">
        <f>IF(F547="","",SQRT(F547-1828))</f>
        <v/>
      </c>
      <c r="O547" s="1" t="str">
        <f>IF(M547="Steam",1,IF(M547="Electric",2,IF(M547="Diesel",4,IF(M547="Diesel-Electric",3,""))))</f>
        <v/>
      </c>
      <c r="U547" s="1" t="str">
        <f>IF(M547="Wagon",(SQRT(SQRT(T547/27)))*10,IF(T547="","",SQRT(SQRT(T547/27))))</f>
        <v/>
      </c>
      <c r="V547" s="14" t="str">
        <f>IF(I547="","",(H547*SQRT(I547)*U547-(I547*2)+2)*0.985)</f>
        <v/>
      </c>
      <c r="W547" s="14" t="str">
        <f>IF(M547="Wagon",5*SQRT(H547),IF(M547="","",SQRT(R547*K547*SQRT(T547))/(26)))</f>
        <v/>
      </c>
      <c r="X547" s="15" t="e">
        <f>8/Q547</f>
        <v>#DIV/0!</v>
      </c>
      <c r="Y547" s="15" t="e">
        <f>S547/10/K547</f>
        <v>#DIV/0!</v>
      </c>
    </row>
    <row r="548" spans="4:25" x14ac:dyDescent="0.25">
      <c r="D548" s="1" t="str">
        <f>IF(B548="","zzz",LEFT(B548,2))</f>
        <v>zzz</v>
      </c>
      <c r="H548" s="1" t="str">
        <f>IF(F548="","",SQRT(F548-1828))</f>
        <v/>
      </c>
      <c r="O548" s="1" t="str">
        <f>IF(M548="Steam",1,IF(M548="Electric",2,IF(M548="Diesel",4,IF(M548="Diesel-Electric",3,""))))</f>
        <v/>
      </c>
      <c r="U548" s="1" t="str">
        <f>IF(M548="Wagon",(SQRT(SQRT(T548/27)))*10,IF(T548="","",SQRT(SQRT(T548/27))))</f>
        <v/>
      </c>
      <c r="V548" s="14" t="str">
        <f>IF(I548="","",(H548*SQRT(I548)*U548-(I548*2)+2)*0.985)</f>
        <v/>
      </c>
      <c r="W548" s="14" t="str">
        <f>IF(M548="Wagon",5*SQRT(H548),IF(M548="","",SQRT(R548*K548*SQRT(T548))/(26)))</f>
        <v/>
      </c>
      <c r="X548" s="15" t="e">
        <f>8/Q548</f>
        <v>#DIV/0!</v>
      </c>
      <c r="Y548" s="15" t="e">
        <f>S548/10/K548</f>
        <v>#DIV/0!</v>
      </c>
    </row>
    <row r="549" spans="4:25" x14ac:dyDescent="0.25">
      <c r="D549" s="1" t="str">
        <f>IF(B549="","zzz",LEFT(B549,2))</f>
        <v>zzz</v>
      </c>
      <c r="H549" s="1" t="str">
        <f>IF(F549="","",SQRT(F549-1828))</f>
        <v/>
      </c>
      <c r="O549" s="1" t="str">
        <f>IF(M549="Steam",1,IF(M549="Electric",2,IF(M549="Diesel",4,IF(M549="Diesel-Electric",3,""))))</f>
        <v/>
      </c>
      <c r="U549" s="1" t="str">
        <f>IF(M549="Wagon",(SQRT(SQRT(T549/27)))*10,IF(T549="","",SQRT(SQRT(T549/27))))</f>
        <v/>
      </c>
      <c r="V549" s="14" t="str">
        <f>IF(I549="","",(H549*SQRT(I549)*U549-(I549*2)+2)*0.985)</f>
        <v/>
      </c>
      <c r="W549" s="14" t="str">
        <f>IF(M549="Wagon",5*SQRT(H549),IF(M549="","",SQRT(R549*K549*SQRT(T549))/(26)))</f>
        <v/>
      </c>
      <c r="X549" s="15" t="e">
        <f>8/Q549</f>
        <v>#DIV/0!</v>
      </c>
      <c r="Y549" s="15" t="e">
        <f>S549/10/K549</f>
        <v>#DIV/0!</v>
      </c>
    </row>
    <row r="550" spans="4:25" x14ac:dyDescent="0.25">
      <c r="D550" s="1" t="str">
        <f>IF(B550="","zzz",LEFT(B550,2))</f>
        <v>zzz</v>
      </c>
      <c r="H550" s="1" t="str">
        <f>IF(F550="","",SQRT(F550-1828))</f>
        <v/>
      </c>
      <c r="O550" s="1" t="str">
        <f>IF(M550="Steam",1,IF(M550="Electric",2,IF(M550="Diesel",4,IF(M550="Diesel-Electric",3,""))))</f>
        <v/>
      </c>
      <c r="U550" s="1" t="str">
        <f>IF(M550="Wagon",(SQRT(SQRT(T550/27)))*10,IF(T550="","",SQRT(SQRT(T550/27))))</f>
        <v/>
      </c>
      <c r="V550" s="14" t="str">
        <f>IF(I550="","",(H550*SQRT(I550)*U550-(I550*2)+2)*0.985)</f>
        <v/>
      </c>
      <c r="W550" s="14" t="str">
        <f>IF(M550="Wagon",5*SQRT(H550),IF(M550="","",SQRT(R550*K550*SQRT(T550))/(26)))</f>
        <v/>
      </c>
      <c r="X550" s="15" t="e">
        <f>8/Q550</f>
        <v>#DIV/0!</v>
      </c>
      <c r="Y550" s="15" t="e">
        <f>S550/10/K550</f>
        <v>#DIV/0!</v>
      </c>
    </row>
    <row r="551" spans="4:25" x14ac:dyDescent="0.25">
      <c r="D551" s="1" t="str">
        <f>IF(B551="","zzz",LEFT(B551,2))</f>
        <v>zzz</v>
      </c>
      <c r="H551" s="1" t="str">
        <f>IF(F551="","",SQRT(F551-1828))</f>
        <v/>
      </c>
      <c r="O551" s="1" t="str">
        <f>IF(M551="Steam",1,IF(M551="Electric",2,IF(M551="Diesel",4,IF(M551="Diesel-Electric",3,""))))</f>
        <v/>
      </c>
      <c r="U551" s="1" t="str">
        <f>IF(M551="Wagon",(SQRT(SQRT(T551/27)))*10,IF(T551="","",SQRT(SQRT(T551/27))))</f>
        <v/>
      </c>
      <c r="V551" s="14" t="str">
        <f>IF(I551="","",(H551*SQRT(I551)*U551-(I551*2)+2)*0.985)</f>
        <v/>
      </c>
      <c r="W551" s="14" t="str">
        <f>IF(M551="Wagon",5*SQRT(H551),IF(M551="","",SQRT(R551*K551*SQRT(T551))/(26)))</f>
        <v/>
      </c>
      <c r="X551" s="15" t="e">
        <f>8/Q551</f>
        <v>#DIV/0!</v>
      </c>
      <c r="Y551" s="15" t="e">
        <f>S551/10/K551</f>
        <v>#DIV/0!</v>
      </c>
    </row>
    <row r="552" spans="4:25" x14ac:dyDescent="0.25">
      <c r="D552" s="1" t="str">
        <f>IF(B552="","zzz",LEFT(B552,2))</f>
        <v>zzz</v>
      </c>
      <c r="H552" s="1" t="str">
        <f>IF(F552="","",SQRT(F552-1828))</f>
        <v/>
      </c>
      <c r="O552" s="1" t="str">
        <f>IF(M552="Steam",1,IF(M552="Electric",2,IF(M552="Diesel",4,IF(M552="Diesel-Electric",3,""))))</f>
        <v/>
      </c>
      <c r="U552" s="1" t="str">
        <f>IF(M552="Wagon",(SQRT(SQRT(T552/27)))*10,IF(T552="","",SQRT(SQRT(T552/27))))</f>
        <v/>
      </c>
      <c r="V552" s="14" t="str">
        <f>IF(I552="","",(H552*SQRT(I552)*U552-(I552*2)+2)*0.985)</f>
        <v/>
      </c>
      <c r="W552" s="14" t="str">
        <f>IF(M552="Wagon",5*SQRT(H552),IF(M552="","",SQRT(R552*K552*SQRT(T552))/(26)))</f>
        <v/>
      </c>
      <c r="X552" s="15" t="e">
        <f>8/Q552</f>
        <v>#DIV/0!</v>
      </c>
      <c r="Y552" s="15" t="e">
        <f>S552/10/K552</f>
        <v>#DIV/0!</v>
      </c>
    </row>
    <row r="553" spans="4:25" x14ac:dyDescent="0.25">
      <c r="D553" s="1" t="str">
        <f>IF(B553="","zzz",LEFT(B553,2))</f>
        <v>zzz</v>
      </c>
      <c r="H553" s="1" t="str">
        <f>IF(F553="","",SQRT(F553-1828))</f>
        <v/>
      </c>
      <c r="O553" s="1" t="str">
        <f>IF(M553="Steam",1,IF(M553="Electric",2,IF(M553="Diesel",4,IF(M553="Diesel-Electric",3,""))))</f>
        <v/>
      </c>
      <c r="U553" s="1" t="str">
        <f>IF(M553="Wagon",(SQRT(SQRT(T553/27)))*10,IF(T553="","",SQRT(SQRT(T553/27))))</f>
        <v/>
      </c>
      <c r="V553" s="14" t="str">
        <f>IF(I553="","",(H553*SQRT(I553)*U553-(I553*2)+2)*0.985)</f>
        <v/>
      </c>
      <c r="W553" s="14" t="str">
        <f>IF(M553="Wagon",5*SQRT(H553),IF(M553="","",SQRT(R553*K553*SQRT(T553))/(26)))</f>
        <v/>
      </c>
      <c r="X553" s="15" t="e">
        <f>8/Q553</f>
        <v>#DIV/0!</v>
      </c>
      <c r="Y553" s="15" t="e">
        <f>S553/10/K553</f>
        <v>#DIV/0!</v>
      </c>
    </row>
    <row r="554" spans="4:25" x14ac:dyDescent="0.25">
      <c r="D554" s="1" t="str">
        <f>IF(B554="","zzz",LEFT(B554,2))</f>
        <v>zzz</v>
      </c>
      <c r="H554" s="1" t="str">
        <f>IF(F554="","",SQRT(F554-1828))</f>
        <v/>
      </c>
      <c r="O554" s="1" t="str">
        <f>IF(M554="Steam",1,IF(M554="Electric",2,IF(M554="Diesel",4,IF(M554="Diesel-Electric",3,""))))</f>
        <v/>
      </c>
      <c r="U554" s="1" t="str">
        <f>IF(M554="Wagon",(SQRT(SQRT(T554/27)))*10,IF(T554="","",SQRT(SQRT(T554/27))))</f>
        <v/>
      </c>
      <c r="V554" s="14" t="str">
        <f>IF(I554="","",(H554*SQRT(I554)*U554-(I554*2)+2)*0.985)</f>
        <v/>
      </c>
      <c r="W554" s="14" t="str">
        <f>IF(M554="Wagon",5*SQRT(H554),IF(M554="","",SQRT(R554*K554*SQRT(T554))/(26)))</f>
        <v/>
      </c>
      <c r="X554" s="15" t="e">
        <f>8/Q554</f>
        <v>#DIV/0!</v>
      </c>
      <c r="Y554" s="15" t="e">
        <f>S554/10/K554</f>
        <v>#DIV/0!</v>
      </c>
    </row>
    <row r="555" spans="4:25" x14ac:dyDescent="0.25">
      <c r="D555" s="1" t="str">
        <f>IF(B555="","zzz",LEFT(B555,2))</f>
        <v>zzz</v>
      </c>
      <c r="H555" s="1" t="str">
        <f>IF(F555="","",SQRT(F555-1828))</f>
        <v/>
      </c>
      <c r="O555" s="1" t="str">
        <f>IF(M555="Steam",1,IF(M555="Electric",2,IF(M555="Diesel",4,IF(M555="Diesel-Electric",3,""))))</f>
        <v/>
      </c>
      <c r="U555" s="1" t="str">
        <f>IF(M555="Wagon",(SQRT(SQRT(T555/27)))*10,IF(T555="","",SQRT(SQRT(T555/27))))</f>
        <v/>
      </c>
      <c r="V555" s="14" t="str">
        <f>IF(I555="","",(H555*SQRT(I555)*U555-(I555*2)+2)*0.985)</f>
        <v/>
      </c>
      <c r="W555" s="14" t="str">
        <f>IF(M555="Wagon",5*SQRT(H555),IF(M555="","",SQRT(R555*K555*SQRT(T555))/(26)))</f>
        <v/>
      </c>
      <c r="X555" s="15" t="e">
        <f>8/Q555</f>
        <v>#DIV/0!</v>
      </c>
      <c r="Y555" s="15" t="e">
        <f>S555/10/K555</f>
        <v>#DIV/0!</v>
      </c>
    </row>
    <row r="556" spans="4:25" x14ac:dyDescent="0.25">
      <c r="D556" s="1" t="str">
        <f>IF(B556="","zzz",LEFT(B556,2))</f>
        <v>zzz</v>
      </c>
      <c r="H556" s="1" t="str">
        <f>IF(F556="","",SQRT(F556-1828))</f>
        <v/>
      </c>
      <c r="O556" s="1" t="str">
        <f>IF(M556="Steam",1,IF(M556="Electric",2,IF(M556="Diesel",4,IF(M556="Diesel-Electric",3,""))))</f>
        <v/>
      </c>
      <c r="U556" s="1" t="str">
        <f>IF(M556="Wagon",(SQRT(SQRT(T556/27)))*10,IF(T556="","",SQRT(SQRT(T556/27))))</f>
        <v/>
      </c>
      <c r="V556" s="14" t="str">
        <f>IF(I556="","",(H556*SQRT(I556)*U556-(I556*2)+2)*0.985)</f>
        <v/>
      </c>
      <c r="W556" s="14" t="str">
        <f>IF(M556="Wagon",5*SQRT(H556),IF(M556="","",SQRT(R556*K556*SQRT(T556))/(26)))</f>
        <v/>
      </c>
      <c r="X556" s="15" t="e">
        <f>8/Q556</f>
        <v>#DIV/0!</v>
      </c>
      <c r="Y556" s="15" t="e">
        <f>S556/10/K556</f>
        <v>#DIV/0!</v>
      </c>
    </row>
    <row r="557" spans="4:25" x14ac:dyDescent="0.25">
      <c r="D557" s="1" t="str">
        <f>IF(B557="","zzz",LEFT(B557,2))</f>
        <v>zzz</v>
      </c>
      <c r="H557" s="1" t="str">
        <f>IF(F557="","",SQRT(F557-1828))</f>
        <v/>
      </c>
      <c r="O557" s="1" t="str">
        <f>IF(M557="Steam",1,IF(M557="Electric",2,IF(M557="Diesel",4,IF(M557="Diesel-Electric",3,""))))</f>
        <v/>
      </c>
      <c r="U557" s="1" t="str">
        <f>IF(M557="Wagon",(SQRT(SQRT(T557/27)))*10,IF(T557="","",SQRT(SQRT(T557/27))))</f>
        <v/>
      </c>
      <c r="V557" s="14" t="str">
        <f>IF(I557="","",(H557*SQRT(I557)*U557-(I557*2)+2)*0.985)</f>
        <v/>
      </c>
      <c r="W557" s="14" t="str">
        <f>IF(M557="Wagon",5*SQRT(H557),IF(M557="","",SQRT(R557*K557*SQRT(T557))/(26)))</f>
        <v/>
      </c>
      <c r="X557" s="15" t="e">
        <f>8/Q557</f>
        <v>#DIV/0!</v>
      </c>
      <c r="Y557" s="15" t="e">
        <f>S557/10/K557</f>
        <v>#DIV/0!</v>
      </c>
    </row>
    <row r="558" spans="4:25" x14ac:dyDescent="0.25">
      <c r="D558" s="1" t="str">
        <f>IF(B558="","zzz",LEFT(B558,2))</f>
        <v>zzz</v>
      </c>
      <c r="H558" s="1" t="str">
        <f>IF(F558="","",SQRT(F558-1828))</f>
        <v/>
      </c>
      <c r="O558" s="1" t="str">
        <f>IF(M558="Steam",1,IF(M558="Electric",2,IF(M558="Diesel",4,IF(M558="Diesel-Electric",3,""))))</f>
        <v/>
      </c>
      <c r="U558" s="1" t="str">
        <f>IF(M558="Wagon",(SQRT(SQRT(T558/27)))*10,IF(T558="","",SQRT(SQRT(T558/27))))</f>
        <v/>
      </c>
      <c r="V558" s="14" t="str">
        <f>IF(I558="","",(H558*SQRT(I558)*U558-(I558*2)+2)*0.985)</f>
        <v/>
      </c>
      <c r="W558" s="14" t="str">
        <f>IF(M558="Wagon",5*SQRT(H558),IF(M558="","",SQRT(R558*K558*SQRT(T558))/(26)))</f>
        <v/>
      </c>
      <c r="X558" s="15" t="e">
        <f>8/Q558</f>
        <v>#DIV/0!</v>
      </c>
      <c r="Y558" s="15" t="e">
        <f>S558/10/K558</f>
        <v>#DIV/0!</v>
      </c>
    </row>
    <row r="559" spans="4:25" x14ac:dyDescent="0.25">
      <c r="D559" s="1" t="str">
        <f>IF(B559="","zzz",LEFT(B559,2))</f>
        <v>zzz</v>
      </c>
      <c r="H559" s="1" t="str">
        <f>IF(F559="","",SQRT(F559-1828))</f>
        <v/>
      </c>
      <c r="O559" s="1" t="str">
        <f>IF(M559="Steam",1,IF(M559="Electric",2,IF(M559="Diesel",4,IF(M559="Diesel-Electric",3,""))))</f>
        <v/>
      </c>
      <c r="U559" s="1" t="str">
        <f>IF(M559="Wagon",(SQRT(SQRT(T559/27)))*10,IF(T559="","",SQRT(SQRT(T559/27))))</f>
        <v/>
      </c>
      <c r="V559" s="14" t="str">
        <f>IF(I559="","",(H559*SQRT(I559)*U559-(I559*2)+2)*0.985)</f>
        <v/>
      </c>
      <c r="W559" s="14" t="str">
        <f>IF(M559="Wagon",5*SQRT(H559),IF(M559="","",SQRT(R559*K559*SQRT(T559))/(26)))</f>
        <v/>
      </c>
      <c r="X559" s="15" t="e">
        <f>8/Q559</f>
        <v>#DIV/0!</v>
      </c>
      <c r="Y559" s="15" t="e">
        <f>S559/10/K559</f>
        <v>#DIV/0!</v>
      </c>
    </row>
    <row r="560" spans="4:25" x14ac:dyDescent="0.25">
      <c r="D560" s="1" t="str">
        <f>IF(B560="","zzz",LEFT(B560,2))</f>
        <v>zzz</v>
      </c>
      <c r="H560" s="1" t="str">
        <f>IF(F560="","",SQRT(F560-1828))</f>
        <v/>
      </c>
      <c r="O560" s="1" t="str">
        <f>IF(M560="Steam",1,IF(M560="Electric",2,IF(M560="Diesel",4,IF(M560="Diesel-Electric",3,""))))</f>
        <v/>
      </c>
      <c r="U560" s="1" t="str">
        <f>IF(M560="Wagon",(SQRT(SQRT(T560/27)))*10,IF(T560="","",SQRT(SQRT(T560/27))))</f>
        <v/>
      </c>
      <c r="V560" s="14" t="str">
        <f>IF(I560="","",(H560*SQRT(I560)*U560-(I560*2)+2)*0.985)</f>
        <v/>
      </c>
      <c r="W560" s="14" t="str">
        <f>IF(M560="Wagon",5*SQRT(H560),IF(M560="","",SQRT(R560*K560*SQRT(T560))/(26)))</f>
        <v/>
      </c>
      <c r="X560" s="15" t="e">
        <f>8/Q560</f>
        <v>#DIV/0!</v>
      </c>
      <c r="Y560" s="15" t="e">
        <f>S560/10/K560</f>
        <v>#DIV/0!</v>
      </c>
    </row>
    <row r="561" spans="4:25" x14ac:dyDescent="0.25">
      <c r="D561" s="1" t="str">
        <f>IF(B561="","zzz",LEFT(B561,2))</f>
        <v>zzz</v>
      </c>
      <c r="H561" s="1" t="str">
        <f>IF(F561="","",SQRT(F561-1828))</f>
        <v/>
      </c>
      <c r="O561" s="1" t="str">
        <f>IF(M561="Steam",1,IF(M561="Electric",2,IF(M561="Diesel",4,IF(M561="Diesel-Electric",3,""))))</f>
        <v/>
      </c>
      <c r="U561" s="1" t="str">
        <f>IF(M561="Wagon",(SQRT(SQRT(T561/27)))*10,IF(T561="","",SQRT(SQRT(T561/27))))</f>
        <v/>
      </c>
      <c r="V561" s="14" t="str">
        <f>IF(I561="","",(H561*SQRT(I561)*U561-(I561*2)+2)*0.985)</f>
        <v/>
      </c>
      <c r="W561" s="14" t="str">
        <f>IF(M561="Wagon",5*SQRT(H561),IF(M561="","",SQRT(R561*K561*SQRT(T561))/(26)))</f>
        <v/>
      </c>
      <c r="X561" s="15" t="e">
        <f>8/Q561</f>
        <v>#DIV/0!</v>
      </c>
      <c r="Y561" s="15" t="e">
        <f>S561/10/K561</f>
        <v>#DIV/0!</v>
      </c>
    </row>
    <row r="562" spans="4:25" x14ac:dyDescent="0.25">
      <c r="D562" s="1" t="str">
        <f>IF(B562="","zzz",LEFT(B562,2))</f>
        <v>zzz</v>
      </c>
      <c r="H562" s="1" t="str">
        <f>IF(F562="","",SQRT(F562-1828))</f>
        <v/>
      </c>
      <c r="O562" s="1" t="str">
        <f>IF(M562="Steam",1,IF(M562="Electric",2,IF(M562="Diesel",4,IF(M562="Diesel-Electric",3,""))))</f>
        <v/>
      </c>
      <c r="U562" s="1" t="str">
        <f>IF(M562="Wagon",(SQRT(SQRT(T562/27)))*10,IF(T562="","",SQRT(SQRT(T562/27))))</f>
        <v/>
      </c>
      <c r="V562" s="14" t="str">
        <f>IF(I562="","",(H562*SQRT(I562)*U562-(I562*2)+2)*0.985)</f>
        <v/>
      </c>
      <c r="W562" s="14" t="str">
        <f>IF(M562="Wagon",5*SQRT(H562),IF(M562="","",SQRT(R562*K562*SQRT(T562))/(26)))</f>
        <v/>
      </c>
      <c r="X562" s="15" t="e">
        <f>8/Q562</f>
        <v>#DIV/0!</v>
      </c>
      <c r="Y562" s="15" t="e">
        <f>S562/10/K562</f>
        <v>#DIV/0!</v>
      </c>
    </row>
    <row r="563" spans="4:25" x14ac:dyDescent="0.25">
      <c r="D563" s="1" t="str">
        <f>IF(B563="","zzz",LEFT(B563,2))</f>
        <v>zzz</v>
      </c>
      <c r="H563" s="1" t="str">
        <f>IF(F563="","",SQRT(F563-1828))</f>
        <v/>
      </c>
      <c r="O563" s="1" t="str">
        <f>IF(M563="Steam",1,IF(M563="Electric",2,IF(M563="Diesel",4,IF(M563="Diesel-Electric",3,""))))</f>
        <v/>
      </c>
      <c r="U563" s="1" t="str">
        <f>IF(M563="Wagon",(SQRT(SQRT(T563/27)))*10,IF(T563="","",SQRT(SQRT(T563/27))))</f>
        <v/>
      </c>
      <c r="V563" s="14" t="str">
        <f>IF(I563="","",(H563*SQRT(I563)*U563-(I563*2)+2)*0.985)</f>
        <v/>
      </c>
      <c r="W563" s="14" t="str">
        <f>IF(M563="Wagon",5*SQRT(H563),IF(M563="","",SQRT(R563*K563*SQRT(T563))/(26)))</f>
        <v/>
      </c>
      <c r="X563" s="15" t="e">
        <f>8/Q563</f>
        <v>#DIV/0!</v>
      </c>
      <c r="Y563" s="15" t="e">
        <f>S563/10/K563</f>
        <v>#DIV/0!</v>
      </c>
    </row>
    <row r="564" spans="4:25" x14ac:dyDescent="0.25">
      <c r="D564" s="1" t="str">
        <f>IF(B564="","zzz",LEFT(B564,2))</f>
        <v>zzz</v>
      </c>
      <c r="H564" s="1" t="str">
        <f>IF(F564="","",SQRT(F564-1828))</f>
        <v/>
      </c>
      <c r="O564" s="1" t="str">
        <f>IF(M564="Steam",1,IF(M564="Electric",2,IF(M564="Diesel",4,IF(M564="Diesel-Electric",3,""))))</f>
        <v/>
      </c>
      <c r="U564" s="1" t="str">
        <f>IF(M564="Wagon",(SQRT(SQRT(T564/27)))*10,IF(T564="","",SQRT(SQRT(T564/27))))</f>
        <v/>
      </c>
      <c r="V564" s="14" t="str">
        <f>IF(I564="","",(H564*SQRT(I564)*U564-(I564*2)+2)*0.985)</f>
        <v/>
      </c>
      <c r="W564" s="14" t="str">
        <f>IF(M564="Wagon",5*SQRT(H564),IF(M564="","",SQRT(R564*K564*SQRT(T564))/(26)))</f>
        <v/>
      </c>
      <c r="X564" s="15" t="e">
        <f>8/Q564</f>
        <v>#DIV/0!</v>
      </c>
      <c r="Y564" s="15" t="e">
        <f>S564/10/K564</f>
        <v>#DIV/0!</v>
      </c>
    </row>
    <row r="565" spans="4:25" x14ac:dyDescent="0.25">
      <c r="D565" s="1" t="str">
        <f>IF(B565="","zzz",LEFT(B565,2))</f>
        <v>zzz</v>
      </c>
      <c r="H565" s="1" t="str">
        <f>IF(F565="","",SQRT(F565-1828))</f>
        <v/>
      </c>
      <c r="O565" s="1" t="str">
        <f>IF(M565="Steam",1,IF(M565="Electric",2,IF(M565="Diesel",4,IF(M565="Diesel-Electric",3,""))))</f>
        <v/>
      </c>
      <c r="U565" s="1" t="str">
        <f>IF(M565="Wagon",(SQRT(SQRT(T565/27)))*10,IF(T565="","",SQRT(SQRT(T565/27))))</f>
        <v/>
      </c>
      <c r="V565" s="14" t="str">
        <f>IF(I565="","",(H565*SQRT(I565)*U565-(I565*2)+2)*0.985)</f>
        <v/>
      </c>
      <c r="W565" s="14" t="str">
        <f>IF(M565="Wagon",5*SQRT(H565),IF(M565="","",SQRT(R565*K565*SQRT(T565))/(26)))</f>
        <v/>
      </c>
      <c r="X565" s="15" t="e">
        <f>8/Q565</f>
        <v>#DIV/0!</v>
      </c>
      <c r="Y565" s="15" t="e">
        <f>S565/10/K565</f>
        <v>#DIV/0!</v>
      </c>
    </row>
    <row r="566" spans="4:25" x14ac:dyDescent="0.25">
      <c r="D566" s="1" t="str">
        <f>IF(B566="","zzz",LEFT(B566,2))</f>
        <v>zzz</v>
      </c>
      <c r="H566" s="1" t="str">
        <f>IF(F566="","",SQRT(F566-1828))</f>
        <v/>
      </c>
      <c r="O566" s="1" t="str">
        <f>IF(M566="Steam",1,IF(M566="Electric",2,IF(M566="Diesel",4,IF(M566="Diesel-Electric",3,""))))</f>
        <v/>
      </c>
      <c r="U566" s="1" t="str">
        <f>IF(M566="Wagon",(SQRT(SQRT(T566/27)))*10,IF(T566="","",SQRT(SQRT(T566/27))))</f>
        <v/>
      </c>
      <c r="V566" s="14" t="str">
        <f>IF(I566="","",(H566*SQRT(I566)*U566-(I566*2)+2)*0.985)</f>
        <v/>
      </c>
      <c r="W566" s="14" t="str">
        <f>IF(M566="Wagon",5*SQRT(H566),IF(M566="","",SQRT(R566*K566*SQRT(T566))/(26)))</f>
        <v/>
      </c>
      <c r="X566" s="15" t="e">
        <f>8/Q566</f>
        <v>#DIV/0!</v>
      </c>
      <c r="Y566" s="15" t="e">
        <f>S566/10/K566</f>
        <v>#DIV/0!</v>
      </c>
    </row>
    <row r="567" spans="4:25" x14ac:dyDescent="0.25">
      <c r="D567" s="1" t="str">
        <f>IF(B567="","zzz",LEFT(B567,2))</f>
        <v>zzz</v>
      </c>
      <c r="H567" s="1" t="str">
        <f>IF(F567="","",SQRT(F567-1828))</f>
        <v/>
      </c>
      <c r="O567" s="1" t="str">
        <f>IF(M567="Steam",1,IF(M567="Electric",2,IF(M567="Diesel",4,IF(M567="Diesel-Electric",3,""))))</f>
        <v/>
      </c>
      <c r="U567" s="1" t="str">
        <f>IF(M567="Wagon",(SQRT(SQRT(T567/27)))*10,IF(T567="","",SQRT(SQRT(T567/27))))</f>
        <v/>
      </c>
      <c r="V567" s="14" t="str">
        <f>IF(I567="","",(H567*SQRT(I567)*U567-(I567*2)+2)*0.985)</f>
        <v/>
      </c>
      <c r="W567" s="14" t="str">
        <f>IF(M567="Wagon",5*SQRT(H567),IF(M567="","",SQRT(R567*K567*SQRT(T567))/(26)))</f>
        <v/>
      </c>
      <c r="X567" s="15" t="e">
        <f>8/Q567</f>
        <v>#DIV/0!</v>
      </c>
      <c r="Y567" s="15" t="e">
        <f>S567/10/K567</f>
        <v>#DIV/0!</v>
      </c>
    </row>
    <row r="568" spans="4:25" x14ac:dyDescent="0.25">
      <c r="D568" s="1" t="str">
        <f>IF(B568="","zzz",LEFT(B568,2))</f>
        <v>zzz</v>
      </c>
      <c r="H568" s="1" t="str">
        <f>IF(F568="","",SQRT(F568-1828))</f>
        <v/>
      </c>
      <c r="O568" s="1" t="str">
        <f>IF(M568="Steam",1,IF(M568="Electric",2,IF(M568="Diesel",4,IF(M568="Diesel-Electric",3,""))))</f>
        <v/>
      </c>
      <c r="U568" s="1" t="str">
        <f>IF(M568="Wagon",(SQRT(SQRT(T568/27)))*10,IF(T568="","",SQRT(SQRT(T568/27))))</f>
        <v/>
      </c>
      <c r="V568" s="14" t="str">
        <f>IF(I568="","",(H568*SQRT(I568)*U568-(I568*2)+2)*0.985)</f>
        <v/>
      </c>
      <c r="W568" s="14" t="str">
        <f>IF(M568="Wagon",5*SQRT(H568),IF(M568="","",SQRT(R568*K568*SQRT(T568))/(26)))</f>
        <v/>
      </c>
      <c r="X568" s="15" t="e">
        <f>8/Q568</f>
        <v>#DIV/0!</v>
      </c>
      <c r="Y568" s="15" t="e">
        <f>S568/10/K568</f>
        <v>#DIV/0!</v>
      </c>
    </row>
    <row r="569" spans="4:25" x14ac:dyDescent="0.25">
      <c r="D569" s="1" t="str">
        <f>IF(B569="","zzz",LEFT(B569,2))</f>
        <v>zzz</v>
      </c>
      <c r="H569" s="1" t="str">
        <f>IF(F569="","",SQRT(F569-1828))</f>
        <v/>
      </c>
      <c r="O569" s="1" t="str">
        <f>IF(M569="Steam",1,IF(M569="Electric",2,IF(M569="Diesel",4,IF(M569="Diesel-Electric",3,""))))</f>
        <v/>
      </c>
      <c r="U569" s="1" t="str">
        <f>IF(M569="Wagon",(SQRT(SQRT(T569/27)))*10,IF(T569="","",SQRT(SQRT(T569/27))))</f>
        <v/>
      </c>
      <c r="V569" s="14" t="str">
        <f>IF(I569="","",(H569*SQRT(I569)*U569-(I569*2)+2)*0.985)</f>
        <v/>
      </c>
      <c r="W569" s="14" t="str">
        <f>IF(M569="Wagon",5*SQRT(H569),IF(M569="","",SQRT(R569*K569*SQRT(T569))/(26)))</f>
        <v/>
      </c>
      <c r="X569" s="15" t="e">
        <f>8/Q569</f>
        <v>#DIV/0!</v>
      </c>
      <c r="Y569" s="15" t="e">
        <f>S569/10/K569</f>
        <v>#DIV/0!</v>
      </c>
    </row>
    <row r="570" spans="4:25" x14ac:dyDescent="0.25">
      <c r="D570" s="1" t="str">
        <f>IF(B570="","zzz",LEFT(B570,2))</f>
        <v>zzz</v>
      </c>
      <c r="H570" s="1" t="str">
        <f>IF(F570="","",SQRT(F570-1828))</f>
        <v/>
      </c>
      <c r="O570" s="1" t="str">
        <f>IF(M570="Steam",1,IF(M570="Electric",2,IF(M570="Diesel",4,IF(M570="Diesel-Electric",3,""))))</f>
        <v/>
      </c>
      <c r="U570" s="1" t="str">
        <f>IF(M570="Wagon",(SQRT(SQRT(T570/27)))*10,IF(T570="","",SQRT(SQRT(T570/27))))</f>
        <v/>
      </c>
      <c r="V570" s="14" t="str">
        <f>IF(I570="","",(H570*SQRT(I570)*U570-(I570*2)+2)*0.985)</f>
        <v/>
      </c>
      <c r="W570" s="14" t="str">
        <f>IF(M570="Wagon",5*SQRT(H570),IF(M570="","",SQRT(R570*K570*SQRT(T570))/(26)))</f>
        <v/>
      </c>
      <c r="X570" s="15" t="e">
        <f>8/Q570</f>
        <v>#DIV/0!</v>
      </c>
      <c r="Y570" s="15" t="e">
        <f>S570/10/K570</f>
        <v>#DIV/0!</v>
      </c>
    </row>
    <row r="571" spans="4:25" x14ac:dyDescent="0.25">
      <c r="D571" s="1" t="str">
        <f>IF(B571="","zzz",LEFT(B571,2))</f>
        <v>zzz</v>
      </c>
      <c r="H571" s="1" t="str">
        <f>IF(F571="","",SQRT(F571-1828))</f>
        <v/>
      </c>
      <c r="O571" s="1" t="str">
        <f>IF(M571="Steam",1,IF(M571="Electric",2,IF(M571="Diesel",4,IF(M571="Diesel-Electric",3,""))))</f>
        <v/>
      </c>
      <c r="U571" s="1" t="str">
        <f>IF(M571="Wagon",(SQRT(SQRT(T571/27)))*10,IF(T571="","",SQRT(SQRT(T571/27))))</f>
        <v/>
      </c>
      <c r="V571" s="14" t="str">
        <f>IF(I571="","",(H571*SQRT(I571)*U571-(I571*2)+2)*0.985)</f>
        <v/>
      </c>
      <c r="W571" s="14" t="str">
        <f>IF(M571="Wagon",5*SQRT(H571),IF(M571="","",SQRT(R571*K571*SQRT(T571))/(26)))</f>
        <v/>
      </c>
      <c r="X571" s="15" t="e">
        <f>8/Q571</f>
        <v>#DIV/0!</v>
      </c>
      <c r="Y571" s="15" t="e">
        <f>S571/10/K571</f>
        <v>#DIV/0!</v>
      </c>
    </row>
    <row r="572" spans="4:25" x14ac:dyDescent="0.25">
      <c r="D572" s="1" t="str">
        <f>IF(B572="","zzz",LEFT(B572,2))</f>
        <v>zzz</v>
      </c>
      <c r="H572" s="1" t="str">
        <f>IF(F572="","",SQRT(F572-1828))</f>
        <v/>
      </c>
      <c r="O572" s="1" t="str">
        <f>IF(M572="Steam",1,IF(M572="Electric",2,IF(M572="Diesel",4,IF(M572="Diesel-Electric",3,""))))</f>
        <v/>
      </c>
      <c r="U572" s="1" t="str">
        <f>IF(M572="Wagon",(SQRT(SQRT(T572/27)))*10,IF(T572="","",SQRT(SQRT(T572/27))))</f>
        <v/>
      </c>
      <c r="V572" s="14" t="str">
        <f>IF(I572="","",(H572*SQRT(I572)*U572-(I572*2)+2)*0.985)</f>
        <v/>
      </c>
      <c r="W572" s="14" t="str">
        <f>IF(M572="Wagon",5*SQRT(H572),IF(M572="","",SQRT(R572*K572*SQRT(T572))/(26)))</f>
        <v/>
      </c>
      <c r="X572" s="15" t="e">
        <f>8/Q572</f>
        <v>#DIV/0!</v>
      </c>
      <c r="Y572" s="15" t="e">
        <f>S572/10/K572</f>
        <v>#DIV/0!</v>
      </c>
    </row>
    <row r="573" spans="4:25" x14ac:dyDescent="0.25">
      <c r="D573" s="1" t="str">
        <f>IF(B573="","zzz",LEFT(B573,2))</f>
        <v>zzz</v>
      </c>
      <c r="H573" s="1" t="str">
        <f>IF(F573="","",SQRT(F573-1828))</f>
        <v/>
      </c>
      <c r="O573" s="1" t="str">
        <f>IF(M573="Steam",1,IF(M573="Electric",2,IF(M573="Diesel",4,IF(M573="Diesel-Electric",3,""))))</f>
        <v/>
      </c>
      <c r="U573" s="1" t="str">
        <f>IF(M573="Wagon",(SQRT(SQRT(T573/27)))*10,IF(T573="","",SQRT(SQRT(T573/27))))</f>
        <v/>
      </c>
      <c r="V573" s="14" t="str">
        <f>IF(I573="","",(H573*SQRT(I573)*U573-(I573*2)+2)*0.985)</f>
        <v/>
      </c>
      <c r="W573" s="14" t="str">
        <f>IF(M573="Wagon",5*SQRT(H573),IF(M573="","",SQRT(R573*K573*SQRT(T573))/(26)))</f>
        <v/>
      </c>
      <c r="X573" s="15" t="e">
        <f>8/Q573</f>
        <v>#DIV/0!</v>
      </c>
      <c r="Y573" s="15" t="e">
        <f>S573/10/K573</f>
        <v>#DIV/0!</v>
      </c>
    </row>
    <row r="574" spans="4:25" x14ac:dyDescent="0.25">
      <c r="D574" s="1" t="str">
        <f>IF(B574="","zzz",LEFT(B574,2))</f>
        <v>zzz</v>
      </c>
      <c r="H574" s="1" t="str">
        <f>IF(F574="","",SQRT(F574-1828))</f>
        <v/>
      </c>
      <c r="O574" s="1" t="str">
        <f>IF(M574="Steam",1,IF(M574="Electric",2,IF(M574="Diesel",4,IF(M574="Diesel-Electric",3,""))))</f>
        <v/>
      </c>
      <c r="U574" s="1" t="str">
        <f>IF(M574="Wagon",(SQRT(SQRT(T574/27)))*10,IF(T574="","",SQRT(SQRT(T574/27))))</f>
        <v/>
      </c>
      <c r="V574" s="14" t="str">
        <f>IF(I574="","",(H574*SQRT(I574)*U574-(I574*2)+2)*0.985)</f>
        <v/>
      </c>
      <c r="W574" s="14" t="str">
        <f>IF(M574="Wagon",5*SQRT(H574),IF(M574="","",SQRT(R574*K574*SQRT(T574))/(26)))</f>
        <v/>
      </c>
      <c r="X574" s="15" t="e">
        <f>8/Q574</f>
        <v>#DIV/0!</v>
      </c>
      <c r="Y574" s="15" t="e">
        <f>S574/10/K574</f>
        <v>#DIV/0!</v>
      </c>
    </row>
    <row r="575" spans="4:25" x14ac:dyDescent="0.25">
      <c r="D575" s="1" t="str">
        <f>IF(B575="","zzz",LEFT(B575,2))</f>
        <v>zzz</v>
      </c>
      <c r="H575" s="1" t="str">
        <f>IF(F575="","",SQRT(F575-1828))</f>
        <v/>
      </c>
      <c r="O575" s="1" t="str">
        <f>IF(M575="Steam",1,IF(M575="Electric",2,IF(M575="Diesel",4,IF(M575="Diesel-Electric",3,""))))</f>
        <v/>
      </c>
      <c r="U575" s="1" t="str">
        <f>IF(M575="Wagon",(SQRT(SQRT(T575/27)))*10,IF(T575="","",SQRT(SQRT(T575/27))))</f>
        <v/>
      </c>
      <c r="V575" s="14" t="str">
        <f>IF(I575="","",(H575*SQRT(I575)*U575-(I575*2)+2)*0.985)</f>
        <v/>
      </c>
      <c r="W575" s="14" t="str">
        <f>IF(M575="Wagon",5*SQRT(H575),IF(M575="","",SQRT(R575*K575*SQRT(T575))/(26)))</f>
        <v/>
      </c>
      <c r="X575" s="15" t="e">
        <f>8/Q575</f>
        <v>#DIV/0!</v>
      </c>
      <c r="Y575" s="15" t="e">
        <f>S575/10/K575</f>
        <v>#DIV/0!</v>
      </c>
    </row>
    <row r="576" spans="4:25" x14ac:dyDescent="0.25">
      <c r="D576" s="1" t="str">
        <f>IF(B576="","zzz",LEFT(B576,2))</f>
        <v>zzz</v>
      </c>
      <c r="H576" s="1" t="str">
        <f>IF(F576="","",SQRT(F576-1828))</f>
        <v/>
      </c>
      <c r="O576" s="1" t="str">
        <f>IF(M576="Steam",1,IF(M576="Electric",2,IF(M576="Diesel",4,IF(M576="Diesel-Electric",3,""))))</f>
        <v/>
      </c>
      <c r="U576" s="1" t="str">
        <f>IF(M576="Wagon",(SQRT(SQRT(T576/27)))*10,IF(T576="","",SQRT(SQRT(T576/27))))</f>
        <v/>
      </c>
      <c r="V576" s="14" t="str">
        <f>IF(I576="","",(H576*SQRT(I576)*U576-(I576*2)+2)*0.985)</f>
        <v/>
      </c>
      <c r="W576" s="14" t="str">
        <f>IF(M576="Wagon",5*SQRT(H576),IF(M576="","",SQRT(R576*K576*SQRT(T576))/(26)))</f>
        <v/>
      </c>
      <c r="X576" s="15" t="e">
        <f>8/Q576</f>
        <v>#DIV/0!</v>
      </c>
      <c r="Y576" s="15" t="e">
        <f>S576/10/K576</f>
        <v>#DIV/0!</v>
      </c>
    </row>
    <row r="577" spans="4:25" x14ac:dyDescent="0.25">
      <c r="D577" s="1" t="str">
        <f>IF(B577="","zzz",LEFT(B577,2))</f>
        <v>zzz</v>
      </c>
      <c r="H577" s="1" t="str">
        <f>IF(F577="","",SQRT(F577-1828))</f>
        <v/>
      </c>
      <c r="O577" s="1" t="str">
        <f>IF(M577="Steam",1,IF(M577="Electric",2,IF(M577="Diesel",4,IF(M577="Diesel-Electric",3,""))))</f>
        <v/>
      </c>
      <c r="U577" s="1" t="str">
        <f>IF(M577="Wagon",(SQRT(SQRT(T577/27)))*10,IF(T577="","",SQRT(SQRT(T577/27))))</f>
        <v/>
      </c>
      <c r="V577" s="14" t="str">
        <f>IF(I577="","",(H577*SQRT(I577)*U577-(I577*2)+2)*0.985)</f>
        <v/>
      </c>
      <c r="W577" s="14" t="str">
        <f>IF(M577="Wagon",5*SQRT(H577),IF(M577="","",SQRT(R577*K577*SQRT(T577))/(26)))</f>
        <v/>
      </c>
      <c r="X577" s="15" t="e">
        <f>8/Q577</f>
        <v>#DIV/0!</v>
      </c>
      <c r="Y577" s="15" t="e">
        <f>S577/10/K577</f>
        <v>#DIV/0!</v>
      </c>
    </row>
    <row r="578" spans="4:25" x14ac:dyDescent="0.25">
      <c r="D578" s="1" t="str">
        <f>IF(B578="","zzz",LEFT(B578,2))</f>
        <v>zzz</v>
      </c>
      <c r="H578" s="1" t="str">
        <f>IF(F578="","",SQRT(F578-1828))</f>
        <v/>
      </c>
      <c r="O578" s="1" t="str">
        <f>IF(M578="Steam",1,IF(M578="Electric",2,IF(M578="Diesel",4,IF(M578="Diesel-Electric",3,""))))</f>
        <v/>
      </c>
      <c r="U578" s="1" t="str">
        <f>IF(M578="Wagon",(SQRT(SQRT(T578/27)))*10,IF(T578="","",SQRT(SQRT(T578/27))))</f>
        <v/>
      </c>
      <c r="V578" s="14" t="str">
        <f>IF(I578="","",(H578*SQRT(I578)*U578-(I578*2)+2)*0.985)</f>
        <v/>
      </c>
      <c r="W578" s="14" t="str">
        <f>IF(M578="Wagon",5*SQRT(H578),IF(M578="","",SQRT(R578*K578*SQRT(T578))/(26)))</f>
        <v/>
      </c>
      <c r="X578" s="15" t="e">
        <f>8/Q578</f>
        <v>#DIV/0!</v>
      </c>
      <c r="Y578" s="15" t="e">
        <f>S578/10/K578</f>
        <v>#DIV/0!</v>
      </c>
    </row>
    <row r="579" spans="4:25" x14ac:dyDescent="0.25">
      <c r="D579" s="1" t="str">
        <f>IF(B579="","zzz",LEFT(B579,2))</f>
        <v>zzz</v>
      </c>
      <c r="H579" s="1" t="str">
        <f>IF(F579="","",SQRT(F579-1828))</f>
        <v/>
      </c>
      <c r="O579" s="1" t="str">
        <f>IF(M579="Steam",1,IF(M579="Electric",2,IF(M579="Diesel",4,IF(M579="Diesel-Electric",3,""))))</f>
        <v/>
      </c>
      <c r="U579" s="1" t="str">
        <f>IF(M579="Wagon",(SQRT(SQRT(T579/27)))*10,IF(T579="","",SQRT(SQRT(T579/27))))</f>
        <v/>
      </c>
      <c r="V579" s="14" t="str">
        <f>IF(I579="","",(H579*SQRT(I579)*U579-(I579*2)+2)*0.985)</f>
        <v/>
      </c>
      <c r="W579" s="14" t="str">
        <f>IF(M579="Wagon",5*SQRT(H579),IF(M579="","",SQRT(R579*K579*SQRT(T579))/(26)))</f>
        <v/>
      </c>
      <c r="X579" s="15" t="e">
        <f>8/Q579</f>
        <v>#DIV/0!</v>
      </c>
      <c r="Y579" s="15" t="e">
        <f>S579/10/K579</f>
        <v>#DIV/0!</v>
      </c>
    </row>
    <row r="580" spans="4:25" x14ac:dyDescent="0.25">
      <c r="D580" s="1" t="str">
        <f>IF(B580="","zzz",LEFT(B580,2))</f>
        <v>zzz</v>
      </c>
      <c r="H580" s="1" t="str">
        <f>IF(F580="","",SQRT(F580-1828))</f>
        <v/>
      </c>
      <c r="O580" s="1" t="str">
        <f>IF(M580="Steam",1,IF(M580="Electric",2,IF(M580="Diesel",4,IF(M580="Diesel-Electric",3,""))))</f>
        <v/>
      </c>
      <c r="U580" s="1" t="str">
        <f>IF(M580="Wagon",(SQRT(SQRT(T580/27)))*10,IF(T580="","",SQRT(SQRT(T580/27))))</f>
        <v/>
      </c>
      <c r="V580" s="14" t="str">
        <f>IF(I580="","",(H580*SQRT(I580)*U580-(I580*2)+2)*0.985)</f>
        <v/>
      </c>
      <c r="W580" s="14" t="str">
        <f>IF(M580="Wagon",5*SQRT(H580),IF(M580="","",SQRT(R580*K580*SQRT(T580))/(26)))</f>
        <v/>
      </c>
      <c r="X580" s="15" t="e">
        <f>8/Q580</f>
        <v>#DIV/0!</v>
      </c>
      <c r="Y580" s="15" t="e">
        <f>S580/10/K580</f>
        <v>#DIV/0!</v>
      </c>
    </row>
    <row r="581" spans="4:25" x14ac:dyDescent="0.25">
      <c r="D581" s="1" t="str">
        <f>IF(B581="","zzz",LEFT(B581,2))</f>
        <v>zzz</v>
      </c>
      <c r="H581" s="1" t="str">
        <f>IF(F581="","",SQRT(F581-1828))</f>
        <v/>
      </c>
      <c r="O581" s="1" t="str">
        <f>IF(M581="Steam",1,IF(M581="Electric",2,IF(M581="Diesel",4,IF(M581="Diesel-Electric",3,""))))</f>
        <v/>
      </c>
      <c r="U581" s="1" t="str">
        <f>IF(M581="Wagon",(SQRT(SQRT(T581/27)))*10,IF(T581="","",SQRT(SQRT(T581/27))))</f>
        <v/>
      </c>
      <c r="V581" s="14" t="str">
        <f>IF(I581="","",(H581*SQRT(I581)*U581-(I581*2)+2)*0.985)</f>
        <v/>
      </c>
      <c r="W581" s="14" t="str">
        <f>IF(M581="Wagon",5*SQRT(H581),IF(M581="","",SQRT(R581*K581*SQRT(T581))/(26)))</f>
        <v/>
      </c>
      <c r="X581" s="15" t="e">
        <f>8/Q581</f>
        <v>#DIV/0!</v>
      </c>
      <c r="Y581" s="15" t="e">
        <f>S581/10/K581</f>
        <v>#DIV/0!</v>
      </c>
    </row>
    <row r="582" spans="4:25" x14ac:dyDescent="0.25">
      <c r="D582" s="1" t="str">
        <f>IF(B582="","zzz",LEFT(B582,2))</f>
        <v>zzz</v>
      </c>
      <c r="H582" s="1" t="str">
        <f>IF(F582="","",SQRT(F582-1828))</f>
        <v/>
      </c>
      <c r="O582" s="1" t="str">
        <f>IF(M582="Steam",1,IF(M582="Electric",2,IF(M582="Diesel",4,IF(M582="Diesel-Electric",3,""))))</f>
        <v/>
      </c>
      <c r="U582" s="1" t="str">
        <f>IF(M582="Wagon",(SQRT(SQRT(T582/27)))*10,IF(T582="","",SQRT(SQRT(T582/27))))</f>
        <v/>
      </c>
      <c r="V582" s="14" t="str">
        <f>IF(I582="","",(H582*SQRT(I582)*U582-(I582*2)+2)*0.985)</f>
        <v/>
      </c>
      <c r="W582" s="14" t="str">
        <f>IF(M582="Wagon",5*SQRT(H582),IF(M582="","",SQRT(R582*K582*SQRT(T582))/(26)))</f>
        <v/>
      </c>
      <c r="X582" s="15" t="e">
        <f>8/Q582</f>
        <v>#DIV/0!</v>
      </c>
      <c r="Y582" s="15" t="e">
        <f>S582/10/K582</f>
        <v>#DIV/0!</v>
      </c>
    </row>
    <row r="583" spans="4:25" x14ac:dyDescent="0.25">
      <c r="D583" s="1" t="str">
        <f>IF(B583="","zzz",LEFT(B583,2))</f>
        <v>zzz</v>
      </c>
      <c r="H583" s="1" t="str">
        <f>IF(F583="","",SQRT(F583-1828))</f>
        <v/>
      </c>
      <c r="O583" s="1" t="str">
        <f>IF(M583="Steam",1,IF(M583="Electric",2,IF(M583="Diesel",4,IF(M583="Diesel-Electric",3,""))))</f>
        <v/>
      </c>
      <c r="U583" s="1" t="str">
        <f>IF(M583="Wagon",(SQRT(SQRT(T583/27)))*10,IF(T583="","",SQRT(SQRT(T583/27))))</f>
        <v/>
      </c>
      <c r="V583" s="14" t="str">
        <f>IF(I583="","",(H583*SQRT(I583)*U583-(I583*2)+2)*0.985)</f>
        <v/>
      </c>
      <c r="W583" s="14" t="str">
        <f>IF(M583="Wagon",5*SQRT(H583),IF(M583="","",SQRT(R583*K583*SQRT(T583))/(26)))</f>
        <v/>
      </c>
      <c r="X583" s="15" t="e">
        <f>8/Q583</f>
        <v>#DIV/0!</v>
      </c>
      <c r="Y583" s="15" t="e">
        <f>S583/10/K583</f>
        <v>#DIV/0!</v>
      </c>
    </row>
    <row r="584" spans="4:25" x14ac:dyDescent="0.25">
      <c r="D584" s="1" t="str">
        <f>IF(B584="","zzz",LEFT(B584,2))</f>
        <v>zzz</v>
      </c>
      <c r="H584" s="1" t="str">
        <f>IF(F584="","",SQRT(F584-1828))</f>
        <v/>
      </c>
      <c r="O584" s="1" t="str">
        <f>IF(M584="Steam",1,IF(M584="Electric",2,IF(M584="Diesel",4,IF(M584="Diesel-Electric",3,""))))</f>
        <v/>
      </c>
      <c r="U584" s="1" t="str">
        <f>IF(M584="Wagon",(SQRT(SQRT(T584/27)))*10,IF(T584="","",SQRT(SQRT(T584/27))))</f>
        <v/>
      </c>
      <c r="V584" s="14" t="str">
        <f>IF(I584="","",(H584*SQRT(I584)*U584-(I584*2)+2)*0.985)</f>
        <v/>
      </c>
      <c r="W584" s="14" t="str">
        <f>IF(M584="Wagon",5*SQRT(H584),IF(M584="","",SQRT(R584*K584*SQRT(T584))/(26)))</f>
        <v/>
      </c>
      <c r="X584" s="15" t="e">
        <f>8/Q584</f>
        <v>#DIV/0!</v>
      </c>
      <c r="Y584" s="15" t="e">
        <f>S584/10/K584</f>
        <v>#DIV/0!</v>
      </c>
    </row>
    <row r="585" spans="4:25" x14ac:dyDescent="0.25">
      <c r="D585" s="1" t="str">
        <f>IF(B585="","zzz",LEFT(B585,2))</f>
        <v>zzz</v>
      </c>
      <c r="H585" s="1" t="str">
        <f>IF(F585="","",SQRT(F585-1828))</f>
        <v/>
      </c>
      <c r="O585" s="1" t="str">
        <f>IF(M585="Steam",1,IF(M585="Electric",2,IF(M585="Diesel",4,IF(M585="Diesel-Electric",3,""))))</f>
        <v/>
      </c>
      <c r="U585" s="1" t="str">
        <f>IF(M585="Wagon",(SQRT(SQRT(T585/27)))*10,IF(T585="","",SQRT(SQRT(T585/27))))</f>
        <v/>
      </c>
      <c r="V585" s="14" t="str">
        <f>IF(I585="","",(H585*SQRT(I585)*U585-(I585*2)+2)*0.985)</f>
        <v/>
      </c>
      <c r="W585" s="14" t="str">
        <f>IF(M585="Wagon",5*SQRT(H585),IF(M585="","",SQRT(R585*K585*SQRT(T585))/(26)))</f>
        <v/>
      </c>
      <c r="X585" s="15" t="e">
        <f>8/Q585</f>
        <v>#DIV/0!</v>
      </c>
      <c r="Y585" s="15" t="e">
        <f>S585/10/K585</f>
        <v>#DIV/0!</v>
      </c>
    </row>
    <row r="586" spans="4:25" x14ac:dyDescent="0.25">
      <c r="D586" s="1" t="str">
        <f>IF(B586="","zzz",LEFT(B586,2))</f>
        <v>zzz</v>
      </c>
      <c r="H586" s="1" t="str">
        <f>IF(F586="","",SQRT(F586-1828))</f>
        <v/>
      </c>
      <c r="O586" s="1" t="str">
        <f>IF(M586="Steam",1,IF(M586="Electric",2,IF(M586="Diesel",4,IF(M586="Diesel-Electric",3,""))))</f>
        <v/>
      </c>
      <c r="U586" s="1" t="str">
        <f>IF(M586="Wagon",(SQRT(SQRT(T586/27)))*10,IF(T586="","",SQRT(SQRT(T586/27))))</f>
        <v/>
      </c>
      <c r="V586" s="14" t="str">
        <f>IF(I586="","",(H586*SQRT(I586)*U586-(I586*2)+2)*0.985)</f>
        <v/>
      </c>
      <c r="W586" s="14" t="str">
        <f>IF(M586="Wagon",5*SQRT(H586),IF(M586="","",SQRT(R586*K586*SQRT(T586))/(26)))</f>
        <v/>
      </c>
      <c r="X586" s="15" t="e">
        <f>8/Q586</f>
        <v>#DIV/0!</v>
      </c>
      <c r="Y586" s="15" t="e">
        <f>S586/10/K586</f>
        <v>#DIV/0!</v>
      </c>
    </row>
    <row r="587" spans="4:25" x14ac:dyDescent="0.25">
      <c r="D587" s="1" t="str">
        <f>IF(B587="","zzz",LEFT(B587,2))</f>
        <v>zzz</v>
      </c>
      <c r="H587" s="1" t="str">
        <f>IF(F587="","",SQRT(F587-1828))</f>
        <v/>
      </c>
      <c r="O587" s="1" t="str">
        <f>IF(M587="Steam",1,IF(M587="Electric",2,IF(M587="Diesel",4,IF(M587="Diesel-Electric",3,""))))</f>
        <v/>
      </c>
      <c r="U587" s="1" t="str">
        <f>IF(M587="Wagon",(SQRT(SQRT(T587/27)))*10,IF(T587="","",SQRT(SQRT(T587/27))))</f>
        <v/>
      </c>
      <c r="V587" s="14" t="str">
        <f>IF(I587="","",(H587*SQRT(I587)*U587-(I587*2)+2)*0.985)</f>
        <v/>
      </c>
      <c r="W587" s="14" t="str">
        <f>IF(M587="Wagon",5*SQRT(H587),IF(M587="","",SQRT(R587*K587*SQRT(T587))/(26)))</f>
        <v/>
      </c>
      <c r="X587" s="15" t="e">
        <f>8/Q587</f>
        <v>#DIV/0!</v>
      </c>
      <c r="Y587" s="15" t="e">
        <f>S587/10/K587</f>
        <v>#DIV/0!</v>
      </c>
    </row>
    <row r="588" spans="4:25" x14ac:dyDescent="0.25">
      <c r="D588" s="1" t="str">
        <f>IF(B588="","zzz",LEFT(B588,2))</f>
        <v>zzz</v>
      </c>
      <c r="H588" s="1" t="str">
        <f>IF(F588="","",SQRT(F588-1828))</f>
        <v/>
      </c>
      <c r="O588" s="1" t="str">
        <f>IF(M588="Steam",1,IF(M588="Electric",2,IF(M588="Diesel",4,IF(M588="Diesel-Electric",3,""))))</f>
        <v/>
      </c>
      <c r="U588" s="1" t="str">
        <f>IF(M588="Wagon",(SQRT(SQRT(T588/27)))*10,IF(T588="","",SQRT(SQRT(T588/27))))</f>
        <v/>
      </c>
      <c r="V588" s="14" t="str">
        <f>IF(I588="","",(H588*SQRT(I588)*U588-(I588*2)+2)*0.985)</f>
        <v/>
      </c>
      <c r="W588" s="14" t="str">
        <f>IF(M588="Wagon",5*SQRT(H588),IF(M588="","",SQRT(R588*K588*SQRT(T588))/(26)))</f>
        <v/>
      </c>
      <c r="X588" s="15" t="e">
        <f>8/Q588</f>
        <v>#DIV/0!</v>
      </c>
      <c r="Y588" s="15" t="e">
        <f>S588/10/K588</f>
        <v>#DIV/0!</v>
      </c>
    </row>
    <row r="589" spans="4:25" x14ac:dyDescent="0.25">
      <c r="D589" s="1" t="str">
        <f>IF(B589="","zzz",LEFT(B589,2))</f>
        <v>zzz</v>
      </c>
      <c r="H589" s="1" t="str">
        <f>IF(F589="","",SQRT(F589-1828))</f>
        <v/>
      </c>
      <c r="O589" s="1" t="str">
        <f>IF(M589="Steam",1,IF(M589="Electric",2,IF(M589="Diesel",4,IF(M589="Diesel-Electric",3,""))))</f>
        <v/>
      </c>
      <c r="U589" s="1" t="str">
        <f>IF(M589="Wagon",(SQRT(SQRT(T589/27)))*10,IF(T589="","",SQRT(SQRT(T589/27))))</f>
        <v/>
      </c>
      <c r="V589" s="14" t="str">
        <f>IF(I589="","",(H589*SQRT(I589)*U589-(I589*2)+2)*0.985)</f>
        <v/>
      </c>
      <c r="W589" s="14" t="str">
        <f>IF(M589="Wagon",5*SQRT(H589),IF(M589="","",SQRT(R589*K589*SQRT(T589))/(26)))</f>
        <v/>
      </c>
      <c r="X589" s="15" t="e">
        <f>8/Q589</f>
        <v>#DIV/0!</v>
      </c>
      <c r="Y589" s="15" t="e">
        <f>S589/10/K589</f>
        <v>#DIV/0!</v>
      </c>
    </row>
    <row r="590" spans="4:25" x14ac:dyDescent="0.25">
      <c r="D590" s="1" t="str">
        <f>IF(B590="","zzz",LEFT(B590,2))</f>
        <v>zzz</v>
      </c>
      <c r="H590" s="1" t="str">
        <f>IF(F590="","",SQRT(F590-1828))</f>
        <v/>
      </c>
      <c r="O590" s="1" t="str">
        <f>IF(M590="Steam",1,IF(M590="Electric",2,IF(M590="Diesel",4,IF(M590="Diesel-Electric",3,""))))</f>
        <v/>
      </c>
      <c r="U590" s="1" t="str">
        <f>IF(M590="Wagon",(SQRT(SQRT(T590/27)))*10,IF(T590="","",SQRT(SQRT(T590/27))))</f>
        <v/>
      </c>
      <c r="V590" s="14" t="str">
        <f>IF(I590="","",(H590*SQRT(I590)*U590-(I590*2)+2)*0.985)</f>
        <v/>
      </c>
      <c r="W590" s="14" t="str">
        <f>IF(M590="Wagon",5*SQRT(H590),IF(M590="","",SQRT(R590*K590*SQRT(T590))/(26)))</f>
        <v/>
      </c>
      <c r="X590" s="15" t="e">
        <f>8/Q590</f>
        <v>#DIV/0!</v>
      </c>
      <c r="Y590" s="15" t="e">
        <f>S590/10/K590</f>
        <v>#DIV/0!</v>
      </c>
    </row>
    <row r="591" spans="4:25" x14ac:dyDescent="0.25">
      <c r="D591" s="1" t="str">
        <f>IF(B591="","zzz",LEFT(B591,2))</f>
        <v>zzz</v>
      </c>
      <c r="H591" s="1" t="str">
        <f>IF(F591="","",SQRT(F591-1828))</f>
        <v/>
      </c>
      <c r="O591" s="1" t="str">
        <f>IF(M591="Steam",1,IF(M591="Electric",2,IF(M591="Diesel",4,IF(M591="Diesel-Electric",3,""))))</f>
        <v/>
      </c>
      <c r="U591" s="1" t="str">
        <f>IF(M591="Wagon",(SQRT(SQRT(T591/27)))*10,IF(T591="","",SQRT(SQRT(T591/27))))</f>
        <v/>
      </c>
      <c r="V591" s="14" t="str">
        <f>IF(I591="","",(H591*SQRT(I591)*U591-(I591*2)+2)*0.985)</f>
        <v/>
      </c>
      <c r="W591" s="14" t="str">
        <f>IF(M591="Wagon",5*SQRT(H591),IF(M591="","",SQRT(R591*K591*SQRT(T591))/(26)))</f>
        <v/>
      </c>
      <c r="X591" s="15" t="e">
        <f>8/Q591</f>
        <v>#DIV/0!</v>
      </c>
      <c r="Y591" s="15" t="e">
        <f>S591/10/K591</f>
        <v>#DIV/0!</v>
      </c>
    </row>
    <row r="592" spans="4:25" x14ac:dyDescent="0.25">
      <c r="D592" s="1" t="str">
        <f>IF(B592="","zzz",LEFT(B592,2))</f>
        <v>zzz</v>
      </c>
      <c r="H592" s="1" t="str">
        <f>IF(F592="","",SQRT(F592-1828))</f>
        <v/>
      </c>
      <c r="O592" s="1" t="str">
        <f>IF(M592="Steam",1,IF(M592="Electric",2,IF(M592="Diesel",4,IF(M592="Diesel-Electric",3,""))))</f>
        <v/>
      </c>
      <c r="U592" s="1" t="str">
        <f>IF(M592="Wagon",(SQRT(SQRT(T592/27)))*10,IF(T592="","",SQRT(SQRT(T592/27))))</f>
        <v/>
      </c>
      <c r="V592" s="14" t="str">
        <f>IF(I592="","",(H592*SQRT(I592)*U592-(I592*2)+2)*0.985)</f>
        <v/>
      </c>
      <c r="W592" s="14" t="str">
        <f>IF(M592="Wagon",5*SQRT(H592),IF(M592="","",SQRT(R592*K592*SQRT(T592))/(26)))</f>
        <v/>
      </c>
      <c r="X592" s="15" t="e">
        <f>8/Q592</f>
        <v>#DIV/0!</v>
      </c>
      <c r="Y592" s="15" t="e">
        <f>S592/10/K592</f>
        <v>#DIV/0!</v>
      </c>
    </row>
    <row r="593" spans="4:25" x14ac:dyDescent="0.25">
      <c r="D593" s="1" t="str">
        <f>IF(B593="","zzz",LEFT(B593,2))</f>
        <v>zzz</v>
      </c>
      <c r="H593" s="1" t="str">
        <f>IF(F593="","",SQRT(F593-1828))</f>
        <v/>
      </c>
      <c r="O593" s="1" t="str">
        <f>IF(M593="Steam",1,IF(M593="Electric",2,IF(M593="Diesel",4,IF(M593="Diesel-Electric",3,""))))</f>
        <v/>
      </c>
      <c r="U593" s="1" t="str">
        <f>IF(M593="Wagon",(SQRT(SQRT(T593/27)))*10,IF(T593="","",SQRT(SQRT(T593/27))))</f>
        <v/>
      </c>
      <c r="V593" s="14" t="str">
        <f>IF(I593="","",(H593*SQRT(I593)*U593-(I593*2)+2)*0.985)</f>
        <v/>
      </c>
      <c r="W593" s="14" t="str">
        <f>IF(M593="Wagon",5*SQRT(H593),IF(M593="","",SQRT(R593*K593*SQRT(T593))/(26)))</f>
        <v/>
      </c>
      <c r="X593" s="15" t="e">
        <f>8/Q593</f>
        <v>#DIV/0!</v>
      </c>
      <c r="Y593" s="15" t="e">
        <f>S593/10/K593</f>
        <v>#DIV/0!</v>
      </c>
    </row>
    <row r="594" spans="4:25" x14ac:dyDescent="0.25">
      <c r="D594" s="1" t="str">
        <f>IF(B594="","zzz",LEFT(B594,2))</f>
        <v>zzz</v>
      </c>
      <c r="H594" s="1" t="str">
        <f>IF(F594="","",SQRT(F594-1828))</f>
        <v/>
      </c>
      <c r="O594" s="1" t="str">
        <f>IF(M594="Steam",1,IF(M594="Electric",2,IF(M594="Diesel",4,IF(M594="Diesel-Electric",3,""))))</f>
        <v/>
      </c>
      <c r="U594" s="1" t="str">
        <f>IF(M594="Wagon",(SQRT(SQRT(T594/27)))*10,IF(T594="","",SQRT(SQRT(T594/27))))</f>
        <v/>
      </c>
      <c r="V594" s="14" t="str">
        <f>IF(I594="","",(H594*SQRT(I594)*U594-(I594*2)+2)*0.985)</f>
        <v/>
      </c>
      <c r="W594" s="14" t="str">
        <f>IF(M594="Wagon",5*SQRT(H594),IF(M594="","",SQRT(R594*K594*SQRT(T594))/(26)))</f>
        <v/>
      </c>
      <c r="X594" s="15" t="e">
        <f>8/Q594</f>
        <v>#DIV/0!</v>
      </c>
      <c r="Y594" s="15" t="e">
        <f>S594/10/K594</f>
        <v>#DIV/0!</v>
      </c>
    </row>
    <row r="595" spans="4:25" x14ac:dyDescent="0.25">
      <c r="D595" s="1" t="str">
        <f>IF(B595="","zzz",LEFT(B595,2))</f>
        <v>zzz</v>
      </c>
      <c r="H595" s="1" t="str">
        <f>IF(F595="","",SQRT(F595-1828))</f>
        <v/>
      </c>
      <c r="O595" s="1" t="str">
        <f>IF(M595="Steam",1,IF(M595="Electric",2,IF(M595="Diesel",4,IF(M595="Diesel-Electric",3,""))))</f>
        <v/>
      </c>
      <c r="U595" s="1" t="str">
        <f>IF(M595="Wagon",(SQRT(SQRT(T595/27)))*10,IF(T595="","",SQRT(SQRT(T595/27))))</f>
        <v/>
      </c>
      <c r="V595" s="14" t="str">
        <f>IF(I595="","",(H595*SQRT(I595)*U595-(I595*2)+2)*0.985)</f>
        <v/>
      </c>
      <c r="W595" s="14" t="str">
        <f>IF(M595="Wagon",5*SQRT(H595),IF(M595="","",SQRT(R595*K595*SQRT(T595))/(26)))</f>
        <v/>
      </c>
      <c r="X595" s="15" t="e">
        <f>8/Q595</f>
        <v>#DIV/0!</v>
      </c>
      <c r="Y595" s="15" t="e">
        <f>S595/10/K595</f>
        <v>#DIV/0!</v>
      </c>
    </row>
    <row r="596" spans="4:25" x14ac:dyDescent="0.25">
      <c r="D596" s="1" t="str">
        <f>IF(B596="","zzz",LEFT(B596,2))</f>
        <v>zzz</v>
      </c>
      <c r="H596" s="1" t="str">
        <f>IF(F596="","",SQRT(F596-1828))</f>
        <v/>
      </c>
      <c r="O596" s="1" t="str">
        <f>IF(M596="Steam",1,IF(M596="Electric",2,IF(M596="Diesel",4,IF(M596="Diesel-Electric",3,""))))</f>
        <v/>
      </c>
      <c r="U596" s="1" t="str">
        <f>IF(M596="Wagon",(SQRT(SQRT(T596/27)))*10,IF(T596="","",SQRT(SQRT(T596/27))))</f>
        <v/>
      </c>
      <c r="V596" s="14" t="str">
        <f>IF(I596="","",(H596*SQRT(I596)*U596-(I596*2)+2)*0.985)</f>
        <v/>
      </c>
      <c r="W596" s="14" t="str">
        <f>IF(M596="Wagon",5*SQRT(H596),IF(M596="","",SQRT(R596*K596*SQRT(T596))/(26)))</f>
        <v/>
      </c>
      <c r="X596" s="15" t="e">
        <f>8/Q596</f>
        <v>#DIV/0!</v>
      </c>
      <c r="Y596" s="15" t="e">
        <f>S596/10/K596</f>
        <v>#DIV/0!</v>
      </c>
    </row>
    <row r="597" spans="4:25" x14ac:dyDescent="0.25">
      <c r="D597" s="1" t="str">
        <f>IF(B597="","zzz",LEFT(B597,2))</f>
        <v>zzz</v>
      </c>
      <c r="H597" s="1" t="str">
        <f>IF(F597="","",SQRT(F597-1828))</f>
        <v/>
      </c>
      <c r="O597" s="1" t="str">
        <f>IF(M597="Steam",1,IF(M597="Electric",2,IF(M597="Diesel",4,IF(M597="Diesel-Electric",3,""))))</f>
        <v/>
      </c>
      <c r="U597" s="1" t="str">
        <f>IF(M597="Wagon",(SQRT(SQRT(T597/27)))*10,IF(T597="","",SQRT(SQRT(T597/27))))</f>
        <v/>
      </c>
      <c r="V597" s="14" t="str">
        <f>IF(I597="","",(H597*SQRT(I597)*U597-(I597*2)+2)*0.985)</f>
        <v/>
      </c>
      <c r="W597" s="14" t="str">
        <f>IF(M597="Wagon",5*SQRT(H597),IF(M597="","",SQRT(R597*K597*SQRT(T597))/(26)))</f>
        <v/>
      </c>
      <c r="X597" s="15" t="e">
        <f>8/Q597</f>
        <v>#DIV/0!</v>
      </c>
      <c r="Y597" s="15" t="e">
        <f>S597/10/K597</f>
        <v>#DIV/0!</v>
      </c>
    </row>
    <row r="598" spans="4:25" x14ac:dyDescent="0.25">
      <c r="D598" s="1" t="str">
        <f>IF(B598="","zzz",LEFT(B598,2))</f>
        <v>zzz</v>
      </c>
      <c r="H598" s="1" t="str">
        <f>IF(F598="","",SQRT(F598-1828))</f>
        <v/>
      </c>
      <c r="O598" s="1" t="str">
        <f>IF(M598="Steam",1,IF(M598="Electric",2,IF(M598="Diesel",4,IF(M598="Diesel-Electric",3,""))))</f>
        <v/>
      </c>
      <c r="U598" s="1" t="str">
        <f>IF(M598="Wagon",(SQRT(SQRT(T598/27)))*10,IF(T598="","",SQRT(SQRT(T598/27))))</f>
        <v/>
      </c>
      <c r="V598" s="14" t="str">
        <f>IF(I598="","",(H598*SQRT(I598)*U598-(I598*2)+2)*0.985)</f>
        <v/>
      </c>
      <c r="W598" s="14" t="str">
        <f>IF(M598="Wagon",5*SQRT(H598),IF(M598="","",SQRT(R598*K598*SQRT(T598))/(26)))</f>
        <v/>
      </c>
      <c r="X598" s="15" t="e">
        <f>8/Q598</f>
        <v>#DIV/0!</v>
      </c>
      <c r="Y598" s="15" t="e">
        <f>S598/10/K598</f>
        <v>#DIV/0!</v>
      </c>
    </row>
    <row r="599" spans="4:25" x14ac:dyDescent="0.25">
      <c r="D599" s="1" t="str">
        <f>IF(B599="","zzz",LEFT(B599,2))</f>
        <v>zzz</v>
      </c>
      <c r="H599" s="1" t="str">
        <f>IF(F599="","",SQRT(F599-1828))</f>
        <v/>
      </c>
      <c r="O599" s="1" t="str">
        <f>IF(M599="Steam",1,IF(M599="Electric",2,IF(M599="Diesel",4,IF(M599="Diesel-Electric",3,""))))</f>
        <v/>
      </c>
      <c r="U599" s="1" t="str">
        <f>IF(M599="Wagon",(SQRT(SQRT(T599/27)))*10,IF(T599="","",SQRT(SQRT(T599/27))))</f>
        <v/>
      </c>
      <c r="V599" s="14" t="str">
        <f>IF(I599="","",(H599*SQRT(I599)*U599-(I599*2)+2)*0.985)</f>
        <v/>
      </c>
      <c r="W599" s="14" t="str">
        <f>IF(M599="Wagon",5*SQRT(H599),IF(M599="","",SQRT(R599*K599*SQRT(T599))/(26)))</f>
        <v/>
      </c>
      <c r="X599" s="15" t="e">
        <f>8/Q599</f>
        <v>#DIV/0!</v>
      </c>
      <c r="Y599" s="15" t="e">
        <f>S599/10/K599</f>
        <v>#DIV/0!</v>
      </c>
    </row>
    <row r="600" spans="4:25" x14ac:dyDescent="0.25">
      <c r="D600" s="1" t="str">
        <f>IF(B600="","zzz",LEFT(B600,2))</f>
        <v>zzz</v>
      </c>
      <c r="H600" s="1" t="str">
        <f>IF(F600="","",SQRT(F600-1828))</f>
        <v/>
      </c>
      <c r="O600" s="1" t="str">
        <f>IF(M600="Steam",1,IF(M600="Electric",2,IF(M600="Diesel",4,IF(M600="Diesel-Electric",3,""))))</f>
        <v/>
      </c>
      <c r="U600" s="1" t="str">
        <f>IF(M600="Wagon",(SQRT(SQRT(T600/27)))*10,IF(T600="","",SQRT(SQRT(T600/27))))</f>
        <v/>
      </c>
      <c r="V600" s="14" t="str">
        <f>IF(I600="","",(H600*SQRT(I600)*U600-(I600*2)+2)*0.985)</f>
        <v/>
      </c>
      <c r="W600" s="14" t="str">
        <f>IF(M600="Wagon",5*SQRT(H600),IF(M600="","",SQRT(R600*K600*SQRT(T600))/(26)))</f>
        <v/>
      </c>
      <c r="X600" s="15" t="e">
        <f>8/Q600</f>
        <v>#DIV/0!</v>
      </c>
      <c r="Y600" s="15" t="e">
        <f>S600/10/K600</f>
        <v>#DIV/0!</v>
      </c>
    </row>
    <row r="601" spans="4:25" x14ac:dyDescent="0.25">
      <c r="D601" s="1" t="str">
        <f>IF(B601="","zzz",LEFT(B601,2))</f>
        <v>zzz</v>
      </c>
      <c r="H601" s="1" t="str">
        <f>IF(F601="","",SQRT(F601-1828))</f>
        <v/>
      </c>
      <c r="O601" s="1" t="str">
        <f>IF(M601="Steam",1,IF(M601="Electric",2,IF(M601="Diesel",4,IF(M601="Diesel-Electric",3,""))))</f>
        <v/>
      </c>
      <c r="U601" s="1" t="str">
        <f>IF(M601="Wagon",(SQRT(SQRT(T601/27)))*10,IF(T601="","",SQRT(SQRT(T601/27))))</f>
        <v/>
      </c>
      <c r="V601" s="14" t="str">
        <f>IF(I601="","",(H601*SQRT(I601)*U601-(I601*2)+2)*0.985)</f>
        <v/>
      </c>
      <c r="W601" s="14" t="str">
        <f>IF(M601="Wagon",5*SQRT(H601),IF(M601="","",SQRT(R601*K601*SQRT(T601))/(26)))</f>
        <v/>
      </c>
      <c r="X601" s="15" t="e">
        <f>8/Q601</f>
        <v>#DIV/0!</v>
      </c>
      <c r="Y601" s="15" t="e">
        <f>S601/10/K601</f>
        <v>#DIV/0!</v>
      </c>
    </row>
    <row r="602" spans="4:25" x14ac:dyDescent="0.25">
      <c r="D602" s="1" t="str">
        <f>IF(B602="","zzz",LEFT(B602,2))</f>
        <v>zzz</v>
      </c>
      <c r="H602" s="1" t="str">
        <f>IF(F602="","",SQRT(F602-1828))</f>
        <v/>
      </c>
      <c r="O602" s="1" t="str">
        <f>IF(M602="Steam",1,IF(M602="Electric",2,IF(M602="Diesel",4,IF(M602="Diesel-Electric",3,""))))</f>
        <v/>
      </c>
      <c r="U602" s="1" t="str">
        <f>IF(M602="Wagon",(SQRT(SQRT(T602/27)))*10,IF(T602="","",SQRT(SQRT(T602/27))))</f>
        <v/>
      </c>
      <c r="V602" s="14" t="str">
        <f>IF(I602="","",(H602*SQRT(I602)*U602-(I602*2)+2)*0.985)</f>
        <v/>
      </c>
      <c r="W602" s="14" t="str">
        <f>IF(M602="Wagon",5*SQRT(H602),IF(M602="","",SQRT(R602*K602*SQRT(T602))/(26)))</f>
        <v/>
      </c>
      <c r="X602" s="15" t="e">
        <f>8/Q602</f>
        <v>#DIV/0!</v>
      </c>
      <c r="Y602" s="15" t="e">
        <f>S602/10/K602</f>
        <v>#DIV/0!</v>
      </c>
    </row>
    <row r="603" spans="4:25" x14ac:dyDescent="0.25">
      <c r="D603" s="1" t="str">
        <f>IF(B603="","zzz",LEFT(B603,2))</f>
        <v>zzz</v>
      </c>
      <c r="H603" s="1" t="str">
        <f>IF(F603="","",SQRT(F603-1828))</f>
        <v/>
      </c>
      <c r="O603" s="1" t="str">
        <f>IF(M603="Steam",1,IF(M603="Electric",2,IF(M603="Diesel",4,IF(M603="Diesel-Electric",3,""))))</f>
        <v/>
      </c>
      <c r="U603" s="1" t="str">
        <f>IF(M603="Wagon",(SQRT(SQRT(T603/27)))*10,IF(T603="","",SQRT(SQRT(T603/27))))</f>
        <v/>
      </c>
      <c r="V603" s="14" t="str">
        <f>IF(I603="","",(H603*SQRT(I603)*U603-(I603*2)+2)*0.985)</f>
        <v/>
      </c>
      <c r="W603" s="14" t="str">
        <f>IF(M603="Wagon",5*SQRT(H603),IF(M603="","",SQRT(R603*K603*SQRT(T603))/(26)))</f>
        <v/>
      </c>
      <c r="X603" s="15" t="e">
        <f>8/Q603</f>
        <v>#DIV/0!</v>
      </c>
      <c r="Y603" s="15" t="e">
        <f>S603/10/K603</f>
        <v>#DIV/0!</v>
      </c>
    </row>
    <row r="604" spans="4:25" x14ac:dyDescent="0.25">
      <c r="D604" s="1" t="str">
        <f>IF(B604="","zzz",LEFT(B604,2))</f>
        <v>zzz</v>
      </c>
      <c r="H604" s="1" t="str">
        <f>IF(F604="","",SQRT(F604-1828))</f>
        <v/>
      </c>
      <c r="O604" s="1" t="str">
        <f>IF(M604="Steam",1,IF(M604="Electric",2,IF(M604="Diesel",4,IF(M604="Diesel-Electric",3,""))))</f>
        <v/>
      </c>
      <c r="U604" s="1" t="str">
        <f>IF(M604="Wagon",(SQRT(SQRT(T604/27)))*10,IF(T604="","",SQRT(SQRT(T604/27))))</f>
        <v/>
      </c>
      <c r="V604" s="14" t="str">
        <f>IF(I604="","",(H604*SQRT(I604)*U604-(I604*2)+2)*0.985)</f>
        <v/>
      </c>
      <c r="W604" s="14" t="str">
        <f>IF(M604="Wagon",5*SQRT(H604),IF(M604="","",SQRT(R604*K604*SQRT(T604))/(26)))</f>
        <v/>
      </c>
      <c r="X604" s="15" t="e">
        <f>8/Q604</f>
        <v>#DIV/0!</v>
      </c>
      <c r="Y604" s="15" t="e">
        <f>S604/10/K604</f>
        <v>#DIV/0!</v>
      </c>
    </row>
    <row r="605" spans="4:25" x14ac:dyDescent="0.25">
      <c r="D605" s="1" t="str">
        <f>IF(B605="","zzz",LEFT(B605,2))</f>
        <v>zzz</v>
      </c>
      <c r="H605" s="1" t="str">
        <f>IF(F605="","",SQRT(F605-1828))</f>
        <v/>
      </c>
      <c r="O605" s="1" t="str">
        <f>IF(M605="Steam",1,IF(M605="Electric",2,IF(M605="Diesel",4,IF(M605="Diesel-Electric",3,""))))</f>
        <v/>
      </c>
      <c r="U605" s="1" t="str">
        <f>IF(M605="Wagon",(SQRT(SQRT(T605/27)))*10,IF(T605="","",SQRT(SQRT(T605/27))))</f>
        <v/>
      </c>
      <c r="V605" s="14" t="str">
        <f>IF(I605="","",(H605*SQRT(I605)*U605-(I605*2)+2)*0.985)</f>
        <v/>
      </c>
      <c r="W605" s="14" t="str">
        <f>IF(M605="Wagon",5*SQRT(H605),IF(M605="","",SQRT(R605*K605*SQRT(T605))/(26)))</f>
        <v/>
      </c>
      <c r="X605" s="15" t="e">
        <f>8/Q605</f>
        <v>#DIV/0!</v>
      </c>
      <c r="Y605" s="15" t="e">
        <f>S605/10/K605</f>
        <v>#DIV/0!</v>
      </c>
    </row>
    <row r="606" spans="4:25" x14ac:dyDescent="0.25">
      <c r="D606" s="1" t="str">
        <f>IF(B606="","zzz",LEFT(B606,2))</f>
        <v>zzz</v>
      </c>
      <c r="H606" s="1" t="str">
        <f>IF(F606="","",SQRT(F606-1828))</f>
        <v/>
      </c>
      <c r="O606" s="1" t="str">
        <f>IF(M606="Steam",1,IF(M606="Electric",2,IF(M606="Diesel",4,IF(M606="Diesel-Electric",3,""))))</f>
        <v/>
      </c>
      <c r="U606" s="1" t="str">
        <f>IF(M606="Wagon",(SQRT(SQRT(T606/27)))*10,IF(T606="","",SQRT(SQRT(T606/27))))</f>
        <v/>
      </c>
      <c r="V606" s="14" t="str">
        <f>IF(I606="","",(H606*SQRT(I606)*U606-(I606*2)+2)*0.985)</f>
        <v/>
      </c>
      <c r="W606" s="14" t="str">
        <f>IF(M606="Wagon",5*SQRT(H606),IF(M606="","",SQRT(R606*K606*SQRT(T606))/(26)))</f>
        <v/>
      </c>
      <c r="X606" s="15" t="e">
        <f>8/Q606</f>
        <v>#DIV/0!</v>
      </c>
      <c r="Y606" s="15" t="e">
        <f>S606/10/K606</f>
        <v>#DIV/0!</v>
      </c>
    </row>
    <row r="607" spans="4:25" x14ac:dyDescent="0.25">
      <c r="D607" s="1" t="str">
        <f>IF(B607="","zzz",LEFT(B607,2))</f>
        <v>zzz</v>
      </c>
      <c r="H607" s="1" t="str">
        <f>IF(F607="","",SQRT(F607-1828))</f>
        <v/>
      </c>
      <c r="O607" s="1" t="str">
        <f>IF(M607="Steam",1,IF(M607="Electric",2,IF(M607="Diesel",4,IF(M607="Diesel-Electric",3,""))))</f>
        <v/>
      </c>
      <c r="U607" s="1" t="str">
        <f>IF(M607="Wagon",(SQRT(SQRT(T607/27)))*10,IF(T607="","",SQRT(SQRT(T607/27))))</f>
        <v/>
      </c>
      <c r="V607" s="14" t="str">
        <f>IF(I607="","",(H607*SQRT(I607)*U607-(I607*2)+2)*0.985)</f>
        <v/>
      </c>
      <c r="W607" s="14" t="str">
        <f>IF(M607="Wagon",5*SQRT(H607),IF(M607="","",SQRT(R607*K607*SQRT(T607))/(26)))</f>
        <v/>
      </c>
      <c r="X607" s="15" t="e">
        <f>8/Q607</f>
        <v>#DIV/0!</v>
      </c>
      <c r="Y607" s="15" t="e">
        <f>S607/10/K607</f>
        <v>#DIV/0!</v>
      </c>
    </row>
    <row r="608" spans="4:25" x14ac:dyDescent="0.25">
      <c r="D608" s="1" t="str">
        <f>IF(B608="","zzz",LEFT(B608,2))</f>
        <v>zzz</v>
      </c>
      <c r="H608" s="1" t="str">
        <f>IF(F608="","",SQRT(F608-1828))</f>
        <v/>
      </c>
      <c r="O608" s="1" t="str">
        <f>IF(M608="Steam",1,IF(M608="Electric",2,IF(M608="Diesel",4,IF(M608="Diesel-Electric",3,""))))</f>
        <v/>
      </c>
      <c r="U608" s="1" t="str">
        <f>IF(M608="Wagon",(SQRT(SQRT(T608/27)))*10,IF(T608="","",SQRT(SQRT(T608/27))))</f>
        <v/>
      </c>
      <c r="V608" s="14" t="str">
        <f>IF(I608="","",(H608*SQRT(I608)*U608-(I608*2)+2)*0.985)</f>
        <v/>
      </c>
      <c r="W608" s="14" t="str">
        <f>IF(M608="Wagon",5*SQRT(H608),IF(M608="","",SQRT(R608*K608*SQRT(T608))/(26)))</f>
        <v/>
      </c>
      <c r="X608" s="15" t="e">
        <f>8/Q608</f>
        <v>#DIV/0!</v>
      </c>
      <c r="Y608" s="15" t="e">
        <f>S608/10/K608</f>
        <v>#DIV/0!</v>
      </c>
    </row>
    <row r="609" spans="4:25" x14ac:dyDescent="0.25">
      <c r="D609" s="1" t="str">
        <f>IF(B609="","zzz",LEFT(B609,2))</f>
        <v>zzz</v>
      </c>
      <c r="H609" s="1" t="str">
        <f>IF(F609="","",SQRT(F609-1828))</f>
        <v/>
      </c>
      <c r="O609" s="1" t="str">
        <f>IF(M609="Steam",1,IF(M609="Electric",2,IF(M609="Diesel",4,IF(M609="Diesel-Electric",3,""))))</f>
        <v/>
      </c>
      <c r="U609" s="1" t="str">
        <f>IF(M609="Wagon",(SQRT(SQRT(T609/27)))*10,IF(T609="","",SQRT(SQRT(T609/27))))</f>
        <v/>
      </c>
      <c r="V609" s="14" t="str">
        <f>IF(I609="","",(H609*SQRT(I609)*U609-(I609*2)+2)*0.985)</f>
        <v/>
      </c>
      <c r="W609" s="14" t="str">
        <f>IF(M609="Wagon",5*SQRT(H609),IF(M609="","",SQRT(R609*K609*SQRT(T609))/(26)))</f>
        <v/>
      </c>
      <c r="X609" s="15" t="e">
        <f>8/Q609</f>
        <v>#DIV/0!</v>
      </c>
      <c r="Y609" s="15" t="e">
        <f>S609/10/K609</f>
        <v>#DIV/0!</v>
      </c>
    </row>
    <row r="610" spans="4:25" x14ac:dyDescent="0.25">
      <c r="D610" s="1" t="str">
        <f>IF(B610="","zzz",LEFT(B610,2))</f>
        <v>zzz</v>
      </c>
      <c r="H610" s="1" t="str">
        <f>IF(F610="","",SQRT(F610-1828))</f>
        <v/>
      </c>
      <c r="O610" s="1" t="str">
        <f>IF(M610="Steam",1,IF(M610="Electric",2,IF(M610="Diesel",4,IF(M610="Diesel-Electric",3,""))))</f>
        <v/>
      </c>
      <c r="U610" s="1" t="str">
        <f>IF(M610="Wagon",(SQRT(SQRT(T610/27)))*10,IF(T610="","",SQRT(SQRT(T610/27))))</f>
        <v/>
      </c>
      <c r="V610" s="14" t="str">
        <f>IF(I610="","",(H610*SQRT(I610)*U610-(I610*2)+2)*0.985)</f>
        <v/>
      </c>
      <c r="W610" s="14" t="str">
        <f>IF(M610="Wagon",5*SQRT(H610),IF(M610="","",SQRT(R610*K610*SQRT(T610))/(26)))</f>
        <v/>
      </c>
      <c r="X610" s="15" t="e">
        <f>8/Q610</f>
        <v>#DIV/0!</v>
      </c>
      <c r="Y610" s="15" t="e">
        <f>S610/10/K610</f>
        <v>#DIV/0!</v>
      </c>
    </row>
    <row r="611" spans="4:25" x14ac:dyDescent="0.25">
      <c r="D611" s="1" t="str">
        <f>IF(B611="","zzz",LEFT(B611,2))</f>
        <v>zzz</v>
      </c>
      <c r="H611" s="1" t="str">
        <f>IF(F611="","",SQRT(F611-1828))</f>
        <v/>
      </c>
      <c r="O611" s="1" t="str">
        <f>IF(M611="Steam",1,IF(M611="Electric",2,IF(M611="Diesel",4,IF(M611="Diesel-Electric",3,""))))</f>
        <v/>
      </c>
      <c r="U611" s="1" t="str">
        <f>IF(M611="Wagon",(SQRT(SQRT(T611/27)))*10,IF(T611="","",SQRT(SQRT(T611/27))))</f>
        <v/>
      </c>
      <c r="V611" s="14" t="str">
        <f>IF(I611="","",(H611*SQRT(I611)*U611-(I611*2)+2)*0.985)</f>
        <v/>
      </c>
      <c r="W611" s="14" t="str">
        <f>IF(M611="Wagon",5*SQRT(H611),IF(M611="","",SQRT(R611*K611*SQRT(T611))/(26)))</f>
        <v/>
      </c>
      <c r="X611" s="15" t="e">
        <f>8/Q611</f>
        <v>#DIV/0!</v>
      </c>
      <c r="Y611" s="15" t="e">
        <f>S611/10/K611</f>
        <v>#DIV/0!</v>
      </c>
    </row>
    <row r="612" spans="4:25" x14ac:dyDescent="0.25">
      <c r="D612" s="1" t="str">
        <f>IF(B612="","zzz",LEFT(B612,2))</f>
        <v>zzz</v>
      </c>
      <c r="H612" s="1" t="str">
        <f>IF(F612="","",SQRT(F612-1828))</f>
        <v/>
      </c>
      <c r="O612" s="1" t="str">
        <f>IF(M612="Steam",1,IF(M612="Electric",2,IF(M612="Diesel",4,IF(M612="Diesel-Electric",3,""))))</f>
        <v/>
      </c>
      <c r="U612" s="1" t="str">
        <f>IF(M612="Wagon",(SQRT(SQRT(T612/27)))*10,IF(T612="","",SQRT(SQRT(T612/27))))</f>
        <v/>
      </c>
      <c r="V612" s="14" t="str">
        <f>IF(I612="","",(H612*SQRT(I612)*U612-(I612*2)+2)*0.985)</f>
        <v/>
      </c>
      <c r="W612" s="14" t="str">
        <f>IF(M612="Wagon",5*SQRT(H612),IF(M612="","",SQRT(R612*K612*SQRT(T612))/(26)))</f>
        <v/>
      </c>
      <c r="X612" s="15" t="e">
        <f>8/Q612</f>
        <v>#DIV/0!</v>
      </c>
      <c r="Y612" s="15" t="e">
        <f>S612/10/K612</f>
        <v>#DIV/0!</v>
      </c>
    </row>
    <row r="613" spans="4:25" x14ac:dyDescent="0.25">
      <c r="D613" s="1" t="str">
        <f>IF(B613="","zzz",LEFT(B613,2))</f>
        <v>zzz</v>
      </c>
      <c r="H613" s="1" t="str">
        <f>IF(F613="","",SQRT(F613-1828))</f>
        <v/>
      </c>
      <c r="O613" s="1" t="str">
        <f>IF(M613="Steam",1,IF(M613="Electric",2,IF(M613="Diesel",4,IF(M613="Diesel-Electric",3,""))))</f>
        <v/>
      </c>
      <c r="U613" s="1" t="str">
        <f>IF(M613="Wagon",(SQRT(SQRT(T613/27)))*10,IF(T613="","",SQRT(SQRT(T613/27))))</f>
        <v/>
      </c>
      <c r="V613" s="14" t="str">
        <f>IF(I613="","",(H613*SQRT(I613)*U613-(I613*2)+2)*0.985)</f>
        <v/>
      </c>
      <c r="W613" s="14" t="str">
        <f>IF(M613="Wagon",5*SQRT(H613),IF(M613="","",SQRT(R613*K613*SQRT(T613))/(26)))</f>
        <v/>
      </c>
      <c r="X613" s="15" t="e">
        <f>8/Q613</f>
        <v>#DIV/0!</v>
      </c>
      <c r="Y613" s="15" t="e">
        <f>S613/10/K613</f>
        <v>#DIV/0!</v>
      </c>
    </row>
    <row r="614" spans="4:25" x14ac:dyDescent="0.25">
      <c r="D614" s="1" t="str">
        <f>IF(B614="","zzz",LEFT(B614,2))</f>
        <v>zzz</v>
      </c>
      <c r="H614" s="1" t="str">
        <f>IF(F614="","",SQRT(F614-1828))</f>
        <v/>
      </c>
      <c r="O614" s="1" t="str">
        <f>IF(M614="Steam",1,IF(M614="Electric",2,IF(M614="Diesel",4,IF(M614="Diesel-Electric",3,""))))</f>
        <v/>
      </c>
      <c r="U614" s="1" t="str">
        <f>IF(M614="Wagon",(SQRT(SQRT(T614/27)))*10,IF(T614="","",SQRT(SQRT(T614/27))))</f>
        <v/>
      </c>
      <c r="V614" s="14" t="str">
        <f>IF(I614="","",(H614*SQRT(I614)*U614-(I614*2)+2)*0.985)</f>
        <v/>
      </c>
      <c r="W614" s="14" t="str">
        <f>IF(M614="Wagon",5*SQRT(H614),IF(M614="","",SQRT(R614*K614*SQRT(T614))/(26)))</f>
        <v/>
      </c>
      <c r="X614" s="15" t="e">
        <f>8/Q614</f>
        <v>#DIV/0!</v>
      </c>
      <c r="Y614" s="15" t="e">
        <f>S614/10/K614</f>
        <v>#DIV/0!</v>
      </c>
    </row>
    <row r="615" spans="4:25" x14ac:dyDescent="0.25">
      <c r="D615" s="1" t="str">
        <f>IF(B615="","zzz",LEFT(B615,2))</f>
        <v>zzz</v>
      </c>
      <c r="H615" s="1" t="str">
        <f>IF(F615="","",SQRT(F615-1828))</f>
        <v/>
      </c>
      <c r="O615" s="1" t="str">
        <f>IF(M615="Steam",1,IF(M615="Electric",2,IF(M615="Diesel",4,IF(M615="Diesel-Electric",3,""))))</f>
        <v/>
      </c>
      <c r="U615" s="1" t="str">
        <f>IF(M615="Wagon",(SQRT(SQRT(T615/27)))*10,IF(T615="","",SQRT(SQRT(T615/27))))</f>
        <v/>
      </c>
      <c r="V615" s="14" t="str">
        <f>IF(I615="","",(H615*SQRT(I615)*U615-(I615*2)+2)*0.985)</f>
        <v/>
      </c>
      <c r="W615" s="14" t="str">
        <f>IF(M615="Wagon",5*SQRT(H615),IF(M615="","",SQRT(R615*K615*SQRT(T615))/(26)))</f>
        <v/>
      </c>
      <c r="X615" s="15" t="e">
        <f>8/Q615</f>
        <v>#DIV/0!</v>
      </c>
      <c r="Y615" s="15" t="e">
        <f>S615/10/K615</f>
        <v>#DIV/0!</v>
      </c>
    </row>
    <row r="616" spans="4:25" x14ac:dyDescent="0.25">
      <c r="D616" s="1" t="str">
        <f>IF(B616="","zzz",LEFT(B616,2))</f>
        <v>zzz</v>
      </c>
      <c r="H616" s="1" t="str">
        <f>IF(F616="","",SQRT(F616-1828))</f>
        <v/>
      </c>
      <c r="O616" s="1" t="str">
        <f>IF(M616="Steam",1,IF(M616="Electric",2,IF(M616="Diesel",4,IF(M616="Diesel-Electric",3,""))))</f>
        <v/>
      </c>
      <c r="U616" s="1" t="str">
        <f>IF(M616="Wagon",(SQRT(SQRT(T616/27)))*10,IF(T616="","",SQRT(SQRT(T616/27))))</f>
        <v/>
      </c>
      <c r="V616" s="14" t="str">
        <f>IF(I616="","",(H616*SQRT(I616)*U616-(I616*2)+2)*0.985)</f>
        <v/>
      </c>
      <c r="W616" s="14" t="str">
        <f>IF(M616="Wagon",5*SQRT(H616),IF(M616="","",SQRT(R616*K616*SQRT(T616))/(26)))</f>
        <v/>
      </c>
      <c r="X616" s="15" t="e">
        <f>8/Q616</f>
        <v>#DIV/0!</v>
      </c>
      <c r="Y616" s="15" t="e">
        <f>S616/10/K616</f>
        <v>#DIV/0!</v>
      </c>
    </row>
    <row r="617" spans="4:25" x14ac:dyDescent="0.25">
      <c r="D617" s="1" t="str">
        <f>IF(B617="","zzz",LEFT(B617,2))</f>
        <v>zzz</v>
      </c>
      <c r="H617" s="1" t="str">
        <f>IF(F617="","",SQRT(F617-1828))</f>
        <v/>
      </c>
      <c r="O617" s="1" t="str">
        <f>IF(M617="Steam",1,IF(M617="Electric",2,IF(M617="Diesel",4,IF(M617="Diesel-Electric",3,""))))</f>
        <v/>
      </c>
      <c r="U617" s="1" t="str">
        <f>IF(M617="Wagon",(SQRT(SQRT(T617/27)))*10,IF(T617="","",SQRT(SQRT(T617/27))))</f>
        <v/>
      </c>
      <c r="V617" s="14" t="str">
        <f>IF(I617="","",(H617*SQRT(I617)*U617-(I617*2)+2)*0.985)</f>
        <v/>
      </c>
      <c r="W617" s="14" t="str">
        <f>IF(M617="Wagon",5*SQRT(H617),IF(M617="","",SQRT(R617*K617*SQRT(T617))/(26)))</f>
        <v/>
      </c>
      <c r="X617" s="15" t="e">
        <f>8/Q617</f>
        <v>#DIV/0!</v>
      </c>
      <c r="Y617" s="15" t="e">
        <f>S617/10/K617</f>
        <v>#DIV/0!</v>
      </c>
    </row>
    <row r="618" spans="4:25" x14ac:dyDescent="0.25">
      <c r="D618" s="1" t="str">
        <f>IF(B618="","zzz",LEFT(B618,2))</f>
        <v>zzz</v>
      </c>
      <c r="H618" s="1" t="str">
        <f>IF(F618="","",SQRT(F618-1828))</f>
        <v/>
      </c>
      <c r="O618" s="1" t="str">
        <f>IF(M618="Steam",1,IF(M618="Electric",2,IF(M618="Diesel",4,IF(M618="Diesel-Electric",3,""))))</f>
        <v/>
      </c>
      <c r="U618" s="1" t="str">
        <f>IF(M618="Wagon",(SQRT(SQRT(T618/27)))*10,IF(T618="","",SQRT(SQRT(T618/27))))</f>
        <v/>
      </c>
      <c r="V618" s="14" t="str">
        <f>IF(I618="","",(H618*SQRT(I618)*U618-(I618*2)+2)*0.985)</f>
        <v/>
      </c>
      <c r="W618" s="14" t="str">
        <f>IF(M618="Wagon",5*SQRT(H618),IF(M618="","",SQRT(R618*K618*SQRT(T618))/(26)))</f>
        <v/>
      </c>
      <c r="X618" s="15" t="e">
        <f>8/Q618</f>
        <v>#DIV/0!</v>
      </c>
      <c r="Y618" s="15" t="e">
        <f>S618/10/K618</f>
        <v>#DIV/0!</v>
      </c>
    </row>
    <row r="619" spans="4:25" x14ac:dyDescent="0.25">
      <c r="D619" s="1" t="str">
        <f>IF(B619="","zzz",LEFT(B619,2))</f>
        <v>zzz</v>
      </c>
      <c r="H619" s="1" t="str">
        <f>IF(F619="","",SQRT(F619-1828))</f>
        <v/>
      </c>
      <c r="O619" s="1" t="str">
        <f>IF(M619="Steam",1,IF(M619="Electric",2,IF(M619="Diesel",4,IF(M619="Diesel-Electric",3,""))))</f>
        <v/>
      </c>
      <c r="U619" s="1" t="str">
        <f>IF(M619="Wagon",(SQRT(SQRT(T619/27)))*10,IF(T619="","",SQRT(SQRT(T619/27))))</f>
        <v/>
      </c>
      <c r="V619" s="14" t="str">
        <f>IF(I619="","",(H619*SQRT(I619)*U619-(I619*2)+2)*0.985)</f>
        <v/>
      </c>
      <c r="W619" s="14" t="str">
        <f>IF(M619="Wagon",5*SQRT(H619),IF(M619="","",SQRT(R619*K619*SQRT(T619))/(26)))</f>
        <v/>
      </c>
      <c r="X619" s="15" t="e">
        <f>8/Q619</f>
        <v>#DIV/0!</v>
      </c>
      <c r="Y619" s="15" t="e">
        <f>S619/10/K619</f>
        <v>#DIV/0!</v>
      </c>
    </row>
    <row r="620" spans="4:25" x14ac:dyDescent="0.25">
      <c r="D620" s="1" t="str">
        <f>IF(B620="","zzz",LEFT(B620,2))</f>
        <v>zzz</v>
      </c>
      <c r="H620" s="1" t="str">
        <f>IF(F620="","",SQRT(F620-1828))</f>
        <v/>
      </c>
      <c r="O620" s="1" t="str">
        <f>IF(M620="Steam",1,IF(M620="Electric",2,IF(M620="Diesel",4,IF(M620="Diesel-Electric",3,""))))</f>
        <v/>
      </c>
      <c r="U620" s="1" t="str">
        <f>IF(M620="Wagon",(SQRT(SQRT(T620/27)))*10,IF(T620="","",SQRT(SQRT(T620/27))))</f>
        <v/>
      </c>
      <c r="V620" s="14" t="str">
        <f>IF(I620="","",(H620*SQRT(I620)*U620-(I620*2)+2)*0.985)</f>
        <v/>
      </c>
      <c r="W620" s="14" t="str">
        <f>IF(M620="Wagon",5*SQRT(H620),IF(M620="","",SQRT(R620*K620*SQRT(T620))/(26)))</f>
        <v/>
      </c>
      <c r="X620" s="15" t="e">
        <f>8/Q620</f>
        <v>#DIV/0!</v>
      </c>
      <c r="Y620" s="15" t="e">
        <f>S620/10/K620</f>
        <v>#DIV/0!</v>
      </c>
    </row>
    <row r="621" spans="4:25" x14ac:dyDescent="0.25">
      <c r="D621" s="1" t="str">
        <f>IF(B621="","zzz",LEFT(B621,2))</f>
        <v>zzz</v>
      </c>
      <c r="H621" s="1" t="str">
        <f>IF(F621="","",SQRT(F621-1828))</f>
        <v/>
      </c>
      <c r="O621" s="1" t="str">
        <f>IF(M621="Steam",1,IF(M621="Electric",2,IF(M621="Diesel",4,IF(M621="Diesel-Electric",3,""))))</f>
        <v/>
      </c>
      <c r="U621" s="1" t="str">
        <f>IF(M621="Wagon",(SQRT(SQRT(T621/27)))*10,IF(T621="","",SQRT(SQRT(T621/27))))</f>
        <v/>
      </c>
      <c r="V621" s="14" t="str">
        <f>IF(I621="","",(H621*SQRT(I621)*U621-(I621*2)+2)*0.985)</f>
        <v/>
      </c>
      <c r="W621" s="14" t="str">
        <f>IF(M621="Wagon",5*SQRT(H621),IF(M621="","",SQRT(R621*K621*SQRT(T621))/(26)))</f>
        <v/>
      </c>
      <c r="X621" s="15" t="e">
        <f>8/Q621</f>
        <v>#DIV/0!</v>
      </c>
      <c r="Y621" s="15" t="e">
        <f>S621/10/K621</f>
        <v>#DIV/0!</v>
      </c>
    </row>
    <row r="622" spans="4:25" x14ac:dyDescent="0.25">
      <c r="D622" s="1" t="str">
        <f>IF(B622="","zzz",LEFT(B622,2))</f>
        <v>zzz</v>
      </c>
      <c r="H622" s="1" t="str">
        <f>IF(F622="","",SQRT(F622-1828))</f>
        <v/>
      </c>
      <c r="O622" s="1" t="str">
        <f>IF(M622="Steam",1,IF(M622="Electric",2,IF(M622="Diesel",4,IF(M622="Diesel-Electric",3,""))))</f>
        <v/>
      </c>
      <c r="U622" s="1" t="str">
        <f>IF(M622="Wagon",(SQRT(SQRT(T622/27)))*10,IF(T622="","",SQRT(SQRT(T622/27))))</f>
        <v/>
      </c>
      <c r="V622" s="14" t="str">
        <f>IF(I622="","",(H622*SQRT(I622)*U622-(I622*2)+2)*0.985)</f>
        <v/>
      </c>
      <c r="W622" s="14" t="str">
        <f>IF(M622="Wagon",5*SQRT(H622),IF(M622="","",SQRT(R622*K622*SQRT(T622))/(26)))</f>
        <v/>
      </c>
      <c r="X622" s="15" t="e">
        <f>8/Q622</f>
        <v>#DIV/0!</v>
      </c>
      <c r="Y622" s="15" t="e">
        <f>S622/10/K622</f>
        <v>#DIV/0!</v>
      </c>
    </row>
    <row r="623" spans="4:25" x14ac:dyDescent="0.25">
      <c r="D623" s="1" t="str">
        <f>IF(B623="","zzz",LEFT(B623,2))</f>
        <v>zzz</v>
      </c>
      <c r="H623" s="1" t="str">
        <f>IF(F623="","",SQRT(F623-1828))</f>
        <v/>
      </c>
      <c r="O623" s="1" t="str">
        <f>IF(M623="Steam",1,IF(M623="Electric",2,IF(M623="Diesel",4,IF(M623="Diesel-Electric",3,""))))</f>
        <v/>
      </c>
      <c r="U623" s="1" t="str">
        <f>IF(M623="Wagon",(SQRT(SQRT(T623/27)))*10,IF(T623="","",SQRT(SQRT(T623/27))))</f>
        <v/>
      </c>
      <c r="V623" s="14" t="str">
        <f>IF(I623="","",(H623*SQRT(I623)*U623-(I623*2)+2)*0.985)</f>
        <v/>
      </c>
      <c r="W623" s="14" t="str">
        <f>IF(M623="Wagon",5*SQRT(H623),IF(M623="","",SQRT(R623*K623*SQRT(T623))/(26)))</f>
        <v/>
      </c>
      <c r="X623" s="15" t="e">
        <f>8/Q623</f>
        <v>#DIV/0!</v>
      </c>
      <c r="Y623" s="15" t="e">
        <f>S623/10/K623</f>
        <v>#DIV/0!</v>
      </c>
    </row>
    <row r="624" spans="4:25" x14ac:dyDescent="0.25">
      <c r="D624" s="1" t="str">
        <f>IF(B624="","zzz",LEFT(B624,2))</f>
        <v>zzz</v>
      </c>
      <c r="H624" s="1" t="str">
        <f>IF(F624="","",SQRT(F624-1828))</f>
        <v/>
      </c>
      <c r="O624" s="1" t="str">
        <f>IF(M624="Steam",1,IF(M624="Electric",2,IF(M624="Diesel",4,IF(M624="Diesel-Electric",3,""))))</f>
        <v/>
      </c>
      <c r="U624" s="1" t="str">
        <f>IF(M624="Wagon",(SQRT(SQRT(T624/27)))*10,IF(T624="","",SQRT(SQRT(T624/27))))</f>
        <v/>
      </c>
      <c r="V624" s="14" t="str">
        <f>IF(I624="","",(H624*SQRT(I624)*U624-(I624*2)+2)*0.985)</f>
        <v/>
      </c>
      <c r="W624" s="14" t="str">
        <f>IF(M624="Wagon",5*SQRT(H624),IF(M624="","",SQRT(R624*K624*SQRT(T624))/(26)))</f>
        <v/>
      </c>
      <c r="X624" s="15" t="e">
        <f>8/Q624</f>
        <v>#DIV/0!</v>
      </c>
      <c r="Y624" s="15" t="e">
        <f>S624/10/K624</f>
        <v>#DIV/0!</v>
      </c>
    </row>
    <row r="625" spans="4:25" x14ac:dyDescent="0.25">
      <c r="D625" s="1" t="str">
        <f>IF(B625="","zzz",LEFT(B625,2))</f>
        <v>zzz</v>
      </c>
      <c r="H625" s="1" t="str">
        <f>IF(F625="","",SQRT(F625-1828))</f>
        <v/>
      </c>
      <c r="O625" s="1" t="str">
        <f>IF(M625="Steam",1,IF(M625="Electric",2,IF(M625="Diesel",4,IF(M625="Diesel-Electric",3,""))))</f>
        <v/>
      </c>
      <c r="U625" s="1" t="str">
        <f>IF(M625="Wagon",(SQRT(SQRT(T625/27)))*10,IF(T625="","",SQRT(SQRT(T625/27))))</f>
        <v/>
      </c>
      <c r="V625" s="14" t="str">
        <f>IF(I625="","",(H625*SQRT(I625)*U625-(I625*2)+2)*0.985)</f>
        <v/>
      </c>
      <c r="W625" s="14" t="str">
        <f>IF(M625="Wagon",5*SQRT(H625),IF(M625="","",SQRT(R625*K625*SQRT(T625))/(26)))</f>
        <v/>
      </c>
      <c r="X625" s="15" t="e">
        <f>8/Q625</f>
        <v>#DIV/0!</v>
      </c>
      <c r="Y625" s="15" t="e">
        <f>S625/10/K625</f>
        <v>#DIV/0!</v>
      </c>
    </row>
    <row r="626" spans="4:25" x14ac:dyDescent="0.25">
      <c r="D626" s="1" t="str">
        <f>IF(B626="","zzz",LEFT(B626,2))</f>
        <v>zzz</v>
      </c>
      <c r="H626" s="1" t="str">
        <f>IF(F626="","",SQRT(F626-1828))</f>
        <v/>
      </c>
      <c r="O626" s="1" t="str">
        <f>IF(M626="Steam",1,IF(M626="Electric",2,IF(M626="Diesel",4,IF(M626="Diesel-Electric",3,""))))</f>
        <v/>
      </c>
      <c r="U626" s="1" t="str">
        <f>IF(M626="Wagon",(SQRT(SQRT(T626/27)))*10,IF(T626="","",SQRT(SQRT(T626/27))))</f>
        <v/>
      </c>
      <c r="V626" s="14" t="str">
        <f>IF(I626="","",(H626*SQRT(I626)*U626-(I626*2)+2)*0.985)</f>
        <v/>
      </c>
      <c r="W626" s="14" t="str">
        <f>IF(M626="Wagon",5*SQRT(H626),IF(M626="","",SQRT(R626*K626*SQRT(T626))/(26)))</f>
        <v/>
      </c>
      <c r="X626" s="15" t="e">
        <f>8/Q626</f>
        <v>#DIV/0!</v>
      </c>
      <c r="Y626" s="15" t="e">
        <f>S626/10/K626</f>
        <v>#DIV/0!</v>
      </c>
    </row>
    <row r="627" spans="4:25" x14ac:dyDescent="0.25">
      <c r="D627" s="1" t="str">
        <f>IF(B627="","zzz",LEFT(B627,2))</f>
        <v>zzz</v>
      </c>
      <c r="H627" s="1" t="str">
        <f>IF(F627="","",SQRT(F627-1828))</f>
        <v/>
      </c>
      <c r="O627" s="1" t="str">
        <f>IF(M627="Steam",1,IF(M627="Electric",2,IF(M627="Diesel",4,IF(M627="Diesel-Electric",3,""))))</f>
        <v/>
      </c>
      <c r="U627" s="1" t="str">
        <f>IF(M627="Wagon",(SQRT(SQRT(T627/27)))*10,IF(T627="","",SQRT(SQRT(T627/27))))</f>
        <v/>
      </c>
      <c r="V627" s="14" t="str">
        <f>IF(I627="","",(H627*SQRT(I627)*U627-(I627*2)+2)*0.985)</f>
        <v/>
      </c>
      <c r="W627" s="14" t="str">
        <f>IF(M627="Wagon",5*SQRT(H627),IF(M627="","",SQRT(R627*K627*SQRT(T627))/(26)))</f>
        <v/>
      </c>
      <c r="X627" s="15" t="e">
        <f>8/Q627</f>
        <v>#DIV/0!</v>
      </c>
      <c r="Y627" s="15" t="e">
        <f>S627/10/K627</f>
        <v>#DIV/0!</v>
      </c>
    </row>
    <row r="628" spans="4:25" x14ac:dyDescent="0.25">
      <c r="D628" s="1" t="str">
        <f>IF(B628="","zzz",LEFT(B628,2))</f>
        <v>zzz</v>
      </c>
      <c r="H628" s="1" t="str">
        <f>IF(F628="","",SQRT(F628-1828))</f>
        <v/>
      </c>
      <c r="O628" s="1" t="str">
        <f>IF(M628="Steam",1,IF(M628="Electric",2,IF(M628="Diesel",4,IF(M628="Diesel-Electric",3,""))))</f>
        <v/>
      </c>
      <c r="U628" s="1" t="str">
        <f>IF(M628="Wagon",(SQRT(SQRT(T628/27)))*10,IF(T628="","",SQRT(SQRT(T628/27))))</f>
        <v/>
      </c>
      <c r="V628" s="14" t="str">
        <f>IF(I628="","",(H628*SQRT(I628)*U628-(I628*2)+2)*0.985)</f>
        <v/>
      </c>
      <c r="W628" s="14" t="str">
        <f>IF(M628="Wagon",5*SQRT(H628),IF(M628="","",SQRT(R628*K628*SQRT(T628))/(26)))</f>
        <v/>
      </c>
      <c r="X628" s="15" t="e">
        <f>8/Q628</f>
        <v>#DIV/0!</v>
      </c>
      <c r="Y628" s="15" t="e">
        <f>S628/10/K628</f>
        <v>#DIV/0!</v>
      </c>
    </row>
    <row r="629" spans="4:25" x14ac:dyDescent="0.25">
      <c r="D629" s="1" t="str">
        <f>IF(B629="","zzz",LEFT(B629,2))</f>
        <v>zzz</v>
      </c>
      <c r="H629" s="1" t="str">
        <f>IF(F629="","",SQRT(F629-1828))</f>
        <v/>
      </c>
      <c r="O629" s="1" t="str">
        <f>IF(M629="Steam",1,IF(M629="Electric",2,IF(M629="Diesel",4,IF(M629="Diesel-Electric",3,""))))</f>
        <v/>
      </c>
      <c r="U629" s="1" t="str">
        <f>IF(M629="Wagon",(SQRT(SQRT(T629/27)))*10,IF(T629="","",SQRT(SQRT(T629/27))))</f>
        <v/>
      </c>
      <c r="V629" s="14" t="str">
        <f>IF(I629="","",(H629*SQRT(I629)*U629-(I629*2)+2)*0.985)</f>
        <v/>
      </c>
      <c r="W629" s="14" t="str">
        <f>IF(M629="Wagon",5*SQRT(H629),IF(M629="","",SQRT(R629*K629*SQRT(T629))/(26)))</f>
        <v/>
      </c>
      <c r="X629" s="15" t="e">
        <f>8/Q629</f>
        <v>#DIV/0!</v>
      </c>
      <c r="Y629" s="15" t="e">
        <f>S629/10/K629</f>
        <v>#DIV/0!</v>
      </c>
    </row>
    <row r="630" spans="4:25" x14ac:dyDescent="0.25">
      <c r="D630" s="1" t="str">
        <f>IF(B630="","zzz",LEFT(B630,2))</f>
        <v>zzz</v>
      </c>
      <c r="H630" s="1" t="str">
        <f>IF(F630="","",SQRT(F630-1828))</f>
        <v/>
      </c>
      <c r="O630" s="1" t="str">
        <f>IF(M630="Steam",1,IF(M630="Electric",2,IF(M630="Diesel",4,IF(M630="Diesel-Electric",3,""))))</f>
        <v/>
      </c>
      <c r="U630" s="1" t="str">
        <f>IF(M630="Wagon",(SQRT(SQRT(T630/27)))*10,IF(T630="","",SQRT(SQRT(T630/27))))</f>
        <v/>
      </c>
      <c r="V630" s="14" t="str">
        <f>IF(I630="","",(H630*SQRT(I630)*U630-(I630*2)+2)*0.985)</f>
        <v/>
      </c>
      <c r="W630" s="14" t="str">
        <f>IF(M630="Wagon",5*SQRT(H630),IF(M630="","",SQRT(R630*K630*SQRT(T630))/(26)))</f>
        <v/>
      </c>
      <c r="X630" s="15" t="e">
        <f>8/Q630</f>
        <v>#DIV/0!</v>
      </c>
      <c r="Y630" s="15" t="e">
        <f>S630/10/K630</f>
        <v>#DIV/0!</v>
      </c>
    </row>
    <row r="631" spans="4:25" x14ac:dyDescent="0.25">
      <c r="D631" s="1" t="str">
        <f>IF(B631="","zzz",LEFT(B631,2))</f>
        <v>zzz</v>
      </c>
      <c r="H631" s="1" t="str">
        <f>IF(F631="","",SQRT(F631-1828))</f>
        <v/>
      </c>
      <c r="O631" s="1" t="str">
        <f>IF(M631="Steam",1,IF(M631="Electric",2,IF(M631="Diesel",4,IF(M631="Diesel-Electric",3,""))))</f>
        <v/>
      </c>
      <c r="U631" s="1" t="str">
        <f>IF(M631="Wagon",(SQRT(SQRT(T631/27)))*10,IF(T631="","",SQRT(SQRT(T631/27))))</f>
        <v/>
      </c>
      <c r="V631" s="14" t="str">
        <f>IF(I631="","",(H631*SQRT(I631)*U631-(I631*2)+2)*0.985)</f>
        <v/>
      </c>
      <c r="W631" s="14" t="str">
        <f>IF(M631="Wagon",5*SQRT(H631),IF(M631="","",SQRT(R631*K631*SQRT(T631))/(26)))</f>
        <v/>
      </c>
      <c r="X631" s="15" t="e">
        <f>8/Q631</f>
        <v>#DIV/0!</v>
      </c>
      <c r="Y631" s="15" t="e">
        <f>S631/10/K631</f>
        <v>#DIV/0!</v>
      </c>
    </row>
    <row r="632" spans="4:25" x14ac:dyDescent="0.25">
      <c r="D632" s="1" t="str">
        <f>IF(B632="","zzz",LEFT(B632,2))</f>
        <v>zzz</v>
      </c>
      <c r="H632" s="1" t="str">
        <f>IF(F632="","",SQRT(F632-1828))</f>
        <v/>
      </c>
      <c r="O632" s="1" t="str">
        <f>IF(M632="Steam",1,IF(M632="Electric",2,IF(M632="Diesel",4,IF(M632="Diesel-Electric",3,""))))</f>
        <v/>
      </c>
      <c r="U632" s="1" t="str">
        <f>IF(M632="Wagon",(SQRT(SQRT(T632/27)))*10,IF(T632="","",SQRT(SQRT(T632/27))))</f>
        <v/>
      </c>
      <c r="V632" s="14" t="str">
        <f>IF(I632="","",(H632*SQRT(I632)*U632-(I632*2)+2)*0.985)</f>
        <v/>
      </c>
      <c r="W632" s="14" t="str">
        <f>IF(M632="Wagon",5*SQRT(H632),IF(M632="","",SQRT(R632*K632*SQRT(T632))/(26)))</f>
        <v/>
      </c>
      <c r="X632" s="15" t="e">
        <f>8/Q632</f>
        <v>#DIV/0!</v>
      </c>
      <c r="Y632" s="15" t="e">
        <f>S632/10/K632</f>
        <v>#DIV/0!</v>
      </c>
    </row>
    <row r="633" spans="4:25" x14ac:dyDescent="0.25">
      <c r="D633" s="1" t="str">
        <f>IF(B633="","zzz",LEFT(B633,2))</f>
        <v>zzz</v>
      </c>
      <c r="H633" s="1" t="str">
        <f>IF(F633="","",SQRT(F633-1828))</f>
        <v/>
      </c>
      <c r="O633" s="1" t="str">
        <f>IF(M633="Steam",1,IF(M633="Electric",2,IF(M633="Diesel",4,IF(M633="Diesel-Electric",3,""))))</f>
        <v/>
      </c>
      <c r="U633" s="1" t="str">
        <f>IF(M633="Wagon",(SQRT(SQRT(T633/27)))*10,IF(T633="","",SQRT(SQRT(T633/27))))</f>
        <v/>
      </c>
      <c r="V633" s="14" t="str">
        <f>IF(I633="","",(H633*SQRT(I633)*U633-(I633*2)+2)*0.985)</f>
        <v/>
      </c>
      <c r="W633" s="14" t="str">
        <f>IF(M633="Wagon",5*SQRT(H633),IF(M633="","",SQRT(R633*K633*SQRT(T633))/(26)))</f>
        <v/>
      </c>
      <c r="X633" s="15" t="e">
        <f>8/Q633</f>
        <v>#DIV/0!</v>
      </c>
      <c r="Y633" s="15" t="e">
        <f>S633/10/K633</f>
        <v>#DIV/0!</v>
      </c>
    </row>
    <row r="634" spans="4:25" x14ac:dyDescent="0.25">
      <c r="D634" s="1" t="str">
        <f>IF(B634="","zzz",LEFT(B634,2))</f>
        <v>zzz</v>
      </c>
      <c r="H634" s="1" t="str">
        <f>IF(F634="","",SQRT(F634-1828))</f>
        <v/>
      </c>
      <c r="O634" s="1" t="str">
        <f>IF(M634="Steam",1,IF(M634="Electric",2,IF(M634="Diesel",4,IF(M634="Diesel-Electric",3,""))))</f>
        <v/>
      </c>
      <c r="U634" s="1" t="str">
        <f>IF(M634="Wagon",(SQRT(SQRT(T634/27)))*10,IF(T634="","",SQRT(SQRT(T634/27))))</f>
        <v/>
      </c>
      <c r="V634" s="14" t="str">
        <f>IF(I634="","",(H634*SQRT(I634)*U634-(I634*2)+2)*0.985)</f>
        <v/>
      </c>
      <c r="W634" s="14" t="str">
        <f>IF(M634="Wagon",5*SQRT(H634),IF(M634="","",SQRT(R634*K634*SQRT(T634))/(26)))</f>
        <v/>
      </c>
      <c r="X634" s="15" t="e">
        <f>8/Q634</f>
        <v>#DIV/0!</v>
      </c>
      <c r="Y634" s="15" t="e">
        <f>S634/10/K634</f>
        <v>#DIV/0!</v>
      </c>
    </row>
    <row r="635" spans="4:25" x14ac:dyDescent="0.25">
      <c r="D635" s="1" t="str">
        <f>IF(B635="","zzz",LEFT(B635,2))</f>
        <v>zzz</v>
      </c>
      <c r="H635" s="1" t="str">
        <f>IF(F635="","",SQRT(F635-1828))</f>
        <v/>
      </c>
      <c r="O635" s="1" t="str">
        <f>IF(M635="Steam",1,IF(M635="Electric",2,IF(M635="Diesel",4,IF(M635="Diesel-Electric",3,""))))</f>
        <v/>
      </c>
      <c r="U635" s="1" t="str">
        <f>IF(M635="Wagon",(SQRT(SQRT(T635/27)))*10,IF(T635="","",SQRT(SQRT(T635/27))))</f>
        <v/>
      </c>
      <c r="V635" s="14" t="str">
        <f>IF(I635="","",(H635*SQRT(I635)*U635-(I635*2)+2)*0.985)</f>
        <v/>
      </c>
      <c r="W635" s="14" t="str">
        <f>IF(M635="Wagon",5*SQRT(H635),IF(M635="","",SQRT(R635*K635*SQRT(T635))/(26)))</f>
        <v/>
      </c>
      <c r="X635" s="15" t="e">
        <f>8/Q635</f>
        <v>#DIV/0!</v>
      </c>
      <c r="Y635" s="15" t="e">
        <f>S635/10/K635</f>
        <v>#DIV/0!</v>
      </c>
    </row>
    <row r="636" spans="4:25" x14ac:dyDescent="0.25">
      <c r="D636" s="1" t="str">
        <f>IF(B636="","zzz",LEFT(B636,2))</f>
        <v>zzz</v>
      </c>
      <c r="H636" s="1" t="str">
        <f>IF(F636="","",SQRT(F636-1828))</f>
        <v/>
      </c>
      <c r="O636" s="1" t="str">
        <f>IF(M636="Steam",1,IF(M636="Electric",2,IF(M636="Diesel",4,IF(M636="Diesel-Electric",3,""))))</f>
        <v/>
      </c>
      <c r="U636" s="1" t="str">
        <f>IF(M636="Wagon",(SQRT(SQRT(T636/27)))*10,IF(T636="","",SQRT(SQRT(T636/27))))</f>
        <v/>
      </c>
      <c r="V636" s="14" t="str">
        <f>IF(I636="","",(H636*SQRT(I636)*U636-(I636*2)+2)*0.985)</f>
        <v/>
      </c>
      <c r="W636" s="14" t="str">
        <f>IF(M636="Wagon",5*SQRT(H636),IF(M636="","",SQRT(R636*K636*SQRT(T636))/(26)))</f>
        <v/>
      </c>
      <c r="X636" s="15" t="e">
        <f>8/Q636</f>
        <v>#DIV/0!</v>
      </c>
      <c r="Y636" s="15" t="e">
        <f>S636/10/K636</f>
        <v>#DIV/0!</v>
      </c>
    </row>
    <row r="637" spans="4:25" x14ac:dyDescent="0.25">
      <c r="D637" s="1" t="str">
        <f>IF(B637="","zzz",LEFT(B637,2))</f>
        <v>zzz</v>
      </c>
      <c r="H637" s="1" t="str">
        <f>IF(F637="","",SQRT(F637-1828))</f>
        <v/>
      </c>
      <c r="O637" s="1" t="str">
        <f>IF(M637="Steam",1,IF(M637="Electric",2,IF(M637="Diesel",4,IF(M637="Diesel-Electric",3,""))))</f>
        <v/>
      </c>
      <c r="U637" s="1" t="str">
        <f>IF(M637="Wagon",(SQRT(SQRT(T637/27)))*10,IF(T637="","",SQRT(SQRT(T637/27))))</f>
        <v/>
      </c>
      <c r="V637" s="14" t="str">
        <f>IF(I637="","",(H637*SQRT(I637)*U637-(I637*2)+2)*0.985)</f>
        <v/>
      </c>
      <c r="W637" s="14" t="str">
        <f>IF(M637="Wagon",5*SQRT(H637),IF(M637="","",SQRT(R637*K637*SQRT(T637))/(26)))</f>
        <v/>
      </c>
      <c r="X637" s="15" t="e">
        <f>8/Q637</f>
        <v>#DIV/0!</v>
      </c>
      <c r="Y637" s="15" t="e">
        <f>S637/10/K637</f>
        <v>#DIV/0!</v>
      </c>
    </row>
    <row r="638" spans="4:25" x14ac:dyDescent="0.25">
      <c r="D638" s="1" t="str">
        <f>IF(B638="","zzz",LEFT(B638,2))</f>
        <v>zzz</v>
      </c>
      <c r="H638" s="1" t="str">
        <f>IF(F638="","",SQRT(F638-1828))</f>
        <v/>
      </c>
      <c r="O638" s="1" t="str">
        <f>IF(M638="Steam",1,IF(M638="Electric",2,IF(M638="Diesel",4,IF(M638="Diesel-Electric",3,""))))</f>
        <v/>
      </c>
      <c r="U638" s="1" t="str">
        <f>IF(M638="Wagon",(SQRT(SQRT(T638/27)))*10,IF(T638="","",SQRT(SQRT(T638/27))))</f>
        <v/>
      </c>
      <c r="V638" s="14" t="str">
        <f>IF(I638="","",(H638*SQRT(I638)*U638-(I638*2)+2)*0.985)</f>
        <v/>
      </c>
      <c r="W638" s="14" t="str">
        <f>IF(M638="Wagon",5*SQRT(H638),IF(M638="","",SQRT(R638*K638*SQRT(T638))/(26)))</f>
        <v/>
      </c>
      <c r="X638" s="15" t="e">
        <f>8/Q638</f>
        <v>#DIV/0!</v>
      </c>
      <c r="Y638" s="15" t="e">
        <f>S638/10/K638</f>
        <v>#DIV/0!</v>
      </c>
    </row>
    <row r="639" spans="4:25" x14ac:dyDescent="0.25">
      <c r="D639" s="1" t="str">
        <f>IF(B639="","zzz",LEFT(B639,2))</f>
        <v>zzz</v>
      </c>
      <c r="H639" s="1" t="str">
        <f>IF(F639="","",SQRT(F639-1828))</f>
        <v/>
      </c>
      <c r="O639" s="1" t="str">
        <f>IF(M639="Steam",1,IF(M639="Electric",2,IF(M639="Diesel",4,IF(M639="Diesel-Electric",3,""))))</f>
        <v/>
      </c>
      <c r="U639" s="1" t="str">
        <f>IF(M639="Wagon",(SQRT(SQRT(T639/27)))*10,IF(T639="","",SQRT(SQRT(T639/27))))</f>
        <v/>
      </c>
      <c r="V639" s="14" t="str">
        <f>IF(I639="","",(H639*SQRT(I639)*U639-(I639*2)+2)*0.985)</f>
        <v/>
      </c>
      <c r="W639" s="14" t="str">
        <f>IF(M639="Wagon",5*SQRT(H639),IF(M639="","",SQRT(R639*K639*SQRT(T639))/(26)))</f>
        <v/>
      </c>
      <c r="X639" s="15" t="e">
        <f>8/Q639</f>
        <v>#DIV/0!</v>
      </c>
      <c r="Y639" s="15" t="e">
        <f>S639/10/K639</f>
        <v>#DIV/0!</v>
      </c>
    </row>
    <row r="640" spans="4:25" x14ac:dyDescent="0.25">
      <c r="D640" s="1" t="str">
        <f>IF(B640="","zzz",LEFT(B640,2))</f>
        <v>zzz</v>
      </c>
      <c r="H640" s="1" t="str">
        <f>IF(F640="","",SQRT(F640-1828))</f>
        <v/>
      </c>
      <c r="O640" s="1" t="str">
        <f>IF(M640="Steam",1,IF(M640="Electric",2,IF(M640="Diesel",4,IF(M640="Diesel-Electric",3,""))))</f>
        <v/>
      </c>
      <c r="U640" s="1" t="str">
        <f>IF(M640="Wagon",(SQRT(SQRT(T640/27)))*10,IF(T640="","",SQRT(SQRT(T640/27))))</f>
        <v/>
      </c>
      <c r="V640" s="14" t="str">
        <f>IF(I640="","",(H640*SQRT(I640)*U640-(I640*2)+2)*0.985)</f>
        <v/>
      </c>
      <c r="W640" s="14" t="str">
        <f>IF(M640="Wagon",5*SQRT(H640),IF(M640="","",SQRT(R640*K640*SQRT(T640))/(26)))</f>
        <v/>
      </c>
      <c r="X640" s="15" t="e">
        <f>8/Q640</f>
        <v>#DIV/0!</v>
      </c>
      <c r="Y640" s="15" t="e">
        <f>S640/10/K640</f>
        <v>#DIV/0!</v>
      </c>
    </row>
    <row r="641" spans="4:25" x14ac:dyDescent="0.25">
      <c r="D641" s="1" t="str">
        <f>IF(B641="","zzz",LEFT(B641,2))</f>
        <v>zzz</v>
      </c>
      <c r="H641" s="1" t="str">
        <f>IF(F641="","",SQRT(F641-1828))</f>
        <v/>
      </c>
      <c r="O641" s="1" t="str">
        <f>IF(M641="Steam",1,IF(M641="Electric",2,IF(M641="Diesel",4,IF(M641="Diesel-Electric",3,""))))</f>
        <v/>
      </c>
      <c r="U641" s="1" t="str">
        <f>IF(M641="Wagon",(SQRT(SQRT(T641/27)))*10,IF(T641="","",SQRT(SQRT(T641/27))))</f>
        <v/>
      </c>
      <c r="V641" s="14" t="str">
        <f>IF(I641="","",(H641*SQRT(I641)*U641-(I641*2)+2)*0.985)</f>
        <v/>
      </c>
      <c r="W641" s="14" t="str">
        <f>IF(M641="Wagon",5*SQRT(H641),IF(M641="","",SQRT(R641*K641*SQRT(T641))/(26)))</f>
        <v/>
      </c>
      <c r="X641" s="15" t="e">
        <f>8/Q641</f>
        <v>#DIV/0!</v>
      </c>
      <c r="Y641" s="15" t="e">
        <f>S641/10/K641</f>
        <v>#DIV/0!</v>
      </c>
    </row>
    <row r="642" spans="4:25" x14ac:dyDescent="0.25">
      <c r="D642" s="1" t="str">
        <f>IF(B642="","zzz",LEFT(B642,2))</f>
        <v>zzz</v>
      </c>
      <c r="H642" s="1" t="str">
        <f>IF(F642="","",SQRT(F642-1828))</f>
        <v/>
      </c>
      <c r="O642" s="1" t="str">
        <f>IF(M642="Steam",1,IF(M642="Electric",2,IF(M642="Diesel",4,IF(M642="Diesel-Electric",3,""))))</f>
        <v/>
      </c>
      <c r="U642" s="1" t="str">
        <f>IF(M642="Wagon",(SQRT(SQRT(T642/27)))*10,IF(T642="","",SQRT(SQRT(T642/27))))</f>
        <v/>
      </c>
      <c r="V642" s="14" t="str">
        <f>IF(I642="","",(H642*SQRT(I642)*U642-(I642*2)+2)*0.985)</f>
        <v/>
      </c>
      <c r="W642" s="14" t="str">
        <f>IF(M642="Wagon",5*SQRT(H642),IF(M642="","",SQRT(R642*K642*SQRT(T642))/(26)))</f>
        <v/>
      </c>
      <c r="X642" s="15" t="e">
        <f>8/Q642</f>
        <v>#DIV/0!</v>
      </c>
      <c r="Y642" s="15" t="e">
        <f>S642/10/K642</f>
        <v>#DIV/0!</v>
      </c>
    </row>
    <row r="643" spans="4:25" x14ac:dyDescent="0.25">
      <c r="D643" s="1" t="str">
        <f>IF(B643="","zzz",LEFT(B643,2))</f>
        <v>zzz</v>
      </c>
      <c r="H643" s="1" t="str">
        <f>IF(F643="","",SQRT(F643-1828))</f>
        <v/>
      </c>
      <c r="O643" s="1" t="str">
        <f>IF(M643="Steam",1,IF(M643="Electric",2,IF(M643="Diesel",4,IF(M643="Diesel-Electric",3,""))))</f>
        <v/>
      </c>
      <c r="U643" s="1" t="str">
        <f>IF(M643="Wagon",(SQRT(SQRT(T643/27)))*10,IF(T643="","",SQRT(SQRT(T643/27))))</f>
        <v/>
      </c>
      <c r="V643" s="14" t="str">
        <f>IF(I643="","",(H643*SQRT(I643)*U643-(I643*2)+2)*0.985)</f>
        <v/>
      </c>
      <c r="W643" s="14" t="str">
        <f>IF(M643="Wagon",5*SQRT(H643),IF(M643="","",SQRT(R643*K643*SQRT(T643))/(26)))</f>
        <v/>
      </c>
      <c r="X643" s="15" t="e">
        <f>8/Q643</f>
        <v>#DIV/0!</v>
      </c>
      <c r="Y643" s="15" t="e">
        <f>S643/10/K643</f>
        <v>#DIV/0!</v>
      </c>
    </row>
    <row r="644" spans="4:25" x14ac:dyDescent="0.25">
      <c r="D644" s="1" t="str">
        <f>IF(B644="","zzz",LEFT(B644,2))</f>
        <v>zzz</v>
      </c>
      <c r="H644" s="1" t="str">
        <f>IF(F644="","",SQRT(F644-1828))</f>
        <v/>
      </c>
      <c r="O644" s="1" t="str">
        <f>IF(M644="Steam",1,IF(M644="Electric",2,IF(M644="Diesel",4,IF(M644="Diesel-Electric",3,""))))</f>
        <v/>
      </c>
      <c r="U644" s="1" t="str">
        <f>IF(M644="Wagon",(SQRT(SQRT(T644/27)))*10,IF(T644="","",SQRT(SQRT(T644/27))))</f>
        <v/>
      </c>
      <c r="V644" s="14" t="str">
        <f>IF(I644="","",(H644*SQRT(I644)*U644-(I644*2)+2)*0.985)</f>
        <v/>
      </c>
      <c r="W644" s="14" t="str">
        <f>IF(M644="Wagon",5*SQRT(H644),IF(M644="","",SQRT(R644*K644*SQRT(T644))/(26)))</f>
        <v/>
      </c>
      <c r="X644" s="15" t="e">
        <f>8/Q644</f>
        <v>#DIV/0!</v>
      </c>
      <c r="Y644" s="15" t="e">
        <f>S644/10/K644</f>
        <v>#DIV/0!</v>
      </c>
    </row>
    <row r="645" spans="4:25" x14ac:dyDescent="0.25">
      <c r="D645" s="1" t="str">
        <f>IF(B645="","zzz",LEFT(B645,2))</f>
        <v>zzz</v>
      </c>
      <c r="H645" s="1" t="str">
        <f>IF(F645="","",SQRT(F645-1828))</f>
        <v/>
      </c>
      <c r="O645" s="1" t="str">
        <f>IF(M645="Steam",1,IF(M645="Electric",2,IF(M645="Diesel",4,IF(M645="Diesel-Electric",3,""))))</f>
        <v/>
      </c>
      <c r="U645" s="1" t="str">
        <f>IF(M645="Wagon",(SQRT(SQRT(T645/27)))*10,IF(T645="","",SQRT(SQRT(T645/27))))</f>
        <v/>
      </c>
      <c r="V645" s="14" t="str">
        <f>IF(I645="","",(H645*SQRT(I645)*U645-(I645*2)+2)*0.985)</f>
        <v/>
      </c>
      <c r="W645" s="14" t="str">
        <f>IF(M645="Wagon",5*SQRT(H645),IF(M645="","",SQRT(R645*K645*SQRT(T645))/(26)))</f>
        <v/>
      </c>
      <c r="X645" s="15" t="e">
        <f>8/Q645</f>
        <v>#DIV/0!</v>
      </c>
      <c r="Y645" s="15" t="e">
        <f>S645/10/K645</f>
        <v>#DIV/0!</v>
      </c>
    </row>
    <row r="646" spans="4:25" x14ac:dyDescent="0.25">
      <c r="D646" s="1" t="str">
        <f>IF(B646="","zzz",LEFT(B646,2))</f>
        <v>zzz</v>
      </c>
      <c r="H646" s="1" t="str">
        <f>IF(F646="","",SQRT(F646-1828))</f>
        <v/>
      </c>
      <c r="O646" s="1" t="str">
        <f>IF(M646="Steam",1,IF(M646="Electric",2,IF(M646="Diesel",4,IF(M646="Diesel-Electric",3,""))))</f>
        <v/>
      </c>
      <c r="U646" s="1" t="str">
        <f>IF(M646="Wagon",(SQRT(SQRT(T646/27)))*10,IF(T646="","",SQRT(SQRT(T646/27))))</f>
        <v/>
      </c>
      <c r="V646" s="14" t="str">
        <f>IF(I646="","",(H646*SQRT(I646)*U646-(I646*2)+2)*0.985)</f>
        <v/>
      </c>
      <c r="W646" s="14" t="str">
        <f>IF(M646="Wagon",5*SQRT(H646),IF(M646="","",SQRT(R646*K646*SQRT(T646))/(26)))</f>
        <v/>
      </c>
      <c r="X646" s="15" t="e">
        <f>8/Q646</f>
        <v>#DIV/0!</v>
      </c>
      <c r="Y646" s="15" t="e">
        <f>S646/10/K646</f>
        <v>#DIV/0!</v>
      </c>
    </row>
    <row r="647" spans="4:25" x14ac:dyDescent="0.25">
      <c r="D647" s="1" t="str">
        <f>IF(B647="","zzz",LEFT(B647,2))</f>
        <v>zzz</v>
      </c>
      <c r="H647" s="1" t="str">
        <f>IF(F647="","",SQRT(F647-1828))</f>
        <v/>
      </c>
      <c r="O647" s="1" t="str">
        <f>IF(M647="Steam",1,IF(M647="Electric",2,IF(M647="Diesel",4,IF(M647="Diesel-Electric",3,""))))</f>
        <v/>
      </c>
      <c r="U647" s="1" t="str">
        <f>IF(M647="Wagon",(SQRT(SQRT(T647/27)))*10,IF(T647="","",SQRT(SQRT(T647/27))))</f>
        <v/>
      </c>
      <c r="V647" s="14" t="str">
        <f>IF(I647="","",(H647*SQRT(I647)*U647-(I647*2)+2)*0.985)</f>
        <v/>
      </c>
      <c r="W647" s="14" t="str">
        <f>IF(M647="Wagon",5*SQRT(H647),IF(M647="","",SQRT(R647*K647*SQRT(T647))/(26)))</f>
        <v/>
      </c>
      <c r="X647" s="15" t="e">
        <f>8/Q647</f>
        <v>#DIV/0!</v>
      </c>
      <c r="Y647" s="15" t="e">
        <f>S647/10/K647</f>
        <v>#DIV/0!</v>
      </c>
    </row>
    <row r="648" spans="4:25" x14ac:dyDescent="0.25">
      <c r="D648" s="1" t="str">
        <f>IF(B648="","zzz",LEFT(B648,2))</f>
        <v>zzz</v>
      </c>
      <c r="H648" s="1" t="str">
        <f>IF(F648="","",SQRT(F648-1828))</f>
        <v/>
      </c>
      <c r="O648" s="1" t="str">
        <f>IF(M648="Steam",1,IF(M648="Electric",2,IF(M648="Diesel",4,IF(M648="Diesel-Electric",3,""))))</f>
        <v/>
      </c>
      <c r="U648" s="1" t="str">
        <f>IF(M648="Wagon",(SQRT(SQRT(T648/27)))*10,IF(T648="","",SQRT(SQRT(T648/27))))</f>
        <v/>
      </c>
      <c r="V648" s="14" t="str">
        <f>IF(I648="","",(H648*SQRT(I648)*U648-(I648*2)+2)*0.985)</f>
        <v/>
      </c>
      <c r="W648" s="14" t="str">
        <f>IF(M648="Wagon",5*SQRT(H648),IF(M648="","",SQRT(R648*K648*SQRT(T648))/(26)))</f>
        <v/>
      </c>
      <c r="X648" s="15" t="e">
        <f>8/Q648</f>
        <v>#DIV/0!</v>
      </c>
      <c r="Y648" s="15" t="e">
        <f>S648/10/K648</f>
        <v>#DIV/0!</v>
      </c>
    </row>
    <row r="649" spans="4:25" x14ac:dyDescent="0.25">
      <c r="D649" s="1" t="str">
        <f>IF(B649="","zzz",LEFT(B649,2))</f>
        <v>zzz</v>
      </c>
      <c r="H649" s="1" t="str">
        <f>IF(F649="","",SQRT(F649-1828))</f>
        <v/>
      </c>
      <c r="O649" s="1" t="str">
        <f>IF(M649="Steam",1,IF(M649="Electric",2,IF(M649="Diesel",4,IF(M649="Diesel-Electric",3,""))))</f>
        <v/>
      </c>
      <c r="U649" s="1" t="str">
        <f>IF(M649="Wagon",(SQRT(SQRT(T649/27)))*10,IF(T649="","",SQRT(SQRT(T649/27))))</f>
        <v/>
      </c>
      <c r="V649" s="14" t="str">
        <f>IF(I649="","",(H649*SQRT(I649)*U649-(I649*2)+2)*0.985)</f>
        <v/>
      </c>
      <c r="W649" s="14" t="str">
        <f>IF(M649="Wagon",5*SQRT(H649),IF(M649="","",SQRT(R649*K649*SQRT(T649))/(26)))</f>
        <v/>
      </c>
      <c r="X649" s="15" t="e">
        <f>8/Q649</f>
        <v>#DIV/0!</v>
      </c>
      <c r="Y649" s="15" t="e">
        <f>S649/10/K649</f>
        <v>#DIV/0!</v>
      </c>
    </row>
    <row r="650" spans="4:25" x14ac:dyDescent="0.25">
      <c r="D650" s="1" t="str">
        <f>IF(B650="","zzz",LEFT(B650,2))</f>
        <v>zzz</v>
      </c>
      <c r="H650" s="1" t="str">
        <f>IF(F650="","",SQRT(F650-1828))</f>
        <v/>
      </c>
      <c r="O650" s="1" t="str">
        <f>IF(M650="Steam",1,IF(M650="Electric",2,IF(M650="Diesel",4,IF(M650="Diesel-Electric",3,""))))</f>
        <v/>
      </c>
      <c r="U650" s="1" t="str">
        <f>IF(M650="Wagon",(SQRT(SQRT(T650/27)))*10,IF(T650="","",SQRT(SQRT(T650/27))))</f>
        <v/>
      </c>
      <c r="V650" s="14" t="str">
        <f>IF(I650="","",(H650*SQRT(I650)*U650-(I650*2)+2)*0.985)</f>
        <v/>
      </c>
      <c r="W650" s="14" t="str">
        <f>IF(M650="Wagon",5*SQRT(H650),IF(M650="","",SQRT(R650*K650*SQRT(T650))/(26)))</f>
        <v/>
      </c>
      <c r="X650" s="15" t="e">
        <f>8/Q650</f>
        <v>#DIV/0!</v>
      </c>
      <c r="Y650" s="15" t="e">
        <f>S650/10/K650</f>
        <v>#DIV/0!</v>
      </c>
    </row>
    <row r="651" spans="4:25" x14ac:dyDescent="0.25">
      <c r="D651" s="1" t="str">
        <f>IF(B651="","zzz",LEFT(B651,2))</f>
        <v>zzz</v>
      </c>
      <c r="H651" s="1" t="str">
        <f>IF(F651="","",SQRT(F651-1828))</f>
        <v/>
      </c>
      <c r="O651" s="1" t="str">
        <f>IF(M651="Steam",1,IF(M651="Electric",2,IF(M651="Diesel",4,IF(M651="Diesel-Electric",3,""))))</f>
        <v/>
      </c>
      <c r="U651" s="1" t="str">
        <f>IF(M651="Wagon",(SQRT(SQRT(T651/27)))*10,IF(T651="","",SQRT(SQRT(T651/27))))</f>
        <v/>
      </c>
      <c r="V651" s="14" t="str">
        <f>IF(I651="","",(H651*SQRT(I651)*U651-(I651*2)+2)*0.985)</f>
        <v/>
      </c>
      <c r="W651" s="14" t="str">
        <f>IF(M651="Wagon",5*SQRT(H651),IF(M651="","",SQRT(R651*K651*SQRT(T651))/(26)))</f>
        <v/>
      </c>
      <c r="X651" s="15" t="e">
        <f>8/Q651</f>
        <v>#DIV/0!</v>
      </c>
      <c r="Y651" s="15" t="e">
        <f>S651/10/K651</f>
        <v>#DIV/0!</v>
      </c>
    </row>
    <row r="652" spans="4:25" x14ac:dyDescent="0.25">
      <c r="D652" s="1" t="str">
        <f>IF(B652="","zzz",LEFT(B652,2))</f>
        <v>zzz</v>
      </c>
      <c r="H652" s="1" t="str">
        <f>IF(F652="","",SQRT(F652-1828))</f>
        <v/>
      </c>
      <c r="O652" s="1" t="str">
        <f>IF(M652="Steam",1,IF(M652="Electric",2,IF(M652="Diesel",4,IF(M652="Diesel-Electric",3,""))))</f>
        <v/>
      </c>
      <c r="U652" s="1" t="str">
        <f>IF(M652="Wagon",(SQRT(SQRT(T652/27)))*10,IF(T652="","",SQRT(SQRT(T652/27))))</f>
        <v/>
      </c>
      <c r="V652" s="14" t="str">
        <f>IF(I652="","",(H652*SQRT(I652)*U652-(I652*2)+2)*0.985)</f>
        <v/>
      </c>
      <c r="W652" s="14" t="str">
        <f>IF(M652="Wagon",5*SQRT(H652),IF(M652="","",SQRT(R652*K652*SQRT(T652))/(26)))</f>
        <v/>
      </c>
      <c r="X652" s="15" t="e">
        <f>8/Q652</f>
        <v>#DIV/0!</v>
      </c>
      <c r="Y652" s="15" t="e">
        <f>S652/10/K652</f>
        <v>#DIV/0!</v>
      </c>
    </row>
    <row r="653" spans="4:25" x14ac:dyDescent="0.25">
      <c r="D653" s="1" t="str">
        <f>IF(B653="","zzz",LEFT(B653,2))</f>
        <v>zzz</v>
      </c>
      <c r="H653" s="1" t="str">
        <f>IF(F653="","",SQRT(F653-1828))</f>
        <v/>
      </c>
      <c r="O653" s="1" t="str">
        <f>IF(M653="Steam",1,IF(M653="Electric",2,IF(M653="Diesel",4,IF(M653="Diesel-Electric",3,""))))</f>
        <v/>
      </c>
      <c r="U653" s="1" t="str">
        <f>IF(M653="Wagon",(SQRT(SQRT(T653/27)))*10,IF(T653="","",SQRT(SQRT(T653/27))))</f>
        <v/>
      </c>
      <c r="V653" s="14" t="str">
        <f>IF(I653="","",(H653*SQRT(I653)*U653-(I653*2)+2)*0.985)</f>
        <v/>
      </c>
      <c r="W653" s="14" t="str">
        <f>IF(M653="Wagon",5*SQRT(H653),IF(M653="","",SQRT(R653*K653*SQRT(T653))/(26)))</f>
        <v/>
      </c>
      <c r="X653" s="15" t="e">
        <f>8/Q653</f>
        <v>#DIV/0!</v>
      </c>
      <c r="Y653" s="15" t="e">
        <f>S653/10/K653</f>
        <v>#DIV/0!</v>
      </c>
    </row>
    <row r="654" spans="4:25" x14ac:dyDescent="0.25">
      <c r="D654" s="1" t="str">
        <f>IF(B654="","zzz",LEFT(B654,2))</f>
        <v>zzz</v>
      </c>
      <c r="H654" s="1" t="str">
        <f>IF(F654="","",SQRT(F654-1828))</f>
        <v/>
      </c>
      <c r="O654" s="1" t="str">
        <f>IF(M654="Steam",1,IF(M654="Electric",2,IF(M654="Diesel",4,IF(M654="Diesel-Electric",3,""))))</f>
        <v/>
      </c>
      <c r="U654" s="1" t="str">
        <f>IF(M654="Wagon",(SQRT(SQRT(T654/27)))*10,IF(T654="","",SQRT(SQRT(T654/27))))</f>
        <v/>
      </c>
      <c r="V654" s="14" t="str">
        <f>IF(I654="","",(H654*SQRT(I654)*U654-(I654*2)+2)*0.985)</f>
        <v/>
      </c>
      <c r="W654" s="14" t="str">
        <f>IF(M654="Wagon",5*SQRT(H654),IF(M654="","",SQRT(R654*K654*SQRT(T654))/(26)))</f>
        <v/>
      </c>
      <c r="X654" s="15" t="e">
        <f>8/Q654</f>
        <v>#DIV/0!</v>
      </c>
      <c r="Y654" s="15" t="e">
        <f>S654/10/K654</f>
        <v>#DIV/0!</v>
      </c>
    </row>
    <row r="655" spans="4:25" x14ac:dyDescent="0.25">
      <c r="D655" s="1" t="str">
        <f>IF(B655="","zzz",LEFT(B655,2))</f>
        <v>zzz</v>
      </c>
      <c r="H655" s="1" t="str">
        <f>IF(F655="","",SQRT(F655-1828))</f>
        <v/>
      </c>
      <c r="O655" s="1" t="str">
        <f>IF(M655="Steam",1,IF(M655="Electric",2,IF(M655="Diesel",4,IF(M655="Diesel-Electric",3,""))))</f>
        <v/>
      </c>
      <c r="U655" s="1" t="str">
        <f>IF(M655="Wagon",(SQRT(SQRT(T655/27)))*10,IF(T655="","",SQRT(SQRT(T655/27))))</f>
        <v/>
      </c>
      <c r="V655" s="14" t="str">
        <f>IF(I655="","",(H655*SQRT(I655)*U655-(I655*2)+2)*0.985)</f>
        <v/>
      </c>
      <c r="W655" s="14" t="str">
        <f>IF(M655="Wagon",5*SQRT(H655),IF(M655="","",SQRT(R655*K655*SQRT(T655))/(26)))</f>
        <v/>
      </c>
      <c r="X655" s="15" t="e">
        <f>8/Q655</f>
        <v>#DIV/0!</v>
      </c>
      <c r="Y655" s="15" t="e">
        <f>S655/10/K655</f>
        <v>#DIV/0!</v>
      </c>
    </row>
    <row r="656" spans="4:25" x14ac:dyDescent="0.25">
      <c r="D656" s="1" t="str">
        <f>IF(B656="","zzz",LEFT(B656,2))</f>
        <v>zzz</v>
      </c>
      <c r="H656" s="1" t="str">
        <f>IF(F656="","",SQRT(F656-1828))</f>
        <v/>
      </c>
      <c r="O656" s="1" t="str">
        <f>IF(M656="Steam",1,IF(M656="Electric",2,IF(M656="Diesel",4,IF(M656="Diesel-Electric",3,""))))</f>
        <v/>
      </c>
      <c r="U656" s="1" t="str">
        <f>IF(M656="Wagon",(SQRT(SQRT(T656/27)))*10,IF(T656="","",SQRT(SQRT(T656/27))))</f>
        <v/>
      </c>
      <c r="V656" s="14" t="str">
        <f>IF(I656="","",(H656*SQRT(I656)*U656-(I656*2)+2)*0.985)</f>
        <v/>
      </c>
      <c r="W656" s="14" t="str">
        <f>IF(M656="Wagon",5*SQRT(H656),IF(M656="","",SQRT(R656*K656*SQRT(T656))/(26)))</f>
        <v/>
      </c>
      <c r="X656" s="15" t="e">
        <f>8/Q656</f>
        <v>#DIV/0!</v>
      </c>
      <c r="Y656" s="15" t="e">
        <f>S656/10/K656</f>
        <v>#DIV/0!</v>
      </c>
    </row>
    <row r="657" spans="4:25" x14ac:dyDescent="0.25">
      <c r="D657" s="1" t="str">
        <f>IF(B657="","zzz",LEFT(B657,2))</f>
        <v>zzz</v>
      </c>
      <c r="H657" s="1" t="str">
        <f>IF(F657="","",SQRT(F657-1828))</f>
        <v/>
      </c>
      <c r="O657" s="1" t="str">
        <f>IF(M657="Steam",1,IF(M657="Electric",2,IF(M657="Diesel",4,IF(M657="Diesel-Electric",3,""))))</f>
        <v/>
      </c>
      <c r="U657" s="1" t="str">
        <f>IF(M657="Wagon",(SQRT(SQRT(T657/27)))*10,IF(T657="","",SQRT(SQRT(T657/27))))</f>
        <v/>
      </c>
      <c r="V657" s="14" t="str">
        <f>IF(I657="","",(H657*SQRT(I657)*U657-(I657*2)+2)*0.985)</f>
        <v/>
      </c>
      <c r="W657" s="14" t="str">
        <f>IF(M657="Wagon",5*SQRT(H657),IF(M657="","",SQRT(R657*K657*SQRT(T657))/(26)))</f>
        <v/>
      </c>
      <c r="X657" s="15" t="e">
        <f>8/Q657</f>
        <v>#DIV/0!</v>
      </c>
      <c r="Y657" s="15" t="e">
        <f>S657/10/K657</f>
        <v>#DIV/0!</v>
      </c>
    </row>
    <row r="658" spans="4:25" x14ac:dyDescent="0.25">
      <c r="D658" s="1" t="str">
        <f>IF(B658="","zzz",LEFT(B658,2))</f>
        <v>zzz</v>
      </c>
      <c r="H658" s="1" t="str">
        <f>IF(F658="","",SQRT(F658-1828))</f>
        <v/>
      </c>
      <c r="O658" s="1" t="str">
        <f>IF(M658="Steam",1,IF(M658="Electric",2,IF(M658="Diesel",4,IF(M658="Diesel-Electric",3,""))))</f>
        <v/>
      </c>
      <c r="U658" s="1" t="str">
        <f>IF(M658="Wagon",(SQRT(SQRT(T658/27)))*10,IF(T658="","",SQRT(SQRT(T658/27))))</f>
        <v/>
      </c>
      <c r="V658" s="14" t="str">
        <f>IF(I658="","",(H658*SQRT(I658)*U658-(I658*2)+2)*0.985)</f>
        <v/>
      </c>
      <c r="W658" s="14" t="str">
        <f>IF(M658="Wagon",5*SQRT(H658),IF(M658="","",SQRT(R658*K658*SQRT(T658))/(26)))</f>
        <v/>
      </c>
      <c r="X658" s="15" t="e">
        <f>8/Q658</f>
        <v>#DIV/0!</v>
      </c>
      <c r="Y658" s="15" t="e">
        <f>S658/10/K658</f>
        <v>#DIV/0!</v>
      </c>
    </row>
    <row r="659" spans="4:25" x14ac:dyDescent="0.25">
      <c r="D659" s="1" t="str">
        <f>IF(B659="","zzz",LEFT(B659,2))</f>
        <v>zzz</v>
      </c>
      <c r="H659" s="1" t="str">
        <f>IF(F659="","",SQRT(F659-1828))</f>
        <v/>
      </c>
      <c r="O659" s="1" t="str">
        <f>IF(M659="Steam",1,IF(M659="Electric",2,IF(M659="Diesel",4,IF(M659="Diesel-Electric",3,""))))</f>
        <v/>
      </c>
      <c r="U659" s="1" t="str">
        <f>IF(M659="Wagon",(SQRT(SQRT(T659/27)))*10,IF(T659="","",SQRT(SQRT(T659/27))))</f>
        <v/>
      </c>
      <c r="V659" s="14" t="str">
        <f>IF(I659="","",(H659*SQRT(I659)*U659-(I659*2)+2)*0.985)</f>
        <v/>
      </c>
      <c r="W659" s="14" t="str">
        <f>IF(M659="Wagon",5*SQRT(H659),IF(M659="","",SQRT(R659*K659*SQRT(T659))/(26)))</f>
        <v/>
      </c>
      <c r="X659" s="15" t="e">
        <f>8/Q659</f>
        <v>#DIV/0!</v>
      </c>
      <c r="Y659" s="15" t="e">
        <f>S659/10/K659</f>
        <v>#DIV/0!</v>
      </c>
    </row>
    <row r="660" spans="4:25" x14ac:dyDescent="0.25">
      <c r="D660" s="1" t="str">
        <f>IF(B660="","zzz",LEFT(B660,2))</f>
        <v>zzz</v>
      </c>
      <c r="H660" s="1" t="str">
        <f>IF(F660="","",SQRT(F660-1828))</f>
        <v/>
      </c>
      <c r="O660" s="1" t="str">
        <f>IF(M660="Steam",1,IF(M660="Electric",2,IF(M660="Diesel",4,IF(M660="Diesel-Electric",3,""))))</f>
        <v/>
      </c>
      <c r="U660" s="1" t="str">
        <f>IF(M660="Wagon",(SQRT(SQRT(T660/27)))*10,IF(T660="","",SQRT(SQRT(T660/27))))</f>
        <v/>
      </c>
      <c r="V660" s="14" t="str">
        <f>IF(I660="","",(H660*SQRT(I660)*U660-(I660*2)+2)*0.985)</f>
        <v/>
      </c>
      <c r="W660" s="14" t="str">
        <f>IF(M660="Wagon",5*SQRT(H660),IF(M660="","",SQRT(R660*K660*SQRT(T660))/(26)))</f>
        <v/>
      </c>
      <c r="X660" s="15" t="e">
        <f>8/Q660</f>
        <v>#DIV/0!</v>
      </c>
      <c r="Y660" s="15" t="e">
        <f>S660/10/K660</f>
        <v>#DIV/0!</v>
      </c>
    </row>
    <row r="661" spans="4:25" x14ac:dyDescent="0.25">
      <c r="D661" s="1" t="str">
        <f>IF(B661="","zzz",LEFT(B661,2))</f>
        <v>zzz</v>
      </c>
      <c r="H661" s="1" t="str">
        <f>IF(F661="","",SQRT(F661-1828))</f>
        <v/>
      </c>
      <c r="O661" s="1" t="str">
        <f>IF(M661="Steam",1,IF(M661="Electric",2,IF(M661="Diesel",4,IF(M661="Diesel-Electric",3,""))))</f>
        <v/>
      </c>
      <c r="U661" s="1" t="str">
        <f>IF(M661="Wagon",(SQRT(SQRT(T661/27)))*10,IF(T661="","",SQRT(SQRT(T661/27))))</f>
        <v/>
      </c>
      <c r="V661" s="14" t="str">
        <f>IF(I661="","",(H661*SQRT(I661)*U661-(I661*2)+2)*0.985)</f>
        <v/>
      </c>
      <c r="W661" s="14" t="str">
        <f>IF(M661="Wagon",5*SQRT(H661),IF(M661="","",SQRT(R661*K661*SQRT(T661))/(26)))</f>
        <v/>
      </c>
      <c r="X661" s="15" t="e">
        <f>8/Q661</f>
        <v>#DIV/0!</v>
      </c>
      <c r="Y661" s="15" t="e">
        <f>S661/10/K661</f>
        <v>#DIV/0!</v>
      </c>
    </row>
    <row r="662" spans="4:25" x14ac:dyDescent="0.25">
      <c r="D662" s="1" t="str">
        <f>IF(B662="","zzz",LEFT(B662,2))</f>
        <v>zzz</v>
      </c>
      <c r="H662" s="1" t="str">
        <f>IF(F662="","",SQRT(F662-1828))</f>
        <v/>
      </c>
      <c r="O662" s="1" t="str">
        <f>IF(M662="Steam",1,IF(M662="Electric",2,IF(M662="Diesel",4,IF(M662="Diesel-Electric",3,""))))</f>
        <v/>
      </c>
      <c r="U662" s="1" t="str">
        <f>IF(M662="Wagon",(SQRT(SQRT(T662/27)))*10,IF(T662="","",SQRT(SQRT(T662/27))))</f>
        <v/>
      </c>
      <c r="V662" s="14" t="str">
        <f>IF(I662="","",(H662*SQRT(I662)*U662-(I662*2)+2)*0.985)</f>
        <v/>
      </c>
      <c r="W662" s="14" t="str">
        <f>IF(M662="Wagon",5*SQRT(H662),IF(M662="","",SQRT(R662*K662*SQRT(T662))/(26)))</f>
        <v/>
      </c>
      <c r="X662" s="15" t="e">
        <f>8/Q662</f>
        <v>#DIV/0!</v>
      </c>
      <c r="Y662" s="15" t="e">
        <f>S662/10/K662</f>
        <v>#DIV/0!</v>
      </c>
    </row>
    <row r="663" spans="4:25" x14ac:dyDescent="0.25">
      <c r="D663" s="1" t="str">
        <f>IF(B663="","zzz",LEFT(B663,2))</f>
        <v>zzz</v>
      </c>
      <c r="H663" s="1" t="str">
        <f>IF(F663="","",SQRT(F663-1828))</f>
        <v/>
      </c>
      <c r="O663" s="1" t="str">
        <f>IF(M663="Steam",1,IF(M663="Electric",2,IF(M663="Diesel",4,IF(M663="Diesel-Electric",3,""))))</f>
        <v/>
      </c>
      <c r="U663" s="1" t="str">
        <f>IF(M663="Wagon",(SQRT(SQRT(T663/27)))*10,IF(T663="","",SQRT(SQRT(T663/27))))</f>
        <v/>
      </c>
      <c r="V663" s="14" t="str">
        <f>IF(I663="","",(H663*SQRT(I663)*U663-(I663*2)+2)*0.985)</f>
        <v/>
      </c>
      <c r="W663" s="14" t="str">
        <f>IF(M663="Wagon",5*SQRT(H663),IF(M663="","",SQRT(R663*K663*SQRT(T663))/(26)))</f>
        <v/>
      </c>
      <c r="X663" s="15" t="e">
        <f>8/Q663</f>
        <v>#DIV/0!</v>
      </c>
      <c r="Y663" s="15" t="e">
        <f>S663/10/K663</f>
        <v>#DIV/0!</v>
      </c>
    </row>
    <row r="664" spans="4:25" x14ac:dyDescent="0.25">
      <c r="D664" s="1" t="str">
        <f>IF(B664="","zzz",LEFT(B664,2))</f>
        <v>zzz</v>
      </c>
      <c r="H664" s="1" t="str">
        <f>IF(F664="","",SQRT(F664-1828))</f>
        <v/>
      </c>
      <c r="O664" s="1" t="str">
        <f>IF(M664="Steam",1,IF(M664="Electric",2,IF(M664="Diesel",4,IF(M664="Diesel-Electric",3,""))))</f>
        <v/>
      </c>
      <c r="U664" s="1" t="str">
        <f>IF(M664="Wagon",(SQRT(SQRT(T664/27)))*10,IF(T664="","",SQRT(SQRT(T664/27))))</f>
        <v/>
      </c>
      <c r="V664" s="14" t="str">
        <f>IF(I664="","",(H664*SQRT(I664)*U664-(I664*2)+2)*0.985)</f>
        <v/>
      </c>
      <c r="W664" s="14" t="str">
        <f>IF(M664="Wagon",5*SQRT(H664),IF(M664="","",SQRT(R664*K664*SQRT(T664))/(26)))</f>
        <v/>
      </c>
      <c r="X664" s="15" t="e">
        <f>8/Q664</f>
        <v>#DIV/0!</v>
      </c>
      <c r="Y664" s="15" t="e">
        <f>S664/10/K664</f>
        <v>#DIV/0!</v>
      </c>
    </row>
    <row r="665" spans="4:25" x14ac:dyDescent="0.25">
      <c r="D665" s="1" t="str">
        <f>IF(B665="","zzz",LEFT(B665,2))</f>
        <v>zzz</v>
      </c>
      <c r="H665" s="1" t="str">
        <f>IF(F665="","",SQRT(F665-1828))</f>
        <v/>
      </c>
      <c r="O665" s="1" t="str">
        <f>IF(M665="Steam",1,IF(M665="Electric",2,IF(M665="Diesel",4,IF(M665="Diesel-Electric",3,""))))</f>
        <v/>
      </c>
      <c r="U665" s="1" t="str">
        <f>IF(M665="Wagon",(SQRT(SQRT(T665/27)))*10,IF(T665="","",SQRT(SQRT(T665/27))))</f>
        <v/>
      </c>
      <c r="V665" s="14" t="str">
        <f>IF(I665="","",(H665*SQRT(I665)*U665-(I665*2)+2)*0.985)</f>
        <v/>
      </c>
      <c r="W665" s="14" t="str">
        <f>IF(M665="Wagon",5*SQRT(H665),IF(M665="","",SQRT(R665*K665*SQRT(T665))/(26)))</f>
        <v/>
      </c>
      <c r="X665" s="15" t="e">
        <f>8/Q665</f>
        <v>#DIV/0!</v>
      </c>
      <c r="Y665" s="15" t="e">
        <f>S665/10/K665</f>
        <v>#DIV/0!</v>
      </c>
    </row>
    <row r="666" spans="4:25" x14ac:dyDescent="0.25">
      <c r="D666" s="1" t="str">
        <f>IF(B666="","zzz",LEFT(B666,2))</f>
        <v>zzz</v>
      </c>
      <c r="H666" s="1" t="str">
        <f>IF(F666="","",SQRT(F666-1828))</f>
        <v/>
      </c>
      <c r="O666" s="1" t="str">
        <f>IF(M666="Steam",1,IF(M666="Electric",2,IF(M666="Diesel",4,IF(M666="Diesel-Electric",3,""))))</f>
        <v/>
      </c>
      <c r="U666" s="1" t="str">
        <f>IF(M666="Wagon",(SQRT(SQRT(T666/27)))*10,IF(T666="","",SQRT(SQRT(T666/27))))</f>
        <v/>
      </c>
      <c r="V666" s="14" t="str">
        <f>IF(I666="","",(H666*SQRT(I666)*U666-(I666*2)+2)*0.985)</f>
        <v/>
      </c>
      <c r="W666" s="14" t="str">
        <f>IF(M666="Wagon",5*SQRT(H666),IF(M666="","",SQRT(R666*K666*SQRT(T666))/(26)))</f>
        <v/>
      </c>
      <c r="X666" s="15" t="e">
        <f>8/Q666</f>
        <v>#DIV/0!</v>
      </c>
      <c r="Y666" s="15" t="e">
        <f>S666/10/K666</f>
        <v>#DIV/0!</v>
      </c>
    </row>
    <row r="667" spans="4:25" x14ac:dyDescent="0.25">
      <c r="D667" s="1" t="str">
        <f>IF(B667="","zzz",LEFT(B667,2))</f>
        <v>zzz</v>
      </c>
      <c r="H667" s="1" t="str">
        <f>IF(F667="","",SQRT(F667-1828))</f>
        <v/>
      </c>
      <c r="O667" s="1" t="str">
        <f>IF(M667="Steam",1,IF(M667="Electric",2,IF(M667="Diesel",4,IF(M667="Diesel-Electric",3,""))))</f>
        <v/>
      </c>
      <c r="U667" s="1" t="str">
        <f>IF(M667="Wagon",(SQRT(SQRT(T667/27)))*10,IF(T667="","",SQRT(SQRT(T667/27))))</f>
        <v/>
      </c>
      <c r="V667" s="14" t="str">
        <f>IF(I667="","",(H667*SQRT(I667)*U667-(I667*2)+2)*0.985)</f>
        <v/>
      </c>
      <c r="W667" s="14" t="str">
        <f>IF(M667="Wagon",5*SQRT(H667),IF(M667="","",SQRT(R667*K667*SQRT(T667))/(26)))</f>
        <v/>
      </c>
      <c r="X667" s="15" t="e">
        <f>8/Q667</f>
        <v>#DIV/0!</v>
      </c>
      <c r="Y667" s="15" t="e">
        <f>S667/10/K667</f>
        <v>#DIV/0!</v>
      </c>
    </row>
    <row r="668" spans="4:25" x14ac:dyDescent="0.25">
      <c r="D668" s="1" t="str">
        <f>IF(B668="","zzz",LEFT(B668,2))</f>
        <v>zzz</v>
      </c>
      <c r="H668" s="1" t="str">
        <f>IF(F668="","",SQRT(F668-1828))</f>
        <v/>
      </c>
      <c r="O668" s="1" t="str">
        <f>IF(M668="Steam",1,IF(M668="Electric",2,IF(M668="Diesel",4,IF(M668="Diesel-Electric",3,""))))</f>
        <v/>
      </c>
      <c r="U668" s="1" t="str">
        <f>IF(M668="Wagon",(SQRT(SQRT(T668/27)))*10,IF(T668="","",SQRT(SQRT(T668/27))))</f>
        <v/>
      </c>
      <c r="V668" s="14" t="str">
        <f>IF(I668="","",(H668*SQRT(I668)*U668-(I668*2)+2)*0.985)</f>
        <v/>
      </c>
      <c r="W668" s="14" t="str">
        <f>IF(M668="Wagon",5*SQRT(H668),IF(M668="","",SQRT(R668*K668*SQRT(T668))/(26)))</f>
        <v/>
      </c>
      <c r="X668" s="15" t="e">
        <f>8/Q668</f>
        <v>#DIV/0!</v>
      </c>
      <c r="Y668" s="15" t="e">
        <f>S668/10/K668</f>
        <v>#DIV/0!</v>
      </c>
    </row>
    <row r="669" spans="4:25" x14ac:dyDescent="0.25">
      <c r="D669" s="1" t="str">
        <f>IF(B669="","zzz",LEFT(B669,2))</f>
        <v>zzz</v>
      </c>
      <c r="H669" s="1" t="str">
        <f>IF(F669="","",SQRT(F669-1828))</f>
        <v/>
      </c>
      <c r="O669" s="1" t="str">
        <f>IF(M669="Steam",1,IF(M669="Electric",2,IF(M669="Diesel",4,IF(M669="Diesel-Electric",3,""))))</f>
        <v/>
      </c>
      <c r="U669" s="1" t="str">
        <f>IF(M669="Wagon",(SQRT(SQRT(T669/27)))*10,IF(T669="","",SQRT(SQRT(T669/27))))</f>
        <v/>
      </c>
      <c r="V669" s="14" t="str">
        <f>IF(I669="","",(H669*SQRT(I669)*U669-(I669*2)+2)*0.985)</f>
        <v/>
      </c>
      <c r="W669" s="14" t="str">
        <f>IF(M669="Wagon",5*SQRT(H669),IF(M669="","",SQRT(R669*K669*SQRT(T669))/(26)))</f>
        <v/>
      </c>
      <c r="X669" s="15" t="e">
        <f>8/Q669</f>
        <v>#DIV/0!</v>
      </c>
      <c r="Y669" s="15" t="e">
        <f>S669/10/K669</f>
        <v>#DIV/0!</v>
      </c>
    </row>
    <row r="670" spans="4:25" x14ac:dyDescent="0.25">
      <c r="D670" s="1" t="str">
        <f>IF(B670="","zzz",LEFT(B670,2))</f>
        <v>zzz</v>
      </c>
      <c r="H670" s="1" t="str">
        <f>IF(F670="","",SQRT(F670-1828))</f>
        <v/>
      </c>
      <c r="O670" s="1" t="str">
        <f>IF(M670="Steam",1,IF(M670="Electric",2,IF(M670="Diesel",4,IF(M670="Diesel-Electric",3,""))))</f>
        <v/>
      </c>
      <c r="U670" s="1" t="str">
        <f>IF(M670="Wagon",(SQRT(SQRT(T670/27)))*10,IF(T670="","",SQRT(SQRT(T670/27))))</f>
        <v/>
      </c>
      <c r="V670" s="14" t="str">
        <f>IF(I670="","",(H670*SQRT(I670)*U670-(I670*2)+2)*0.985)</f>
        <v/>
      </c>
      <c r="W670" s="14" t="str">
        <f>IF(M670="Wagon",5*SQRT(H670),IF(M670="","",SQRT(R670*K670*SQRT(T670))/(26)))</f>
        <v/>
      </c>
      <c r="X670" s="15" t="e">
        <f>8/Q670</f>
        <v>#DIV/0!</v>
      </c>
      <c r="Y670" s="15" t="e">
        <f>S670/10/K670</f>
        <v>#DIV/0!</v>
      </c>
    </row>
    <row r="671" spans="4:25" x14ac:dyDescent="0.25">
      <c r="D671" s="1" t="str">
        <f>IF(B671="","zzz",LEFT(B671,2))</f>
        <v>zzz</v>
      </c>
      <c r="H671" s="1" t="str">
        <f>IF(F671="","",SQRT(F671-1828))</f>
        <v/>
      </c>
      <c r="O671" s="1" t="str">
        <f>IF(M671="Steam",1,IF(M671="Electric",2,IF(M671="Diesel",4,IF(M671="Diesel-Electric",3,""))))</f>
        <v/>
      </c>
      <c r="U671" s="1" t="str">
        <f>IF(M671="Wagon",(SQRT(SQRT(T671/27)))*10,IF(T671="","",SQRT(SQRT(T671/27))))</f>
        <v/>
      </c>
      <c r="V671" s="14" t="str">
        <f>IF(I671="","",(H671*SQRT(I671)*U671-(I671*2)+2)*0.985)</f>
        <v/>
      </c>
      <c r="W671" s="14" t="str">
        <f>IF(M671="Wagon",5*SQRT(H671),IF(M671="","",SQRT(R671*K671*SQRT(T671))/(26)))</f>
        <v/>
      </c>
      <c r="X671" s="15" t="e">
        <f>8/Q671</f>
        <v>#DIV/0!</v>
      </c>
      <c r="Y671" s="15" t="e">
        <f>S671/10/K671</f>
        <v>#DIV/0!</v>
      </c>
    </row>
    <row r="672" spans="4:25" x14ac:dyDescent="0.25">
      <c r="D672" s="1" t="str">
        <f>IF(B672="","zzz",LEFT(B672,2))</f>
        <v>zzz</v>
      </c>
      <c r="H672" s="1" t="str">
        <f>IF(F672="","",SQRT(F672-1828))</f>
        <v/>
      </c>
      <c r="O672" s="1" t="str">
        <f>IF(M672="Steam",1,IF(M672="Electric",2,IF(M672="Diesel",4,IF(M672="Diesel-Electric",3,""))))</f>
        <v/>
      </c>
      <c r="U672" s="1" t="str">
        <f>IF(M672="Wagon",(SQRT(SQRT(T672/27)))*10,IF(T672="","",SQRT(SQRT(T672/27))))</f>
        <v/>
      </c>
      <c r="V672" s="14" t="str">
        <f>IF(I672="","",(H672*SQRT(I672)*U672-(I672*2)+2)*0.985)</f>
        <v/>
      </c>
      <c r="W672" s="14" t="str">
        <f>IF(M672="Wagon",5*SQRT(H672),IF(M672="","",SQRT(R672*K672*SQRT(T672))/(26)))</f>
        <v/>
      </c>
      <c r="X672" s="15" t="e">
        <f>8/Q672</f>
        <v>#DIV/0!</v>
      </c>
      <c r="Y672" s="15" t="e">
        <f>S672/10/K672</f>
        <v>#DIV/0!</v>
      </c>
    </row>
    <row r="673" spans="4:25" x14ac:dyDescent="0.25">
      <c r="D673" s="1" t="str">
        <f>IF(B673="","zzz",LEFT(B673,2))</f>
        <v>zzz</v>
      </c>
      <c r="H673" s="1" t="str">
        <f>IF(F673="","",SQRT(F673-1828))</f>
        <v/>
      </c>
      <c r="O673" s="1" t="str">
        <f>IF(M673="Steam",1,IF(M673="Electric",2,IF(M673="Diesel",4,IF(M673="Diesel-Electric",3,""))))</f>
        <v/>
      </c>
      <c r="U673" s="1" t="str">
        <f>IF(M673="Wagon",(SQRT(SQRT(T673/27)))*10,IF(T673="","",SQRT(SQRT(T673/27))))</f>
        <v/>
      </c>
      <c r="V673" s="14" t="str">
        <f>IF(I673="","",(H673*SQRT(I673)*U673-(I673*2)+2)*0.985)</f>
        <v/>
      </c>
      <c r="W673" s="14" t="str">
        <f>IF(M673="Wagon",5*SQRT(H673),IF(M673="","",SQRT(R673*K673*SQRT(T673))/(26)))</f>
        <v/>
      </c>
      <c r="X673" s="15" t="e">
        <f>8/Q673</f>
        <v>#DIV/0!</v>
      </c>
      <c r="Y673" s="15" t="e">
        <f>S673/10/K673</f>
        <v>#DIV/0!</v>
      </c>
    </row>
    <row r="674" spans="4:25" x14ac:dyDescent="0.25">
      <c r="D674" s="1" t="str">
        <f>IF(B674="","zzz",LEFT(B674,2))</f>
        <v>zzz</v>
      </c>
      <c r="H674" s="1" t="str">
        <f>IF(F674="","",SQRT(F674-1828))</f>
        <v/>
      </c>
      <c r="O674" s="1" t="str">
        <f>IF(M674="Steam",1,IF(M674="Electric",2,IF(M674="Diesel",4,IF(M674="Diesel-Electric",3,""))))</f>
        <v/>
      </c>
      <c r="U674" s="1" t="str">
        <f>IF(M674="Wagon",(SQRT(SQRT(T674/27)))*10,IF(T674="","",SQRT(SQRT(T674/27))))</f>
        <v/>
      </c>
      <c r="V674" s="14" t="str">
        <f>IF(I674="","",(H674*SQRT(I674)*U674-(I674*2)+2)*0.985)</f>
        <v/>
      </c>
      <c r="W674" s="14" t="str">
        <f>IF(M674="Wagon",5*SQRT(H674),IF(M674="","",SQRT(R674*K674*SQRT(T674))/(26)))</f>
        <v/>
      </c>
      <c r="X674" s="15" t="e">
        <f>8/Q674</f>
        <v>#DIV/0!</v>
      </c>
      <c r="Y674" s="15" t="e">
        <f>S674/10/K674</f>
        <v>#DIV/0!</v>
      </c>
    </row>
    <row r="675" spans="4:25" x14ac:dyDescent="0.25">
      <c r="D675" s="1" t="str">
        <f>IF(B675="","zzz",LEFT(B675,2))</f>
        <v>zzz</v>
      </c>
      <c r="H675" s="1" t="str">
        <f>IF(F675="","",SQRT(F675-1828))</f>
        <v/>
      </c>
      <c r="O675" s="1" t="str">
        <f>IF(M675="Steam",1,IF(M675="Electric",2,IF(M675="Diesel",4,IF(M675="Diesel-Electric",3,""))))</f>
        <v/>
      </c>
      <c r="U675" s="1" t="str">
        <f>IF(M675="Wagon",(SQRT(SQRT(T675/27)))*10,IF(T675="","",SQRT(SQRT(T675/27))))</f>
        <v/>
      </c>
      <c r="V675" s="14" t="str">
        <f>IF(I675="","",(H675*SQRT(I675)*U675-(I675*2)+2)*0.985)</f>
        <v/>
      </c>
      <c r="W675" s="14" t="str">
        <f>IF(M675="Wagon",5*SQRT(H675),IF(M675="","",SQRT(R675*K675*SQRT(T675))/(26)))</f>
        <v/>
      </c>
      <c r="X675" s="15" t="e">
        <f>8/Q675</f>
        <v>#DIV/0!</v>
      </c>
      <c r="Y675" s="15" t="e">
        <f>S675/10/K675</f>
        <v>#DIV/0!</v>
      </c>
    </row>
    <row r="676" spans="4:25" x14ac:dyDescent="0.25">
      <c r="D676" s="1" t="str">
        <f>IF(B676="","zzz",LEFT(B676,2))</f>
        <v>zzz</v>
      </c>
      <c r="H676" s="1" t="str">
        <f>IF(F676="","",SQRT(F676-1828))</f>
        <v/>
      </c>
      <c r="O676" s="1" t="str">
        <f>IF(M676="Steam",1,IF(M676="Electric",2,IF(M676="Diesel",4,IF(M676="Diesel-Electric",3,""))))</f>
        <v/>
      </c>
      <c r="U676" s="1" t="str">
        <f>IF(M676="Wagon",(SQRT(SQRT(T676/27)))*10,IF(T676="","",SQRT(SQRT(T676/27))))</f>
        <v/>
      </c>
      <c r="V676" s="14" t="str">
        <f>IF(I676="","",(H676*SQRT(I676)*U676-(I676*2)+2)*0.985)</f>
        <v/>
      </c>
      <c r="W676" s="14" t="str">
        <f>IF(M676="Wagon",5*SQRT(H676),IF(M676="","",SQRT(R676*K676*SQRT(T676))/(26)))</f>
        <v/>
      </c>
      <c r="X676" s="15" t="e">
        <f>8/Q676</f>
        <v>#DIV/0!</v>
      </c>
      <c r="Y676" s="15" t="e">
        <f>S676/10/K676</f>
        <v>#DIV/0!</v>
      </c>
    </row>
    <row r="677" spans="4:25" x14ac:dyDescent="0.25">
      <c r="D677" s="1" t="str">
        <f>IF(B677="","zzz",LEFT(B677,2))</f>
        <v>zzz</v>
      </c>
      <c r="H677" s="1" t="str">
        <f>IF(F677="","",SQRT(F677-1828))</f>
        <v/>
      </c>
      <c r="O677" s="1" t="str">
        <f>IF(M677="Steam",1,IF(M677="Electric",2,IF(M677="Diesel",4,IF(M677="Diesel-Electric",3,""))))</f>
        <v/>
      </c>
      <c r="U677" s="1" t="str">
        <f>IF(M677="Wagon",(SQRT(SQRT(T677/27)))*10,IF(T677="","",SQRT(SQRT(T677/27))))</f>
        <v/>
      </c>
      <c r="V677" s="14" t="str">
        <f>IF(I677="","",(H677*SQRT(I677)*U677-(I677*2)+2)*0.985)</f>
        <v/>
      </c>
      <c r="W677" s="14" t="str">
        <f>IF(M677="Wagon",5*SQRT(H677),IF(M677="","",SQRT(R677*K677*SQRT(T677))/(26)))</f>
        <v/>
      </c>
      <c r="X677" s="15" t="e">
        <f>8/Q677</f>
        <v>#DIV/0!</v>
      </c>
      <c r="Y677" s="15" t="e">
        <f>S677/10/K677</f>
        <v>#DIV/0!</v>
      </c>
    </row>
    <row r="678" spans="4:25" x14ac:dyDescent="0.25">
      <c r="D678" s="1" t="str">
        <f>IF(B678="","zzz",LEFT(B678,2))</f>
        <v>zzz</v>
      </c>
      <c r="H678" s="1" t="str">
        <f>IF(F678="","",SQRT(F678-1828))</f>
        <v/>
      </c>
      <c r="O678" s="1" t="str">
        <f>IF(M678="Steam",1,IF(M678="Electric",2,IF(M678="Diesel",4,IF(M678="Diesel-Electric",3,""))))</f>
        <v/>
      </c>
      <c r="U678" s="1" t="str">
        <f>IF(M678="Wagon",(SQRT(SQRT(T678/27)))*10,IF(T678="","",SQRT(SQRT(T678/27))))</f>
        <v/>
      </c>
      <c r="V678" s="14" t="str">
        <f>IF(I678="","",(H678*SQRT(I678)*U678-(I678*2)+2)*0.985)</f>
        <v/>
      </c>
      <c r="W678" s="14" t="str">
        <f>IF(M678="Wagon",5*SQRT(H678),IF(M678="","",SQRT(R678*K678*SQRT(T678))/(26)))</f>
        <v/>
      </c>
      <c r="X678" s="15" t="e">
        <f>8/Q678</f>
        <v>#DIV/0!</v>
      </c>
      <c r="Y678" s="15" t="e">
        <f>S678/10/K678</f>
        <v>#DIV/0!</v>
      </c>
    </row>
    <row r="679" spans="4:25" x14ac:dyDescent="0.25">
      <c r="D679" s="1" t="str">
        <f>IF(B679="","zzz",LEFT(B679,2))</f>
        <v>zzz</v>
      </c>
      <c r="H679" s="1" t="str">
        <f>IF(F679="","",SQRT(F679-1828))</f>
        <v/>
      </c>
      <c r="O679" s="1" t="str">
        <f>IF(M679="Steam",1,IF(M679="Electric",2,IF(M679="Diesel",4,IF(M679="Diesel-Electric",3,""))))</f>
        <v/>
      </c>
      <c r="U679" s="1" t="str">
        <f>IF(M679="Wagon",(SQRT(SQRT(T679/27)))*10,IF(T679="","",SQRT(SQRT(T679/27))))</f>
        <v/>
      </c>
      <c r="V679" s="14" t="str">
        <f>IF(I679="","",(H679*SQRT(I679)*U679-(I679*2)+2)*0.985)</f>
        <v/>
      </c>
      <c r="W679" s="14" t="str">
        <f>IF(M679="Wagon",5*SQRT(H679),IF(M679="","",SQRT(R679*K679*SQRT(T679))/(26)))</f>
        <v/>
      </c>
      <c r="X679" s="15" t="e">
        <f>8/Q679</f>
        <v>#DIV/0!</v>
      </c>
      <c r="Y679" s="15" t="e">
        <f>S679/10/K679</f>
        <v>#DIV/0!</v>
      </c>
    </row>
    <row r="680" spans="4:25" x14ac:dyDescent="0.25">
      <c r="D680" s="1" t="str">
        <f>IF(B680="","zzz",LEFT(B680,2))</f>
        <v>zzz</v>
      </c>
      <c r="H680" s="1" t="str">
        <f>IF(F680="","",SQRT(F680-1828))</f>
        <v/>
      </c>
      <c r="O680" s="1" t="str">
        <f>IF(M680="Steam",1,IF(M680="Electric",2,IF(M680="Diesel",4,IF(M680="Diesel-Electric",3,""))))</f>
        <v/>
      </c>
      <c r="U680" s="1" t="str">
        <f>IF(M680="Wagon",(SQRT(SQRT(T680/27)))*10,IF(T680="","",SQRT(SQRT(T680/27))))</f>
        <v/>
      </c>
      <c r="V680" s="14" t="str">
        <f>IF(I680="","",(H680*SQRT(I680)*U680-(I680*2)+2)*0.985)</f>
        <v/>
      </c>
      <c r="W680" s="14" t="str">
        <f>IF(M680="Wagon",5*SQRT(H680),IF(M680="","",SQRT(R680*K680*SQRT(T680))/(26)))</f>
        <v/>
      </c>
      <c r="X680" s="15" t="e">
        <f>8/Q680</f>
        <v>#DIV/0!</v>
      </c>
      <c r="Y680" s="15" t="e">
        <f>S680/10/K680</f>
        <v>#DIV/0!</v>
      </c>
    </row>
    <row r="681" spans="4:25" x14ac:dyDescent="0.25">
      <c r="D681" s="1" t="str">
        <f>IF(B681="","zzz",LEFT(B681,2))</f>
        <v>zzz</v>
      </c>
      <c r="H681" s="1" t="str">
        <f>IF(F681="","",SQRT(F681-1828))</f>
        <v/>
      </c>
      <c r="O681" s="1" t="str">
        <f>IF(M681="Steam",1,IF(M681="Electric",2,IF(M681="Diesel",4,IF(M681="Diesel-Electric",3,""))))</f>
        <v/>
      </c>
      <c r="U681" s="1" t="str">
        <f>IF(M681="Wagon",(SQRT(SQRT(T681/27)))*10,IF(T681="","",SQRT(SQRT(T681/27))))</f>
        <v/>
      </c>
      <c r="V681" s="14" t="str">
        <f>IF(I681="","",(H681*SQRT(I681)*U681-(I681*2)+2)*0.985)</f>
        <v/>
      </c>
      <c r="W681" s="14" t="str">
        <f>IF(M681="Wagon",5*SQRT(H681),IF(M681="","",SQRT(R681*K681*SQRT(T681))/(26)))</f>
        <v/>
      </c>
      <c r="X681" s="15" t="e">
        <f>8/Q681</f>
        <v>#DIV/0!</v>
      </c>
      <c r="Y681" s="15" t="e">
        <f>S681/10/K681</f>
        <v>#DIV/0!</v>
      </c>
    </row>
    <row r="682" spans="4:25" x14ac:dyDescent="0.25">
      <c r="D682" s="1" t="str">
        <f>IF(B682="","zzz",LEFT(B682,2))</f>
        <v>zzz</v>
      </c>
      <c r="H682" s="1" t="str">
        <f>IF(F682="","",SQRT(F682-1828))</f>
        <v/>
      </c>
      <c r="O682" s="1" t="str">
        <f>IF(M682="Steam",1,IF(M682="Electric",2,IF(M682="Diesel",4,IF(M682="Diesel-Electric",3,""))))</f>
        <v/>
      </c>
      <c r="U682" s="1" t="str">
        <f>IF(M682="Wagon",(SQRT(SQRT(T682/27)))*10,IF(T682="","",SQRT(SQRT(T682/27))))</f>
        <v/>
      </c>
      <c r="V682" s="14" t="str">
        <f>IF(I682="","",(H682*SQRT(I682)*U682-(I682*2)+2)*0.985)</f>
        <v/>
      </c>
      <c r="W682" s="14" t="str">
        <f>IF(M682="Wagon",5*SQRT(H682),IF(M682="","",SQRT(R682*K682*SQRT(T682))/(26)))</f>
        <v/>
      </c>
      <c r="X682" s="15" t="e">
        <f>8/Q682</f>
        <v>#DIV/0!</v>
      </c>
      <c r="Y682" s="15" t="e">
        <f>S682/10/K682</f>
        <v>#DIV/0!</v>
      </c>
    </row>
    <row r="683" spans="4:25" x14ac:dyDescent="0.25">
      <c r="D683" s="1" t="str">
        <f>IF(B683="","zzz",LEFT(B683,2))</f>
        <v>zzz</v>
      </c>
      <c r="H683" s="1" t="str">
        <f>IF(F683="","",SQRT(F683-1828))</f>
        <v/>
      </c>
      <c r="O683" s="1" t="str">
        <f>IF(M683="Steam",1,IF(M683="Electric",2,IF(M683="Diesel",4,IF(M683="Diesel-Electric",3,""))))</f>
        <v/>
      </c>
      <c r="U683" s="1" t="str">
        <f>IF(M683="Wagon",(SQRT(SQRT(T683/27)))*10,IF(T683="","",SQRT(SQRT(T683/27))))</f>
        <v/>
      </c>
      <c r="V683" s="14" t="str">
        <f>IF(I683="","",(H683*SQRT(I683)*U683-(I683*2)+2)*0.985)</f>
        <v/>
      </c>
      <c r="W683" s="14" t="str">
        <f>IF(M683="Wagon",5*SQRT(H683),IF(M683="","",SQRT(R683*K683*SQRT(T683))/(26)))</f>
        <v/>
      </c>
      <c r="X683" s="15" t="e">
        <f>8/Q683</f>
        <v>#DIV/0!</v>
      </c>
      <c r="Y683" s="15" t="e">
        <f>S683/10/K683</f>
        <v>#DIV/0!</v>
      </c>
    </row>
    <row r="684" spans="4:25" x14ac:dyDescent="0.25">
      <c r="D684" s="1" t="str">
        <f>IF(B684="","zzz",LEFT(B684,2))</f>
        <v>zzz</v>
      </c>
      <c r="H684" s="1" t="str">
        <f>IF(F684="","",SQRT(F684-1828))</f>
        <v/>
      </c>
      <c r="O684" s="1" t="str">
        <f>IF(M684="Steam",1,IF(M684="Electric",2,IF(M684="Diesel",4,IF(M684="Diesel-Electric",3,""))))</f>
        <v/>
      </c>
      <c r="U684" s="1" t="str">
        <f>IF(M684="Wagon",(SQRT(SQRT(T684/27)))*10,IF(T684="","",SQRT(SQRT(T684/27))))</f>
        <v/>
      </c>
      <c r="V684" s="14" t="str">
        <f>IF(I684="","",(H684*SQRT(I684)*U684-(I684*2)+2)*0.985)</f>
        <v/>
      </c>
      <c r="W684" s="14" t="str">
        <f>IF(M684="Wagon",5*SQRT(H684),IF(M684="","",SQRT(R684*K684*SQRT(T684))/(26)))</f>
        <v/>
      </c>
      <c r="X684" s="15" t="e">
        <f>8/Q684</f>
        <v>#DIV/0!</v>
      </c>
      <c r="Y684" s="15" t="e">
        <f>S684/10/K684</f>
        <v>#DIV/0!</v>
      </c>
    </row>
    <row r="685" spans="4:25" x14ac:dyDescent="0.25">
      <c r="D685" s="1" t="str">
        <f>IF(B685="","zzz",LEFT(B685,2))</f>
        <v>zzz</v>
      </c>
      <c r="H685" s="1" t="str">
        <f>IF(F685="","",SQRT(F685-1828))</f>
        <v/>
      </c>
      <c r="O685" s="1" t="str">
        <f>IF(M685="Steam",1,IF(M685="Electric",2,IF(M685="Diesel",4,IF(M685="Diesel-Electric",3,""))))</f>
        <v/>
      </c>
      <c r="U685" s="1" t="str">
        <f>IF(M685="Wagon",(SQRT(SQRT(T685/27)))*10,IF(T685="","",SQRT(SQRT(T685/27))))</f>
        <v/>
      </c>
      <c r="V685" s="14" t="str">
        <f>IF(I685="","",(H685*SQRT(I685)*U685-(I685*2)+2)*0.985)</f>
        <v/>
      </c>
      <c r="W685" s="14" t="str">
        <f>IF(M685="Wagon",5*SQRT(H685),IF(M685="","",SQRT(R685*K685*SQRT(T685))/(26)))</f>
        <v/>
      </c>
      <c r="X685" s="15" t="e">
        <f>8/Q685</f>
        <v>#DIV/0!</v>
      </c>
      <c r="Y685" s="15" t="e">
        <f>S685/10/K685</f>
        <v>#DIV/0!</v>
      </c>
    </row>
    <row r="686" spans="4:25" x14ac:dyDescent="0.25">
      <c r="D686" s="1" t="str">
        <f>IF(B686="","zzz",LEFT(B686,2))</f>
        <v>zzz</v>
      </c>
      <c r="H686" s="1" t="str">
        <f>IF(F686="","",SQRT(F686-1828))</f>
        <v/>
      </c>
      <c r="O686" s="1" t="str">
        <f>IF(M686="Steam",1,IF(M686="Electric",2,IF(M686="Diesel",4,IF(M686="Diesel-Electric",3,""))))</f>
        <v/>
      </c>
      <c r="U686" s="1" t="str">
        <f>IF(M686="Wagon",(SQRT(SQRT(T686/27)))*10,IF(T686="","",SQRT(SQRT(T686/27))))</f>
        <v/>
      </c>
      <c r="V686" s="14" t="str">
        <f>IF(I686="","",(H686*SQRT(I686)*U686-(I686*2)+2)*0.985)</f>
        <v/>
      </c>
      <c r="W686" s="14" t="str">
        <f>IF(M686="Wagon",5*SQRT(H686),IF(M686="","",SQRT(R686*K686*SQRT(T686))/(26)))</f>
        <v/>
      </c>
      <c r="X686" s="15" t="e">
        <f>8/Q686</f>
        <v>#DIV/0!</v>
      </c>
      <c r="Y686" s="15" t="e">
        <f>S686/10/K686</f>
        <v>#DIV/0!</v>
      </c>
    </row>
    <row r="687" spans="4:25" x14ac:dyDescent="0.25">
      <c r="D687" s="1" t="str">
        <f>IF(B687="","zzz",LEFT(B687,2))</f>
        <v>zzz</v>
      </c>
      <c r="H687" s="1" t="str">
        <f>IF(F687="","",SQRT(F687-1828))</f>
        <v/>
      </c>
      <c r="O687" s="1" t="str">
        <f>IF(M687="Steam",1,IF(M687="Electric",2,IF(M687="Diesel",4,IF(M687="Diesel-Electric",3,""))))</f>
        <v/>
      </c>
      <c r="U687" s="1" t="str">
        <f>IF(M687="Wagon",(SQRT(SQRT(T687/27)))*10,IF(T687="","",SQRT(SQRT(T687/27))))</f>
        <v/>
      </c>
      <c r="V687" s="14" t="str">
        <f>IF(I687="","",(H687*SQRT(I687)*U687-(I687*2)+2)*0.985)</f>
        <v/>
      </c>
      <c r="W687" s="14" t="str">
        <f>IF(M687="Wagon",5*SQRT(H687),IF(M687="","",SQRT(R687*K687*SQRT(T687))/(26)))</f>
        <v/>
      </c>
      <c r="X687" s="15" t="e">
        <f>8/Q687</f>
        <v>#DIV/0!</v>
      </c>
      <c r="Y687" s="15" t="e">
        <f>S687/10/K687</f>
        <v>#DIV/0!</v>
      </c>
    </row>
    <row r="688" spans="4:25" x14ac:dyDescent="0.25">
      <c r="D688" s="1" t="str">
        <f>IF(B688="","zzz",LEFT(B688,2))</f>
        <v>zzz</v>
      </c>
      <c r="H688" s="1" t="str">
        <f>IF(F688="","",SQRT(F688-1828))</f>
        <v/>
      </c>
      <c r="O688" s="1" t="str">
        <f>IF(M688="Steam",1,IF(M688="Electric",2,IF(M688="Diesel",4,IF(M688="Diesel-Electric",3,""))))</f>
        <v/>
      </c>
      <c r="U688" s="1" t="str">
        <f>IF(M688="Wagon",(SQRT(SQRT(T688/27)))*10,IF(T688="","",SQRT(SQRT(T688/27))))</f>
        <v/>
      </c>
      <c r="V688" s="14" t="str">
        <f>IF(I688="","",(H688*SQRT(I688)*U688-(I688*2)+2)*0.985)</f>
        <v/>
      </c>
      <c r="W688" s="14" t="str">
        <f>IF(M688="Wagon",5*SQRT(H688),IF(M688="","",SQRT(R688*K688*SQRT(T688))/(26)))</f>
        <v/>
      </c>
      <c r="X688" s="15" t="e">
        <f>8/Q688</f>
        <v>#DIV/0!</v>
      </c>
      <c r="Y688" s="15" t="e">
        <f>S688/10/K688</f>
        <v>#DIV/0!</v>
      </c>
    </row>
    <row r="689" spans="4:25" x14ac:dyDescent="0.25">
      <c r="D689" s="1" t="str">
        <f>IF(B689="","zzz",LEFT(B689,2))</f>
        <v>zzz</v>
      </c>
      <c r="H689" s="1" t="str">
        <f>IF(F689="","",SQRT(F689-1828))</f>
        <v/>
      </c>
      <c r="O689" s="1" t="str">
        <f>IF(M689="Steam",1,IF(M689="Electric",2,IF(M689="Diesel",4,IF(M689="Diesel-Electric",3,""))))</f>
        <v/>
      </c>
      <c r="U689" s="1" t="str">
        <f>IF(M689="Wagon",(SQRT(SQRT(T689/27)))*10,IF(T689="","",SQRT(SQRT(T689/27))))</f>
        <v/>
      </c>
      <c r="V689" s="14" t="str">
        <f>IF(I689="","",(H689*SQRT(I689)*U689-(I689*2)+2)*0.985)</f>
        <v/>
      </c>
      <c r="W689" s="14" t="str">
        <f>IF(M689="Wagon",5*SQRT(H689),IF(M689="","",SQRT(R689*K689*SQRT(T689))/(26)))</f>
        <v/>
      </c>
      <c r="X689" s="15" t="e">
        <f>8/Q689</f>
        <v>#DIV/0!</v>
      </c>
      <c r="Y689" s="15" t="e">
        <f>S689/10/K689</f>
        <v>#DIV/0!</v>
      </c>
    </row>
    <row r="690" spans="4:25" x14ac:dyDescent="0.25">
      <c r="D690" s="1" t="str">
        <f>IF(B690="","zzz",LEFT(B690,2))</f>
        <v>zzz</v>
      </c>
      <c r="H690" s="1" t="str">
        <f>IF(F690="","",SQRT(F690-1828))</f>
        <v/>
      </c>
      <c r="O690" s="1" t="str">
        <f>IF(M690="Steam",1,IF(M690="Electric",2,IF(M690="Diesel",4,IF(M690="Diesel-Electric",3,""))))</f>
        <v/>
      </c>
      <c r="U690" s="1" t="str">
        <f>IF(M690="Wagon",(SQRT(SQRT(T690/27)))*10,IF(T690="","",SQRT(SQRT(T690/27))))</f>
        <v/>
      </c>
      <c r="V690" s="14" t="str">
        <f>IF(I690="","",(H690*SQRT(I690)*U690-(I690*2)+2)*0.985)</f>
        <v/>
      </c>
      <c r="W690" s="14" t="str">
        <f>IF(M690="Wagon",5*SQRT(H690),IF(M690="","",SQRT(R690*K690*SQRT(T690))/(26)))</f>
        <v/>
      </c>
      <c r="X690" s="15" t="e">
        <f>8/Q690</f>
        <v>#DIV/0!</v>
      </c>
      <c r="Y690" s="15" t="e">
        <f>S690/10/K690</f>
        <v>#DIV/0!</v>
      </c>
    </row>
    <row r="691" spans="4:25" x14ac:dyDescent="0.25">
      <c r="D691" s="1" t="str">
        <f>IF(B691="","zzz",LEFT(B691,2))</f>
        <v>zzz</v>
      </c>
      <c r="H691" s="1" t="str">
        <f>IF(F691="","",SQRT(F691-1828))</f>
        <v/>
      </c>
      <c r="O691" s="1" t="str">
        <f>IF(M691="Steam",1,IF(M691="Electric",2,IF(M691="Diesel",4,IF(M691="Diesel-Electric",3,""))))</f>
        <v/>
      </c>
      <c r="U691" s="1" t="str">
        <f>IF(M691="Wagon",(SQRT(SQRT(T691/27)))*10,IF(T691="","",SQRT(SQRT(T691/27))))</f>
        <v/>
      </c>
      <c r="V691" s="14" t="str">
        <f>IF(I691="","",(H691*SQRT(I691)*U691-(I691*2)+2)*0.985)</f>
        <v/>
      </c>
      <c r="W691" s="14" t="str">
        <f>IF(M691="Wagon",5*SQRT(H691),IF(M691="","",SQRT(R691*K691*SQRT(T691))/(26)))</f>
        <v/>
      </c>
      <c r="X691" s="15" t="e">
        <f>8/Q691</f>
        <v>#DIV/0!</v>
      </c>
      <c r="Y691" s="15" t="e">
        <f>S691/10/K691</f>
        <v>#DIV/0!</v>
      </c>
    </row>
    <row r="692" spans="4:25" x14ac:dyDescent="0.25">
      <c r="D692" s="1" t="str">
        <f>IF(B692="","zzz",LEFT(B692,2))</f>
        <v>zzz</v>
      </c>
      <c r="H692" s="1" t="str">
        <f>IF(F692="","",SQRT(F692-1828))</f>
        <v/>
      </c>
      <c r="O692" s="1" t="str">
        <f>IF(M692="Steam",1,IF(M692="Electric",2,IF(M692="Diesel",4,IF(M692="Diesel-Electric",3,""))))</f>
        <v/>
      </c>
      <c r="U692" s="1" t="str">
        <f>IF(M692="Wagon",(SQRT(SQRT(T692/27)))*10,IF(T692="","",SQRT(SQRT(T692/27))))</f>
        <v/>
      </c>
      <c r="V692" s="14" t="str">
        <f>IF(I692="","",(H692*SQRT(I692)*U692-(I692*2)+2)*0.985)</f>
        <v/>
      </c>
      <c r="W692" s="14" t="str">
        <f>IF(M692="Wagon",5*SQRT(H692),IF(M692="","",SQRT(R692*K692*SQRT(T692))/(26)))</f>
        <v/>
      </c>
      <c r="X692" s="15" t="e">
        <f>8/Q692</f>
        <v>#DIV/0!</v>
      </c>
      <c r="Y692" s="15" t="e">
        <f>S692/10/K692</f>
        <v>#DIV/0!</v>
      </c>
    </row>
    <row r="693" spans="4:25" x14ac:dyDescent="0.25">
      <c r="D693" s="1" t="str">
        <f>IF(B693="","zzz",LEFT(B693,2))</f>
        <v>zzz</v>
      </c>
      <c r="H693" s="1" t="str">
        <f>IF(F693="","",SQRT(F693-1828))</f>
        <v/>
      </c>
      <c r="O693" s="1" t="str">
        <f>IF(M693="Steam",1,IF(M693="Electric",2,IF(M693="Diesel",4,IF(M693="Diesel-Electric",3,""))))</f>
        <v/>
      </c>
      <c r="U693" s="1" t="str">
        <f>IF(M693="Wagon",(SQRT(SQRT(T693/27)))*10,IF(T693="","",SQRT(SQRT(T693/27))))</f>
        <v/>
      </c>
      <c r="V693" s="14" t="str">
        <f>IF(I693="","",(H693*SQRT(I693)*U693-(I693*2)+2)*0.985)</f>
        <v/>
      </c>
      <c r="W693" s="14" t="str">
        <f>IF(M693="Wagon",5*SQRT(H693),IF(M693="","",SQRT(R693*K693*SQRT(T693))/(26)))</f>
        <v/>
      </c>
      <c r="X693" s="15" t="e">
        <f>8/Q693</f>
        <v>#DIV/0!</v>
      </c>
      <c r="Y693" s="15" t="e">
        <f>S693/10/K693</f>
        <v>#DIV/0!</v>
      </c>
    </row>
    <row r="694" spans="4:25" x14ac:dyDescent="0.25">
      <c r="D694" s="1" t="str">
        <f>IF(B694="","zzz",LEFT(B694,2))</f>
        <v>zzz</v>
      </c>
      <c r="H694" s="1" t="str">
        <f>IF(F694="","",SQRT(F694-1828))</f>
        <v/>
      </c>
      <c r="O694" s="1" t="str">
        <f>IF(M694="Steam",1,IF(M694="Electric",2,IF(M694="Diesel",4,IF(M694="Diesel-Electric",3,""))))</f>
        <v/>
      </c>
      <c r="U694" s="1" t="str">
        <f>IF(M694="Wagon",(SQRT(SQRT(T694/27)))*10,IF(T694="","",SQRT(SQRT(T694/27))))</f>
        <v/>
      </c>
      <c r="V694" s="14" t="str">
        <f>IF(I694="","",(H694*SQRT(I694)*U694-(I694*2)+2)*0.985)</f>
        <v/>
      </c>
      <c r="W694" s="14" t="str">
        <f>IF(M694="Wagon",5*SQRT(H694),IF(M694="","",SQRT(R694*K694*SQRT(T694))/(26)))</f>
        <v/>
      </c>
      <c r="X694" s="15" t="e">
        <f>8/Q694</f>
        <v>#DIV/0!</v>
      </c>
      <c r="Y694" s="15" t="e">
        <f>S694/10/K694</f>
        <v>#DIV/0!</v>
      </c>
    </row>
    <row r="695" spans="4:25" x14ac:dyDescent="0.25">
      <c r="D695" s="1" t="str">
        <f>IF(B695="","zzz",LEFT(B695,2))</f>
        <v>zzz</v>
      </c>
      <c r="H695" s="1" t="str">
        <f>IF(F695="","",SQRT(F695-1828))</f>
        <v/>
      </c>
      <c r="O695" s="1" t="str">
        <f>IF(M695="Steam",1,IF(M695="Electric",2,IF(M695="Diesel",4,IF(M695="Diesel-Electric",3,""))))</f>
        <v/>
      </c>
      <c r="U695" s="1" t="str">
        <f>IF(M695="Wagon",(SQRT(SQRT(T695/27)))*10,IF(T695="","",SQRT(SQRT(T695/27))))</f>
        <v/>
      </c>
      <c r="V695" s="14" t="str">
        <f>IF(I695="","",(H695*SQRT(I695)*U695-(I695*2)+2)*0.985)</f>
        <v/>
      </c>
      <c r="W695" s="14" t="str">
        <f>IF(M695="Wagon",5*SQRT(H695),IF(M695="","",SQRT(R695*K695*SQRT(T695))/(26)))</f>
        <v/>
      </c>
      <c r="X695" s="15" t="e">
        <f>8/Q695</f>
        <v>#DIV/0!</v>
      </c>
      <c r="Y695" s="15" t="e">
        <f>S695/10/K695</f>
        <v>#DIV/0!</v>
      </c>
    </row>
    <row r="696" spans="4:25" x14ac:dyDescent="0.25">
      <c r="D696" s="1" t="str">
        <f>IF(B696="","zzz",LEFT(B696,2))</f>
        <v>zzz</v>
      </c>
      <c r="H696" s="1" t="str">
        <f>IF(F696="","",SQRT(F696-1828))</f>
        <v/>
      </c>
      <c r="O696" s="1" t="str">
        <f>IF(M696="Steam",1,IF(M696="Electric",2,IF(M696="Diesel",4,IF(M696="Diesel-Electric",3,""))))</f>
        <v/>
      </c>
      <c r="U696" s="1" t="str">
        <f>IF(M696="Wagon",(SQRT(SQRT(T696/27)))*10,IF(T696="","",SQRT(SQRT(T696/27))))</f>
        <v/>
      </c>
      <c r="V696" s="14" t="str">
        <f>IF(I696="","",(H696*SQRT(I696)*U696-(I696*2)+2)*0.985)</f>
        <v/>
      </c>
      <c r="W696" s="14" t="str">
        <f>IF(M696="Wagon",5*SQRT(H696),IF(M696="","",SQRT(R696*K696*SQRT(T696))/(26)))</f>
        <v/>
      </c>
      <c r="X696" s="15" t="e">
        <f>8/Q696</f>
        <v>#DIV/0!</v>
      </c>
      <c r="Y696" s="15" t="e">
        <f>S696/10/K696</f>
        <v>#DIV/0!</v>
      </c>
    </row>
    <row r="697" spans="4:25" x14ac:dyDescent="0.25">
      <c r="D697" s="1" t="str">
        <f>IF(B697="","zzz",LEFT(B697,2))</f>
        <v>zzz</v>
      </c>
      <c r="H697" s="1" t="str">
        <f>IF(F697="","",SQRT(F697-1828))</f>
        <v/>
      </c>
      <c r="O697" s="1" t="str">
        <f>IF(M697="Steam",1,IF(M697="Electric",2,IF(M697="Diesel",4,IF(M697="Diesel-Electric",3,""))))</f>
        <v/>
      </c>
      <c r="U697" s="1" t="str">
        <f>IF(M697="Wagon",(SQRT(SQRT(T697/27)))*10,IF(T697="","",SQRT(SQRT(T697/27))))</f>
        <v/>
      </c>
      <c r="V697" s="14" t="str">
        <f>IF(I697="","",(H697*SQRT(I697)*U697-(I697*2)+2)*0.985)</f>
        <v/>
      </c>
      <c r="W697" s="14" t="str">
        <f>IF(M697="Wagon",5*SQRT(H697),IF(M697="","",SQRT(R697*K697*SQRT(T697))/(26)))</f>
        <v/>
      </c>
      <c r="X697" s="15" t="e">
        <f>8/Q697</f>
        <v>#DIV/0!</v>
      </c>
      <c r="Y697" s="15" t="e">
        <f>S697/10/K697</f>
        <v>#DIV/0!</v>
      </c>
    </row>
    <row r="698" spans="4:25" x14ac:dyDescent="0.25">
      <c r="D698" s="1" t="str">
        <f>IF(B698="","zzz",LEFT(B698,2))</f>
        <v>zzz</v>
      </c>
      <c r="H698" s="1" t="str">
        <f>IF(F698="","",SQRT(F698-1828))</f>
        <v/>
      </c>
      <c r="O698" s="1" t="str">
        <f>IF(M698="Steam",1,IF(M698="Electric",2,IF(M698="Diesel",4,IF(M698="Diesel-Electric",3,""))))</f>
        <v/>
      </c>
      <c r="U698" s="1" t="str">
        <f>IF(M698="Wagon",(SQRT(SQRT(T698/27)))*10,IF(T698="","",SQRT(SQRT(T698/27))))</f>
        <v/>
      </c>
      <c r="V698" s="14" t="str">
        <f>IF(I698="","",(H698*SQRT(I698)*U698-(I698*2)+2)*0.985)</f>
        <v/>
      </c>
      <c r="W698" s="14" t="str">
        <f>IF(M698="Wagon",5*SQRT(H698),IF(M698="","",SQRT(R698*K698*SQRT(T698))/(26)))</f>
        <v/>
      </c>
      <c r="X698" s="15" t="e">
        <f>8/Q698</f>
        <v>#DIV/0!</v>
      </c>
      <c r="Y698" s="15" t="e">
        <f>S698/10/K698</f>
        <v>#DIV/0!</v>
      </c>
    </row>
    <row r="699" spans="4:25" x14ac:dyDescent="0.25">
      <c r="D699" s="1" t="str">
        <f>IF(B699="","zzz",LEFT(B699,2))</f>
        <v>zzz</v>
      </c>
      <c r="H699" s="1" t="str">
        <f>IF(F699="","",SQRT(F699-1828))</f>
        <v/>
      </c>
      <c r="O699" s="1" t="str">
        <f>IF(M699="Steam",1,IF(M699="Electric",2,IF(M699="Diesel",4,IF(M699="Diesel-Electric",3,""))))</f>
        <v/>
      </c>
      <c r="U699" s="1" t="str">
        <f>IF(M699="Wagon",(SQRT(SQRT(T699/27)))*10,IF(T699="","",SQRT(SQRT(T699/27))))</f>
        <v/>
      </c>
      <c r="V699" s="14" t="str">
        <f>IF(I699="","",(H699*SQRT(I699)*U699-(I699*2)+2)*0.985)</f>
        <v/>
      </c>
      <c r="W699" s="14" t="str">
        <f>IF(M699="Wagon",5*SQRT(H699),IF(M699="","",SQRT(R699*K699*SQRT(T699))/(26)))</f>
        <v/>
      </c>
      <c r="X699" s="15" t="e">
        <f>8/Q699</f>
        <v>#DIV/0!</v>
      </c>
      <c r="Y699" s="15" t="e">
        <f>S699/10/K699</f>
        <v>#DIV/0!</v>
      </c>
    </row>
    <row r="700" spans="4:25" x14ac:dyDescent="0.25">
      <c r="D700" s="1" t="str">
        <f>IF(B700="","zzz",LEFT(B700,2))</f>
        <v>zzz</v>
      </c>
      <c r="H700" s="1" t="str">
        <f>IF(F700="","",SQRT(F700-1828))</f>
        <v/>
      </c>
      <c r="O700" s="1" t="str">
        <f>IF(M700="Steam",1,IF(M700="Electric",2,IF(M700="Diesel",4,IF(M700="Diesel-Electric",3,""))))</f>
        <v/>
      </c>
      <c r="U700" s="1" t="str">
        <f>IF(M700="Wagon",(SQRT(SQRT(T700/27)))*10,IF(T700="","",SQRT(SQRT(T700/27))))</f>
        <v/>
      </c>
      <c r="V700" s="14" t="str">
        <f>IF(I700="","",(H700*SQRT(I700)*U700-(I700*2)+2)*0.985)</f>
        <v/>
      </c>
      <c r="W700" s="14" t="str">
        <f>IF(M700="Wagon",5*SQRT(H700),IF(M700="","",SQRT(R700*K700*SQRT(T700))/(26)))</f>
        <v/>
      </c>
      <c r="X700" s="15" t="e">
        <f>8/Q700</f>
        <v>#DIV/0!</v>
      </c>
      <c r="Y700" s="15" t="e">
        <f>S700/10/K700</f>
        <v>#DIV/0!</v>
      </c>
    </row>
    <row r="701" spans="4:25" x14ac:dyDescent="0.25">
      <c r="D701" s="1" t="str">
        <f>IF(B701="","zzz",LEFT(B701,2))</f>
        <v>zzz</v>
      </c>
      <c r="H701" s="1" t="str">
        <f>IF(F701="","",SQRT(F701-1828))</f>
        <v/>
      </c>
      <c r="O701" s="1" t="str">
        <f>IF(M701="Steam",1,IF(M701="Electric",2,IF(M701="Diesel",4,IF(M701="Diesel-Electric",3,""))))</f>
        <v/>
      </c>
      <c r="U701" s="1" t="str">
        <f>IF(M701="Wagon",(SQRT(SQRT(T701/27)))*10,IF(T701="","",SQRT(SQRT(T701/27))))</f>
        <v/>
      </c>
      <c r="V701" s="14" t="str">
        <f>IF(I701="","",(H701*SQRT(I701)*U701-(I701*2)+2)*0.985)</f>
        <v/>
      </c>
      <c r="W701" s="14" t="str">
        <f>IF(M701="Wagon",5*SQRT(H701),IF(M701="","",SQRT(R701*K701*SQRT(T701))/(26)))</f>
        <v/>
      </c>
      <c r="X701" s="15" t="e">
        <f>8/Q701</f>
        <v>#DIV/0!</v>
      </c>
      <c r="Y701" s="15" t="e">
        <f>S701/10/K701</f>
        <v>#DIV/0!</v>
      </c>
    </row>
    <row r="702" spans="4:25" x14ac:dyDescent="0.25">
      <c r="D702" s="1" t="str">
        <f>IF(B702="","zzz",LEFT(B702,2))</f>
        <v>zzz</v>
      </c>
      <c r="H702" s="1" t="str">
        <f>IF(F702="","",SQRT(F702-1828))</f>
        <v/>
      </c>
      <c r="O702" s="1" t="str">
        <f>IF(M702="Steam",1,IF(M702="Electric",2,IF(M702="Diesel",4,IF(M702="Diesel-Electric",3,""))))</f>
        <v/>
      </c>
      <c r="U702" s="1" t="str">
        <f>IF(M702="Wagon",(SQRT(SQRT(T702/27)))*10,IF(T702="","",SQRT(SQRT(T702/27))))</f>
        <v/>
      </c>
      <c r="V702" s="14" t="str">
        <f>IF(I702="","",(H702*SQRT(I702)*U702-(I702*2)+2)*0.985)</f>
        <v/>
      </c>
      <c r="W702" s="14" t="str">
        <f>IF(M702="Wagon",5*SQRT(H702),IF(M702="","",SQRT(R702*K702*SQRT(T702))/(26)))</f>
        <v/>
      </c>
      <c r="X702" s="15" t="e">
        <f>8/Q702</f>
        <v>#DIV/0!</v>
      </c>
      <c r="Y702" s="15" t="e">
        <f>S702/10/K702</f>
        <v>#DIV/0!</v>
      </c>
    </row>
    <row r="703" spans="4:25" x14ac:dyDescent="0.25">
      <c r="D703" s="1" t="str">
        <f>IF(B703="","zzz",LEFT(B703,2))</f>
        <v>zzz</v>
      </c>
      <c r="H703" s="1" t="str">
        <f>IF(F703="","",SQRT(F703-1828))</f>
        <v/>
      </c>
      <c r="O703" s="1" t="str">
        <f>IF(M703="Steam",1,IF(M703="Electric",2,IF(M703="Diesel",4,IF(M703="Diesel-Electric",3,""))))</f>
        <v/>
      </c>
      <c r="U703" s="1" t="str">
        <f>IF(M703="Wagon",(SQRT(SQRT(T703/27)))*10,IF(T703="","",SQRT(SQRT(T703/27))))</f>
        <v/>
      </c>
      <c r="V703" s="14" t="str">
        <f>IF(I703="","",(H703*SQRT(I703)*U703-(I703*2)+2)*0.985)</f>
        <v/>
      </c>
      <c r="W703" s="14" t="str">
        <f>IF(M703="Wagon",5*SQRT(H703),IF(M703="","",SQRT(R703*K703*SQRT(T703))/(26)))</f>
        <v/>
      </c>
      <c r="X703" s="15" t="e">
        <f>8/Q703</f>
        <v>#DIV/0!</v>
      </c>
      <c r="Y703" s="15" t="e">
        <f>S703/10/K703</f>
        <v>#DIV/0!</v>
      </c>
    </row>
    <row r="704" spans="4:25" x14ac:dyDescent="0.25">
      <c r="D704" s="1" t="str">
        <f>IF(B704="","zzz",LEFT(B704,2))</f>
        <v>zzz</v>
      </c>
      <c r="H704" s="1" t="str">
        <f>IF(F704="","",SQRT(F704-1828))</f>
        <v/>
      </c>
      <c r="O704" s="1" t="str">
        <f>IF(M704="Steam",1,IF(M704="Electric",2,IF(M704="Diesel",4,IF(M704="Diesel-Electric",3,""))))</f>
        <v/>
      </c>
      <c r="U704" s="1" t="str">
        <f>IF(M704="Wagon",(SQRT(SQRT(T704/27)))*10,IF(T704="","",SQRT(SQRT(T704/27))))</f>
        <v/>
      </c>
      <c r="V704" s="14" t="str">
        <f>IF(I704="","",(H704*SQRT(I704)*U704-(I704*2)+2)*0.985)</f>
        <v/>
      </c>
      <c r="W704" s="14" t="str">
        <f>IF(M704="Wagon",5*SQRT(H704),IF(M704="","",SQRT(R704*K704*SQRT(T704))/(26)))</f>
        <v/>
      </c>
      <c r="X704" s="15" t="e">
        <f>8/Q704</f>
        <v>#DIV/0!</v>
      </c>
      <c r="Y704" s="15" t="e">
        <f>S704/10/K704</f>
        <v>#DIV/0!</v>
      </c>
    </row>
    <row r="705" spans="4:25" x14ac:dyDescent="0.25">
      <c r="D705" s="1" t="str">
        <f>IF(B705="","zzz",LEFT(B705,2))</f>
        <v>zzz</v>
      </c>
      <c r="H705" s="1" t="str">
        <f>IF(F705="","",SQRT(F705-1828))</f>
        <v/>
      </c>
      <c r="O705" s="1" t="str">
        <f>IF(M705="Steam",1,IF(M705="Electric",2,IF(M705="Diesel",4,IF(M705="Diesel-Electric",3,""))))</f>
        <v/>
      </c>
      <c r="U705" s="1" t="str">
        <f>IF(M705="Wagon",(SQRT(SQRT(T705/27)))*10,IF(T705="","",SQRT(SQRT(T705/27))))</f>
        <v/>
      </c>
      <c r="V705" s="14" t="str">
        <f>IF(I705="","",(H705*SQRT(I705)*U705-(I705*2)+2)*0.985)</f>
        <v/>
      </c>
      <c r="W705" s="14" t="str">
        <f>IF(M705="Wagon",5*SQRT(H705),IF(M705="","",SQRT(R705*K705*SQRT(T705))/(26)))</f>
        <v/>
      </c>
      <c r="X705" s="15" t="e">
        <f>8/Q705</f>
        <v>#DIV/0!</v>
      </c>
      <c r="Y705" s="15" t="e">
        <f>S705/10/K705</f>
        <v>#DIV/0!</v>
      </c>
    </row>
    <row r="706" spans="4:25" x14ac:dyDescent="0.25">
      <c r="D706" s="1" t="str">
        <f>IF(B706="","zzz",LEFT(B706,2))</f>
        <v>zzz</v>
      </c>
      <c r="H706" s="1" t="str">
        <f>IF(F706="","",SQRT(F706-1828))</f>
        <v/>
      </c>
      <c r="O706" s="1" t="str">
        <f>IF(M706="Steam",1,IF(M706="Electric",2,IF(M706="Diesel",4,IF(M706="Diesel-Electric",3,""))))</f>
        <v/>
      </c>
      <c r="U706" s="1" t="str">
        <f>IF(M706="Wagon",(SQRT(SQRT(T706/27)))*10,IF(T706="","",SQRT(SQRT(T706/27))))</f>
        <v/>
      </c>
      <c r="V706" s="14" t="str">
        <f>IF(I706="","",(H706*SQRT(I706)*U706-(I706*2)+2)*0.985)</f>
        <v/>
      </c>
      <c r="W706" s="14" t="str">
        <f>IF(M706="Wagon",5*SQRT(H706),IF(M706="","",SQRT(R706*K706*SQRT(T706))/(26)))</f>
        <v/>
      </c>
      <c r="X706" s="15" t="e">
        <f>8/Q706</f>
        <v>#DIV/0!</v>
      </c>
      <c r="Y706" s="15" t="e">
        <f>S706/10/K706</f>
        <v>#DIV/0!</v>
      </c>
    </row>
    <row r="707" spans="4:25" x14ac:dyDescent="0.25">
      <c r="D707" s="1" t="str">
        <f>IF(B707="","zzz",LEFT(B707,2))</f>
        <v>zzz</v>
      </c>
      <c r="H707" s="1" t="str">
        <f>IF(F707="","",SQRT(F707-1828))</f>
        <v/>
      </c>
      <c r="O707" s="1" t="str">
        <f>IF(M707="Steam",1,IF(M707="Electric",2,IF(M707="Diesel",4,IF(M707="Diesel-Electric",3,""))))</f>
        <v/>
      </c>
      <c r="U707" s="1" t="str">
        <f>IF(M707="Wagon",(SQRT(SQRT(T707/27)))*10,IF(T707="","",SQRT(SQRT(T707/27))))</f>
        <v/>
      </c>
      <c r="V707" s="14" t="str">
        <f>IF(I707="","",(H707*SQRT(I707)*U707-(I707*2)+2)*0.985)</f>
        <v/>
      </c>
      <c r="W707" s="14" t="str">
        <f>IF(M707="Wagon",5*SQRT(H707),IF(M707="","",SQRT(R707*K707*SQRT(T707))/(26)))</f>
        <v/>
      </c>
      <c r="X707" s="15" t="e">
        <f>8/Q707</f>
        <v>#DIV/0!</v>
      </c>
      <c r="Y707" s="15" t="e">
        <f>S707/10/K707</f>
        <v>#DIV/0!</v>
      </c>
    </row>
    <row r="708" spans="4:25" x14ac:dyDescent="0.25">
      <c r="D708" s="1" t="str">
        <f>IF(B708="","zzz",LEFT(B708,2))</f>
        <v>zzz</v>
      </c>
      <c r="H708" s="1" t="str">
        <f>IF(F708="","",SQRT(F708-1828))</f>
        <v/>
      </c>
      <c r="O708" s="1" t="str">
        <f>IF(M708="Steam",1,IF(M708="Electric",2,IF(M708="Diesel",4,IF(M708="Diesel-Electric",3,""))))</f>
        <v/>
      </c>
      <c r="U708" s="1" t="str">
        <f>IF(M708="Wagon",(SQRT(SQRT(T708/27)))*10,IF(T708="","",SQRT(SQRT(T708/27))))</f>
        <v/>
      </c>
      <c r="V708" s="14" t="str">
        <f>IF(I708="","",(H708*SQRT(I708)*U708-(I708*2)+2)*0.985)</f>
        <v/>
      </c>
      <c r="W708" s="14" t="str">
        <f>IF(M708="Wagon",5*SQRT(H708),IF(M708="","",SQRT(R708*K708*SQRT(T708))/(26)))</f>
        <v/>
      </c>
      <c r="X708" s="15" t="e">
        <f>8/Q708</f>
        <v>#DIV/0!</v>
      </c>
      <c r="Y708" s="15" t="e">
        <f>S708/10/K708</f>
        <v>#DIV/0!</v>
      </c>
    </row>
    <row r="709" spans="4:25" x14ac:dyDescent="0.25">
      <c r="D709" s="1" t="str">
        <f>IF(B709="","zzz",LEFT(B709,2))</f>
        <v>zzz</v>
      </c>
      <c r="H709" s="1" t="str">
        <f>IF(F709="","",SQRT(F709-1828))</f>
        <v/>
      </c>
      <c r="O709" s="1" t="str">
        <f>IF(M709="Steam",1,IF(M709="Electric",2,IF(M709="Diesel",4,IF(M709="Diesel-Electric",3,""))))</f>
        <v/>
      </c>
      <c r="U709" s="1" t="str">
        <f>IF(M709="Wagon",(SQRT(SQRT(T709/27)))*10,IF(T709="","",SQRT(SQRT(T709/27))))</f>
        <v/>
      </c>
      <c r="V709" s="14" t="str">
        <f>IF(I709="","",(H709*SQRT(I709)*U709-(I709*2)+2)*0.985)</f>
        <v/>
      </c>
      <c r="W709" s="14" t="str">
        <f>IF(M709="Wagon",5*SQRT(H709),IF(M709="","",SQRT(R709*K709*SQRT(T709))/(26)))</f>
        <v/>
      </c>
      <c r="X709" s="15" t="e">
        <f>8/Q709</f>
        <v>#DIV/0!</v>
      </c>
      <c r="Y709" s="15" t="e">
        <f>S709/10/K709</f>
        <v>#DIV/0!</v>
      </c>
    </row>
    <row r="710" spans="4:25" x14ac:dyDescent="0.25">
      <c r="D710" s="1" t="str">
        <f>IF(B710="","zzz",LEFT(B710,2))</f>
        <v>zzz</v>
      </c>
      <c r="H710" s="1" t="str">
        <f>IF(F710="","",SQRT(F710-1828))</f>
        <v/>
      </c>
      <c r="O710" s="1" t="str">
        <f>IF(M710="Steam",1,IF(M710="Electric",2,IF(M710="Diesel",4,IF(M710="Diesel-Electric",3,""))))</f>
        <v/>
      </c>
      <c r="U710" s="1" t="str">
        <f>IF(M710="Wagon",(SQRT(SQRT(T710/27)))*10,IF(T710="","",SQRT(SQRT(T710/27))))</f>
        <v/>
      </c>
      <c r="V710" s="14" t="str">
        <f>IF(I710="","",(H710*SQRT(I710)*U710-(I710*2)+2)*0.985)</f>
        <v/>
      </c>
      <c r="W710" s="14" t="str">
        <f>IF(M710="Wagon",5*SQRT(H710),IF(M710="","",SQRT(R710*K710*SQRT(T710))/(26)))</f>
        <v/>
      </c>
      <c r="X710" s="15" t="e">
        <f>8/Q710</f>
        <v>#DIV/0!</v>
      </c>
      <c r="Y710" s="15" t="e">
        <f>S710/10/K710</f>
        <v>#DIV/0!</v>
      </c>
    </row>
    <row r="711" spans="4:25" x14ac:dyDescent="0.25">
      <c r="D711" s="1" t="str">
        <f>IF(B711="","zzz",LEFT(B711,2))</f>
        <v>zzz</v>
      </c>
      <c r="H711" s="1" t="str">
        <f>IF(F711="","",SQRT(F711-1828))</f>
        <v/>
      </c>
      <c r="O711" s="1" t="str">
        <f>IF(M711="Steam",1,IF(M711="Electric",2,IF(M711="Diesel",4,IF(M711="Diesel-Electric",3,""))))</f>
        <v/>
      </c>
      <c r="U711" s="1" t="str">
        <f>IF(M711="Wagon",(SQRT(SQRT(T711/27)))*10,IF(T711="","",SQRT(SQRT(T711/27))))</f>
        <v/>
      </c>
      <c r="V711" s="14" t="str">
        <f>IF(I711="","",(H711*SQRT(I711)*U711-(I711*2)+2)*0.985)</f>
        <v/>
      </c>
      <c r="W711" s="14" t="str">
        <f>IF(M711="Wagon",5*SQRT(H711),IF(M711="","",SQRT(R711*K711*SQRT(T711))/(26)))</f>
        <v/>
      </c>
      <c r="X711" s="15" t="e">
        <f>8/Q711</f>
        <v>#DIV/0!</v>
      </c>
      <c r="Y711" s="15" t="e">
        <f>S711/10/K711</f>
        <v>#DIV/0!</v>
      </c>
    </row>
    <row r="712" spans="4:25" x14ac:dyDescent="0.25">
      <c r="D712" s="1" t="str">
        <f>IF(B712="","zzz",LEFT(B712,2))</f>
        <v>zzz</v>
      </c>
      <c r="H712" s="1" t="str">
        <f>IF(F712="","",SQRT(F712-1828))</f>
        <v/>
      </c>
      <c r="O712" s="1" t="str">
        <f>IF(M712="Steam",1,IF(M712="Electric",2,IF(M712="Diesel",4,IF(M712="Diesel-Electric",3,""))))</f>
        <v/>
      </c>
      <c r="U712" s="1" t="str">
        <f>IF(M712="Wagon",(SQRT(SQRT(T712/27)))*10,IF(T712="","",SQRT(SQRT(T712/27))))</f>
        <v/>
      </c>
      <c r="V712" s="14" t="str">
        <f>IF(I712="","",(H712*SQRT(I712)*U712-(I712*2)+2)*0.985)</f>
        <v/>
      </c>
      <c r="W712" s="14" t="str">
        <f>IF(M712="Wagon",5*SQRT(H712),IF(M712="","",SQRT(R712*K712*SQRT(T712))/(26)))</f>
        <v/>
      </c>
      <c r="X712" s="15" t="e">
        <f>8/Q712</f>
        <v>#DIV/0!</v>
      </c>
      <c r="Y712" s="15" t="e">
        <f>S712/10/K712</f>
        <v>#DIV/0!</v>
      </c>
    </row>
    <row r="713" spans="4:25" x14ac:dyDescent="0.25">
      <c r="D713" s="1" t="str">
        <f>IF(B713="","zzz",LEFT(B713,2))</f>
        <v>zzz</v>
      </c>
      <c r="H713" s="1" t="str">
        <f>IF(F713="","",SQRT(F713-1828))</f>
        <v/>
      </c>
      <c r="O713" s="1" t="str">
        <f>IF(M713="Steam",1,IF(M713="Electric",2,IF(M713="Diesel",4,IF(M713="Diesel-Electric",3,""))))</f>
        <v/>
      </c>
      <c r="U713" s="1" t="str">
        <f>IF(M713="Wagon",(SQRT(SQRT(T713/27)))*10,IF(T713="","",SQRT(SQRT(T713/27))))</f>
        <v/>
      </c>
      <c r="V713" s="14" t="str">
        <f>IF(I713="","",(H713*SQRT(I713)*U713-(I713*2)+2)*0.985)</f>
        <v/>
      </c>
      <c r="W713" s="14" t="str">
        <f>IF(M713="Wagon",5*SQRT(H713),IF(M713="","",SQRT(R713*K713*SQRT(T713))/(26)))</f>
        <v/>
      </c>
      <c r="X713" s="15" t="e">
        <f>8/Q713</f>
        <v>#DIV/0!</v>
      </c>
      <c r="Y713" s="15" t="e">
        <f>S713/10/K713</f>
        <v>#DIV/0!</v>
      </c>
    </row>
    <row r="714" spans="4:25" x14ac:dyDescent="0.25">
      <c r="D714" s="1" t="str">
        <f>IF(B714="","zzz",LEFT(B714,2))</f>
        <v>zzz</v>
      </c>
      <c r="H714" s="1" t="str">
        <f>IF(F714="","",SQRT(F714-1828))</f>
        <v/>
      </c>
      <c r="O714" s="1" t="str">
        <f>IF(M714="Steam",1,IF(M714="Electric",2,IF(M714="Diesel",4,IF(M714="Diesel-Electric",3,""))))</f>
        <v/>
      </c>
      <c r="U714" s="1" t="str">
        <f>IF(M714="Wagon",(SQRT(SQRT(T714/27)))*10,IF(T714="","",SQRT(SQRT(T714/27))))</f>
        <v/>
      </c>
      <c r="V714" s="14" t="str">
        <f>IF(I714="","",(H714*SQRT(I714)*U714-(I714*2)+2)*0.985)</f>
        <v/>
      </c>
      <c r="W714" s="14" t="str">
        <f>IF(M714="Wagon",5*SQRT(H714),IF(M714="","",SQRT(R714*K714*SQRT(T714))/(26)))</f>
        <v/>
      </c>
      <c r="X714" s="15" t="e">
        <f>8/Q714</f>
        <v>#DIV/0!</v>
      </c>
      <c r="Y714" s="15" t="e">
        <f>S714/10/K714</f>
        <v>#DIV/0!</v>
      </c>
    </row>
    <row r="715" spans="4:25" x14ac:dyDescent="0.25">
      <c r="D715" s="1" t="str">
        <f>IF(B715="","zzz",LEFT(B715,2))</f>
        <v>zzz</v>
      </c>
      <c r="H715" s="1" t="str">
        <f>IF(F715="","",SQRT(F715-1828))</f>
        <v/>
      </c>
      <c r="O715" s="1" t="str">
        <f>IF(M715="Steam",1,IF(M715="Electric",2,IF(M715="Diesel",4,IF(M715="Diesel-Electric",3,""))))</f>
        <v/>
      </c>
      <c r="U715" s="1" t="str">
        <f>IF(M715="Wagon",(SQRT(SQRT(T715/27)))*10,IF(T715="","",SQRT(SQRT(T715/27))))</f>
        <v/>
      </c>
      <c r="V715" s="14" t="str">
        <f>IF(I715="","",(H715*SQRT(I715)*U715-(I715*2)+2)*0.985)</f>
        <v/>
      </c>
      <c r="W715" s="14" t="str">
        <f>IF(M715="Wagon",5*SQRT(H715),IF(M715="","",SQRT(R715*K715*SQRT(T715))/(26)))</f>
        <v/>
      </c>
      <c r="X715" s="15" t="e">
        <f>8/Q715</f>
        <v>#DIV/0!</v>
      </c>
      <c r="Y715" s="15" t="e">
        <f>S715/10/K715</f>
        <v>#DIV/0!</v>
      </c>
    </row>
    <row r="716" spans="4:25" x14ac:dyDescent="0.25">
      <c r="D716" s="1" t="str">
        <f>IF(B716="","zzz",LEFT(B716,2))</f>
        <v>zzz</v>
      </c>
      <c r="H716" s="1" t="str">
        <f>IF(F716="","",SQRT(F716-1828))</f>
        <v/>
      </c>
      <c r="O716" s="1" t="str">
        <f>IF(M716="Steam",1,IF(M716="Electric",2,IF(M716="Diesel",4,IF(M716="Diesel-Electric",3,""))))</f>
        <v/>
      </c>
      <c r="U716" s="1" t="str">
        <f>IF(M716="Wagon",(SQRT(SQRT(T716/27)))*10,IF(T716="","",SQRT(SQRT(T716/27))))</f>
        <v/>
      </c>
      <c r="V716" s="14" t="str">
        <f>IF(I716="","",(H716*SQRT(I716)*U716-(I716*2)+2)*0.985)</f>
        <v/>
      </c>
      <c r="W716" s="14" t="str">
        <f>IF(M716="Wagon",5*SQRT(H716),IF(M716="","",SQRT(R716*K716*SQRT(T716))/(26)))</f>
        <v/>
      </c>
      <c r="X716" s="15" t="e">
        <f>8/Q716</f>
        <v>#DIV/0!</v>
      </c>
      <c r="Y716" s="15" t="e">
        <f>S716/10/K716</f>
        <v>#DIV/0!</v>
      </c>
    </row>
    <row r="717" spans="4:25" x14ac:dyDescent="0.25">
      <c r="D717" s="1" t="str">
        <f>IF(B717="","zzz",LEFT(B717,2))</f>
        <v>zzz</v>
      </c>
      <c r="H717" s="1" t="str">
        <f>IF(F717="","",SQRT(F717-1828))</f>
        <v/>
      </c>
      <c r="O717" s="1" t="str">
        <f>IF(M717="Steam",1,IF(M717="Electric",2,IF(M717="Diesel",4,IF(M717="Diesel-Electric",3,""))))</f>
        <v/>
      </c>
      <c r="U717" s="1" t="str">
        <f>IF(M717="Wagon",(SQRT(SQRT(T717/27)))*10,IF(T717="","",SQRT(SQRT(T717/27))))</f>
        <v/>
      </c>
      <c r="V717" s="14" t="str">
        <f>IF(I717="","",(H717*SQRT(I717)*U717-(I717*2)+2)*0.985)</f>
        <v/>
      </c>
      <c r="W717" s="14" t="str">
        <f>IF(M717="Wagon",5*SQRT(H717),IF(M717="","",SQRT(R717*K717*SQRT(T717))/(26)))</f>
        <v/>
      </c>
      <c r="X717" s="15" t="e">
        <f>8/Q717</f>
        <v>#DIV/0!</v>
      </c>
      <c r="Y717" s="15" t="e">
        <f>S717/10/K717</f>
        <v>#DIV/0!</v>
      </c>
    </row>
    <row r="718" spans="4:25" x14ac:dyDescent="0.25">
      <c r="D718" s="1" t="str">
        <f>IF(B718="","zzz",LEFT(B718,2))</f>
        <v>zzz</v>
      </c>
      <c r="H718" s="1" t="str">
        <f>IF(F718="","",SQRT(F718-1828))</f>
        <v/>
      </c>
      <c r="O718" s="1" t="str">
        <f>IF(M718="Steam",1,IF(M718="Electric",2,IF(M718="Diesel",4,IF(M718="Diesel-Electric",3,""))))</f>
        <v/>
      </c>
      <c r="U718" s="1" t="str">
        <f>IF(M718="Wagon",(SQRT(SQRT(T718/27)))*10,IF(T718="","",SQRT(SQRT(T718/27))))</f>
        <v/>
      </c>
      <c r="V718" s="14" t="str">
        <f>IF(I718="","",(H718*SQRT(I718)*U718-(I718*2)+2)*0.985)</f>
        <v/>
      </c>
      <c r="W718" s="14" t="str">
        <f>IF(M718="Wagon",5*SQRT(H718),IF(M718="","",SQRT(R718*K718*SQRT(T718))/(26)))</f>
        <v/>
      </c>
      <c r="X718" s="15" t="e">
        <f>8/Q718</f>
        <v>#DIV/0!</v>
      </c>
      <c r="Y718" s="15" t="e">
        <f>S718/10/K718</f>
        <v>#DIV/0!</v>
      </c>
    </row>
    <row r="719" spans="4:25" x14ac:dyDescent="0.25">
      <c r="D719" s="1" t="str">
        <f>IF(B719="","zzz",LEFT(B719,2))</f>
        <v>zzz</v>
      </c>
      <c r="H719" s="1" t="str">
        <f>IF(F719="","",SQRT(F719-1828))</f>
        <v/>
      </c>
      <c r="O719" s="1" t="str">
        <f>IF(M719="Steam",1,IF(M719="Electric",2,IF(M719="Diesel",4,IF(M719="Diesel-Electric",3,""))))</f>
        <v/>
      </c>
      <c r="U719" s="1" t="str">
        <f>IF(M719="Wagon",(SQRT(SQRT(T719/27)))*10,IF(T719="","",SQRT(SQRT(T719/27))))</f>
        <v/>
      </c>
      <c r="V719" s="14" t="str">
        <f>IF(I719="","",(H719*SQRT(I719)*U719-(I719*2)+2)*0.985)</f>
        <v/>
      </c>
      <c r="W719" s="14" t="str">
        <f>IF(M719="Wagon",5*SQRT(H719),IF(M719="","",SQRT(R719*K719*SQRT(T719))/(26)))</f>
        <v/>
      </c>
      <c r="X719" s="15" t="e">
        <f>8/Q719</f>
        <v>#DIV/0!</v>
      </c>
      <c r="Y719" s="15" t="e">
        <f>S719/10/K719</f>
        <v>#DIV/0!</v>
      </c>
    </row>
    <row r="720" spans="4:25" x14ac:dyDescent="0.25">
      <c r="D720" s="1" t="str">
        <f>IF(B720="","zzz",LEFT(B720,2))</f>
        <v>zzz</v>
      </c>
      <c r="H720" s="1" t="str">
        <f>IF(F720="","",SQRT(F720-1828))</f>
        <v/>
      </c>
      <c r="O720" s="1" t="str">
        <f>IF(M720="Steam",1,IF(M720="Electric",2,IF(M720="Diesel",4,IF(M720="Diesel-Electric",3,""))))</f>
        <v/>
      </c>
      <c r="U720" s="1" t="str">
        <f>IF(M720="Wagon",(SQRT(SQRT(T720/27)))*10,IF(T720="","",SQRT(SQRT(T720/27))))</f>
        <v/>
      </c>
      <c r="V720" s="14" t="str">
        <f>IF(I720="","",(H720*SQRT(I720)*U720-(I720*2)+2)*0.985)</f>
        <v/>
      </c>
      <c r="W720" s="14" t="str">
        <f>IF(M720="Wagon",5*SQRT(H720),IF(M720="","",SQRT(R720*K720*SQRT(T720))/(26)))</f>
        <v/>
      </c>
      <c r="X720" s="15" t="e">
        <f>8/Q720</f>
        <v>#DIV/0!</v>
      </c>
      <c r="Y720" s="15" t="e">
        <f>S720/10/K720</f>
        <v>#DIV/0!</v>
      </c>
    </row>
    <row r="721" spans="4:25" x14ac:dyDescent="0.25">
      <c r="D721" s="1" t="str">
        <f>IF(B721="","zzz",LEFT(B721,2))</f>
        <v>zzz</v>
      </c>
      <c r="H721" s="1" t="str">
        <f>IF(F721="","",SQRT(F721-1828))</f>
        <v/>
      </c>
      <c r="O721" s="1" t="str">
        <f>IF(M721="Steam",1,IF(M721="Electric",2,IF(M721="Diesel",4,IF(M721="Diesel-Electric",3,""))))</f>
        <v/>
      </c>
      <c r="U721" s="1" t="str">
        <f>IF(M721="Wagon",(SQRT(SQRT(T721/27)))*10,IF(T721="","",SQRT(SQRT(T721/27))))</f>
        <v/>
      </c>
      <c r="V721" s="14" t="str">
        <f>IF(I721="","",(H721*SQRT(I721)*U721-(I721*2)+2)*0.985)</f>
        <v/>
      </c>
      <c r="W721" s="14" t="str">
        <f>IF(M721="Wagon",5*SQRT(H721),IF(M721="","",SQRT(R721*K721*SQRT(T721))/(26)))</f>
        <v/>
      </c>
      <c r="X721" s="15" t="e">
        <f>8/Q721</f>
        <v>#DIV/0!</v>
      </c>
      <c r="Y721" s="15" t="e">
        <f>S721/10/K721</f>
        <v>#DIV/0!</v>
      </c>
    </row>
    <row r="722" spans="4:25" x14ac:dyDescent="0.25">
      <c r="D722" s="1" t="str">
        <f>IF(B722="","zzz",LEFT(B722,2))</f>
        <v>zzz</v>
      </c>
      <c r="H722" s="1" t="str">
        <f>IF(F722="","",SQRT(F722-1828))</f>
        <v/>
      </c>
      <c r="O722" s="1" t="str">
        <f>IF(M722="Steam",1,IF(M722="Electric",2,IF(M722="Diesel",4,IF(M722="Diesel-Electric",3,""))))</f>
        <v/>
      </c>
      <c r="U722" s="1" t="str">
        <f>IF(M722="Wagon",(SQRT(SQRT(T722/27)))*10,IF(T722="","",SQRT(SQRT(T722/27))))</f>
        <v/>
      </c>
      <c r="V722" s="14" t="str">
        <f>IF(I722="","",(H722*SQRT(I722)*U722-(I722*2)+2)*0.985)</f>
        <v/>
      </c>
      <c r="W722" s="14" t="str">
        <f>IF(M722="Wagon",5*SQRT(H722),IF(M722="","",SQRT(R722*K722*SQRT(T722))/(26)))</f>
        <v/>
      </c>
      <c r="X722" s="15" t="e">
        <f>8/Q722</f>
        <v>#DIV/0!</v>
      </c>
      <c r="Y722" s="15" t="e">
        <f>S722/10/K722</f>
        <v>#DIV/0!</v>
      </c>
    </row>
    <row r="723" spans="4:25" x14ac:dyDescent="0.25">
      <c r="D723" s="1" t="str">
        <f>IF(B723="","zzz",LEFT(B723,2))</f>
        <v>zzz</v>
      </c>
      <c r="H723" s="1" t="str">
        <f>IF(F723="","",SQRT(F723-1828))</f>
        <v/>
      </c>
      <c r="O723" s="1" t="str">
        <f>IF(M723="Steam",1,IF(M723="Electric",2,IF(M723="Diesel",4,IF(M723="Diesel-Electric",3,""))))</f>
        <v/>
      </c>
      <c r="U723" s="1" t="str">
        <f>IF(M723="Wagon",(SQRT(SQRT(T723/27)))*10,IF(T723="","",SQRT(SQRT(T723/27))))</f>
        <v/>
      </c>
      <c r="V723" s="14" t="str">
        <f>IF(I723="","",(H723*SQRT(I723)*U723-(I723*2)+2)*0.985)</f>
        <v/>
      </c>
      <c r="W723" s="14" t="str">
        <f>IF(M723="Wagon",5*SQRT(H723),IF(M723="","",SQRT(R723*K723*SQRT(T723))/(26)))</f>
        <v/>
      </c>
      <c r="X723" s="15" t="e">
        <f>8/Q723</f>
        <v>#DIV/0!</v>
      </c>
      <c r="Y723" s="15" t="e">
        <f>S723/10/K723</f>
        <v>#DIV/0!</v>
      </c>
    </row>
    <row r="724" spans="4:25" x14ac:dyDescent="0.25">
      <c r="D724" s="1" t="str">
        <f>IF(B724="","zzz",LEFT(B724,2))</f>
        <v>zzz</v>
      </c>
      <c r="H724" s="1" t="str">
        <f>IF(F724="","",SQRT(F724-1828))</f>
        <v/>
      </c>
      <c r="O724" s="1" t="str">
        <f>IF(M724="Steam",1,IF(M724="Electric",2,IF(M724="Diesel",4,IF(M724="Diesel-Electric",3,""))))</f>
        <v/>
      </c>
      <c r="U724" s="1" t="str">
        <f>IF(M724="Wagon",(SQRT(SQRT(T724/27)))*10,IF(T724="","",SQRT(SQRT(T724/27))))</f>
        <v/>
      </c>
      <c r="V724" s="14" t="str">
        <f>IF(I724="","",(H724*SQRT(I724)*U724-(I724*2)+2)*0.985)</f>
        <v/>
      </c>
      <c r="W724" s="14" t="str">
        <f>IF(M724="Wagon",5*SQRT(H724),IF(M724="","",SQRT(R724*K724*SQRT(T724))/(26)))</f>
        <v/>
      </c>
      <c r="X724" s="15" t="e">
        <f>8/Q724</f>
        <v>#DIV/0!</v>
      </c>
      <c r="Y724" s="15" t="e">
        <f>S724/10/K724</f>
        <v>#DIV/0!</v>
      </c>
    </row>
    <row r="725" spans="4:25" x14ac:dyDescent="0.25">
      <c r="D725" s="1" t="str">
        <f>IF(B725="","zzz",LEFT(B725,2))</f>
        <v>zzz</v>
      </c>
      <c r="H725" s="1" t="str">
        <f>IF(F725="","",SQRT(F725-1828))</f>
        <v/>
      </c>
      <c r="O725" s="1" t="str">
        <f>IF(M725="Steam",1,IF(M725="Electric",2,IF(M725="Diesel",4,IF(M725="Diesel-Electric",3,""))))</f>
        <v/>
      </c>
      <c r="U725" s="1" t="str">
        <f>IF(M725="Wagon",(SQRT(SQRT(T725/27)))*10,IF(T725="","",SQRT(SQRT(T725/27))))</f>
        <v/>
      </c>
      <c r="V725" s="14" t="str">
        <f>IF(I725="","",(H725*SQRT(I725)*U725-(I725*2)+2)*0.985)</f>
        <v/>
      </c>
      <c r="W725" s="14" t="str">
        <f>IF(M725="Wagon",5*SQRT(H725),IF(M725="","",SQRT(R725*K725*SQRT(T725))/(26)))</f>
        <v/>
      </c>
      <c r="X725" s="15" t="e">
        <f>8/Q725</f>
        <v>#DIV/0!</v>
      </c>
      <c r="Y725" s="15" t="e">
        <f>S725/10/K725</f>
        <v>#DIV/0!</v>
      </c>
    </row>
    <row r="726" spans="4:25" x14ac:dyDescent="0.25">
      <c r="D726" s="1" t="str">
        <f>IF(B726="","zzz",LEFT(B726,2))</f>
        <v>zzz</v>
      </c>
      <c r="H726" s="1" t="str">
        <f>IF(F726="","",SQRT(F726-1828))</f>
        <v/>
      </c>
      <c r="O726" s="1" t="str">
        <f>IF(M726="Steam",1,IF(M726="Electric",2,IF(M726="Diesel",4,IF(M726="Diesel-Electric",3,""))))</f>
        <v/>
      </c>
      <c r="U726" s="1" t="str">
        <f>IF(M726="Wagon",(SQRT(SQRT(T726/27)))*10,IF(T726="","",SQRT(SQRT(T726/27))))</f>
        <v/>
      </c>
      <c r="V726" s="14" t="str">
        <f>IF(I726="","",(H726*SQRT(I726)*U726-(I726*2)+2)*0.985)</f>
        <v/>
      </c>
      <c r="W726" s="14" t="str">
        <f>IF(M726="Wagon",5*SQRT(H726),IF(M726="","",SQRT(R726*K726*SQRT(T726))/(26)))</f>
        <v/>
      </c>
      <c r="X726" s="15" t="e">
        <f>8/Q726</f>
        <v>#DIV/0!</v>
      </c>
      <c r="Y726" s="15" t="e">
        <f>S726/10/K726</f>
        <v>#DIV/0!</v>
      </c>
    </row>
    <row r="727" spans="4:25" x14ac:dyDescent="0.25">
      <c r="D727" s="1" t="str">
        <f>IF(B727="","zzz",LEFT(B727,2))</f>
        <v>zzz</v>
      </c>
      <c r="H727" s="1" t="str">
        <f>IF(F727="","",SQRT(F727-1828))</f>
        <v/>
      </c>
      <c r="O727" s="1" t="str">
        <f>IF(M727="Steam",1,IF(M727="Electric",2,IF(M727="Diesel",4,IF(M727="Diesel-Electric",3,""))))</f>
        <v/>
      </c>
      <c r="U727" s="1" t="str">
        <f>IF(M727="Wagon",(SQRT(SQRT(T727/27)))*10,IF(T727="","",SQRT(SQRT(T727/27))))</f>
        <v/>
      </c>
      <c r="V727" s="14" t="str">
        <f>IF(I727="","",(H727*SQRT(I727)*U727-(I727*2)+2)*0.985)</f>
        <v/>
      </c>
      <c r="W727" s="14" t="str">
        <f>IF(M727="Wagon",5*SQRT(H727),IF(M727="","",SQRT(R727*K727*SQRT(T727))/(26)))</f>
        <v/>
      </c>
      <c r="X727" s="15" t="e">
        <f>8/Q727</f>
        <v>#DIV/0!</v>
      </c>
      <c r="Y727" s="15" t="e">
        <f>S727/10/K727</f>
        <v>#DIV/0!</v>
      </c>
    </row>
    <row r="728" spans="4:25" x14ac:dyDescent="0.25">
      <c r="D728" s="1" t="str">
        <f>IF(B728="","zzz",LEFT(B728,2))</f>
        <v>zzz</v>
      </c>
      <c r="H728" s="1" t="str">
        <f>IF(F728="","",SQRT(F728-1828))</f>
        <v/>
      </c>
      <c r="O728" s="1" t="str">
        <f>IF(M728="Steam",1,IF(M728="Electric",2,IF(M728="Diesel",4,IF(M728="Diesel-Electric",3,""))))</f>
        <v/>
      </c>
      <c r="U728" s="1" t="str">
        <f>IF(M728="Wagon",(SQRT(SQRT(T728/27)))*10,IF(T728="","",SQRT(SQRT(T728/27))))</f>
        <v/>
      </c>
      <c r="V728" s="14" t="str">
        <f>IF(I728="","",(H728*SQRT(I728)*U728-(I728*2)+2)*0.985)</f>
        <v/>
      </c>
      <c r="W728" s="14" t="str">
        <f>IF(M728="Wagon",5*SQRT(H728),IF(M728="","",SQRT(R728*K728*SQRT(T728))/(26)))</f>
        <v/>
      </c>
      <c r="X728" s="15" t="e">
        <f>8/Q728</f>
        <v>#DIV/0!</v>
      </c>
      <c r="Y728" s="15" t="e">
        <f>S728/10/K728</f>
        <v>#DIV/0!</v>
      </c>
    </row>
    <row r="729" spans="4:25" x14ac:dyDescent="0.25">
      <c r="D729" s="1" t="str">
        <f>IF(B729="","zzz",LEFT(B729,2))</f>
        <v>zzz</v>
      </c>
      <c r="H729" s="1" t="str">
        <f>IF(F729="","",SQRT(F729-1828))</f>
        <v/>
      </c>
      <c r="O729" s="1" t="str">
        <f>IF(M729="Steam",1,IF(M729="Electric",2,IF(M729="Diesel",4,IF(M729="Diesel-Electric",3,""))))</f>
        <v/>
      </c>
      <c r="U729" s="1" t="str">
        <f>IF(M729="Wagon",(SQRT(SQRT(T729/27)))*10,IF(T729="","",SQRT(SQRT(T729/27))))</f>
        <v/>
      </c>
      <c r="V729" s="14" t="str">
        <f>IF(I729="","",(H729*SQRT(I729)*U729-(I729*2)+2)*0.985)</f>
        <v/>
      </c>
      <c r="W729" s="14" t="str">
        <f>IF(M729="Wagon",5*SQRT(H729),IF(M729="","",SQRT(R729*K729*SQRT(T729))/(26)))</f>
        <v/>
      </c>
      <c r="X729" s="15" t="e">
        <f>8/Q729</f>
        <v>#DIV/0!</v>
      </c>
      <c r="Y729" s="15" t="e">
        <f>S729/10/K729</f>
        <v>#DIV/0!</v>
      </c>
    </row>
    <row r="730" spans="4:25" x14ac:dyDescent="0.25">
      <c r="D730" s="1" t="str">
        <f>IF(B730="","zzz",LEFT(B730,2))</f>
        <v>zzz</v>
      </c>
      <c r="H730" s="1" t="str">
        <f>IF(F730="","",SQRT(F730-1828))</f>
        <v/>
      </c>
      <c r="O730" s="1" t="str">
        <f>IF(M730="Steam",1,IF(M730="Electric",2,IF(M730="Diesel",4,IF(M730="Diesel-Electric",3,""))))</f>
        <v/>
      </c>
      <c r="U730" s="1" t="str">
        <f>IF(M730="Wagon",(SQRT(SQRT(T730/27)))*10,IF(T730="","",SQRT(SQRT(T730/27))))</f>
        <v/>
      </c>
      <c r="V730" s="14" t="str">
        <f>IF(I730="","",(H730*SQRT(I730)*U730-(I730*2)+2)*0.985)</f>
        <v/>
      </c>
      <c r="W730" s="14" t="str">
        <f>IF(M730="Wagon",5*SQRT(H730),IF(M730="","",SQRT(R730*K730*SQRT(T730))/(26)))</f>
        <v/>
      </c>
      <c r="X730" s="15" t="e">
        <f>8/Q730</f>
        <v>#DIV/0!</v>
      </c>
      <c r="Y730" s="15" t="e">
        <f>S730/10/K730</f>
        <v>#DIV/0!</v>
      </c>
    </row>
    <row r="731" spans="4:25" x14ac:dyDescent="0.25">
      <c r="D731" s="1" t="str">
        <f>IF(B731="","zzz",LEFT(B731,2))</f>
        <v>zzz</v>
      </c>
      <c r="H731" s="1" t="str">
        <f>IF(F731="","",SQRT(F731-1828))</f>
        <v/>
      </c>
      <c r="O731" s="1" t="str">
        <f>IF(M731="Steam",1,IF(M731="Electric",2,IF(M731="Diesel",4,IF(M731="Diesel-Electric",3,""))))</f>
        <v/>
      </c>
      <c r="U731" s="1" t="str">
        <f>IF(M731="Wagon",(SQRT(SQRT(T731/27)))*10,IF(T731="","",SQRT(SQRT(T731/27))))</f>
        <v/>
      </c>
      <c r="V731" s="14" t="str">
        <f>IF(I731="","",(H731*SQRT(I731)*U731-(I731*2)+2)*0.985)</f>
        <v/>
      </c>
      <c r="W731" s="14" t="str">
        <f>IF(M731="Wagon",5*SQRT(H731),IF(M731="","",SQRT(R731*K731*SQRT(T731))/(26)))</f>
        <v/>
      </c>
      <c r="X731" s="15" t="e">
        <f>8/Q731</f>
        <v>#DIV/0!</v>
      </c>
      <c r="Y731" s="15" t="e">
        <f>S731/10/K731</f>
        <v>#DIV/0!</v>
      </c>
    </row>
    <row r="732" spans="4:25" x14ac:dyDescent="0.25">
      <c r="D732" s="1" t="str">
        <f>IF(B732="","zzz",LEFT(B732,2))</f>
        <v>zzz</v>
      </c>
      <c r="H732" s="1" t="str">
        <f>IF(F732="","",SQRT(F732-1828))</f>
        <v/>
      </c>
      <c r="O732" s="1" t="str">
        <f>IF(M732="Steam",1,IF(M732="Electric",2,IF(M732="Diesel",4,IF(M732="Diesel-Electric",3,""))))</f>
        <v/>
      </c>
      <c r="U732" s="1" t="str">
        <f>IF(M732="Wagon",(SQRT(SQRT(T732/27)))*10,IF(T732="","",SQRT(SQRT(T732/27))))</f>
        <v/>
      </c>
      <c r="V732" s="14" t="str">
        <f>IF(I732="","",(H732*SQRT(I732)*U732-(I732*2)+2)*0.985)</f>
        <v/>
      </c>
      <c r="W732" s="14" t="str">
        <f>IF(M732="Wagon",5*SQRT(H732),IF(M732="","",SQRT(R732*K732*SQRT(T732))/(26)))</f>
        <v/>
      </c>
      <c r="X732" s="15" t="e">
        <f>8/Q732</f>
        <v>#DIV/0!</v>
      </c>
      <c r="Y732" s="15" t="e">
        <f>S732/10/K732</f>
        <v>#DIV/0!</v>
      </c>
    </row>
    <row r="733" spans="4:25" x14ac:dyDescent="0.25">
      <c r="D733" s="1" t="str">
        <f>IF(B733="","zzz",LEFT(B733,2))</f>
        <v>zzz</v>
      </c>
      <c r="H733" s="1" t="str">
        <f>IF(F733="","",SQRT(F733-1828))</f>
        <v/>
      </c>
      <c r="O733" s="1" t="str">
        <f>IF(M733="Steam",1,IF(M733="Electric",2,IF(M733="Diesel",4,IF(M733="Diesel-Electric",3,""))))</f>
        <v/>
      </c>
      <c r="U733" s="1" t="str">
        <f>IF(M733="Wagon",(SQRT(SQRT(T733/27)))*10,IF(T733="","",SQRT(SQRT(T733/27))))</f>
        <v/>
      </c>
      <c r="V733" s="14" t="str">
        <f>IF(I733="","",(H733*SQRT(I733)*U733-(I733*2)+2)*0.985)</f>
        <v/>
      </c>
      <c r="W733" s="14" t="str">
        <f>IF(M733="Wagon",5*SQRT(H733),IF(M733="","",SQRT(R733*K733*SQRT(T733))/(26)))</f>
        <v/>
      </c>
      <c r="X733" s="15" t="e">
        <f>8/Q733</f>
        <v>#DIV/0!</v>
      </c>
      <c r="Y733" s="15" t="e">
        <f>S733/10/K733</f>
        <v>#DIV/0!</v>
      </c>
    </row>
    <row r="734" spans="4:25" x14ac:dyDescent="0.25">
      <c r="D734" s="1" t="str">
        <f>IF(B734="","zzz",LEFT(B734,2))</f>
        <v>zzz</v>
      </c>
      <c r="H734" s="1" t="str">
        <f>IF(F734="","",SQRT(F734-1828))</f>
        <v/>
      </c>
      <c r="O734" s="1" t="str">
        <f>IF(M734="Steam",1,IF(M734="Electric",2,IF(M734="Diesel",4,IF(M734="Diesel-Electric",3,""))))</f>
        <v/>
      </c>
      <c r="U734" s="1" t="str">
        <f>IF(M734="Wagon",(SQRT(SQRT(T734/27)))*10,IF(T734="","",SQRT(SQRT(T734/27))))</f>
        <v/>
      </c>
      <c r="V734" s="14" t="str">
        <f>IF(I734="","",(H734*SQRT(I734)*U734-(I734*2)+2)*0.985)</f>
        <v/>
      </c>
      <c r="W734" s="14" t="str">
        <f>IF(M734="Wagon",5*SQRT(H734),IF(M734="","",SQRT(R734*K734*SQRT(T734))/(26)))</f>
        <v/>
      </c>
      <c r="X734" s="15" t="e">
        <f>8/Q734</f>
        <v>#DIV/0!</v>
      </c>
      <c r="Y734" s="15" t="e">
        <f>S734/10/K734</f>
        <v>#DIV/0!</v>
      </c>
    </row>
    <row r="735" spans="4:25" x14ac:dyDescent="0.25">
      <c r="D735" s="1" t="str">
        <f>IF(B735="","zzz",LEFT(B735,2))</f>
        <v>zzz</v>
      </c>
      <c r="H735" s="1" t="str">
        <f>IF(F735="","",SQRT(F735-1828))</f>
        <v/>
      </c>
      <c r="O735" s="1" t="str">
        <f>IF(M735="Steam",1,IF(M735="Electric",2,IF(M735="Diesel",4,IF(M735="Diesel-Electric",3,""))))</f>
        <v/>
      </c>
      <c r="U735" s="1" t="str">
        <f>IF(M735="Wagon",(SQRT(SQRT(T735/27)))*10,IF(T735="","",SQRT(SQRT(T735/27))))</f>
        <v/>
      </c>
      <c r="V735" s="14" t="str">
        <f>IF(I735="","",(H735*SQRT(I735)*U735-(I735*2)+2)*0.985)</f>
        <v/>
      </c>
      <c r="W735" s="14" t="str">
        <f>IF(M735="Wagon",5*SQRT(H735),IF(M735="","",SQRT(R735*K735*SQRT(T735))/(26)))</f>
        <v/>
      </c>
      <c r="X735" s="15" t="e">
        <f>8/Q735</f>
        <v>#DIV/0!</v>
      </c>
      <c r="Y735" s="15" t="e">
        <f>S735/10/K735</f>
        <v>#DIV/0!</v>
      </c>
    </row>
    <row r="736" spans="4:25" x14ac:dyDescent="0.25">
      <c r="D736" s="1" t="str">
        <f>IF(B736="","zzz",LEFT(B736,2))</f>
        <v>zzz</v>
      </c>
      <c r="H736" s="1" t="str">
        <f>IF(F736="","",SQRT(F736-1828))</f>
        <v/>
      </c>
      <c r="O736" s="1" t="str">
        <f>IF(M736="Steam",1,IF(M736="Electric",2,IF(M736="Diesel",4,IF(M736="Diesel-Electric",3,""))))</f>
        <v/>
      </c>
      <c r="U736" s="1" t="str">
        <f>IF(M736="Wagon",(SQRT(SQRT(T736/27)))*10,IF(T736="","",SQRT(SQRT(T736/27))))</f>
        <v/>
      </c>
      <c r="V736" s="14" t="str">
        <f>IF(I736="","",(H736*SQRT(I736)*U736-(I736*2)+2)*0.985)</f>
        <v/>
      </c>
      <c r="W736" s="14" t="str">
        <f>IF(M736="Wagon",5*SQRT(H736),IF(M736="","",SQRT(R736*K736*SQRT(T736))/(26)))</f>
        <v/>
      </c>
      <c r="X736" s="15" t="e">
        <f>8/Q736</f>
        <v>#DIV/0!</v>
      </c>
      <c r="Y736" s="15" t="e">
        <f>S736/10/K736</f>
        <v>#DIV/0!</v>
      </c>
    </row>
    <row r="737" spans="4:25" x14ac:dyDescent="0.25">
      <c r="D737" s="1" t="str">
        <f>IF(B737="","zzz",LEFT(B737,2))</f>
        <v>zzz</v>
      </c>
      <c r="H737" s="1" t="str">
        <f>IF(F737="","",SQRT(F737-1828))</f>
        <v/>
      </c>
      <c r="O737" s="1" t="str">
        <f>IF(M737="Steam",1,IF(M737="Electric",2,IF(M737="Diesel",4,IF(M737="Diesel-Electric",3,""))))</f>
        <v/>
      </c>
      <c r="U737" s="1" t="str">
        <f>IF(M737="Wagon",(SQRT(SQRT(T737/27)))*10,IF(T737="","",SQRT(SQRT(T737/27))))</f>
        <v/>
      </c>
      <c r="V737" s="14" t="str">
        <f>IF(I737="","",(H737*SQRT(I737)*U737-(I737*2)+2)*0.985)</f>
        <v/>
      </c>
      <c r="W737" s="14" t="str">
        <f>IF(M737="Wagon",5*SQRT(H737),IF(M737="","",SQRT(R737*K737*SQRT(T737))/(26)))</f>
        <v/>
      </c>
      <c r="X737" s="15" t="e">
        <f>8/Q737</f>
        <v>#DIV/0!</v>
      </c>
      <c r="Y737" s="15" t="e">
        <f>S737/10/K737</f>
        <v>#DIV/0!</v>
      </c>
    </row>
    <row r="738" spans="4:25" x14ac:dyDescent="0.25">
      <c r="D738" s="1" t="str">
        <f>IF(B738="","zzz",LEFT(B738,2))</f>
        <v>zzz</v>
      </c>
      <c r="H738" s="1" t="str">
        <f>IF(F738="","",SQRT(F738-1828))</f>
        <v/>
      </c>
      <c r="O738" s="1" t="str">
        <f>IF(M738="Steam",1,IF(M738="Electric",2,IF(M738="Diesel",4,IF(M738="Diesel-Electric",3,""))))</f>
        <v/>
      </c>
      <c r="U738" s="1" t="str">
        <f>IF(M738="Wagon",(SQRT(SQRT(T738/27)))*10,IF(T738="","",SQRT(SQRT(T738/27))))</f>
        <v/>
      </c>
      <c r="V738" s="14" t="str">
        <f>IF(I738="","",(H738*SQRT(I738)*U738-(I738*2)+2)*0.985)</f>
        <v/>
      </c>
      <c r="W738" s="14" t="str">
        <f>IF(M738="Wagon",5*SQRT(H738),IF(M738="","",SQRT(R738*K738*SQRT(T738))/(26)))</f>
        <v/>
      </c>
      <c r="X738" s="15" t="e">
        <f>8/Q738</f>
        <v>#DIV/0!</v>
      </c>
      <c r="Y738" s="15" t="e">
        <f>S738/10/K738</f>
        <v>#DIV/0!</v>
      </c>
    </row>
    <row r="739" spans="4:25" x14ac:dyDescent="0.25">
      <c r="D739" s="1" t="str">
        <f>IF(B739="","zzz",LEFT(B739,2))</f>
        <v>zzz</v>
      </c>
      <c r="H739" s="1" t="str">
        <f>IF(F739="","",SQRT(F739-1828))</f>
        <v/>
      </c>
      <c r="O739" s="1" t="str">
        <f>IF(M739="Steam",1,IF(M739="Electric",2,IF(M739="Diesel",4,IF(M739="Diesel-Electric",3,""))))</f>
        <v/>
      </c>
      <c r="U739" s="1" t="str">
        <f>IF(M739="Wagon",(SQRT(SQRT(T739/27)))*10,IF(T739="","",SQRT(SQRT(T739/27))))</f>
        <v/>
      </c>
      <c r="V739" s="14" t="str">
        <f>IF(I739="","",(H739*SQRT(I739)*U739-(I739*2)+2)*0.985)</f>
        <v/>
      </c>
      <c r="W739" s="14" t="str">
        <f>IF(M739="Wagon",5*SQRT(H739),IF(M739="","",SQRT(R739*K739*SQRT(T739))/(26)))</f>
        <v/>
      </c>
      <c r="X739" s="15" t="e">
        <f>8/Q739</f>
        <v>#DIV/0!</v>
      </c>
      <c r="Y739" s="15" t="e">
        <f>S739/10/K739</f>
        <v>#DIV/0!</v>
      </c>
    </row>
    <row r="740" spans="4:25" x14ac:dyDescent="0.25">
      <c r="D740" s="1" t="str">
        <f>IF(B740="","zzz",LEFT(B740,2))</f>
        <v>zzz</v>
      </c>
      <c r="H740" s="1" t="str">
        <f>IF(F740="","",SQRT(F740-1828))</f>
        <v/>
      </c>
      <c r="O740" s="1" t="str">
        <f>IF(M740="Steam",1,IF(M740="Electric",2,IF(M740="Diesel",4,IF(M740="Diesel-Electric",3,""))))</f>
        <v/>
      </c>
      <c r="U740" s="1" t="str">
        <f>IF(M740="Wagon",(SQRT(SQRT(T740/27)))*10,IF(T740="","",SQRT(SQRT(T740/27))))</f>
        <v/>
      </c>
      <c r="V740" s="14" t="str">
        <f>IF(I740="","",(H740*SQRT(I740)*U740-(I740*2)+2)*0.985)</f>
        <v/>
      </c>
      <c r="W740" s="14" t="str">
        <f>IF(M740="Wagon",5*SQRT(H740),IF(M740="","",SQRT(R740*K740*SQRT(T740))/(26)))</f>
        <v/>
      </c>
      <c r="X740" s="15" t="e">
        <f>8/Q740</f>
        <v>#DIV/0!</v>
      </c>
      <c r="Y740" s="15" t="e">
        <f>S740/10/K740</f>
        <v>#DIV/0!</v>
      </c>
    </row>
    <row r="741" spans="4:25" x14ac:dyDescent="0.25">
      <c r="D741" s="1" t="str">
        <f>IF(B741="","zzz",LEFT(B741,2))</f>
        <v>zzz</v>
      </c>
      <c r="H741" s="1" t="str">
        <f>IF(F741="","",SQRT(F741-1828))</f>
        <v/>
      </c>
      <c r="O741" s="1" t="str">
        <f>IF(M741="Steam",1,IF(M741="Electric",2,IF(M741="Diesel",4,IF(M741="Diesel-Electric",3,""))))</f>
        <v/>
      </c>
      <c r="U741" s="1" t="str">
        <f>IF(M741="Wagon",(SQRT(SQRT(T741/27)))*10,IF(T741="","",SQRT(SQRT(T741/27))))</f>
        <v/>
      </c>
      <c r="V741" s="14" t="str">
        <f>IF(I741="","",(H741*SQRT(I741)*U741-(I741*2)+2)*0.985)</f>
        <v/>
      </c>
      <c r="W741" s="14" t="str">
        <f>IF(M741="Wagon",5*SQRT(H741),IF(M741="","",SQRT(R741*K741*SQRT(T741))/(26)))</f>
        <v/>
      </c>
      <c r="X741" s="15" t="e">
        <f>8/Q741</f>
        <v>#DIV/0!</v>
      </c>
      <c r="Y741" s="15" t="e">
        <f>S741/10/K741</f>
        <v>#DIV/0!</v>
      </c>
    </row>
    <row r="742" spans="4:25" x14ac:dyDescent="0.25">
      <c r="D742" s="1" t="str">
        <f>IF(B742="","zzz",LEFT(B742,2))</f>
        <v>zzz</v>
      </c>
      <c r="H742" s="1" t="str">
        <f>IF(F742="","",SQRT(F742-1828))</f>
        <v/>
      </c>
      <c r="O742" s="1" t="str">
        <f>IF(M742="Steam",1,IF(M742="Electric",2,IF(M742="Diesel",4,IF(M742="Diesel-Electric",3,""))))</f>
        <v/>
      </c>
      <c r="U742" s="1" t="str">
        <f>IF(M742="Wagon",(SQRT(SQRT(T742/27)))*10,IF(T742="","",SQRT(SQRT(T742/27))))</f>
        <v/>
      </c>
      <c r="V742" s="14" t="str">
        <f>IF(I742="","",(H742*SQRT(I742)*U742-(I742*2)+2)*0.985)</f>
        <v/>
      </c>
      <c r="W742" s="14" t="str">
        <f>IF(M742="Wagon",5*SQRT(H742),IF(M742="","",SQRT(R742*K742*SQRT(T742))/(26)))</f>
        <v/>
      </c>
      <c r="X742" s="15" t="e">
        <f>8/Q742</f>
        <v>#DIV/0!</v>
      </c>
      <c r="Y742" s="15" t="e">
        <f>S742/10/K742</f>
        <v>#DIV/0!</v>
      </c>
    </row>
    <row r="743" spans="4:25" x14ac:dyDescent="0.25">
      <c r="D743" s="1" t="str">
        <f>IF(B743="","zzz",LEFT(B743,2))</f>
        <v>zzz</v>
      </c>
      <c r="H743" s="1" t="str">
        <f>IF(F743="","",SQRT(F743-1828))</f>
        <v/>
      </c>
      <c r="O743" s="1" t="str">
        <f>IF(M743="Steam",1,IF(M743="Electric",2,IF(M743="Diesel",4,IF(M743="Diesel-Electric",3,""))))</f>
        <v/>
      </c>
      <c r="U743" s="1" t="str">
        <f>IF(M743="Wagon",(SQRT(SQRT(T743/27)))*10,IF(T743="","",SQRT(SQRT(T743/27))))</f>
        <v/>
      </c>
      <c r="V743" s="14" t="str">
        <f>IF(I743="","",(H743*SQRT(I743)*U743-(I743*2)+2)*0.985)</f>
        <v/>
      </c>
      <c r="W743" s="14" t="str">
        <f>IF(M743="Wagon",5*SQRT(H743),IF(M743="","",SQRT(R743*K743*SQRT(T743))/(26)))</f>
        <v/>
      </c>
      <c r="X743" s="15" t="e">
        <f>8/Q743</f>
        <v>#DIV/0!</v>
      </c>
      <c r="Y743" s="15" t="e">
        <f>S743/10/K743</f>
        <v>#DIV/0!</v>
      </c>
    </row>
    <row r="744" spans="4:25" x14ac:dyDescent="0.25">
      <c r="D744" s="1" t="str">
        <f>IF(B744="","zzz",LEFT(B744,2))</f>
        <v>zzz</v>
      </c>
      <c r="H744" s="1" t="str">
        <f>IF(F744="","",SQRT(F744-1828))</f>
        <v/>
      </c>
      <c r="O744" s="1" t="str">
        <f>IF(M744="Steam",1,IF(M744="Electric",2,IF(M744="Diesel",4,IF(M744="Diesel-Electric",3,""))))</f>
        <v/>
      </c>
      <c r="U744" s="1" t="str">
        <f>IF(M744="Wagon",(SQRT(SQRT(T744/27)))*10,IF(T744="","",SQRT(SQRT(T744/27))))</f>
        <v/>
      </c>
      <c r="V744" s="14" t="str">
        <f>IF(I744="","",(H744*SQRT(I744)*U744-(I744*2)+2)*0.985)</f>
        <v/>
      </c>
      <c r="W744" s="14" t="str">
        <f>IF(M744="Wagon",5*SQRT(H744),IF(M744="","",SQRT(R744*K744*SQRT(T744))/(26)))</f>
        <v/>
      </c>
      <c r="X744" s="15" t="e">
        <f>8/Q744</f>
        <v>#DIV/0!</v>
      </c>
      <c r="Y744" s="15" t="e">
        <f>S744/10/K744</f>
        <v>#DIV/0!</v>
      </c>
    </row>
    <row r="745" spans="4:25" x14ac:dyDescent="0.25">
      <c r="D745" s="1" t="str">
        <f>IF(B745="","zzz",LEFT(B745,2))</f>
        <v>zzz</v>
      </c>
      <c r="H745" s="1" t="str">
        <f>IF(F745="","",SQRT(F745-1828))</f>
        <v/>
      </c>
      <c r="O745" s="1" t="str">
        <f>IF(M745="Steam",1,IF(M745="Electric",2,IF(M745="Diesel",4,IF(M745="Diesel-Electric",3,""))))</f>
        <v/>
      </c>
      <c r="U745" s="1" t="str">
        <f>IF(M745="Wagon",(SQRT(SQRT(T745/27)))*10,IF(T745="","",SQRT(SQRT(T745/27))))</f>
        <v/>
      </c>
      <c r="V745" s="14" t="str">
        <f>IF(I745="","",(H745*SQRT(I745)*U745-(I745*2)+2)*0.985)</f>
        <v/>
      </c>
      <c r="W745" s="14" t="str">
        <f>IF(M745="Wagon",5*SQRT(H745),IF(M745="","",SQRT(R745*K745*SQRT(T745))/(26)))</f>
        <v/>
      </c>
      <c r="X745" s="15" t="e">
        <f>8/Q745</f>
        <v>#DIV/0!</v>
      </c>
      <c r="Y745" s="15" t="e">
        <f>S745/10/K745</f>
        <v>#DIV/0!</v>
      </c>
    </row>
    <row r="746" spans="4:25" x14ac:dyDescent="0.25">
      <c r="D746" s="1" t="str">
        <f>IF(B746="","zzz",LEFT(B746,2))</f>
        <v>zzz</v>
      </c>
      <c r="H746" s="1" t="str">
        <f>IF(F746="","",SQRT(F746-1828))</f>
        <v/>
      </c>
      <c r="O746" s="1" t="str">
        <f>IF(M746="Steam",1,IF(M746="Electric",2,IF(M746="Diesel",4,IF(M746="Diesel-Electric",3,""))))</f>
        <v/>
      </c>
      <c r="U746" s="1" t="str">
        <f>IF(M746="Wagon",(SQRT(SQRT(T746/27)))*10,IF(T746="","",SQRT(SQRT(T746/27))))</f>
        <v/>
      </c>
      <c r="V746" s="14" t="str">
        <f>IF(I746="","",(H746*SQRT(I746)*U746-(I746*2)+2)*0.985)</f>
        <v/>
      </c>
      <c r="W746" s="14" t="str">
        <f>IF(M746="Wagon",5*SQRT(H746),IF(M746="","",SQRT(R746*K746*SQRT(T746))/(26)))</f>
        <v/>
      </c>
      <c r="X746" s="15" t="e">
        <f>8/Q746</f>
        <v>#DIV/0!</v>
      </c>
      <c r="Y746" s="15" t="e">
        <f>S746/10/K746</f>
        <v>#DIV/0!</v>
      </c>
    </row>
    <row r="747" spans="4:25" x14ac:dyDescent="0.25">
      <c r="D747" s="1" t="str">
        <f>IF(B747="","zzz",LEFT(B747,2))</f>
        <v>zzz</v>
      </c>
      <c r="H747" s="1" t="str">
        <f>IF(F747="","",SQRT(F747-1828))</f>
        <v/>
      </c>
      <c r="O747" s="1" t="str">
        <f>IF(M747="Steam",1,IF(M747="Electric",2,IF(M747="Diesel",4,IF(M747="Diesel-Electric",3,""))))</f>
        <v/>
      </c>
      <c r="U747" s="1" t="str">
        <f>IF(M747="Wagon",(SQRT(SQRT(T747/27)))*10,IF(T747="","",SQRT(SQRT(T747/27))))</f>
        <v/>
      </c>
      <c r="V747" s="14" t="str">
        <f>IF(I747="","",(H747*SQRT(I747)*U747-(I747*2)+2)*0.985)</f>
        <v/>
      </c>
      <c r="W747" s="14" t="str">
        <f>IF(M747="Wagon",5*SQRT(H747),IF(M747="","",SQRT(R747*K747*SQRT(T747))/(26)))</f>
        <v/>
      </c>
      <c r="X747" s="15" t="e">
        <f>8/Q747</f>
        <v>#DIV/0!</v>
      </c>
      <c r="Y747" s="15" t="e">
        <f>S747/10/K747</f>
        <v>#DIV/0!</v>
      </c>
    </row>
    <row r="748" spans="4:25" x14ac:dyDescent="0.25">
      <c r="D748" s="1" t="str">
        <f>IF(B748="","zzz",LEFT(B748,2))</f>
        <v>zzz</v>
      </c>
      <c r="H748" s="1" t="str">
        <f>IF(F748="","",SQRT(F748-1828))</f>
        <v/>
      </c>
      <c r="O748" s="1" t="str">
        <f>IF(M748="Steam",1,IF(M748="Electric",2,IF(M748="Diesel",4,IF(M748="Diesel-Electric",3,""))))</f>
        <v/>
      </c>
      <c r="U748" s="1" t="str">
        <f>IF(M748="Wagon",(SQRT(SQRT(T748/27)))*10,IF(T748="","",SQRT(SQRT(T748/27))))</f>
        <v/>
      </c>
      <c r="V748" s="14" t="str">
        <f>IF(I748="","",(H748*SQRT(I748)*U748-(I748*2)+2)*0.985)</f>
        <v/>
      </c>
      <c r="W748" s="14" t="str">
        <f>IF(M748="Wagon",5*SQRT(H748),IF(M748="","",SQRT(R748*K748*SQRT(T748))/(26)))</f>
        <v/>
      </c>
      <c r="X748" s="15" t="e">
        <f>8/Q748</f>
        <v>#DIV/0!</v>
      </c>
      <c r="Y748" s="15" t="e">
        <f>S748/10/K748</f>
        <v>#DIV/0!</v>
      </c>
    </row>
    <row r="749" spans="4:25" x14ac:dyDescent="0.25">
      <c r="D749" s="1" t="str">
        <f>IF(B749="","zzz",LEFT(B749,2))</f>
        <v>zzz</v>
      </c>
      <c r="H749" s="1" t="str">
        <f>IF(F749="","",SQRT(F749-1828))</f>
        <v/>
      </c>
      <c r="O749" s="1" t="str">
        <f>IF(M749="Steam",1,IF(M749="Electric",2,IF(M749="Diesel",4,IF(M749="Diesel-Electric",3,""))))</f>
        <v/>
      </c>
      <c r="U749" s="1" t="str">
        <f>IF(M749="Wagon",(SQRT(SQRT(T749/27)))*10,IF(T749="","",SQRT(SQRT(T749/27))))</f>
        <v/>
      </c>
      <c r="V749" s="14" t="str">
        <f>IF(I749="","",(H749*SQRT(I749)*U749-(I749*2)+2)*0.985)</f>
        <v/>
      </c>
      <c r="W749" s="14" t="str">
        <f>IF(M749="Wagon",5*SQRT(H749),IF(M749="","",SQRT(R749*K749*SQRT(T749))/(26)))</f>
        <v/>
      </c>
      <c r="X749" s="15" t="e">
        <f>8/Q749</f>
        <v>#DIV/0!</v>
      </c>
      <c r="Y749" s="15" t="e">
        <f>S749/10/K749</f>
        <v>#DIV/0!</v>
      </c>
    </row>
    <row r="750" spans="4:25" x14ac:dyDescent="0.25">
      <c r="D750" s="1" t="str">
        <f>IF(B750="","zzz",LEFT(B750,2))</f>
        <v>zzz</v>
      </c>
      <c r="H750" s="1" t="str">
        <f>IF(F750="","",SQRT(F750-1828))</f>
        <v/>
      </c>
      <c r="O750" s="1" t="str">
        <f>IF(M750="Steam",1,IF(M750="Electric",2,IF(M750="Diesel",4,IF(M750="Diesel-Electric",3,""))))</f>
        <v/>
      </c>
      <c r="U750" s="1" t="str">
        <f>IF(M750="Wagon",(SQRT(SQRT(T750/27)))*10,IF(T750="","",SQRT(SQRT(T750/27))))</f>
        <v/>
      </c>
      <c r="V750" s="14" t="str">
        <f>IF(I750="","",(H750*SQRT(I750)*U750-(I750*2)+2)*0.985)</f>
        <v/>
      </c>
      <c r="W750" s="14" t="str">
        <f>IF(M750="Wagon",5*SQRT(H750),IF(M750="","",SQRT(R750*K750*SQRT(T750))/(26)))</f>
        <v/>
      </c>
      <c r="X750" s="15" t="e">
        <f>8/Q750</f>
        <v>#DIV/0!</v>
      </c>
      <c r="Y750" s="15" t="e">
        <f>S750/10/K750</f>
        <v>#DIV/0!</v>
      </c>
    </row>
    <row r="751" spans="4:25" x14ac:dyDescent="0.25">
      <c r="D751" s="1" t="str">
        <f>IF(B751="","zzz",LEFT(B751,2))</f>
        <v>zzz</v>
      </c>
      <c r="H751" s="1" t="str">
        <f>IF(F751="","",SQRT(F751-1828))</f>
        <v/>
      </c>
      <c r="O751" s="1" t="str">
        <f>IF(M751="Steam",1,IF(M751="Electric",2,IF(M751="Diesel",4,IF(M751="Diesel-Electric",3,""))))</f>
        <v/>
      </c>
      <c r="U751" s="1" t="str">
        <f>IF(M751="Wagon",(SQRT(SQRT(T751/27)))*10,IF(T751="","",SQRT(SQRT(T751/27))))</f>
        <v/>
      </c>
      <c r="V751" s="14" t="str">
        <f>IF(I751="","",(H751*SQRT(I751)*U751-(I751*2)+2)*0.985)</f>
        <v/>
      </c>
      <c r="W751" s="14" t="str">
        <f>IF(M751="Wagon",5*SQRT(H751),IF(M751="","",SQRT(R751*K751*SQRT(T751))/(26)))</f>
        <v/>
      </c>
      <c r="X751" s="15" t="e">
        <f>8/Q751</f>
        <v>#DIV/0!</v>
      </c>
      <c r="Y751" s="15" t="e">
        <f>S751/10/K751</f>
        <v>#DIV/0!</v>
      </c>
    </row>
    <row r="752" spans="4:25" x14ac:dyDescent="0.25">
      <c r="D752" s="1" t="str">
        <f>IF(B752="","zzz",LEFT(B752,2))</f>
        <v>zzz</v>
      </c>
      <c r="H752" s="1" t="str">
        <f>IF(F752="","",SQRT(F752-1828))</f>
        <v/>
      </c>
      <c r="O752" s="1" t="str">
        <f>IF(M752="Steam",1,IF(M752="Electric",2,IF(M752="Diesel",4,IF(M752="Diesel-Electric",3,""))))</f>
        <v/>
      </c>
      <c r="U752" s="1" t="str">
        <f>IF(M752="Wagon",(SQRT(SQRT(T752/27)))*10,IF(T752="","",SQRT(SQRT(T752/27))))</f>
        <v/>
      </c>
      <c r="V752" s="14" t="str">
        <f>IF(I752="","",(H752*SQRT(I752)*U752-(I752*2)+2)*0.985)</f>
        <v/>
      </c>
      <c r="W752" s="14" t="str">
        <f>IF(M752="Wagon",5*SQRT(H752),IF(M752="","",SQRT(R752*K752*SQRT(T752))/(26)))</f>
        <v/>
      </c>
      <c r="X752" s="15" t="e">
        <f>8/Q752</f>
        <v>#DIV/0!</v>
      </c>
      <c r="Y752" s="15" t="e">
        <f>S752/10/K752</f>
        <v>#DIV/0!</v>
      </c>
    </row>
    <row r="753" spans="4:25" x14ac:dyDescent="0.25">
      <c r="D753" s="1" t="str">
        <f>IF(B753="","zzz",LEFT(B753,2))</f>
        <v>zzz</v>
      </c>
      <c r="H753" s="1" t="str">
        <f>IF(F753="","",SQRT(F753-1828))</f>
        <v/>
      </c>
      <c r="O753" s="1" t="str">
        <f>IF(M753="Steam",1,IF(M753="Electric",2,IF(M753="Diesel",4,IF(M753="Diesel-Electric",3,""))))</f>
        <v/>
      </c>
      <c r="U753" s="1" t="str">
        <f>IF(M753="Wagon",(SQRT(SQRT(T753/27)))*10,IF(T753="","",SQRT(SQRT(T753/27))))</f>
        <v/>
      </c>
      <c r="V753" s="14" t="str">
        <f>IF(I753="","",(H753*SQRT(I753)*U753-(I753*2)+2)*0.985)</f>
        <v/>
      </c>
      <c r="W753" s="14" t="str">
        <f>IF(M753="Wagon",5*SQRT(H753),IF(M753="","",SQRT(R753*K753*SQRT(T753))/(26)))</f>
        <v/>
      </c>
      <c r="X753" s="15" t="e">
        <f>8/Q753</f>
        <v>#DIV/0!</v>
      </c>
      <c r="Y753" s="15" t="e">
        <f>S753/10/K753</f>
        <v>#DIV/0!</v>
      </c>
    </row>
    <row r="754" spans="4:25" x14ac:dyDescent="0.25">
      <c r="D754" s="1" t="str">
        <f>IF(B754="","zzz",LEFT(B754,2))</f>
        <v>zzz</v>
      </c>
      <c r="H754" s="1" t="str">
        <f>IF(F754="","",SQRT(F754-1828))</f>
        <v/>
      </c>
      <c r="O754" s="1" t="str">
        <f>IF(M754="Steam",1,IF(M754="Electric",2,IF(M754="Diesel",4,IF(M754="Diesel-Electric",3,""))))</f>
        <v/>
      </c>
      <c r="U754" s="1" t="str">
        <f>IF(M754="Wagon",(SQRT(SQRT(T754/27)))*10,IF(T754="","",SQRT(SQRT(T754/27))))</f>
        <v/>
      </c>
      <c r="V754" s="14" t="str">
        <f>IF(I754="","",(H754*SQRT(I754)*U754-(I754*2)+2)*0.985)</f>
        <v/>
      </c>
      <c r="W754" s="14" t="str">
        <f>IF(M754="Wagon",5*SQRT(H754),IF(M754="","",SQRT(R754*K754*SQRT(T754))/(26)))</f>
        <v/>
      </c>
      <c r="X754" s="15" t="e">
        <f>8/Q754</f>
        <v>#DIV/0!</v>
      </c>
      <c r="Y754" s="15" t="e">
        <f>S754/10/K754</f>
        <v>#DIV/0!</v>
      </c>
    </row>
    <row r="755" spans="4:25" x14ac:dyDescent="0.25">
      <c r="D755" s="1" t="str">
        <f>IF(B755="","zzz",LEFT(B755,2))</f>
        <v>zzz</v>
      </c>
      <c r="H755" s="1" t="str">
        <f>IF(F755="","",SQRT(F755-1828))</f>
        <v/>
      </c>
      <c r="O755" s="1" t="str">
        <f>IF(M755="Steam",1,IF(M755="Electric",2,IF(M755="Diesel",4,IF(M755="Diesel-Electric",3,""))))</f>
        <v/>
      </c>
      <c r="U755" s="1" t="str">
        <f>IF(M755="Wagon",(SQRT(SQRT(T755/27)))*10,IF(T755="","",SQRT(SQRT(T755/27))))</f>
        <v/>
      </c>
      <c r="V755" s="14" t="str">
        <f>IF(I755="","",(H755*SQRT(I755)*U755-(I755*2)+2)*0.985)</f>
        <v/>
      </c>
      <c r="W755" s="14" t="str">
        <f>IF(M755="Wagon",5*SQRT(H755),IF(M755="","",SQRT(R755*K755*SQRT(T755))/(26)))</f>
        <v/>
      </c>
      <c r="X755" s="15" t="e">
        <f>8/Q755</f>
        <v>#DIV/0!</v>
      </c>
      <c r="Y755" s="15" t="e">
        <f>S755/10/K755</f>
        <v>#DIV/0!</v>
      </c>
    </row>
    <row r="756" spans="4:25" x14ac:dyDescent="0.25">
      <c r="D756" s="1" t="str">
        <f>IF(B756="","zzz",LEFT(B756,2))</f>
        <v>zzz</v>
      </c>
      <c r="H756" s="1" t="str">
        <f>IF(F756="","",SQRT(F756-1828))</f>
        <v/>
      </c>
      <c r="O756" s="1" t="str">
        <f>IF(M756="Steam",1,IF(M756="Electric",2,IF(M756="Diesel",4,IF(M756="Diesel-Electric",3,""))))</f>
        <v/>
      </c>
      <c r="U756" s="1" t="str">
        <f>IF(M756="Wagon",(SQRT(SQRT(T756/27)))*10,IF(T756="","",SQRT(SQRT(T756/27))))</f>
        <v/>
      </c>
      <c r="V756" s="14" t="str">
        <f>IF(I756="","",(H756*SQRT(I756)*U756-(I756*2)+2)*0.985)</f>
        <v/>
      </c>
      <c r="W756" s="14" t="str">
        <f>IF(M756="Wagon",5*SQRT(H756),IF(M756="","",SQRT(R756*K756*SQRT(T756))/(26)))</f>
        <v/>
      </c>
      <c r="X756" s="15" t="e">
        <f>8/Q756</f>
        <v>#DIV/0!</v>
      </c>
      <c r="Y756" s="15" t="e">
        <f>S756/10/K756</f>
        <v>#DIV/0!</v>
      </c>
    </row>
    <row r="757" spans="4:25" x14ac:dyDescent="0.25">
      <c r="D757" s="1" t="str">
        <f>IF(B757="","zzz",LEFT(B757,2))</f>
        <v>zzz</v>
      </c>
      <c r="H757" s="1" t="str">
        <f>IF(F757="","",SQRT(F757-1828))</f>
        <v/>
      </c>
      <c r="O757" s="1" t="str">
        <f>IF(M757="Steam",1,IF(M757="Electric",2,IF(M757="Diesel",4,IF(M757="Diesel-Electric",3,""))))</f>
        <v/>
      </c>
      <c r="U757" s="1" t="str">
        <f>IF(M757="Wagon",(SQRT(SQRT(T757/27)))*10,IF(T757="","",SQRT(SQRT(T757/27))))</f>
        <v/>
      </c>
      <c r="V757" s="14" t="str">
        <f>IF(I757="","",(H757*SQRT(I757)*U757-(I757*2)+2)*0.985)</f>
        <v/>
      </c>
      <c r="W757" s="14" t="str">
        <f>IF(M757="Wagon",5*SQRT(H757),IF(M757="","",SQRT(R757*K757*SQRT(T757))/(26)))</f>
        <v/>
      </c>
      <c r="X757" s="15" t="e">
        <f>8/Q757</f>
        <v>#DIV/0!</v>
      </c>
      <c r="Y757" s="15" t="e">
        <f>S757/10/K757</f>
        <v>#DIV/0!</v>
      </c>
    </row>
    <row r="758" spans="4:25" x14ac:dyDescent="0.25">
      <c r="D758" s="1" t="str">
        <f>IF(B758="","zzz",LEFT(B758,2))</f>
        <v>zzz</v>
      </c>
      <c r="H758" s="1" t="str">
        <f>IF(F758="","",SQRT(F758-1828))</f>
        <v/>
      </c>
      <c r="O758" s="1" t="str">
        <f>IF(M758="Steam",1,IF(M758="Electric",2,IF(M758="Diesel",4,IF(M758="Diesel-Electric",3,""))))</f>
        <v/>
      </c>
      <c r="U758" s="1" t="str">
        <f>IF(M758="Wagon",(SQRT(SQRT(T758/27)))*10,IF(T758="","",SQRT(SQRT(T758/27))))</f>
        <v/>
      </c>
      <c r="V758" s="14" t="str">
        <f>IF(I758="","",(H758*SQRT(I758)*U758-(I758*2)+2)*0.985)</f>
        <v/>
      </c>
      <c r="W758" s="14" t="str">
        <f>IF(M758="Wagon",5*SQRT(H758),IF(M758="","",SQRT(R758*K758*SQRT(T758))/(26)))</f>
        <v/>
      </c>
      <c r="X758" s="15" t="e">
        <f>8/Q758</f>
        <v>#DIV/0!</v>
      </c>
      <c r="Y758" s="15" t="e">
        <f>S758/10/K758</f>
        <v>#DIV/0!</v>
      </c>
    </row>
    <row r="759" spans="4:25" x14ac:dyDescent="0.25">
      <c r="D759" s="1" t="str">
        <f>IF(B759="","zzz",LEFT(B759,2))</f>
        <v>zzz</v>
      </c>
      <c r="H759" s="1" t="str">
        <f>IF(F759="","",SQRT(F759-1828))</f>
        <v/>
      </c>
      <c r="O759" s="1" t="str">
        <f>IF(M759="Steam",1,IF(M759="Electric",2,IF(M759="Diesel",4,IF(M759="Diesel-Electric",3,""))))</f>
        <v/>
      </c>
      <c r="U759" s="1" t="str">
        <f>IF(M759="Wagon",(SQRT(SQRT(T759/27)))*10,IF(T759="","",SQRT(SQRT(T759/27))))</f>
        <v/>
      </c>
      <c r="V759" s="14" t="str">
        <f>IF(I759="","",(H759*SQRT(I759)*U759-(I759*2)+2)*0.985)</f>
        <v/>
      </c>
      <c r="W759" s="14" t="str">
        <f>IF(M759="Wagon",5*SQRT(H759),IF(M759="","",SQRT(R759*K759*SQRT(T759))/(26)))</f>
        <v/>
      </c>
      <c r="X759" s="15" t="e">
        <f>8/Q759</f>
        <v>#DIV/0!</v>
      </c>
      <c r="Y759" s="15" t="e">
        <f>S759/10/K759</f>
        <v>#DIV/0!</v>
      </c>
    </row>
    <row r="760" spans="4:25" x14ac:dyDescent="0.25">
      <c r="D760" s="1" t="str">
        <f>IF(B760="","zzz",LEFT(B760,2))</f>
        <v>zzz</v>
      </c>
      <c r="H760" s="1" t="str">
        <f>IF(F760="","",SQRT(F760-1828))</f>
        <v/>
      </c>
      <c r="O760" s="1" t="str">
        <f>IF(M760="Steam",1,IF(M760="Electric",2,IF(M760="Diesel",4,IF(M760="Diesel-Electric",3,""))))</f>
        <v/>
      </c>
      <c r="U760" s="1" t="str">
        <f>IF(M760="Wagon",(SQRT(SQRT(T760/27)))*10,IF(T760="","",SQRT(SQRT(T760/27))))</f>
        <v/>
      </c>
      <c r="V760" s="14" t="str">
        <f>IF(I760="","",(H760*SQRT(I760)*U760-(I760*2)+2)*0.985)</f>
        <v/>
      </c>
      <c r="W760" s="14" t="str">
        <f>IF(M760="Wagon",5*SQRT(H760),IF(M760="","",SQRT(R760*K760*SQRT(T760))/(26)))</f>
        <v/>
      </c>
      <c r="X760" s="15" t="e">
        <f>8/Q760</f>
        <v>#DIV/0!</v>
      </c>
      <c r="Y760" s="15" t="e">
        <f>S760/10/K760</f>
        <v>#DIV/0!</v>
      </c>
    </row>
    <row r="761" spans="4:25" x14ac:dyDescent="0.25">
      <c r="D761" s="1" t="str">
        <f>IF(B761="","zzz",LEFT(B761,2))</f>
        <v>zzz</v>
      </c>
      <c r="H761" s="1" t="str">
        <f>IF(F761="","",SQRT(F761-1828))</f>
        <v/>
      </c>
      <c r="O761" s="1" t="str">
        <f>IF(M761="Steam",1,IF(M761="Electric",2,IF(M761="Diesel",4,IF(M761="Diesel-Electric",3,""))))</f>
        <v/>
      </c>
      <c r="U761" s="1" t="str">
        <f>IF(M761="Wagon",(SQRT(SQRT(T761/27)))*10,IF(T761="","",SQRT(SQRT(T761/27))))</f>
        <v/>
      </c>
      <c r="V761" s="14" t="str">
        <f>IF(I761="","",(H761*SQRT(I761)*U761-(I761*2)+2)*0.985)</f>
        <v/>
      </c>
      <c r="W761" s="14" t="str">
        <f>IF(M761="Wagon",5*SQRT(H761),IF(M761="","",SQRT(R761*K761*SQRT(T761))/(26)))</f>
        <v/>
      </c>
      <c r="X761" s="15" t="e">
        <f>8/Q761</f>
        <v>#DIV/0!</v>
      </c>
      <c r="Y761" s="15" t="e">
        <f>S761/10/K761</f>
        <v>#DIV/0!</v>
      </c>
    </row>
    <row r="762" spans="4:25" x14ac:dyDescent="0.25">
      <c r="D762" s="1" t="str">
        <f>IF(B762="","zzz",LEFT(B762,2))</f>
        <v>zzz</v>
      </c>
      <c r="H762" s="1" t="str">
        <f>IF(F762="","",SQRT(F762-1828))</f>
        <v/>
      </c>
      <c r="O762" s="1" t="str">
        <f>IF(M762="Steam",1,IF(M762="Electric",2,IF(M762="Diesel",4,IF(M762="Diesel-Electric",3,""))))</f>
        <v/>
      </c>
      <c r="U762" s="1" t="str">
        <f>IF(M762="Wagon",(SQRT(SQRT(T762/27)))*10,IF(T762="","",SQRT(SQRT(T762/27))))</f>
        <v/>
      </c>
      <c r="V762" s="14" t="str">
        <f>IF(I762="","",(H762*SQRT(I762)*U762-(I762*2)+2)*0.985)</f>
        <v/>
      </c>
      <c r="W762" s="14" t="str">
        <f>IF(M762="Wagon",5*SQRT(H762),IF(M762="","",SQRT(R762*K762*SQRT(T762))/(26)))</f>
        <v/>
      </c>
      <c r="X762" s="15" t="e">
        <f>8/Q762</f>
        <v>#DIV/0!</v>
      </c>
      <c r="Y762" s="15" t="e">
        <f>S762/10/K762</f>
        <v>#DIV/0!</v>
      </c>
    </row>
    <row r="763" spans="4:25" x14ac:dyDescent="0.25">
      <c r="D763" s="1" t="str">
        <f>IF(B763="","zzz",LEFT(B763,2))</f>
        <v>zzz</v>
      </c>
      <c r="H763" s="1" t="str">
        <f>IF(F763="","",SQRT(F763-1828))</f>
        <v/>
      </c>
      <c r="O763" s="1" t="str">
        <f>IF(M763="Steam",1,IF(M763="Electric",2,IF(M763="Diesel",4,IF(M763="Diesel-Electric",3,""))))</f>
        <v/>
      </c>
      <c r="U763" s="1" t="str">
        <f>IF(M763="Wagon",(SQRT(SQRT(T763/27)))*10,IF(T763="","",SQRT(SQRT(T763/27))))</f>
        <v/>
      </c>
      <c r="V763" s="14" t="str">
        <f>IF(I763="","",(H763*SQRT(I763)*U763-(I763*2)+2)*0.985)</f>
        <v/>
      </c>
      <c r="W763" s="14" t="str">
        <f>IF(M763="Wagon",5*SQRT(H763),IF(M763="","",SQRT(R763*K763*SQRT(T763))/(26)))</f>
        <v/>
      </c>
      <c r="X763" s="15" t="e">
        <f>8/Q763</f>
        <v>#DIV/0!</v>
      </c>
      <c r="Y763" s="15" t="e">
        <f>S763/10/K763</f>
        <v>#DIV/0!</v>
      </c>
    </row>
    <row r="764" spans="4:25" x14ac:dyDescent="0.25">
      <c r="D764" s="1" t="str">
        <f>IF(B764="","zzz",LEFT(B764,2))</f>
        <v>zzz</v>
      </c>
      <c r="H764" s="1" t="str">
        <f>IF(F764="","",SQRT(F764-1828))</f>
        <v/>
      </c>
      <c r="O764" s="1" t="str">
        <f>IF(M764="Steam",1,IF(M764="Electric",2,IF(M764="Diesel",4,IF(M764="Diesel-Electric",3,""))))</f>
        <v/>
      </c>
      <c r="U764" s="1" t="str">
        <f>IF(M764="Wagon",(SQRT(SQRT(T764/27)))*10,IF(T764="","",SQRT(SQRT(T764/27))))</f>
        <v/>
      </c>
      <c r="V764" s="14" t="str">
        <f>IF(I764="","",(H764*SQRT(I764)*U764-(I764*2)+2)*0.985)</f>
        <v/>
      </c>
      <c r="W764" s="14" t="str">
        <f>IF(M764="Wagon",5*SQRT(H764),IF(M764="","",SQRT(R764*K764*SQRT(T764))/(26)))</f>
        <v/>
      </c>
      <c r="X764" s="15" t="e">
        <f>8/Q764</f>
        <v>#DIV/0!</v>
      </c>
      <c r="Y764" s="15" t="e">
        <f>S764/10/K764</f>
        <v>#DIV/0!</v>
      </c>
    </row>
    <row r="765" spans="4:25" x14ac:dyDescent="0.25">
      <c r="D765" s="1" t="str">
        <f>IF(B765="","zzz",LEFT(B765,2))</f>
        <v>zzz</v>
      </c>
      <c r="H765" s="1" t="str">
        <f>IF(F765="","",SQRT(F765-1828))</f>
        <v/>
      </c>
      <c r="O765" s="1" t="str">
        <f>IF(M765="Steam",1,IF(M765="Electric",2,IF(M765="Diesel",4,IF(M765="Diesel-Electric",3,""))))</f>
        <v/>
      </c>
      <c r="U765" s="1" t="str">
        <f>IF(M765="Wagon",(SQRT(SQRT(T765/27)))*10,IF(T765="","",SQRT(SQRT(T765/27))))</f>
        <v/>
      </c>
      <c r="V765" s="14" t="str">
        <f>IF(I765="","",(H765*SQRT(I765)*U765-(I765*2)+2)*0.985)</f>
        <v/>
      </c>
      <c r="W765" s="14" t="str">
        <f>IF(M765="Wagon",5*SQRT(H765),IF(M765="","",SQRT(R765*K765*SQRT(T765))/(26)))</f>
        <v/>
      </c>
      <c r="X765" s="15" t="e">
        <f>8/Q765</f>
        <v>#DIV/0!</v>
      </c>
      <c r="Y765" s="15" t="e">
        <f>S765/10/K765</f>
        <v>#DIV/0!</v>
      </c>
    </row>
    <row r="766" spans="4:25" x14ac:dyDescent="0.25">
      <c r="D766" s="1" t="str">
        <f>IF(B766="","zzz",LEFT(B766,2))</f>
        <v>zzz</v>
      </c>
      <c r="H766" s="1" t="str">
        <f>IF(F766="","",SQRT(F766-1828))</f>
        <v/>
      </c>
      <c r="O766" s="1" t="str">
        <f>IF(M766="Steam",1,IF(M766="Electric",2,IF(M766="Diesel",4,IF(M766="Diesel-Electric",3,""))))</f>
        <v/>
      </c>
      <c r="U766" s="1" t="str">
        <f>IF(M766="Wagon",(SQRT(SQRT(T766/27)))*10,IF(T766="","",SQRT(SQRT(T766/27))))</f>
        <v/>
      </c>
      <c r="V766" s="14" t="str">
        <f>IF(I766="","",(H766*SQRT(I766)*U766-(I766*2)+2)*0.985)</f>
        <v/>
      </c>
      <c r="W766" s="14" t="str">
        <f>IF(M766="Wagon",5*SQRT(H766),IF(M766="","",SQRT(R766*K766*SQRT(T766))/(26)))</f>
        <v/>
      </c>
      <c r="X766" s="15" t="e">
        <f>8/Q766</f>
        <v>#DIV/0!</v>
      </c>
      <c r="Y766" s="15" t="e">
        <f>S766/10/K766</f>
        <v>#DIV/0!</v>
      </c>
    </row>
    <row r="767" spans="4:25" x14ac:dyDescent="0.25">
      <c r="D767" s="1" t="str">
        <f>IF(B767="","zzz",LEFT(B767,2))</f>
        <v>zzz</v>
      </c>
      <c r="H767" s="1" t="str">
        <f>IF(F767="","",SQRT(F767-1828))</f>
        <v/>
      </c>
      <c r="O767" s="1" t="str">
        <f>IF(M767="Steam",1,IF(M767="Electric",2,IF(M767="Diesel",4,IF(M767="Diesel-Electric",3,""))))</f>
        <v/>
      </c>
      <c r="U767" s="1" t="str">
        <f>IF(M767="Wagon",(SQRT(SQRT(T767/27)))*10,IF(T767="","",SQRT(SQRT(T767/27))))</f>
        <v/>
      </c>
      <c r="V767" s="14" t="str">
        <f>IF(I767="","",(H767*SQRT(I767)*U767-(I767*2)+2)*0.985)</f>
        <v/>
      </c>
      <c r="W767" s="14" t="str">
        <f>IF(M767="Wagon",5*SQRT(H767),IF(M767="","",SQRT(R767*K767*SQRT(T767))/(26)))</f>
        <v/>
      </c>
      <c r="X767" s="15" t="e">
        <f>8/Q767</f>
        <v>#DIV/0!</v>
      </c>
      <c r="Y767" s="15" t="e">
        <f>S767/10/K767</f>
        <v>#DIV/0!</v>
      </c>
    </row>
    <row r="768" spans="4:25" x14ac:dyDescent="0.25">
      <c r="D768" s="1" t="str">
        <f>IF(B768="","zzz",LEFT(B768,2))</f>
        <v>zzz</v>
      </c>
      <c r="H768" s="1" t="str">
        <f>IF(F768="","",SQRT(F768-1828))</f>
        <v/>
      </c>
      <c r="O768" s="1" t="str">
        <f>IF(M768="Steam",1,IF(M768="Electric",2,IF(M768="Diesel",4,IF(M768="Diesel-Electric",3,""))))</f>
        <v/>
      </c>
      <c r="U768" s="1" t="str">
        <f>IF(M768="Wagon",(SQRT(SQRT(T768/27)))*10,IF(T768="","",SQRT(SQRT(T768/27))))</f>
        <v/>
      </c>
      <c r="V768" s="14" t="str">
        <f>IF(I768="","",(H768*SQRT(I768)*U768-(I768*2)+2)*0.985)</f>
        <v/>
      </c>
      <c r="W768" s="14" t="str">
        <f>IF(M768="Wagon",5*SQRT(H768),IF(M768="","",SQRT(R768*K768*SQRT(T768))/(26)))</f>
        <v/>
      </c>
      <c r="X768" s="15" t="e">
        <f>8/Q768</f>
        <v>#DIV/0!</v>
      </c>
      <c r="Y768" s="15" t="e">
        <f>S768/10/K768</f>
        <v>#DIV/0!</v>
      </c>
    </row>
    <row r="769" spans="4:25" x14ac:dyDescent="0.25">
      <c r="D769" s="1" t="str">
        <f>IF(B769="","zzz",LEFT(B769,2))</f>
        <v>zzz</v>
      </c>
      <c r="H769" s="1" t="str">
        <f>IF(F769="","",SQRT(F769-1828))</f>
        <v/>
      </c>
      <c r="O769" s="1" t="str">
        <f>IF(M769="Steam",1,IF(M769="Electric",2,IF(M769="Diesel",4,IF(M769="Diesel-Electric",3,""))))</f>
        <v/>
      </c>
      <c r="U769" s="1" t="str">
        <f>IF(M769="Wagon",(SQRT(SQRT(T769/27)))*10,IF(T769="","",SQRT(SQRT(T769/27))))</f>
        <v/>
      </c>
      <c r="V769" s="14" t="str">
        <f>IF(I769="","",(H769*SQRT(I769)*U769-(I769*2)+2)*0.985)</f>
        <v/>
      </c>
      <c r="W769" s="14" t="str">
        <f>IF(M769="Wagon",5*SQRT(H769),IF(M769="","",SQRT(R769*K769*SQRT(T769))/(26)))</f>
        <v/>
      </c>
      <c r="X769" s="15" t="e">
        <f>8/Q769</f>
        <v>#DIV/0!</v>
      </c>
      <c r="Y769" s="15" t="e">
        <f>S769/10/K769</f>
        <v>#DIV/0!</v>
      </c>
    </row>
    <row r="770" spans="4:25" x14ac:dyDescent="0.25">
      <c r="D770" s="1" t="str">
        <f>IF(B770="","zzz",LEFT(B770,2))</f>
        <v>zzz</v>
      </c>
      <c r="H770" s="1" t="str">
        <f>IF(F770="","",SQRT(F770-1828))</f>
        <v/>
      </c>
      <c r="O770" s="1" t="str">
        <f>IF(M770="Steam",1,IF(M770="Electric",2,IF(M770="Diesel",4,IF(M770="Diesel-Electric",3,""))))</f>
        <v/>
      </c>
      <c r="U770" s="1" t="str">
        <f>IF(M770="Wagon",(SQRT(SQRT(T770/27)))*10,IF(T770="","",SQRT(SQRT(T770/27))))</f>
        <v/>
      </c>
      <c r="V770" s="14" t="str">
        <f>IF(I770="","",(H770*SQRT(I770)*U770-(I770*2)+2)*0.985)</f>
        <v/>
      </c>
      <c r="W770" s="14" t="str">
        <f>IF(M770="Wagon",5*SQRT(H770),IF(M770="","",SQRT(R770*K770*SQRT(T770))/(26)))</f>
        <v/>
      </c>
      <c r="X770" s="15" t="e">
        <f>8/Q770</f>
        <v>#DIV/0!</v>
      </c>
      <c r="Y770" s="15" t="e">
        <f>S770/10/K770</f>
        <v>#DIV/0!</v>
      </c>
    </row>
    <row r="771" spans="4:25" x14ac:dyDescent="0.25">
      <c r="D771" s="1" t="str">
        <f>IF(B771="","zzz",LEFT(B771,2))</f>
        <v>zzz</v>
      </c>
      <c r="H771" s="1" t="str">
        <f>IF(F771="","",SQRT(F771-1828))</f>
        <v/>
      </c>
      <c r="O771" s="1" t="str">
        <f>IF(M771="Steam",1,IF(M771="Electric",2,IF(M771="Diesel",4,IF(M771="Diesel-Electric",3,""))))</f>
        <v/>
      </c>
      <c r="U771" s="1" t="str">
        <f>IF(M771="Wagon",(SQRT(SQRT(T771/27)))*10,IF(T771="","",SQRT(SQRT(T771/27))))</f>
        <v/>
      </c>
      <c r="V771" s="14" t="str">
        <f>IF(I771="","",(H771*SQRT(I771)*U771-(I771*2)+2)*0.985)</f>
        <v/>
      </c>
      <c r="W771" s="14" t="str">
        <f>IF(M771="Wagon",5*SQRT(H771),IF(M771="","",SQRT(R771*K771*SQRT(T771))/(26)))</f>
        <v/>
      </c>
      <c r="X771" s="15" t="e">
        <f>8/Q771</f>
        <v>#DIV/0!</v>
      </c>
      <c r="Y771" s="15" t="e">
        <f>S771/10/K771</f>
        <v>#DIV/0!</v>
      </c>
    </row>
    <row r="772" spans="4:25" x14ac:dyDescent="0.25">
      <c r="D772" s="1" t="str">
        <f>IF(B772="","zzz",LEFT(B772,2))</f>
        <v>zzz</v>
      </c>
      <c r="H772" s="1" t="str">
        <f>IF(F772="","",SQRT(F772-1828))</f>
        <v/>
      </c>
      <c r="O772" s="1" t="str">
        <f>IF(M772="Steam",1,IF(M772="Electric",2,IF(M772="Diesel",4,IF(M772="Diesel-Electric",3,""))))</f>
        <v/>
      </c>
      <c r="U772" s="1" t="str">
        <f>IF(M772="Wagon",(SQRT(SQRT(T772/27)))*10,IF(T772="","",SQRT(SQRT(T772/27))))</f>
        <v/>
      </c>
      <c r="V772" s="14" t="str">
        <f>IF(I772="","",(H772*SQRT(I772)*U772-(I772*2)+2)*0.985)</f>
        <v/>
      </c>
      <c r="W772" s="14" t="str">
        <f>IF(M772="Wagon",5*SQRT(H772),IF(M772="","",SQRT(R772*K772*SQRT(T772))/(26)))</f>
        <v/>
      </c>
      <c r="X772" s="15" t="e">
        <f>8/Q772</f>
        <v>#DIV/0!</v>
      </c>
      <c r="Y772" s="15" t="e">
        <f>S772/10/K772</f>
        <v>#DIV/0!</v>
      </c>
    </row>
    <row r="773" spans="4:25" x14ac:dyDescent="0.25">
      <c r="D773" s="1" t="str">
        <f>IF(B773="","zzz",LEFT(B773,2))</f>
        <v>zzz</v>
      </c>
      <c r="H773" s="1" t="str">
        <f>IF(F773="","",SQRT(F773-1828))</f>
        <v/>
      </c>
      <c r="O773" s="1" t="str">
        <f>IF(M773="Steam",1,IF(M773="Electric",2,IF(M773="Diesel",4,IF(M773="Diesel-Electric",3,""))))</f>
        <v/>
      </c>
      <c r="U773" s="1" t="str">
        <f>IF(M773="Wagon",(SQRT(SQRT(T773/27)))*10,IF(T773="","",SQRT(SQRT(T773/27))))</f>
        <v/>
      </c>
      <c r="V773" s="14" t="str">
        <f>IF(I773="","",(H773*SQRT(I773)*U773-(I773*2)+2)*0.985)</f>
        <v/>
      </c>
      <c r="W773" s="14" t="str">
        <f>IF(M773="Wagon",5*SQRT(H773),IF(M773="","",SQRT(R773*K773*SQRT(T773))/(26)))</f>
        <v/>
      </c>
      <c r="X773" s="15" t="e">
        <f>8/Q773</f>
        <v>#DIV/0!</v>
      </c>
      <c r="Y773" s="15" t="e">
        <f>S773/10/K773</f>
        <v>#DIV/0!</v>
      </c>
    </row>
    <row r="774" spans="4:25" x14ac:dyDescent="0.25">
      <c r="D774" s="1" t="str">
        <f>IF(B774="","zzz",LEFT(B774,2))</f>
        <v>zzz</v>
      </c>
      <c r="H774" s="1" t="str">
        <f>IF(F774="","",SQRT(F774-1828))</f>
        <v/>
      </c>
      <c r="O774" s="1" t="str">
        <f>IF(M774="Steam",1,IF(M774="Electric",2,IF(M774="Diesel",4,IF(M774="Diesel-Electric",3,""))))</f>
        <v/>
      </c>
      <c r="U774" s="1" t="str">
        <f>IF(M774="Wagon",(SQRT(SQRT(T774/27)))*10,IF(T774="","",SQRT(SQRT(T774/27))))</f>
        <v/>
      </c>
      <c r="V774" s="14" t="str">
        <f>IF(I774="","",(H774*SQRT(I774)*U774-(I774*2)+2)*0.985)</f>
        <v/>
      </c>
      <c r="W774" s="14" t="str">
        <f>IF(M774="Wagon",5*SQRT(H774),IF(M774="","",SQRT(R774*K774*SQRT(T774))/(26)))</f>
        <v/>
      </c>
      <c r="X774" s="15" t="e">
        <f>8/Q774</f>
        <v>#DIV/0!</v>
      </c>
      <c r="Y774" s="15" t="e">
        <f>S774/10/K774</f>
        <v>#DIV/0!</v>
      </c>
    </row>
    <row r="775" spans="4:25" x14ac:dyDescent="0.25">
      <c r="D775" s="1" t="str">
        <f>IF(B775="","zzz",LEFT(B775,2))</f>
        <v>zzz</v>
      </c>
      <c r="H775" s="1" t="str">
        <f>IF(F775="","",SQRT(F775-1828))</f>
        <v/>
      </c>
      <c r="O775" s="1" t="str">
        <f>IF(M775="Steam",1,IF(M775="Electric",2,IF(M775="Diesel",4,IF(M775="Diesel-Electric",3,""))))</f>
        <v/>
      </c>
      <c r="U775" s="1" t="str">
        <f>IF(M775="Wagon",(SQRT(SQRT(T775/27)))*10,IF(T775="","",SQRT(SQRT(T775/27))))</f>
        <v/>
      </c>
      <c r="V775" s="14" t="str">
        <f>IF(I775="","",(H775*SQRT(I775)*U775-(I775*2)+2)*0.985)</f>
        <v/>
      </c>
      <c r="W775" s="14" t="str">
        <f>IF(M775="Wagon",5*SQRT(H775),IF(M775="","",SQRT(R775*K775*SQRT(T775))/(26)))</f>
        <v/>
      </c>
      <c r="X775" s="15" t="e">
        <f>8/Q775</f>
        <v>#DIV/0!</v>
      </c>
      <c r="Y775" s="15" t="e">
        <f>S775/10/K775</f>
        <v>#DIV/0!</v>
      </c>
    </row>
    <row r="776" spans="4:25" x14ac:dyDescent="0.25">
      <c r="D776" s="1" t="str">
        <f>IF(B776="","zzz",LEFT(B776,2))</f>
        <v>zzz</v>
      </c>
      <c r="H776" s="1" t="str">
        <f>IF(F776="","",SQRT(F776-1828))</f>
        <v/>
      </c>
      <c r="O776" s="1" t="str">
        <f>IF(M776="Steam",1,IF(M776="Electric",2,IF(M776="Diesel",4,IF(M776="Diesel-Electric",3,""))))</f>
        <v/>
      </c>
      <c r="U776" s="1" t="str">
        <f>IF(M776="Wagon",(SQRT(SQRT(T776/27)))*10,IF(T776="","",SQRT(SQRT(T776/27))))</f>
        <v/>
      </c>
      <c r="V776" s="14" t="str">
        <f>IF(I776="","",(H776*SQRT(I776)*U776-(I776*2)+2)*0.985)</f>
        <v/>
      </c>
      <c r="W776" s="14" t="str">
        <f>IF(M776="Wagon",5*SQRT(H776),IF(M776="","",SQRT(R776*K776*SQRT(T776))/(26)))</f>
        <v/>
      </c>
      <c r="X776" s="15" t="e">
        <f>8/Q776</f>
        <v>#DIV/0!</v>
      </c>
      <c r="Y776" s="15" t="e">
        <f>S776/10/K776</f>
        <v>#DIV/0!</v>
      </c>
    </row>
    <row r="777" spans="4:25" x14ac:dyDescent="0.25">
      <c r="D777" s="1" t="str">
        <f>IF(B777="","zzz",LEFT(B777,2))</f>
        <v>zzz</v>
      </c>
      <c r="H777" s="1" t="str">
        <f>IF(F777="","",SQRT(F777-1828))</f>
        <v/>
      </c>
      <c r="O777" s="1" t="str">
        <f>IF(M777="Steam",1,IF(M777="Electric",2,IF(M777="Diesel",4,IF(M777="Diesel-Electric",3,""))))</f>
        <v/>
      </c>
      <c r="U777" s="1" t="str">
        <f>IF(M777="Wagon",(SQRT(SQRT(T777/27)))*10,IF(T777="","",SQRT(SQRT(T777/27))))</f>
        <v/>
      </c>
      <c r="V777" s="14" t="str">
        <f>IF(I777="","",(H777*SQRT(I777)*U777-(I777*2)+2)*0.985)</f>
        <v/>
      </c>
      <c r="W777" s="14" t="str">
        <f>IF(M777="Wagon",5*SQRT(H777),IF(M777="","",SQRT(R777*K777*SQRT(T777))/(26)))</f>
        <v/>
      </c>
      <c r="X777" s="15" t="e">
        <f>8/Q777</f>
        <v>#DIV/0!</v>
      </c>
      <c r="Y777" s="15" t="e">
        <f>S777/10/K777</f>
        <v>#DIV/0!</v>
      </c>
    </row>
    <row r="778" spans="4:25" x14ac:dyDescent="0.25">
      <c r="D778" s="1" t="str">
        <f>IF(B778="","zzz",LEFT(B778,2))</f>
        <v>zzz</v>
      </c>
      <c r="H778" s="1" t="str">
        <f>IF(F778="","",SQRT(F778-1828))</f>
        <v/>
      </c>
      <c r="O778" s="1" t="str">
        <f>IF(M778="Steam",1,IF(M778="Electric",2,IF(M778="Diesel",4,IF(M778="Diesel-Electric",3,""))))</f>
        <v/>
      </c>
      <c r="U778" s="1" t="str">
        <f>IF(M778="Wagon",(SQRT(SQRT(T778/27)))*10,IF(T778="","",SQRT(SQRT(T778/27))))</f>
        <v/>
      </c>
      <c r="V778" s="14" t="str">
        <f>IF(I778="","",(H778*SQRT(I778)*U778-(I778*2)+2)*0.985)</f>
        <v/>
      </c>
      <c r="W778" s="14" t="str">
        <f>IF(M778="Wagon",5*SQRT(H778),IF(M778="","",SQRT(R778*K778*SQRT(T778))/(26)))</f>
        <v/>
      </c>
      <c r="X778" s="15" t="e">
        <f>8/Q778</f>
        <v>#DIV/0!</v>
      </c>
      <c r="Y778" s="15" t="e">
        <f>S778/10/K778</f>
        <v>#DIV/0!</v>
      </c>
    </row>
    <row r="779" spans="4:25" x14ac:dyDescent="0.25">
      <c r="D779" s="1" t="str">
        <f>IF(B779="","zzz",LEFT(B779,2))</f>
        <v>zzz</v>
      </c>
      <c r="H779" s="1" t="str">
        <f>IF(F779="","",SQRT(F779-1828))</f>
        <v/>
      </c>
      <c r="O779" s="1" t="str">
        <f>IF(M779="Steam",1,IF(M779="Electric",2,IF(M779="Diesel",4,IF(M779="Diesel-Electric",3,""))))</f>
        <v/>
      </c>
      <c r="U779" s="1" t="str">
        <f>IF(M779="Wagon",(SQRT(SQRT(T779/27)))*10,IF(T779="","",SQRT(SQRT(T779/27))))</f>
        <v/>
      </c>
      <c r="V779" s="14" t="str">
        <f>IF(I779="","",(H779*SQRT(I779)*U779-(I779*2)+2)*0.985)</f>
        <v/>
      </c>
      <c r="W779" s="14" t="str">
        <f>IF(M779="Wagon",5*SQRT(H779),IF(M779="","",SQRT(R779*K779*SQRT(T779))/(26)))</f>
        <v/>
      </c>
      <c r="X779" s="15" t="e">
        <f>8/Q779</f>
        <v>#DIV/0!</v>
      </c>
      <c r="Y779" s="15" t="e">
        <f>S779/10/K779</f>
        <v>#DIV/0!</v>
      </c>
    </row>
    <row r="780" spans="4:25" x14ac:dyDescent="0.25">
      <c r="D780" s="1" t="str">
        <f>IF(B780="","zzz",LEFT(B780,2))</f>
        <v>zzz</v>
      </c>
      <c r="H780" s="1" t="str">
        <f>IF(F780="","",SQRT(F780-1828))</f>
        <v/>
      </c>
      <c r="O780" s="1" t="str">
        <f>IF(M780="Steam",1,IF(M780="Electric",2,IF(M780="Diesel",4,IF(M780="Diesel-Electric",3,""))))</f>
        <v/>
      </c>
      <c r="U780" s="1" t="str">
        <f>IF(M780="Wagon",(SQRT(SQRT(T780/27)))*10,IF(T780="","",SQRT(SQRT(T780/27))))</f>
        <v/>
      </c>
      <c r="V780" s="14" t="str">
        <f>IF(I780="","",(H780*SQRT(I780)*U780-(I780*2)+2)*0.985)</f>
        <v/>
      </c>
      <c r="W780" s="14" t="str">
        <f>IF(M780="Wagon",5*SQRT(H780),IF(M780="","",SQRT(R780*K780*SQRT(T780))/(26)))</f>
        <v/>
      </c>
      <c r="X780" s="15" t="e">
        <f>8/Q780</f>
        <v>#DIV/0!</v>
      </c>
      <c r="Y780" s="15" t="e">
        <f>S780/10/K780</f>
        <v>#DIV/0!</v>
      </c>
    </row>
    <row r="781" spans="4:25" x14ac:dyDescent="0.25">
      <c r="D781" s="1" t="str">
        <f>IF(B781="","zzz",LEFT(B781,2))</f>
        <v>zzz</v>
      </c>
      <c r="H781" s="1" t="str">
        <f>IF(F781="","",SQRT(F781-1828))</f>
        <v/>
      </c>
      <c r="O781" s="1" t="str">
        <f>IF(M781="Steam",1,IF(M781="Electric",2,IF(M781="Diesel",4,IF(M781="Diesel-Electric",3,""))))</f>
        <v/>
      </c>
      <c r="U781" s="1" t="str">
        <f>IF(M781="Wagon",(SQRT(SQRT(T781/27)))*10,IF(T781="","",SQRT(SQRT(T781/27))))</f>
        <v/>
      </c>
      <c r="V781" s="14" t="str">
        <f>IF(I781="","",(H781*SQRT(I781)*U781-(I781*2)+2)*0.985)</f>
        <v/>
      </c>
      <c r="W781" s="14" t="str">
        <f>IF(M781="Wagon",5*SQRT(H781),IF(M781="","",SQRT(R781*K781*SQRT(T781))/(26)))</f>
        <v/>
      </c>
      <c r="X781" s="15" t="e">
        <f>8/Q781</f>
        <v>#DIV/0!</v>
      </c>
      <c r="Y781" s="15" t="e">
        <f>S781/10/K781</f>
        <v>#DIV/0!</v>
      </c>
    </row>
    <row r="782" spans="4:25" x14ac:dyDescent="0.25">
      <c r="D782" s="1" t="str">
        <f>IF(B782="","zzz",LEFT(B782,2))</f>
        <v>zzz</v>
      </c>
      <c r="H782" s="1" t="str">
        <f>IF(F782="","",SQRT(F782-1828))</f>
        <v/>
      </c>
      <c r="O782" s="1" t="str">
        <f>IF(M782="Steam",1,IF(M782="Electric",2,IF(M782="Diesel",4,IF(M782="Diesel-Electric",3,""))))</f>
        <v/>
      </c>
      <c r="U782" s="1" t="str">
        <f>IF(M782="Wagon",(SQRT(SQRT(T782/27)))*10,IF(T782="","",SQRT(SQRT(T782/27))))</f>
        <v/>
      </c>
      <c r="V782" s="14" t="str">
        <f>IF(I782="","",(H782*SQRT(I782)*U782-(I782*2)+2)*0.985)</f>
        <v/>
      </c>
      <c r="W782" s="14" t="str">
        <f>IF(M782="Wagon",5*SQRT(H782),IF(M782="","",SQRT(R782*K782*SQRT(T782))/(26)))</f>
        <v/>
      </c>
      <c r="X782" s="15" t="e">
        <f>8/Q782</f>
        <v>#DIV/0!</v>
      </c>
      <c r="Y782" s="15" t="e">
        <f>S782/10/K782</f>
        <v>#DIV/0!</v>
      </c>
    </row>
    <row r="783" spans="4:25" x14ac:dyDescent="0.25">
      <c r="D783" s="1" t="str">
        <f>IF(B783="","zzz",LEFT(B783,2))</f>
        <v>zzz</v>
      </c>
      <c r="H783" s="1" t="str">
        <f>IF(F783="","",SQRT(F783-1828))</f>
        <v/>
      </c>
      <c r="O783" s="1" t="str">
        <f>IF(M783="Steam",1,IF(M783="Electric",2,IF(M783="Diesel",4,IF(M783="Diesel-Electric",3,""))))</f>
        <v/>
      </c>
      <c r="U783" s="1" t="str">
        <f>IF(M783="Wagon",(SQRT(SQRT(T783/27)))*10,IF(T783="","",SQRT(SQRT(T783/27))))</f>
        <v/>
      </c>
      <c r="V783" s="14" t="str">
        <f>IF(I783="","",(H783*SQRT(I783)*U783-(I783*2)+2)*0.985)</f>
        <v/>
      </c>
      <c r="W783" s="14" t="str">
        <f>IF(M783="Wagon",5*SQRT(H783),IF(M783="","",SQRT(R783*K783*SQRT(T783))/(26)))</f>
        <v/>
      </c>
      <c r="X783" s="15" t="e">
        <f>8/Q783</f>
        <v>#DIV/0!</v>
      </c>
      <c r="Y783" s="15" t="e">
        <f>S783/10/K783</f>
        <v>#DIV/0!</v>
      </c>
    </row>
    <row r="784" spans="4:25" x14ac:dyDescent="0.25">
      <c r="D784" s="1" t="str">
        <f>IF(B784="","zzz",LEFT(B784,2))</f>
        <v>zzz</v>
      </c>
      <c r="H784" s="1" t="str">
        <f>IF(F784="","",SQRT(F784-1828))</f>
        <v/>
      </c>
      <c r="O784" s="1" t="str">
        <f>IF(M784="Steam",1,IF(M784="Electric",2,IF(M784="Diesel",4,IF(M784="Diesel-Electric",3,""))))</f>
        <v/>
      </c>
      <c r="U784" s="1" t="str">
        <f>IF(M784="Wagon",(SQRT(SQRT(T784/27)))*10,IF(T784="","",SQRT(SQRT(T784/27))))</f>
        <v/>
      </c>
      <c r="V784" s="14" t="str">
        <f>IF(I784="","",(H784*SQRT(I784)*U784-(I784*2)+2)*0.985)</f>
        <v/>
      </c>
      <c r="W784" s="14" t="str">
        <f>IF(M784="Wagon",5*SQRT(H784),IF(M784="","",SQRT(R784*K784*SQRT(T784))/(26)))</f>
        <v/>
      </c>
      <c r="X784" s="15" t="e">
        <f>8/Q784</f>
        <v>#DIV/0!</v>
      </c>
      <c r="Y784" s="15" t="e">
        <f>S784/10/K784</f>
        <v>#DIV/0!</v>
      </c>
    </row>
    <row r="785" spans="4:25" x14ac:dyDescent="0.25">
      <c r="D785" s="1" t="str">
        <f>IF(B785="","zzz",LEFT(B785,2))</f>
        <v>zzz</v>
      </c>
      <c r="H785" s="1" t="str">
        <f>IF(F785="","",SQRT(F785-1828))</f>
        <v/>
      </c>
      <c r="O785" s="1" t="str">
        <f>IF(M785="Steam",1,IF(M785="Electric",2,IF(M785="Diesel",4,IF(M785="Diesel-Electric",3,""))))</f>
        <v/>
      </c>
      <c r="U785" s="1" t="str">
        <f>IF(M785="Wagon",(SQRT(SQRT(T785/27)))*10,IF(T785="","",SQRT(SQRT(T785/27))))</f>
        <v/>
      </c>
      <c r="V785" s="14" t="str">
        <f>IF(I785="","",(H785*SQRT(I785)*U785-(I785*2)+2)*0.985)</f>
        <v/>
      </c>
      <c r="W785" s="14" t="str">
        <f>IF(M785="Wagon",5*SQRT(H785),IF(M785="","",SQRT(R785*K785*SQRT(T785))/(26)))</f>
        <v/>
      </c>
      <c r="X785" s="15" t="e">
        <f>8/Q785</f>
        <v>#DIV/0!</v>
      </c>
      <c r="Y785" s="15" t="e">
        <f>S785/10/K785</f>
        <v>#DIV/0!</v>
      </c>
    </row>
    <row r="786" spans="4:25" x14ac:dyDescent="0.25">
      <c r="D786" s="1" t="str">
        <f>IF(B786="","zzz",LEFT(B786,2))</f>
        <v>zzz</v>
      </c>
      <c r="H786" s="1" t="str">
        <f>IF(F786="","",SQRT(F786-1828))</f>
        <v/>
      </c>
      <c r="O786" s="1" t="str">
        <f>IF(M786="Steam",1,IF(M786="Electric",2,IF(M786="Diesel",4,IF(M786="Diesel-Electric",3,""))))</f>
        <v/>
      </c>
      <c r="U786" s="1" t="str">
        <f>IF(M786="Wagon",(SQRT(SQRT(T786/27)))*10,IF(T786="","",SQRT(SQRT(T786/27))))</f>
        <v/>
      </c>
      <c r="V786" s="14" t="str">
        <f>IF(I786="","",(H786*SQRT(I786)*U786-(I786*2)+2)*0.985)</f>
        <v/>
      </c>
      <c r="W786" s="14" t="str">
        <f>IF(M786="Wagon",5*SQRT(H786),IF(M786="","",SQRT(R786*K786*SQRT(T786))/(26)))</f>
        <v/>
      </c>
      <c r="X786" s="15" t="e">
        <f>8/Q786</f>
        <v>#DIV/0!</v>
      </c>
      <c r="Y786" s="15" t="e">
        <f>S786/10/K786</f>
        <v>#DIV/0!</v>
      </c>
    </row>
    <row r="787" spans="4:25" x14ac:dyDescent="0.25">
      <c r="D787" s="1" t="str">
        <f>IF(B787="","zzz",LEFT(B787,2))</f>
        <v>zzz</v>
      </c>
      <c r="H787" s="1" t="str">
        <f>IF(F787="","",SQRT(F787-1828))</f>
        <v/>
      </c>
      <c r="O787" s="1" t="str">
        <f>IF(M787="Steam",1,IF(M787="Electric",2,IF(M787="Diesel",4,IF(M787="Diesel-Electric",3,""))))</f>
        <v/>
      </c>
      <c r="U787" s="1" t="str">
        <f>IF(M787="Wagon",(SQRT(SQRT(T787/27)))*10,IF(T787="","",SQRT(SQRT(T787/27))))</f>
        <v/>
      </c>
      <c r="V787" s="14" t="str">
        <f>IF(I787="","",(H787*SQRT(I787)*U787-(I787*2)+2)*0.985)</f>
        <v/>
      </c>
      <c r="W787" s="14" t="str">
        <f>IF(M787="Wagon",5*SQRT(H787),IF(M787="","",SQRT(R787*K787*SQRT(T787))/(26)))</f>
        <v/>
      </c>
      <c r="X787" s="15" t="e">
        <f>8/Q787</f>
        <v>#DIV/0!</v>
      </c>
      <c r="Y787" s="15" t="e">
        <f>S787/10/K787</f>
        <v>#DIV/0!</v>
      </c>
    </row>
    <row r="788" spans="4:25" x14ac:dyDescent="0.25">
      <c r="D788" s="1" t="str">
        <f>IF(B788="","zzz",LEFT(B788,2))</f>
        <v>zzz</v>
      </c>
      <c r="H788" s="1" t="str">
        <f>IF(F788="","",SQRT(F788-1828))</f>
        <v/>
      </c>
      <c r="O788" s="1" t="str">
        <f>IF(M788="Steam",1,IF(M788="Electric",2,IF(M788="Diesel",4,IF(M788="Diesel-Electric",3,""))))</f>
        <v/>
      </c>
      <c r="U788" s="1" t="str">
        <f>IF(M788="Wagon",(SQRT(SQRT(T788/27)))*10,IF(T788="","",SQRT(SQRT(T788/27))))</f>
        <v/>
      </c>
      <c r="V788" s="14" t="str">
        <f>IF(I788="","",(H788*SQRT(I788)*U788-(I788*2)+2)*0.985)</f>
        <v/>
      </c>
      <c r="W788" s="14" t="str">
        <f>IF(M788="Wagon",5*SQRT(H788),IF(M788="","",SQRT(R788*K788*SQRT(T788))/(26)))</f>
        <v/>
      </c>
      <c r="X788" s="15" t="e">
        <f>8/Q788</f>
        <v>#DIV/0!</v>
      </c>
      <c r="Y788" s="15" t="e">
        <f>S788/10/K788</f>
        <v>#DIV/0!</v>
      </c>
    </row>
    <row r="789" spans="4:25" x14ac:dyDescent="0.25">
      <c r="D789" s="1" t="str">
        <f>IF(B789="","zzz",LEFT(B789,2))</f>
        <v>zzz</v>
      </c>
      <c r="H789" s="1" t="str">
        <f>IF(F789="","",SQRT(F789-1828))</f>
        <v/>
      </c>
      <c r="O789" s="1" t="str">
        <f>IF(M789="Steam",1,IF(M789="Electric",2,IF(M789="Diesel",4,IF(M789="Diesel-Electric",3,""))))</f>
        <v/>
      </c>
      <c r="U789" s="1" t="str">
        <f>IF(M789="Wagon",(SQRT(SQRT(T789/27)))*10,IF(T789="","",SQRT(SQRT(T789/27))))</f>
        <v/>
      </c>
      <c r="V789" s="14" t="str">
        <f>IF(I789="","",(H789*SQRT(I789)*U789-(I789*2)+2)*0.985)</f>
        <v/>
      </c>
      <c r="W789" s="14" t="str">
        <f>IF(M789="Wagon",5*SQRT(H789),IF(M789="","",SQRT(R789*K789*SQRT(T789))/(26)))</f>
        <v/>
      </c>
      <c r="X789" s="15" t="e">
        <f>8/Q789</f>
        <v>#DIV/0!</v>
      </c>
      <c r="Y789" s="15" t="e">
        <f>S789/10/K789</f>
        <v>#DIV/0!</v>
      </c>
    </row>
    <row r="790" spans="4:25" x14ac:dyDescent="0.25">
      <c r="D790" s="1" t="str">
        <f>IF(B790="","zzz",LEFT(B790,2))</f>
        <v>zzz</v>
      </c>
      <c r="H790" s="1" t="str">
        <f>IF(F790="","",SQRT(F790-1828))</f>
        <v/>
      </c>
      <c r="O790" s="1" t="str">
        <f>IF(M790="Steam",1,IF(M790="Electric",2,IF(M790="Diesel",4,IF(M790="Diesel-Electric",3,""))))</f>
        <v/>
      </c>
      <c r="U790" s="1" t="str">
        <f>IF(M790="Wagon",(SQRT(SQRT(T790/27)))*10,IF(T790="","",SQRT(SQRT(T790/27))))</f>
        <v/>
      </c>
      <c r="V790" s="14" t="str">
        <f>IF(I790="","",(H790*SQRT(I790)*U790-(I790*2)+2)*0.985)</f>
        <v/>
      </c>
      <c r="W790" s="14" t="str">
        <f>IF(M790="Wagon",5*SQRT(H790),IF(M790="","",SQRT(R790*K790*SQRT(T790))/(26)))</f>
        <v/>
      </c>
      <c r="X790" s="15" t="e">
        <f>8/Q790</f>
        <v>#DIV/0!</v>
      </c>
      <c r="Y790" s="15" t="e">
        <f>S790/10/K790</f>
        <v>#DIV/0!</v>
      </c>
    </row>
    <row r="791" spans="4:25" x14ac:dyDescent="0.25">
      <c r="D791" s="1" t="str">
        <f>IF(B791="","zzz",LEFT(B791,2))</f>
        <v>zzz</v>
      </c>
      <c r="H791" s="1" t="str">
        <f>IF(F791="","",SQRT(F791-1828))</f>
        <v/>
      </c>
      <c r="O791" s="1" t="str">
        <f>IF(M791="Steam",1,IF(M791="Electric",2,IF(M791="Diesel",4,IF(M791="Diesel-Electric",3,""))))</f>
        <v/>
      </c>
      <c r="U791" s="1" t="str">
        <f>IF(M791="Wagon",(SQRT(SQRT(T791/27)))*10,IF(T791="","",SQRT(SQRT(T791/27))))</f>
        <v/>
      </c>
      <c r="V791" s="14" t="str">
        <f>IF(I791="","",(H791*SQRT(I791)*U791-(I791*2)+2)*0.985)</f>
        <v/>
      </c>
      <c r="W791" s="14" t="str">
        <f>IF(M791="Wagon",5*SQRT(H791),IF(M791="","",SQRT(R791*K791*SQRT(T791))/(26)))</f>
        <v/>
      </c>
      <c r="X791" s="15" t="e">
        <f>8/Q791</f>
        <v>#DIV/0!</v>
      </c>
      <c r="Y791" s="15" t="e">
        <f>S791/10/K791</f>
        <v>#DIV/0!</v>
      </c>
    </row>
    <row r="792" spans="4:25" x14ac:dyDescent="0.25">
      <c r="D792" s="1" t="str">
        <f>IF(B792="","zzz",LEFT(B792,2))</f>
        <v>zzz</v>
      </c>
      <c r="H792" s="1" t="str">
        <f>IF(F792="","",SQRT(F792-1828))</f>
        <v/>
      </c>
      <c r="O792" s="1" t="str">
        <f>IF(M792="Steam",1,IF(M792="Electric",2,IF(M792="Diesel",4,IF(M792="Diesel-Electric",3,""))))</f>
        <v/>
      </c>
      <c r="U792" s="1" t="str">
        <f>IF(M792="Wagon",(SQRT(SQRT(T792/27)))*10,IF(T792="","",SQRT(SQRT(T792/27))))</f>
        <v/>
      </c>
      <c r="V792" s="14" t="str">
        <f>IF(I792="","",(H792*SQRT(I792)*U792-(I792*2)+2)*0.985)</f>
        <v/>
      </c>
      <c r="W792" s="14" t="str">
        <f>IF(M792="Wagon",5*SQRT(H792),IF(M792="","",SQRT(R792*K792*SQRT(T792))/(26)))</f>
        <v/>
      </c>
      <c r="X792" s="15" t="e">
        <f>8/Q792</f>
        <v>#DIV/0!</v>
      </c>
      <c r="Y792" s="15" t="e">
        <f>S792/10/K792</f>
        <v>#DIV/0!</v>
      </c>
    </row>
    <row r="793" spans="4:25" x14ac:dyDescent="0.25">
      <c r="D793" s="1" t="str">
        <f>IF(B793="","zzz",LEFT(B793,2))</f>
        <v>zzz</v>
      </c>
      <c r="H793" s="1" t="str">
        <f>IF(F793="","",SQRT(F793-1828))</f>
        <v/>
      </c>
      <c r="O793" s="1" t="str">
        <f>IF(M793="Steam",1,IF(M793="Electric",2,IF(M793="Diesel",4,IF(M793="Diesel-Electric",3,""))))</f>
        <v/>
      </c>
      <c r="U793" s="1" t="str">
        <f>IF(M793="Wagon",(SQRT(SQRT(T793/27)))*10,IF(T793="","",SQRT(SQRT(T793/27))))</f>
        <v/>
      </c>
      <c r="V793" s="14" t="str">
        <f>IF(I793="","",(H793*SQRT(I793)*U793-(I793*2)+2)*0.985)</f>
        <v/>
      </c>
      <c r="W793" s="14" t="str">
        <f>IF(M793="Wagon",5*SQRT(H793),IF(M793="","",SQRT(R793*K793*SQRT(T793))/(26)))</f>
        <v/>
      </c>
      <c r="X793" s="15" t="e">
        <f>8/Q793</f>
        <v>#DIV/0!</v>
      </c>
      <c r="Y793" s="15" t="e">
        <f>S793/10/K793</f>
        <v>#DIV/0!</v>
      </c>
    </row>
    <row r="794" spans="4:25" x14ac:dyDescent="0.25">
      <c r="D794" s="1" t="str">
        <f>IF(B794="","zzz",LEFT(B794,2))</f>
        <v>zzz</v>
      </c>
      <c r="H794" s="1" t="str">
        <f>IF(F794="","",SQRT(F794-1828))</f>
        <v/>
      </c>
      <c r="O794" s="1" t="str">
        <f>IF(M794="Steam",1,IF(M794="Electric",2,IF(M794="Diesel",4,IF(M794="Diesel-Electric",3,""))))</f>
        <v/>
      </c>
      <c r="U794" s="1" t="str">
        <f>IF(M794="Wagon",(SQRT(SQRT(T794/27)))*10,IF(T794="","",SQRT(SQRT(T794/27))))</f>
        <v/>
      </c>
      <c r="V794" s="14" t="str">
        <f>IF(I794="","",(H794*SQRT(I794)*U794-(I794*2)+2)*0.985)</f>
        <v/>
      </c>
      <c r="W794" s="14" t="str">
        <f>IF(M794="Wagon",5*SQRT(H794),IF(M794="","",SQRT(R794*K794*SQRT(T794))/(26)))</f>
        <v/>
      </c>
      <c r="X794" s="15" t="e">
        <f>8/Q794</f>
        <v>#DIV/0!</v>
      </c>
      <c r="Y794" s="15" t="e">
        <f>S794/10/K794</f>
        <v>#DIV/0!</v>
      </c>
    </row>
    <row r="795" spans="4:25" x14ac:dyDescent="0.25">
      <c r="D795" s="1" t="str">
        <f>IF(B795="","zzz",LEFT(B795,2))</f>
        <v>zzz</v>
      </c>
      <c r="H795" s="1" t="str">
        <f>IF(F795="","",SQRT(F795-1828))</f>
        <v/>
      </c>
      <c r="O795" s="1" t="str">
        <f>IF(M795="Steam",1,IF(M795="Electric",2,IF(M795="Diesel",4,IF(M795="Diesel-Electric",3,""))))</f>
        <v/>
      </c>
      <c r="U795" s="1" t="str">
        <f>IF(M795="Wagon",(SQRT(SQRT(T795/27)))*10,IF(T795="","",SQRT(SQRT(T795/27))))</f>
        <v/>
      </c>
      <c r="V795" s="14" t="str">
        <f>IF(I795="","",(H795*SQRT(I795)*U795-(I795*2)+2)*0.985)</f>
        <v/>
      </c>
      <c r="W795" s="14" t="str">
        <f>IF(M795="Wagon",5*SQRT(H795),IF(M795="","",SQRT(R795*K795*SQRT(T795))/(26)))</f>
        <v/>
      </c>
      <c r="X795" s="15" t="e">
        <f>8/Q795</f>
        <v>#DIV/0!</v>
      </c>
      <c r="Y795" s="15" t="e">
        <f>S795/10/K795</f>
        <v>#DIV/0!</v>
      </c>
    </row>
    <row r="796" spans="4:25" x14ac:dyDescent="0.25">
      <c r="D796" s="1" t="str">
        <f>IF(B796="","zzz",LEFT(B796,2))</f>
        <v>zzz</v>
      </c>
      <c r="H796" s="1" t="str">
        <f>IF(F796="","",SQRT(F796-1828))</f>
        <v/>
      </c>
      <c r="O796" s="1" t="str">
        <f>IF(M796="Steam",1,IF(M796="Electric",2,IF(M796="Diesel",4,IF(M796="Diesel-Electric",3,""))))</f>
        <v/>
      </c>
      <c r="U796" s="1" t="str">
        <f>IF(M796="Wagon",(SQRT(SQRT(T796/27)))*10,IF(T796="","",SQRT(SQRT(T796/27))))</f>
        <v/>
      </c>
      <c r="V796" s="14" t="str">
        <f>IF(I796="","",(H796*SQRT(I796)*U796-(I796*2)+2)*0.985)</f>
        <v/>
      </c>
      <c r="W796" s="14" t="str">
        <f>IF(M796="Wagon",5*SQRT(H796),IF(M796="","",SQRT(R796*K796*SQRT(T796))/(26)))</f>
        <v/>
      </c>
      <c r="X796" s="15" t="e">
        <f>8/Q796</f>
        <v>#DIV/0!</v>
      </c>
      <c r="Y796" s="15" t="e">
        <f>S796/10/K796</f>
        <v>#DIV/0!</v>
      </c>
    </row>
    <row r="797" spans="4:25" x14ac:dyDescent="0.25">
      <c r="D797" s="1" t="str">
        <f>IF(B797="","zzz",LEFT(B797,2))</f>
        <v>zzz</v>
      </c>
      <c r="H797" s="1" t="str">
        <f>IF(F797="","",SQRT(F797-1828))</f>
        <v/>
      </c>
      <c r="O797" s="1" t="str">
        <f>IF(M797="Steam",1,IF(M797="Electric",2,IF(M797="Diesel",4,IF(M797="Diesel-Electric",3,""))))</f>
        <v/>
      </c>
      <c r="U797" s="1" t="str">
        <f>IF(M797="Wagon",(SQRT(SQRT(T797/27)))*10,IF(T797="","",SQRT(SQRT(T797/27))))</f>
        <v/>
      </c>
      <c r="V797" s="14" t="str">
        <f>IF(I797="","",(H797*SQRT(I797)*U797-(I797*2)+2)*0.985)</f>
        <v/>
      </c>
      <c r="W797" s="14" t="str">
        <f>IF(M797="Wagon",5*SQRT(H797),IF(M797="","",SQRT(R797*K797*SQRT(T797))/(26)))</f>
        <v/>
      </c>
      <c r="X797" s="15" t="e">
        <f>8/Q797</f>
        <v>#DIV/0!</v>
      </c>
      <c r="Y797" s="15" t="e">
        <f>S797/10/K797</f>
        <v>#DIV/0!</v>
      </c>
    </row>
    <row r="798" spans="4:25" x14ac:dyDescent="0.25">
      <c r="D798" s="1" t="str">
        <f>IF(B798="","zzz",LEFT(B798,2))</f>
        <v>zzz</v>
      </c>
      <c r="H798" s="1" t="str">
        <f>IF(F798="","",SQRT(F798-1828))</f>
        <v/>
      </c>
      <c r="O798" s="1" t="str">
        <f>IF(M798="Steam",1,IF(M798="Electric",2,IF(M798="Diesel",4,IF(M798="Diesel-Electric",3,""))))</f>
        <v/>
      </c>
      <c r="U798" s="1" t="str">
        <f>IF(M798="Wagon",(SQRT(SQRT(T798/27)))*10,IF(T798="","",SQRT(SQRT(T798/27))))</f>
        <v/>
      </c>
      <c r="V798" s="14" t="str">
        <f>IF(I798="","",(H798*SQRT(I798)*U798-(I798*2)+2)*0.985)</f>
        <v/>
      </c>
      <c r="W798" s="14" t="str">
        <f>IF(M798="Wagon",5*SQRT(H798),IF(M798="","",SQRT(R798*K798*SQRT(T798))/(26)))</f>
        <v/>
      </c>
      <c r="X798" s="15" t="e">
        <f>8/Q798</f>
        <v>#DIV/0!</v>
      </c>
      <c r="Y798" s="15" t="e">
        <f>S798/10/K798</f>
        <v>#DIV/0!</v>
      </c>
    </row>
    <row r="799" spans="4:25" x14ac:dyDescent="0.25">
      <c r="D799" s="1" t="str">
        <f>IF(B799="","zzz",LEFT(B799,2))</f>
        <v>zzz</v>
      </c>
      <c r="H799" s="1" t="str">
        <f>IF(F799="","",SQRT(F799-1828))</f>
        <v/>
      </c>
      <c r="O799" s="1" t="str">
        <f>IF(M799="Steam",1,IF(M799="Electric",2,IF(M799="Diesel",4,IF(M799="Diesel-Electric",3,""))))</f>
        <v/>
      </c>
      <c r="U799" s="1" t="str">
        <f>IF(M799="Wagon",(SQRT(SQRT(T799/27)))*10,IF(T799="","",SQRT(SQRT(T799/27))))</f>
        <v/>
      </c>
      <c r="V799" s="14" t="str">
        <f>IF(I799="","",(H799*SQRT(I799)*U799-(I799*2)+2)*0.985)</f>
        <v/>
      </c>
      <c r="W799" s="14" t="str">
        <f>IF(M799="Wagon",5*SQRT(H799),IF(M799="","",SQRT(R799*K799*SQRT(T799))/(26)))</f>
        <v/>
      </c>
      <c r="X799" s="15" t="e">
        <f>8/Q799</f>
        <v>#DIV/0!</v>
      </c>
      <c r="Y799" s="15" t="e">
        <f>S799/10/K799</f>
        <v>#DIV/0!</v>
      </c>
    </row>
    <row r="800" spans="4:25" x14ac:dyDescent="0.25">
      <c r="D800" s="1" t="str">
        <f>IF(B800="","zzz",LEFT(B800,2))</f>
        <v>zzz</v>
      </c>
      <c r="H800" s="1" t="str">
        <f>IF(F800="","",SQRT(F800-1828))</f>
        <v/>
      </c>
      <c r="O800" s="1" t="str">
        <f>IF(M800="Steam",1,IF(M800="Electric",2,IF(M800="Diesel",4,IF(M800="Diesel-Electric",3,""))))</f>
        <v/>
      </c>
      <c r="U800" s="1" t="str">
        <f>IF(M800="Wagon",(SQRT(SQRT(T800/27)))*10,IF(T800="","",SQRT(SQRT(T800/27))))</f>
        <v/>
      </c>
      <c r="V800" s="14" t="str">
        <f>IF(I800="","",(H800*SQRT(I800)*U800-(I800*2)+2)*0.985)</f>
        <v/>
      </c>
      <c r="W800" s="14" t="str">
        <f>IF(M800="Wagon",5*SQRT(H800),IF(M800="","",SQRT(R800*K800*SQRT(T800))/(26)))</f>
        <v/>
      </c>
      <c r="X800" s="15" t="e">
        <f>8/Q800</f>
        <v>#DIV/0!</v>
      </c>
      <c r="Y800" s="15" t="e">
        <f>S800/10/K800</f>
        <v>#DIV/0!</v>
      </c>
    </row>
    <row r="801" spans="4:25" x14ac:dyDescent="0.25">
      <c r="D801" s="1" t="str">
        <f>IF(B801="","zzz",LEFT(B801,2))</f>
        <v>zzz</v>
      </c>
      <c r="H801" s="1" t="str">
        <f>IF(F801="","",SQRT(F801-1828))</f>
        <v/>
      </c>
      <c r="O801" s="1" t="str">
        <f>IF(M801="Steam",1,IF(M801="Electric",2,IF(M801="Diesel",4,IF(M801="Diesel-Electric",3,""))))</f>
        <v/>
      </c>
      <c r="U801" s="1" t="str">
        <f>IF(M801="Wagon",(SQRT(SQRT(T801/27)))*10,IF(T801="","",SQRT(SQRT(T801/27))))</f>
        <v/>
      </c>
      <c r="V801" s="14" t="str">
        <f>IF(I801="","",(H801*SQRT(I801)*U801-(I801*2)+2)*0.985)</f>
        <v/>
      </c>
      <c r="W801" s="14" t="str">
        <f>IF(M801="Wagon",5*SQRT(H801),IF(M801="","",SQRT(R801*K801*SQRT(T801))/(26)))</f>
        <v/>
      </c>
      <c r="X801" s="15" t="e">
        <f>8/Q801</f>
        <v>#DIV/0!</v>
      </c>
      <c r="Y801" s="15" t="e">
        <f>S801/10/K801</f>
        <v>#DIV/0!</v>
      </c>
    </row>
    <row r="802" spans="4:25" x14ac:dyDescent="0.25">
      <c r="D802" s="1" t="str">
        <f>IF(B802="","zzz",LEFT(B802,2))</f>
        <v>zzz</v>
      </c>
      <c r="H802" s="1" t="str">
        <f>IF(F802="","",SQRT(F802-1828))</f>
        <v/>
      </c>
      <c r="O802" s="1" t="str">
        <f>IF(M802="Steam",1,IF(M802="Electric",2,IF(M802="Diesel",4,IF(M802="Diesel-Electric",3,""))))</f>
        <v/>
      </c>
      <c r="U802" s="1" t="str">
        <f>IF(M802="Wagon",(SQRT(SQRT(T802/27)))*10,IF(T802="","",SQRT(SQRT(T802/27))))</f>
        <v/>
      </c>
      <c r="V802" s="14" t="str">
        <f>IF(I802="","",(H802*SQRT(I802)*U802-(I802*2)+2)*0.985)</f>
        <v/>
      </c>
      <c r="W802" s="14" t="str">
        <f>IF(M802="Wagon",5*SQRT(H802),IF(M802="","",SQRT(R802*K802*SQRT(T802))/(26)))</f>
        <v/>
      </c>
      <c r="X802" s="15" t="e">
        <f>8/Q802</f>
        <v>#DIV/0!</v>
      </c>
      <c r="Y802" s="15" t="e">
        <f>S802/10/K802</f>
        <v>#DIV/0!</v>
      </c>
    </row>
    <row r="803" spans="4:25" x14ac:dyDescent="0.25">
      <c r="D803" s="1" t="str">
        <f>IF(B803="","zzz",LEFT(B803,2))</f>
        <v>zzz</v>
      </c>
      <c r="H803" s="1" t="str">
        <f>IF(F803="","",SQRT(F803-1828))</f>
        <v/>
      </c>
      <c r="O803" s="1" t="str">
        <f>IF(M803="Steam",1,IF(M803="Electric",2,IF(M803="Diesel",4,IF(M803="Diesel-Electric",3,""))))</f>
        <v/>
      </c>
      <c r="U803" s="1" t="str">
        <f>IF(M803="Wagon",(SQRT(SQRT(T803/27)))*10,IF(T803="","",SQRT(SQRT(T803/27))))</f>
        <v/>
      </c>
      <c r="V803" s="14" t="str">
        <f>IF(I803="","",(H803*SQRT(I803)*U803-(I803*2)+2)*0.985)</f>
        <v/>
      </c>
      <c r="W803" s="14" t="str">
        <f>IF(M803="Wagon",5*SQRT(H803),IF(M803="","",SQRT(R803*K803*SQRT(T803))/(26)))</f>
        <v/>
      </c>
      <c r="X803" s="15" t="e">
        <f>8/Q803</f>
        <v>#DIV/0!</v>
      </c>
      <c r="Y803" s="15" t="e">
        <f>S803/10/K803</f>
        <v>#DIV/0!</v>
      </c>
    </row>
    <row r="804" spans="4:25" x14ac:dyDescent="0.25">
      <c r="D804" s="1" t="str">
        <f>IF(B804="","zzz",LEFT(B804,2))</f>
        <v>zzz</v>
      </c>
      <c r="H804" s="1" t="str">
        <f>IF(F804="","",SQRT(F804-1828))</f>
        <v/>
      </c>
      <c r="O804" s="1" t="str">
        <f>IF(M804="Steam",1,IF(M804="Electric",2,IF(M804="Diesel",4,IF(M804="Diesel-Electric",3,""))))</f>
        <v/>
      </c>
      <c r="U804" s="1" t="str">
        <f>IF(M804="Wagon",(SQRT(SQRT(T804/27)))*10,IF(T804="","",SQRT(SQRT(T804/27))))</f>
        <v/>
      </c>
      <c r="V804" s="14" t="str">
        <f>IF(I804="","",(H804*SQRT(I804)*U804-(I804*2)+2)*0.985)</f>
        <v/>
      </c>
      <c r="W804" s="14" t="str">
        <f>IF(M804="Wagon",5*SQRT(H804),IF(M804="","",SQRT(R804*K804*SQRT(T804))/(26)))</f>
        <v/>
      </c>
      <c r="X804" s="15" t="e">
        <f>8/Q804</f>
        <v>#DIV/0!</v>
      </c>
      <c r="Y804" s="15" t="e">
        <f>S804/10/K804</f>
        <v>#DIV/0!</v>
      </c>
    </row>
    <row r="805" spans="4:25" x14ac:dyDescent="0.25">
      <c r="D805" s="1" t="str">
        <f>IF(B805="","zzz",LEFT(B805,2))</f>
        <v>zzz</v>
      </c>
      <c r="H805" s="1" t="str">
        <f>IF(F805="","",SQRT(F805-1828))</f>
        <v/>
      </c>
      <c r="O805" s="1" t="str">
        <f>IF(M805="Steam",1,IF(M805="Electric",2,IF(M805="Diesel",4,IF(M805="Diesel-Electric",3,""))))</f>
        <v/>
      </c>
      <c r="U805" s="1" t="str">
        <f>IF(M805="Wagon",(SQRT(SQRT(T805/27)))*10,IF(T805="","",SQRT(SQRT(T805/27))))</f>
        <v/>
      </c>
      <c r="V805" s="14" t="str">
        <f>IF(I805="","",(H805*SQRT(I805)*U805-(I805*2)+2)*0.985)</f>
        <v/>
      </c>
      <c r="W805" s="14" t="str">
        <f>IF(M805="Wagon",5*SQRT(H805),IF(M805="","",SQRT(R805*K805*SQRT(T805))/(26)))</f>
        <v/>
      </c>
      <c r="X805" s="15" t="e">
        <f>8/Q805</f>
        <v>#DIV/0!</v>
      </c>
      <c r="Y805" s="15" t="e">
        <f>S805/10/K805</f>
        <v>#DIV/0!</v>
      </c>
    </row>
    <row r="806" spans="4:25" x14ac:dyDescent="0.25">
      <c r="D806" s="1" t="str">
        <f>IF(B806="","zzz",LEFT(B806,2))</f>
        <v>zzz</v>
      </c>
      <c r="H806" s="1" t="str">
        <f>IF(F806="","",SQRT(F806-1828))</f>
        <v/>
      </c>
      <c r="O806" s="1" t="str">
        <f>IF(M806="Steam",1,IF(M806="Electric",2,IF(M806="Diesel",4,IF(M806="Diesel-Electric",3,""))))</f>
        <v/>
      </c>
      <c r="U806" s="1" t="str">
        <f>IF(M806="Wagon",(SQRT(SQRT(T806/27)))*10,IF(T806="","",SQRT(SQRT(T806/27))))</f>
        <v/>
      </c>
      <c r="V806" s="14" t="str">
        <f>IF(I806="","",(H806*SQRT(I806)*U806-(I806*2)+2)*0.985)</f>
        <v/>
      </c>
      <c r="W806" s="14" t="str">
        <f>IF(M806="Wagon",5*SQRT(H806),IF(M806="","",SQRT(R806*K806*SQRT(T806))/(26)))</f>
        <v/>
      </c>
      <c r="X806" s="15" t="e">
        <f>8/Q806</f>
        <v>#DIV/0!</v>
      </c>
      <c r="Y806" s="15" t="e">
        <f>S806/10/K806</f>
        <v>#DIV/0!</v>
      </c>
    </row>
    <row r="807" spans="4:25" x14ac:dyDescent="0.25">
      <c r="D807" s="1" t="str">
        <f>IF(B807="","zzz",LEFT(B807,2))</f>
        <v>zzz</v>
      </c>
      <c r="H807" s="1" t="str">
        <f>IF(F807="","",SQRT(F807-1828))</f>
        <v/>
      </c>
      <c r="O807" s="1" t="str">
        <f>IF(M807="Steam",1,IF(M807="Electric",2,IF(M807="Diesel",4,IF(M807="Diesel-Electric",3,""))))</f>
        <v/>
      </c>
      <c r="U807" s="1" t="str">
        <f>IF(M807="Wagon",(SQRT(SQRT(T807/27)))*10,IF(T807="","",SQRT(SQRT(T807/27))))</f>
        <v/>
      </c>
      <c r="V807" s="14" t="str">
        <f>IF(I807="","",(H807*SQRT(I807)*U807-(I807*2)+2)*0.985)</f>
        <v/>
      </c>
      <c r="W807" s="14" t="str">
        <f>IF(M807="Wagon",5*SQRT(H807),IF(M807="","",SQRT(R807*K807*SQRT(T807))/(26)))</f>
        <v/>
      </c>
      <c r="X807" s="15" t="e">
        <f>8/Q807</f>
        <v>#DIV/0!</v>
      </c>
      <c r="Y807" s="15" t="e">
        <f>S807/10/K807</f>
        <v>#DIV/0!</v>
      </c>
    </row>
    <row r="808" spans="4:25" x14ac:dyDescent="0.25">
      <c r="D808" s="1" t="str">
        <f>IF(B808="","zzz",LEFT(B808,2))</f>
        <v>zzz</v>
      </c>
      <c r="H808" s="1" t="str">
        <f>IF(F808="","",SQRT(F808-1828))</f>
        <v/>
      </c>
      <c r="O808" s="1" t="str">
        <f>IF(M808="Steam",1,IF(M808="Electric",2,IF(M808="Diesel",4,IF(M808="Diesel-Electric",3,""))))</f>
        <v/>
      </c>
      <c r="U808" s="1" t="str">
        <f>IF(M808="Wagon",(SQRT(SQRT(T808/27)))*10,IF(T808="","",SQRT(SQRT(T808/27))))</f>
        <v/>
      </c>
      <c r="V808" s="14" t="str">
        <f>IF(I808="","",(H808*SQRT(I808)*U808-(I808*2)+2)*0.985)</f>
        <v/>
      </c>
      <c r="W808" s="14" t="str">
        <f>IF(M808="Wagon",5*SQRT(H808),IF(M808="","",SQRT(R808*K808*SQRT(T808))/(26)))</f>
        <v/>
      </c>
      <c r="X808" s="15" t="e">
        <f>8/Q808</f>
        <v>#DIV/0!</v>
      </c>
      <c r="Y808" s="15" t="e">
        <f>S808/10/K808</f>
        <v>#DIV/0!</v>
      </c>
    </row>
    <row r="809" spans="4:25" x14ac:dyDescent="0.25">
      <c r="D809" s="1" t="str">
        <f>IF(B809="","zzz",LEFT(B809,2))</f>
        <v>zzz</v>
      </c>
      <c r="H809" s="1" t="str">
        <f>IF(F809="","",SQRT(F809-1828))</f>
        <v/>
      </c>
      <c r="O809" s="1" t="str">
        <f>IF(M809="Steam",1,IF(M809="Electric",2,IF(M809="Diesel",4,IF(M809="Diesel-Electric",3,""))))</f>
        <v/>
      </c>
      <c r="U809" s="1" t="str">
        <f>IF(M809="Wagon",(SQRT(SQRT(T809/27)))*10,IF(T809="","",SQRT(SQRT(T809/27))))</f>
        <v/>
      </c>
      <c r="V809" s="14" t="str">
        <f>IF(I809="","",(H809*SQRT(I809)*U809-(I809*2)+2)*0.985)</f>
        <v/>
      </c>
      <c r="W809" s="14" t="str">
        <f>IF(M809="Wagon",5*SQRT(H809),IF(M809="","",SQRT(R809*K809*SQRT(T809))/(26)))</f>
        <v/>
      </c>
      <c r="X809" s="15" t="e">
        <f>8/Q809</f>
        <v>#DIV/0!</v>
      </c>
      <c r="Y809" s="15" t="e">
        <f>S809/10/K809</f>
        <v>#DIV/0!</v>
      </c>
    </row>
    <row r="810" spans="4:25" x14ac:dyDescent="0.25">
      <c r="D810" s="1" t="str">
        <f>IF(B810="","zzz",LEFT(B810,2))</f>
        <v>zzz</v>
      </c>
      <c r="H810" s="1" t="str">
        <f>IF(F810="","",SQRT(F810-1828))</f>
        <v/>
      </c>
      <c r="O810" s="1" t="str">
        <f>IF(M810="Steam",1,IF(M810="Electric",2,IF(M810="Diesel",4,IF(M810="Diesel-Electric",3,""))))</f>
        <v/>
      </c>
      <c r="U810" s="1" t="str">
        <f>IF(M810="Wagon",(SQRT(SQRT(T810/27)))*10,IF(T810="","",SQRT(SQRT(T810/27))))</f>
        <v/>
      </c>
      <c r="V810" s="14" t="str">
        <f>IF(I810="","",(H810*SQRT(I810)*U810-(I810*2)+2)*0.985)</f>
        <v/>
      </c>
      <c r="W810" s="14" t="str">
        <f>IF(M810="Wagon",5*SQRT(H810),IF(M810="","",SQRT(R810*K810*SQRT(T810))/(26)))</f>
        <v/>
      </c>
      <c r="X810" s="15" t="e">
        <f>8/Q810</f>
        <v>#DIV/0!</v>
      </c>
      <c r="Y810" s="15" t="e">
        <f>S810/10/K810</f>
        <v>#DIV/0!</v>
      </c>
    </row>
    <row r="811" spans="4:25" x14ac:dyDescent="0.25">
      <c r="D811" s="1" t="str">
        <f>IF(B811="","zzz",LEFT(B811,2))</f>
        <v>zzz</v>
      </c>
      <c r="H811" s="1" t="str">
        <f>IF(F811="","",SQRT(F811-1828))</f>
        <v/>
      </c>
      <c r="O811" s="1" t="str">
        <f>IF(M811="Steam",1,IF(M811="Electric",2,IF(M811="Diesel",4,IF(M811="Diesel-Electric",3,""))))</f>
        <v/>
      </c>
      <c r="U811" s="1" t="str">
        <f>IF(M811="Wagon",(SQRT(SQRT(T811/27)))*10,IF(T811="","",SQRT(SQRT(T811/27))))</f>
        <v/>
      </c>
      <c r="V811" s="14" t="str">
        <f>IF(I811="","",(H811*SQRT(I811)*U811-(I811*2)+2)*0.985)</f>
        <v/>
      </c>
      <c r="W811" s="14" t="str">
        <f>IF(M811="Wagon",5*SQRT(H811),IF(M811="","",SQRT(R811*K811*SQRT(T811))/(26)))</f>
        <v/>
      </c>
      <c r="X811" s="15" t="e">
        <f>8/Q811</f>
        <v>#DIV/0!</v>
      </c>
      <c r="Y811" s="15" t="e">
        <f>S811/10/K811</f>
        <v>#DIV/0!</v>
      </c>
    </row>
    <row r="812" spans="4:25" x14ac:dyDescent="0.25">
      <c r="D812" s="1" t="str">
        <f>IF(B812="","zzz",LEFT(B812,2))</f>
        <v>zzz</v>
      </c>
      <c r="H812" s="1" t="str">
        <f>IF(F812="","",SQRT(F812-1828))</f>
        <v/>
      </c>
      <c r="O812" s="1" t="str">
        <f>IF(M812="Steam",1,IF(M812="Electric",2,IF(M812="Diesel",4,IF(M812="Diesel-Electric",3,""))))</f>
        <v/>
      </c>
      <c r="U812" s="1" t="str">
        <f>IF(M812="Wagon",(SQRT(SQRT(T812/27)))*10,IF(T812="","",SQRT(SQRT(T812/27))))</f>
        <v/>
      </c>
      <c r="V812" s="14" t="str">
        <f>IF(I812="","",(H812*SQRT(I812)*U812-(I812*2)+2)*0.985)</f>
        <v/>
      </c>
      <c r="W812" s="14" t="str">
        <f>IF(M812="Wagon",5*SQRT(H812),IF(M812="","",SQRT(R812*K812*SQRT(T812))/(26)))</f>
        <v/>
      </c>
      <c r="X812" s="15" t="e">
        <f>8/Q812</f>
        <v>#DIV/0!</v>
      </c>
      <c r="Y812" s="15" t="e">
        <f>S812/10/K812</f>
        <v>#DIV/0!</v>
      </c>
    </row>
    <row r="813" spans="4:25" x14ac:dyDescent="0.25">
      <c r="D813" s="1" t="str">
        <f>IF(B813="","zzz",LEFT(B813,2))</f>
        <v>zzz</v>
      </c>
      <c r="H813" s="1" t="str">
        <f>IF(F813="","",SQRT(F813-1828))</f>
        <v/>
      </c>
      <c r="O813" s="1" t="str">
        <f>IF(M813="Steam",1,IF(M813="Electric",2,IF(M813="Diesel",4,IF(M813="Diesel-Electric",3,""))))</f>
        <v/>
      </c>
      <c r="U813" s="1" t="str">
        <f>IF(M813="Wagon",(SQRT(SQRT(T813/27)))*10,IF(T813="","",SQRT(SQRT(T813/27))))</f>
        <v/>
      </c>
      <c r="V813" s="14" t="str">
        <f>IF(I813="","",(H813*SQRT(I813)*U813-(I813*2)+2)*0.985)</f>
        <v/>
      </c>
      <c r="W813" s="14" t="str">
        <f>IF(M813="Wagon",5*SQRT(H813),IF(M813="","",SQRT(R813*K813*SQRT(T813))/(26)))</f>
        <v/>
      </c>
      <c r="X813" s="15" t="e">
        <f>8/Q813</f>
        <v>#DIV/0!</v>
      </c>
      <c r="Y813" s="15" t="e">
        <f>S813/10/K813</f>
        <v>#DIV/0!</v>
      </c>
    </row>
    <row r="814" spans="4:25" x14ac:dyDescent="0.25">
      <c r="D814" s="1" t="str">
        <f>IF(B814="","zzz",LEFT(B814,2))</f>
        <v>zzz</v>
      </c>
      <c r="H814" s="1" t="str">
        <f>IF(F814="","",SQRT(F814-1828))</f>
        <v/>
      </c>
      <c r="O814" s="1" t="str">
        <f>IF(M814="Steam",1,IF(M814="Electric",2,IF(M814="Diesel",4,IF(M814="Diesel-Electric",3,""))))</f>
        <v/>
      </c>
      <c r="U814" s="1" t="str">
        <f>IF(M814="Wagon",(SQRT(SQRT(T814/27)))*10,IF(T814="","",SQRT(SQRT(T814/27))))</f>
        <v/>
      </c>
      <c r="V814" s="14" t="str">
        <f>IF(I814="","",(H814*SQRT(I814)*U814-(I814*2)+2)*0.985)</f>
        <v/>
      </c>
      <c r="W814" s="14" t="str">
        <f>IF(M814="Wagon",5*SQRT(H814),IF(M814="","",SQRT(R814*K814*SQRT(T814))/(26)))</f>
        <v/>
      </c>
      <c r="X814" s="15" t="e">
        <f>8/Q814</f>
        <v>#DIV/0!</v>
      </c>
      <c r="Y814" s="15" t="e">
        <f>S814/10/K814</f>
        <v>#DIV/0!</v>
      </c>
    </row>
    <row r="815" spans="4:25" x14ac:dyDescent="0.25">
      <c r="D815" s="1" t="str">
        <f>IF(B815="","zzz",LEFT(B815,2))</f>
        <v>zzz</v>
      </c>
      <c r="H815" s="1" t="str">
        <f>IF(F815="","",SQRT(F815-1828))</f>
        <v/>
      </c>
      <c r="O815" s="1" t="str">
        <f>IF(M815="Steam",1,IF(M815="Electric",2,IF(M815="Diesel",4,IF(M815="Diesel-Electric",3,""))))</f>
        <v/>
      </c>
      <c r="U815" s="1" t="str">
        <f>IF(M815="Wagon",(SQRT(SQRT(T815/27)))*10,IF(T815="","",SQRT(SQRT(T815/27))))</f>
        <v/>
      </c>
      <c r="V815" s="14" t="str">
        <f>IF(I815="","",(H815*SQRT(I815)*U815-(I815*2)+2)*0.985)</f>
        <v/>
      </c>
      <c r="W815" s="14" t="str">
        <f>IF(M815="Wagon",5*SQRT(H815),IF(M815="","",SQRT(R815*K815*SQRT(T815))/(26)))</f>
        <v/>
      </c>
      <c r="X815" s="15" t="e">
        <f>8/Q815</f>
        <v>#DIV/0!</v>
      </c>
      <c r="Y815" s="15" t="e">
        <f>S815/10/K815</f>
        <v>#DIV/0!</v>
      </c>
    </row>
    <row r="816" spans="4:25" x14ac:dyDescent="0.25">
      <c r="D816" s="1" t="str">
        <f>IF(B816="","zzz",LEFT(B816,2))</f>
        <v>zzz</v>
      </c>
      <c r="H816" s="1" t="str">
        <f>IF(F816="","",SQRT(F816-1828))</f>
        <v/>
      </c>
      <c r="O816" s="1" t="str">
        <f>IF(M816="Steam",1,IF(M816="Electric",2,IF(M816="Diesel",4,IF(M816="Diesel-Electric",3,""))))</f>
        <v/>
      </c>
      <c r="U816" s="1" t="str">
        <f>IF(M816="Wagon",(SQRT(SQRT(T816/27)))*10,IF(T816="","",SQRT(SQRT(T816/27))))</f>
        <v/>
      </c>
      <c r="V816" s="14" t="str">
        <f>IF(I816="","",(H816*SQRT(I816)*U816-(I816*2)+2)*0.985)</f>
        <v/>
      </c>
      <c r="W816" s="14" t="str">
        <f>IF(M816="Wagon",5*SQRT(H816),IF(M816="","",SQRT(R816*K816*SQRT(T816))/(26)))</f>
        <v/>
      </c>
      <c r="X816" s="15" t="e">
        <f>8/Q816</f>
        <v>#DIV/0!</v>
      </c>
      <c r="Y816" s="15" t="e">
        <f>S816/10/K816</f>
        <v>#DIV/0!</v>
      </c>
    </row>
    <row r="817" spans="4:25" x14ac:dyDescent="0.25">
      <c r="D817" s="1" t="str">
        <f>IF(B817="","zzz",LEFT(B817,2))</f>
        <v>zzz</v>
      </c>
      <c r="H817" s="1" t="str">
        <f>IF(F817="","",SQRT(F817-1828))</f>
        <v/>
      </c>
      <c r="O817" s="1" t="str">
        <f>IF(M817="Steam",1,IF(M817="Electric",2,IF(M817="Diesel",4,IF(M817="Diesel-Electric",3,""))))</f>
        <v/>
      </c>
      <c r="U817" s="1" t="str">
        <f>IF(M817="Wagon",(SQRT(SQRT(T817/27)))*10,IF(T817="","",SQRT(SQRT(T817/27))))</f>
        <v/>
      </c>
      <c r="V817" s="14" t="str">
        <f>IF(I817="","",(H817*SQRT(I817)*U817-(I817*2)+2)*0.985)</f>
        <v/>
      </c>
      <c r="W817" s="14" t="str">
        <f>IF(M817="Wagon",5*SQRT(H817),IF(M817="","",SQRT(R817*K817*SQRT(T817))/(26)))</f>
        <v/>
      </c>
      <c r="X817" s="15" t="e">
        <f>8/Q817</f>
        <v>#DIV/0!</v>
      </c>
      <c r="Y817" s="15" t="e">
        <f>S817/10/K817</f>
        <v>#DIV/0!</v>
      </c>
    </row>
    <row r="818" spans="4:25" x14ac:dyDescent="0.25">
      <c r="D818" s="1" t="str">
        <f>IF(B818="","zzz",LEFT(B818,2))</f>
        <v>zzz</v>
      </c>
      <c r="H818" s="1" t="str">
        <f>IF(F818="","",SQRT(F818-1828))</f>
        <v/>
      </c>
      <c r="O818" s="1" t="str">
        <f>IF(M818="Steam",1,IF(M818="Electric",2,IF(M818="Diesel",4,IF(M818="Diesel-Electric",3,""))))</f>
        <v/>
      </c>
      <c r="U818" s="1" t="str">
        <f>IF(M818="Wagon",(SQRT(SQRT(T818/27)))*10,IF(T818="","",SQRT(SQRT(T818/27))))</f>
        <v/>
      </c>
      <c r="V818" s="14" t="str">
        <f>IF(I818="","",(H818*SQRT(I818)*U818-(I818*2)+2)*0.985)</f>
        <v/>
      </c>
      <c r="W818" s="14" t="str">
        <f>IF(M818="Wagon",5*SQRT(H818),IF(M818="","",SQRT(R818*K818*SQRT(T818))/(26)))</f>
        <v/>
      </c>
      <c r="X818" s="15" t="e">
        <f>8/Q818</f>
        <v>#DIV/0!</v>
      </c>
      <c r="Y818" s="15" t="e">
        <f>S818/10/K818</f>
        <v>#DIV/0!</v>
      </c>
    </row>
    <row r="819" spans="4:25" x14ac:dyDescent="0.25">
      <c r="D819" s="1" t="str">
        <f>IF(B819="","zzz",LEFT(B819,2))</f>
        <v>zzz</v>
      </c>
      <c r="H819" s="1" t="str">
        <f>IF(F819="","",SQRT(F819-1828))</f>
        <v/>
      </c>
      <c r="O819" s="1" t="str">
        <f>IF(M819="Steam",1,IF(M819="Electric",2,IF(M819="Diesel",4,IF(M819="Diesel-Electric",3,""))))</f>
        <v/>
      </c>
      <c r="U819" s="1" t="str">
        <f>IF(M819="Wagon",(SQRT(SQRT(T819/27)))*10,IF(T819="","",SQRT(SQRT(T819/27))))</f>
        <v/>
      </c>
      <c r="V819" s="14" t="str">
        <f>IF(I819="","",(H819*SQRT(I819)*U819-(I819*2)+2)*0.985)</f>
        <v/>
      </c>
      <c r="W819" s="14" t="str">
        <f>IF(M819="Wagon",5*SQRT(H819),IF(M819="","",SQRT(R819*K819*SQRT(T819))/(26)))</f>
        <v/>
      </c>
      <c r="X819" s="15" t="e">
        <f>8/Q819</f>
        <v>#DIV/0!</v>
      </c>
      <c r="Y819" s="15" t="e">
        <f>S819/10/K819</f>
        <v>#DIV/0!</v>
      </c>
    </row>
    <row r="820" spans="4:25" x14ac:dyDescent="0.25">
      <c r="D820" s="1" t="str">
        <f>IF(B820="","zzz",LEFT(B820,2))</f>
        <v>zzz</v>
      </c>
      <c r="H820" s="1" t="str">
        <f>IF(F820="","",SQRT(F820-1828))</f>
        <v/>
      </c>
      <c r="O820" s="1" t="str">
        <f>IF(M820="Steam",1,IF(M820="Electric",2,IF(M820="Diesel",4,IF(M820="Diesel-Electric",3,""))))</f>
        <v/>
      </c>
      <c r="U820" s="1" t="str">
        <f>IF(M820="Wagon",(SQRT(SQRT(T820/27)))*10,IF(T820="","",SQRT(SQRT(T820/27))))</f>
        <v/>
      </c>
      <c r="V820" s="14" t="str">
        <f>IF(I820="","",(H820*SQRT(I820)*U820-(I820*2)+2)*0.985)</f>
        <v/>
      </c>
      <c r="W820" s="14" t="str">
        <f>IF(M820="Wagon",5*SQRT(H820),IF(M820="","",SQRT(R820*K820*SQRT(T820))/(26)))</f>
        <v/>
      </c>
      <c r="X820" s="15" t="e">
        <f>8/Q820</f>
        <v>#DIV/0!</v>
      </c>
      <c r="Y820" s="15" t="e">
        <f>S820/10/K820</f>
        <v>#DIV/0!</v>
      </c>
    </row>
    <row r="821" spans="4:25" x14ac:dyDescent="0.25">
      <c r="D821" s="1" t="str">
        <f>IF(B821="","zzz",LEFT(B821,2))</f>
        <v>zzz</v>
      </c>
      <c r="H821" s="1" t="str">
        <f>IF(F821="","",SQRT(F821-1828))</f>
        <v/>
      </c>
      <c r="O821" s="1" t="str">
        <f>IF(M821="Steam",1,IF(M821="Electric",2,IF(M821="Diesel",4,IF(M821="Diesel-Electric",3,""))))</f>
        <v/>
      </c>
      <c r="U821" s="1" t="str">
        <f>IF(M821="Wagon",(SQRT(SQRT(T821/27)))*10,IF(T821="","",SQRT(SQRT(T821/27))))</f>
        <v/>
      </c>
      <c r="V821" s="14" t="str">
        <f>IF(I821="","",(H821*SQRT(I821)*U821-(I821*2)+2)*0.985)</f>
        <v/>
      </c>
      <c r="W821" s="14" t="str">
        <f>IF(M821="Wagon",5*SQRT(H821),IF(M821="","",SQRT(R821*K821*SQRT(T821))/(26)))</f>
        <v/>
      </c>
      <c r="X821" s="15" t="e">
        <f>8/Q821</f>
        <v>#DIV/0!</v>
      </c>
      <c r="Y821" s="15" t="e">
        <f>S821/10/K821</f>
        <v>#DIV/0!</v>
      </c>
    </row>
    <row r="822" spans="4:25" x14ac:dyDescent="0.25">
      <c r="D822" s="1" t="str">
        <f>IF(B822="","zzz",LEFT(B822,2))</f>
        <v>zzz</v>
      </c>
      <c r="H822" s="1" t="str">
        <f>IF(F822="","",SQRT(F822-1828))</f>
        <v/>
      </c>
      <c r="O822" s="1" t="str">
        <f>IF(M822="Steam",1,IF(M822="Electric",2,IF(M822="Diesel",4,IF(M822="Diesel-Electric",3,""))))</f>
        <v/>
      </c>
      <c r="U822" s="1" t="str">
        <f>IF(M822="Wagon",(SQRT(SQRT(T822/27)))*10,IF(T822="","",SQRT(SQRT(T822/27))))</f>
        <v/>
      </c>
      <c r="V822" s="14" t="str">
        <f>IF(I822="","",(H822*SQRT(I822)*U822-(I822*2)+2)*0.985)</f>
        <v/>
      </c>
      <c r="W822" s="14" t="str">
        <f>IF(M822="Wagon",5*SQRT(H822),IF(M822="","",SQRT(R822*K822*SQRT(T822))/(26)))</f>
        <v/>
      </c>
      <c r="X822" s="15" t="e">
        <f>8/Q822</f>
        <v>#DIV/0!</v>
      </c>
      <c r="Y822" s="15" t="e">
        <f>S822/10/K822</f>
        <v>#DIV/0!</v>
      </c>
    </row>
    <row r="823" spans="4:25" x14ac:dyDescent="0.25">
      <c r="D823" s="1" t="str">
        <f>IF(B823="","zzz",LEFT(B823,2))</f>
        <v>zzz</v>
      </c>
      <c r="H823" s="1" t="str">
        <f>IF(F823="","",SQRT(F823-1828))</f>
        <v/>
      </c>
      <c r="O823" s="1" t="str">
        <f>IF(M823="Steam",1,IF(M823="Electric",2,IF(M823="Diesel",4,IF(M823="Diesel-Electric",3,""))))</f>
        <v/>
      </c>
      <c r="U823" s="1" t="str">
        <f>IF(M823="Wagon",(SQRT(SQRT(T823/27)))*10,IF(T823="","",SQRT(SQRT(T823/27))))</f>
        <v/>
      </c>
      <c r="V823" s="14" t="str">
        <f>IF(I823="","",(H823*SQRT(I823)*U823-(I823*2)+2)*0.985)</f>
        <v/>
      </c>
      <c r="W823" s="14" t="str">
        <f>IF(M823="Wagon",5*SQRT(H823),IF(M823="","",SQRT(R823*K823*SQRT(T823))/(26)))</f>
        <v/>
      </c>
      <c r="X823" s="15" t="e">
        <f>8/Q823</f>
        <v>#DIV/0!</v>
      </c>
      <c r="Y823" s="15" t="e">
        <f>S823/10/K823</f>
        <v>#DIV/0!</v>
      </c>
    </row>
    <row r="824" spans="4:25" x14ac:dyDescent="0.25">
      <c r="D824" s="1" t="str">
        <f>IF(B824="","zzz",LEFT(B824,2))</f>
        <v>zzz</v>
      </c>
      <c r="H824" s="1" t="str">
        <f>IF(F824="","",SQRT(F824-1828))</f>
        <v/>
      </c>
      <c r="O824" s="1" t="str">
        <f>IF(M824="Steam",1,IF(M824="Electric",2,IF(M824="Diesel",4,IF(M824="Diesel-Electric",3,""))))</f>
        <v/>
      </c>
      <c r="U824" s="1" t="str">
        <f>IF(M824="Wagon",(SQRT(SQRT(T824/27)))*10,IF(T824="","",SQRT(SQRT(T824/27))))</f>
        <v/>
      </c>
      <c r="V824" s="14" t="str">
        <f>IF(I824="","",(H824*SQRT(I824)*U824-(I824*2)+2)*0.985)</f>
        <v/>
      </c>
      <c r="W824" s="14" t="str">
        <f>IF(M824="Wagon",5*SQRT(H824),IF(M824="","",SQRT(R824*K824*SQRT(T824))/(26)))</f>
        <v/>
      </c>
      <c r="X824" s="15" t="e">
        <f>8/Q824</f>
        <v>#DIV/0!</v>
      </c>
      <c r="Y824" s="15" t="e">
        <f>S824/10/K824</f>
        <v>#DIV/0!</v>
      </c>
    </row>
    <row r="825" spans="4:25" x14ac:dyDescent="0.25">
      <c r="D825" s="1" t="str">
        <f>IF(B825="","zzz",LEFT(B825,2))</f>
        <v>zzz</v>
      </c>
      <c r="H825" s="1" t="str">
        <f>IF(F825="","",SQRT(F825-1828))</f>
        <v/>
      </c>
      <c r="O825" s="1" t="str">
        <f>IF(M825="Steam",1,IF(M825="Electric",2,IF(M825="Diesel",4,IF(M825="Diesel-Electric",3,""))))</f>
        <v/>
      </c>
      <c r="U825" s="1" t="str">
        <f>IF(M825="Wagon",(SQRT(SQRT(T825/27)))*10,IF(T825="","",SQRT(SQRT(T825/27))))</f>
        <v/>
      </c>
      <c r="V825" s="14" t="str">
        <f>IF(I825="","",(H825*SQRT(I825)*U825-(I825*2)+2)*0.985)</f>
        <v/>
      </c>
      <c r="W825" s="14" t="str">
        <f>IF(M825="Wagon",5*SQRT(H825),IF(M825="","",SQRT(R825*K825*SQRT(T825))/(26)))</f>
        <v/>
      </c>
      <c r="X825" s="15" t="e">
        <f>8/Q825</f>
        <v>#DIV/0!</v>
      </c>
      <c r="Y825" s="15" t="e">
        <f>S825/10/K825</f>
        <v>#DIV/0!</v>
      </c>
    </row>
    <row r="826" spans="4:25" x14ac:dyDescent="0.25">
      <c r="D826" s="1" t="str">
        <f>IF(B826="","zzz",LEFT(B826,2))</f>
        <v>zzz</v>
      </c>
      <c r="H826" s="1" t="str">
        <f>IF(F826="","",SQRT(F826-1828))</f>
        <v/>
      </c>
      <c r="O826" s="1" t="str">
        <f>IF(M826="Steam",1,IF(M826="Electric",2,IF(M826="Diesel",4,IF(M826="Diesel-Electric",3,""))))</f>
        <v/>
      </c>
      <c r="U826" s="1" t="str">
        <f>IF(M826="Wagon",(SQRT(SQRT(T826/27)))*10,IF(T826="","",SQRT(SQRT(T826/27))))</f>
        <v/>
      </c>
      <c r="V826" s="14" t="str">
        <f>IF(I826="","",(H826*SQRT(I826)*U826-(I826*2)+2)*0.985)</f>
        <v/>
      </c>
      <c r="W826" s="14" t="str">
        <f>IF(M826="Wagon",5*SQRT(H826),IF(M826="","",SQRT(R826*K826*SQRT(T826))/(26)))</f>
        <v/>
      </c>
      <c r="X826" s="15" t="e">
        <f>8/Q826</f>
        <v>#DIV/0!</v>
      </c>
      <c r="Y826" s="15" t="e">
        <f>S826/10/K826</f>
        <v>#DIV/0!</v>
      </c>
    </row>
    <row r="827" spans="4:25" x14ac:dyDescent="0.25">
      <c r="D827" s="1" t="str">
        <f>IF(B827="","zzz",LEFT(B827,2))</f>
        <v>zzz</v>
      </c>
      <c r="H827" s="1" t="str">
        <f>IF(F827="","",SQRT(F827-1828))</f>
        <v/>
      </c>
      <c r="O827" s="1" t="str">
        <f>IF(M827="Steam",1,IF(M827="Electric",2,IF(M827="Diesel",4,IF(M827="Diesel-Electric",3,""))))</f>
        <v/>
      </c>
      <c r="U827" s="1" t="str">
        <f>IF(M827="Wagon",(SQRT(SQRT(T827/27)))*10,IF(T827="","",SQRT(SQRT(T827/27))))</f>
        <v/>
      </c>
      <c r="V827" s="14" t="str">
        <f>IF(I827="","",(H827*SQRT(I827)*U827-(I827*2)+2)*0.985)</f>
        <v/>
      </c>
      <c r="W827" s="14" t="str">
        <f>IF(M827="Wagon",5*SQRT(H827),IF(M827="","",SQRT(R827*K827*SQRT(T827))/(26)))</f>
        <v/>
      </c>
      <c r="X827" s="15" t="e">
        <f>8/Q827</f>
        <v>#DIV/0!</v>
      </c>
      <c r="Y827" s="15" t="e">
        <f>S827/10/K827</f>
        <v>#DIV/0!</v>
      </c>
    </row>
    <row r="828" spans="4:25" x14ac:dyDescent="0.25">
      <c r="D828" s="1" t="str">
        <f>IF(B828="","zzz",LEFT(B828,2))</f>
        <v>zzz</v>
      </c>
      <c r="H828" s="1" t="str">
        <f>IF(F828="","",SQRT(F828-1828))</f>
        <v/>
      </c>
      <c r="O828" s="1" t="str">
        <f>IF(M828="Steam",1,IF(M828="Electric",2,IF(M828="Diesel",4,IF(M828="Diesel-Electric",3,""))))</f>
        <v/>
      </c>
      <c r="U828" s="1" t="str">
        <f>IF(M828="Wagon",(SQRT(SQRT(T828/27)))*10,IF(T828="","",SQRT(SQRT(T828/27))))</f>
        <v/>
      </c>
      <c r="V828" s="14" t="str">
        <f>IF(I828="","",(H828*SQRT(I828)*U828-(I828*2)+2)*0.985)</f>
        <v/>
      </c>
      <c r="W828" s="14" t="str">
        <f>IF(M828="Wagon",5*SQRT(H828),IF(M828="","",SQRT(R828*K828*SQRT(T828))/(26)))</f>
        <v/>
      </c>
      <c r="X828" s="15" t="e">
        <f>8/Q828</f>
        <v>#DIV/0!</v>
      </c>
      <c r="Y828" s="15" t="e">
        <f>S828/10/K828</f>
        <v>#DIV/0!</v>
      </c>
    </row>
    <row r="829" spans="4:25" x14ac:dyDescent="0.25">
      <c r="D829" s="1" t="str">
        <f>IF(B829="","zzz",LEFT(B829,2))</f>
        <v>zzz</v>
      </c>
      <c r="H829" s="1" t="str">
        <f>IF(F829="","",SQRT(F829-1828))</f>
        <v/>
      </c>
      <c r="O829" s="1" t="str">
        <f>IF(M829="Steam",1,IF(M829="Electric",2,IF(M829="Diesel",4,IF(M829="Diesel-Electric",3,""))))</f>
        <v/>
      </c>
      <c r="U829" s="1" t="str">
        <f>IF(M829="Wagon",(SQRT(SQRT(T829/27)))*10,IF(T829="","",SQRT(SQRT(T829/27))))</f>
        <v/>
      </c>
      <c r="V829" s="14" t="str">
        <f>IF(I829="","",(H829*SQRT(I829)*U829-(I829*2)+2)*0.985)</f>
        <v/>
      </c>
      <c r="W829" s="14" t="str">
        <f>IF(M829="Wagon",5*SQRT(H829),IF(M829="","",SQRT(R829*K829*SQRT(T829))/(26)))</f>
        <v/>
      </c>
      <c r="X829" s="15" t="e">
        <f>8/Q829</f>
        <v>#DIV/0!</v>
      </c>
      <c r="Y829" s="15" t="e">
        <f>S829/10/K829</f>
        <v>#DIV/0!</v>
      </c>
    </row>
    <row r="830" spans="4:25" x14ac:dyDescent="0.25">
      <c r="D830" s="1" t="str">
        <f>IF(B830="","zzz",LEFT(B830,2))</f>
        <v>zzz</v>
      </c>
      <c r="H830" s="1" t="str">
        <f>IF(F830="","",SQRT(F830-1828))</f>
        <v/>
      </c>
      <c r="O830" s="1" t="str">
        <f>IF(M830="Steam",1,IF(M830="Electric",2,IF(M830="Diesel",4,IF(M830="Diesel-Electric",3,""))))</f>
        <v/>
      </c>
      <c r="U830" s="1" t="str">
        <f>IF(M830="Wagon",(SQRT(SQRT(T830/27)))*10,IF(T830="","",SQRT(SQRT(T830/27))))</f>
        <v/>
      </c>
      <c r="V830" s="14" t="str">
        <f>IF(I830="","",(H830*SQRT(I830)*U830-(I830*2)+2)*0.985)</f>
        <v/>
      </c>
      <c r="W830" s="14" t="str">
        <f>IF(M830="Wagon",5*SQRT(H830),IF(M830="","",SQRT(R830*K830*SQRT(T830))/(26)))</f>
        <v/>
      </c>
      <c r="X830" s="15" t="e">
        <f>8/Q830</f>
        <v>#DIV/0!</v>
      </c>
      <c r="Y830" s="15" t="e">
        <f>S830/10/K830</f>
        <v>#DIV/0!</v>
      </c>
    </row>
    <row r="831" spans="4:25" x14ac:dyDescent="0.25">
      <c r="D831" s="1" t="str">
        <f>IF(B831="","zzz",LEFT(B831,2))</f>
        <v>zzz</v>
      </c>
      <c r="H831" s="1" t="str">
        <f>IF(F831="","",SQRT(F831-1828))</f>
        <v/>
      </c>
      <c r="O831" s="1" t="str">
        <f>IF(M831="Steam",1,IF(M831="Electric",2,IF(M831="Diesel",4,IF(M831="Diesel-Electric",3,""))))</f>
        <v/>
      </c>
      <c r="U831" s="1" t="str">
        <f>IF(M831="Wagon",(SQRT(SQRT(T831/27)))*10,IF(T831="","",SQRT(SQRT(T831/27))))</f>
        <v/>
      </c>
      <c r="V831" s="14" t="str">
        <f>IF(I831="","",(H831*SQRT(I831)*U831-(I831*2)+2)*0.985)</f>
        <v/>
      </c>
      <c r="W831" s="14" t="str">
        <f>IF(M831="Wagon",5*SQRT(H831),IF(M831="","",SQRT(R831*K831*SQRT(T831))/(26)))</f>
        <v/>
      </c>
      <c r="X831" s="15" t="e">
        <f>8/Q831</f>
        <v>#DIV/0!</v>
      </c>
      <c r="Y831" s="15" t="e">
        <f>S831/10/K831</f>
        <v>#DIV/0!</v>
      </c>
    </row>
    <row r="832" spans="4:25" x14ac:dyDescent="0.25">
      <c r="D832" s="1" t="str">
        <f>IF(B832="","zzz",LEFT(B832,2))</f>
        <v>zzz</v>
      </c>
      <c r="H832" s="1" t="str">
        <f>IF(F832="","",SQRT(F832-1828))</f>
        <v/>
      </c>
      <c r="O832" s="1" t="str">
        <f>IF(M832="Steam",1,IF(M832="Electric",2,IF(M832="Diesel",4,IF(M832="Diesel-Electric",3,""))))</f>
        <v/>
      </c>
      <c r="U832" s="1" t="str">
        <f>IF(M832="Wagon",(SQRT(SQRT(T832/27)))*10,IF(T832="","",SQRT(SQRT(T832/27))))</f>
        <v/>
      </c>
      <c r="V832" s="14" t="str">
        <f>IF(I832="","",(H832*SQRT(I832)*U832-(I832*2)+2)*0.985)</f>
        <v/>
      </c>
      <c r="W832" s="14" t="str">
        <f>IF(M832="Wagon",5*SQRT(H832),IF(M832="","",SQRT(R832*K832*SQRT(T832))/(26)))</f>
        <v/>
      </c>
      <c r="X832" s="15" t="e">
        <f>8/Q832</f>
        <v>#DIV/0!</v>
      </c>
      <c r="Y832" s="15" t="e">
        <f>S832/10/K832</f>
        <v>#DIV/0!</v>
      </c>
    </row>
    <row r="833" spans="4:25" x14ac:dyDescent="0.25">
      <c r="D833" s="1" t="str">
        <f>IF(B833="","zzz",LEFT(B833,2))</f>
        <v>zzz</v>
      </c>
      <c r="H833" s="1" t="str">
        <f>IF(F833="","",SQRT(F833-1828))</f>
        <v/>
      </c>
      <c r="O833" s="1" t="str">
        <f>IF(M833="Steam",1,IF(M833="Electric",2,IF(M833="Diesel",4,IF(M833="Diesel-Electric",3,""))))</f>
        <v/>
      </c>
      <c r="U833" s="1" t="str">
        <f>IF(M833="Wagon",(SQRT(SQRT(T833/27)))*10,IF(T833="","",SQRT(SQRT(T833/27))))</f>
        <v/>
      </c>
      <c r="V833" s="14" t="str">
        <f>IF(I833="","",(H833*SQRT(I833)*U833-(I833*2)+2)*0.985)</f>
        <v/>
      </c>
      <c r="W833" s="14" t="str">
        <f>IF(M833="Wagon",5*SQRT(H833),IF(M833="","",SQRT(R833*K833*SQRT(T833))/(26)))</f>
        <v/>
      </c>
      <c r="X833" s="15" t="e">
        <f>8/Q833</f>
        <v>#DIV/0!</v>
      </c>
      <c r="Y833" s="15" t="e">
        <f>S833/10/K833</f>
        <v>#DIV/0!</v>
      </c>
    </row>
    <row r="834" spans="4:25" x14ac:dyDescent="0.25">
      <c r="D834" s="1" t="str">
        <f>IF(B834="","zzz",LEFT(B834,2))</f>
        <v>zzz</v>
      </c>
      <c r="H834" s="1" t="str">
        <f>IF(F834="","",SQRT(F834-1828))</f>
        <v/>
      </c>
      <c r="O834" s="1" t="str">
        <f>IF(M834="Steam",1,IF(M834="Electric",2,IF(M834="Diesel",4,IF(M834="Diesel-Electric",3,""))))</f>
        <v/>
      </c>
      <c r="U834" s="1" t="str">
        <f>IF(M834="Wagon",(SQRT(SQRT(T834/27)))*10,IF(T834="","",SQRT(SQRT(T834/27))))</f>
        <v/>
      </c>
      <c r="V834" s="14" t="str">
        <f>IF(I834="","",(H834*SQRT(I834)*U834-(I834*2)+2)*0.985)</f>
        <v/>
      </c>
      <c r="W834" s="14" t="str">
        <f>IF(M834="Wagon",5*SQRT(H834),IF(M834="","",SQRT(R834*K834*SQRT(T834))/(26)))</f>
        <v/>
      </c>
      <c r="X834" s="15" t="e">
        <f>8/Q834</f>
        <v>#DIV/0!</v>
      </c>
      <c r="Y834" s="15" t="e">
        <f>S834/10/K834</f>
        <v>#DIV/0!</v>
      </c>
    </row>
    <row r="835" spans="4:25" x14ac:dyDescent="0.25">
      <c r="D835" s="1" t="str">
        <f>IF(B835="","zzz",LEFT(B835,2))</f>
        <v>zzz</v>
      </c>
      <c r="H835" s="1" t="str">
        <f>IF(F835="","",SQRT(F835-1828))</f>
        <v/>
      </c>
      <c r="O835" s="1" t="str">
        <f>IF(M835="Steam",1,IF(M835="Electric",2,IF(M835="Diesel",4,IF(M835="Diesel-Electric",3,""))))</f>
        <v/>
      </c>
      <c r="U835" s="1" t="str">
        <f>IF(M835="Wagon",(SQRT(SQRT(T835/27)))*10,IF(T835="","",SQRT(SQRT(T835/27))))</f>
        <v/>
      </c>
      <c r="V835" s="14" t="str">
        <f>IF(I835="","",(H835*SQRT(I835)*U835-(I835*2)+2)*0.985)</f>
        <v/>
      </c>
      <c r="W835" s="14" t="str">
        <f>IF(M835="Wagon",5*SQRT(H835),IF(M835="","",SQRT(R835*K835*SQRT(T835))/(26)))</f>
        <v/>
      </c>
      <c r="X835" s="15" t="e">
        <f>8/Q835</f>
        <v>#DIV/0!</v>
      </c>
      <c r="Y835" s="15" t="e">
        <f>S835/10/K835</f>
        <v>#DIV/0!</v>
      </c>
    </row>
    <row r="836" spans="4:25" x14ac:dyDescent="0.25">
      <c r="D836" s="1" t="str">
        <f>IF(B836="","zzz",LEFT(B836,2))</f>
        <v>zzz</v>
      </c>
      <c r="H836" s="1" t="str">
        <f>IF(F836="","",SQRT(F836-1828))</f>
        <v/>
      </c>
      <c r="O836" s="1" t="str">
        <f>IF(M836="Steam",1,IF(M836="Electric",2,IF(M836="Diesel",4,IF(M836="Diesel-Electric",3,""))))</f>
        <v/>
      </c>
      <c r="U836" s="1" t="str">
        <f>IF(M836="Wagon",(SQRT(SQRT(T836/27)))*10,IF(T836="","",SQRT(SQRT(T836/27))))</f>
        <v/>
      </c>
      <c r="V836" s="14" t="str">
        <f>IF(I836="","",(H836*SQRT(I836)*U836-(I836*2)+2)*0.985)</f>
        <v/>
      </c>
      <c r="W836" s="14" t="str">
        <f>IF(M836="Wagon",5*SQRT(H836),IF(M836="","",SQRT(R836*K836*SQRT(T836))/(26)))</f>
        <v/>
      </c>
      <c r="X836" s="15" t="e">
        <f>8/Q836</f>
        <v>#DIV/0!</v>
      </c>
      <c r="Y836" s="15" t="e">
        <f>S836/10/K836</f>
        <v>#DIV/0!</v>
      </c>
    </row>
    <row r="837" spans="4:25" x14ac:dyDescent="0.25">
      <c r="D837" s="1" t="str">
        <f>IF(B837="","zzz",LEFT(B837,2))</f>
        <v>zzz</v>
      </c>
      <c r="H837" s="1" t="str">
        <f>IF(F837="","",SQRT(F837-1828))</f>
        <v/>
      </c>
      <c r="O837" s="1" t="str">
        <f>IF(M837="Steam",1,IF(M837="Electric",2,IF(M837="Diesel",4,IF(M837="Diesel-Electric",3,""))))</f>
        <v/>
      </c>
      <c r="U837" s="1" t="str">
        <f>IF(M837="Wagon",(SQRT(SQRT(T837/27)))*10,IF(T837="","",SQRT(SQRT(T837/27))))</f>
        <v/>
      </c>
      <c r="V837" s="14" t="str">
        <f>IF(I837="","",(H837*SQRT(I837)*U837-(I837*2)+2)*0.985)</f>
        <v/>
      </c>
      <c r="W837" s="14" t="str">
        <f>IF(M837="Wagon",5*SQRT(H837),IF(M837="","",SQRT(R837*K837*SQRT(T837))/(26)))</f>
        <v/>
      </c>
      <c r="X837" s="15" t="e">
        <f>8/Q837</f>
        <v>#DIV/0!</v>
      </c>
      <c r="Y837" s="15" t="e">
        <f>S837/10/K837</f>
        <v>#DIV/0!</v>
      </c>
    </row>
    <row r="838" spans="4:25" x14ac:dyDescent="0.25">
      <c r="D838" s="1" t="str">
        <f>IF(B838="","zzz",LEFT(B838,2))</f>
        <v>zzz</v>
      </c>
      <c r="H838" s="1" t="str">
        <f>IF(F838="","",SQRT(F838-1828))</f>
        <v/>
      </c>
      <c r="O838" s="1" t="str">
        <f>IF(M838="Steam",1,IF(M838="Electric",2,IF(M838="Diesel",4,IF(M838="Diesel-Electric",3,""))))</f>
        <v/>
      </c>
      <c r="U838" s="1" t="str">
        <f>IF(M838="Wagon",(SQRT(SQRT(T838/27)))*10,IF(T838="","",SQRT(SQRT(T838/27))))</f>
        <v/>
      </c>
      <c r="V838" s="14" t="str">
        <f>IF(I838="","",(H838*SQRT(I838)*U838-(I838*2)+2)*0.985)</f>
        <v/>
      </c>
      <c r="W838" s="14" t="str">
        <f>IF(M838="Wagon",5*SQRT(H838),IF(M838="","",SQRT(R838*K838*SQRT(T838))/(26)))</f>
        <v/>
      </c>
      <c r="X838" s="15" t="e">
        <f>8/Q838</f>
        <v>#DIV/0!</v>
      </c>
      <c r="Y838" s="15" t="e">
        <f>S838/10/K838</f>
        <v>#DIV/0!</v>
      </c>
    </row>
    <row r="839" spans="4:25" x14ac:dyDescent="0.25">
      <c r="D839" s="1" t="str">
        <f>IF(B839="","zzz",LEFT(B839,2))</f>
        <v>zzz</v>
      </c>
      <c r="H839" s="1" t="str">
        <f>IF(F839="","",SQRT(F839-1828))</f>
        <v/>
      </c>
      <c r="O839" s="1" t="str">
        <f>IF(M839="Steam",1,IF(M839="Electric",2,IF(M839="Diesel",4,IF(M839="Diesel-Electric",3,""))))</f>
        <v/>
      </c>
      <c r="U839" s="1" t="str">
        <f>IF(M839="Wagon",(SQRT(SQRT(T839/27)))*10,IF(T839="","",SQRT(SQRT(T839/27))))</f>
        <v/>
      </c>
      <c r="V839" s="14" t="str">
        <f>IF(I839="","",(H839*SQRT(I839)*U839-(I839*2)+2)*0.985)</f>
        <v/>
      </c>
      <c r="W839" s="14" t="str">
        <f>IF(M839="Wagon",5*SQRT(H839),IF(M839="","",SQRT(R839*K839*SQRT(T839))/(26)))</f>
        <v/>
      </c>
      <c r="X839" s="15" t="e">
        <f>8/Q839</f>
        <v>#DIV/0!</v>
      </c>
      <c r="Y839" s="15" t="e">
        <f>S839/10/K839</f>
        <v>#DIV/0!</v>
      </c>
    </row>
    <row r="840" spans="4:25" x14ac:dyDescent="0.25">
      <c r="D840" s="1" t="str">
        <f>IF(B840="","zzz",LEFT(B840,2))</f>
        <v>zzz</v>
      </c>
      <c r="H840" s="1" t="str">
        <f>IF(F840="","",SQRT(F840-1828))</f>
        <v/>
      </c>
      <c r="O840" s="1" t="str">
        <f>IF(M840="Steam",1,IF(M840="Electric",2,IF(M840="Diesel",4,IF(M840="Diesel-Electric",3,""))))</f>
        <v/>
      </c>
      <c r="U840" s="1" t="str">
        <f>IF(M840="Wagon",(SQRT(SQRT(T840/27)))*10,IF(T840="","",SQRT(SQRT(T840/27))))</f>
        <v/>
      </c>
      <c r="V840" s="14" t="str">
        <f>IF(I840="","",(H840*SQRT(I840)*U840-(I840*2)+2)*0.985)</f>
        <v/>
      </c>
      <c r="W840" s="14" t="str">
        <f>IF(M840="Wagon",5*SQRT(H840),IF(M840="","",SQRT(R840*K840*SQRT(T840))/(26)))</f>
        <v/>
      </c>
      <c r="X840" s="15" t="e">
        <f>8/Q840</f>
        <v>#DIV/0!</v>
      </c>
      <c r="Y840" s="15" t="e">
        <f>S840/10/K840</f>
        <v>#DIV/0!</v>
      </c>
    </row>
    <row r="841" spans="4:25" x14ac:dyDescent="0.25">
      <c r="D841" s="1" t="str">
        <f>IF(B841="","zzz",LEFT(B841,2))</f>
        <v>zzz</v>
      </c>
      <c r="H841" s="1" t="str">
        <f>IF(F841="","",SQRT(F841-1828))</f>
        <v/>
      </c>
      <c r="O841" s="1" t="str">
        <f>IF(M841="Steam",1,IF(M841="Electric",2,IF(M841="Diesel",4,IF(M841="Diesel-Electric",3,""))))</f>
        <v/>
      </c>
      <c r="U841" s="1" t="str">
        <f>IF(M841="Wagon",(SQRT(SQRT(T841/27)))*10,IF(T841="","",SQRT(SQRT(T841/27))))</f>
        <v/>
      </c>
      <c r="V841" s="14" t="str">
        <f>IF(I841="","",(H841*SQRT(I841)*U841-(I841*2)+2)*0.985)</f>
        <v/>
      </c>
      <c r="W841" s="14" t="str">
        <f>IF(M841="Wagon",5*SQRT(H841),IF(M841="","",SQRT(R841*K841*SQRT(T841))/(26)))</f>
        <v/>
      </c>
      <c r="X841" s="15" t="e">
        <f>8/Q841</f>
        <v>#DIV/0!</v>
      </c>
      <c r="Y841" s="15" t="e">
        <f>S841/10/K841</f>
        <v>#DIV/0!</v>
      </c>
    </row>
    <row r="842" spans="4:25" x14ac:dyDescent="0.25">
      <c r="D842" s="1" t="str">
        <f>IF(B842="","zzz",LEFT(B842,2))</f>
        <v>zzz</v>
      </c>
      <c r="H842" s="1" t="str">
        <f>IF(F842="","",SQRT(F842-1828))</f>
        <v/>
      </c>
      <c r="O842" s="1" t="str">
        <f>IF(M842="Steam",1,IF(M842="Electric",2,IF(M842="Diesel",4,IF(M842="Diesel-Electric",3,""))))</f>
        <v/>
      </c>
      <c r="U842" s="1" t="str">
        <f>IF(M842="Wagon",(SQRT(SQRT(T842/27)))*10,IF(T842="","",SQRT(SQRT(T842/27))))</f>
        <v/>
      </c>
      <c r="V842" s="14" t="str">
        <f>IF(I842="","",(H842*SQRT(I842)*U842-(I842*2)+2)*0.985)</f>
        <v/>
      </c>
      <c r="W842" s="14" t="str">
        <f>IF(M842="Wagon",5*SQRT(H842),IF(M842="","",SQRT(R842*K842*SQRT(T842))/(26)))</f>
        <v/>
      </c>
      <c r="X842" s="15" t="e">
        <f>8/Q842</f>
        <v>#DIV/0!</v>
      </c>
      <c r="Y842" s="15" t="e">
        <f>S842/10/K842</f>
        <v>#DIV/0!</v>
      </c>
    </row>
    <row r="843" spans="4:25" x14ac:dyDescent="0.25">
      <c r="D843" s="1" t="str">
        <f>IF(B843="","zzz",LEFT(B843,2))</f>
        <v>zzz</v>
      </c>
      <c r="H843" s="1" t="str">
        <f>IF(F843="","",SQRT(F843-1828))</f>
        <v/>
      </c>
      <c r="O843" s="1" t="str">
        <f>IF(M843="Steam",1,IF(M843="Electric",2,IF(M843="Diesel",4,IF(M843="Diesel-Electric",3,""))))</f>
        <v/>
      </c>
      <c r="U843" s="1" t="str">
        <f>IF(M843="Wagon",(SQRT(SQRT(T843/27)))*10,IF(T843="","",SQRT(SQRT(T843/27))))</f>
        <v/>
      </c>
      <c r="V843" s="14" t="str">
        <f>IF(I843="","",(H843*SQRT(I843)*U843-(I843*2)+2)*0.985)</f>
        <v/>
      </c>
      <c r="W843" s="14" t="str">
        <f>IF(M843="Wagon",5*SQRT(H843),IF(M843="","",SQRT(R843*K843*SQRT(T843))/(26)))</f>
        <v/>
      </c>
      <c r="X843" s="15" t="e">
        <f>8/Q843</f>
        <v>#DIV/0!</v>
      </c>
      <c r="Y843" s="15" t="e">
        <f>S843/10/K843</f>
        <v>#DIV/0!</v>
      </c>
    </row>
    <row r="844" spans="4:25" x14ac:dyDescent="0.25">
      <c r="D844" s="1" t="str">
        <f>IF(B844="","zzz",LEFT(B844,2))</f>
        <v>zzz</v>
      </c>
      <c r="H844" s="1" t="str">
        <f>IF(F844="","",SQRT(F844-1828))</f>
        <v/>
      </c>
      <c r="O844" s="1" t="str">
        <f>IF(M844="Steam",1,IF(M844="Electric",2,IF(M844="Diesel",4,IF(M844="Diesel-Electric",3,""))))</f>
        <v/>
      </c>
      <c r="U844" s="1" t="str">
        <f>IF(M844="Wagon",(SQRT(SQRT(T844/27)))*10,IF(T844="","",SQRT(SQRT(T844/27))))</f>
        <v/>
      </c>
      <c r="V844" s="14" t="str">
        <f>IF(I844="","",(H844*SQRT(I844)*U844-(I844*2)+2)*0.985)</f>
        <v/>
      </c>
      <c r="W844" s="14" t="str">
        <f>IF(M844="Wagon",5*SQRT(H844),IF(M844="","",SQRT(R844*K844*SQRT(T844))/(26)))</f>
        <v/>
      </c>
      <c r="X844" s="15" t="e">
        <f>8/Q844</f>
        <v>#DIV/0!</v>
      </c>
      <c r="Y844" s="15" t="e">
        <f>S844/10/K844</f>
        <v>#DIV/0!</v>
      </c>
    </row>
    <row r="845" spans="4:25" x14ac:dyDescent="0.25">
      <c r="D845" s="1" t="str">
        <f>IF(B845="","zzz",LEFT(B845,2))</f>
        <v>zzz</v>
      </c>
      <c r="H845" s="1" t="str">
        <f>IF(F845="","",SQRT(F845-1828))</f>
        <v/>
      </c>
      <c r="O845" s="1" t="str">
        <f>IF(M845="Steam",1,IF(M845="Electric",2,IF(M845="Diesel",4,IF(M845="Diesel-Electric",3,""))))</f>
        <v/>
      </c>
      <c r="U845" s="1" t="str">
        <f>IF(M845="Wagon",(SQRT(SQRT(T845/27)))*10,IF(T845="","",SQRT(SQRT(T845/27))))</f>
        <v/>
      </c>
      <c r="V845" s="14" t="str">
        <f>IF(I845="","",(H845*SQRT(I845)*U845-(I845*2)+2)*0.985)</f>
        <v/>
      </c>
      <c r="W845" s="14" t="str">
        <f>IF(M845="Wagon",5*SQRT(H845),IF(M845="","",SQRT(R845*K845*SQRT(T845))/(26)))</f>
        <v/>
      </c>
      <c r="X845" s="15" t="e">
        <f>8/Q845</f>
        <v>#DIV/0!</v>
      </c>
      <c r="Y845" s="15" t="e">
        <f>S845/10/K845</f>
        <v>#DIV/0!</v>
      </c>
    </row>
    <row r="846" spans="4:25" x14ac:dyDescent="0.25">
      <c r="D846" s="1" t="str">
        <f>IF(B846="","zzz",LEFT(B846,2))</f>
        <v>zzz</v>
      </c>
      <c r="H846" s="1" t="str">
        <f>IF(F846="","",SQRT(F846-1828))</f>
        <v/>
      </c>
      <c r="O846" s="1" t="str">
        <f>IF(M846="Steam",1,IF(M846="Electric",2,IF(M846="Diesel",4,IF(M846="Diesel-Electric",3,""))))</f>
        <v/>
      </c>
      <c r="U846" s="1" t="str">
        <f>IF(M846="Wagon",(SQRT(SQRT(T846/27)))*10,IF(T846="","",SQRT(SQRT(T846/27))))</f>
        <v/>
      </c>
      <c r="V846" s="14" t="str">
        <f>IF(I846="","",(H846*SQRT(I846)*U846-(I846*2)+2)*0.985)</f>
        <v/>
      </c>
      <c r="W846" s="14" t="str">
        <f>IF(M846="Wagon",5*SQRT(H846),IF(M846="","",SQRT(R846*K846*SQRT(T846))/(26)))</f>
        <v/>
      </c>
      <c r="X846" s="15" t="e">
        <f>8/Q846</f>
        <v>#DIV/0!</v>
      </c>
      <c r="Y846" s="15" t="e">
        <f>S846/10/K846</f>
        <v>#DIV/0!</v>
      </c>
    </row>
    <row r="847" spans="4:25" x14ac:dyDescent="0.25">
      <c r="D847" s="1" t="str">
        <f>IF(B847="","zzz",LEFT(B847,2))</f>
        <v>zzz</v>
      </c>
      <c r="H847" s="1" t="str">
        <f>IF(F847="","",SQRT(F847-1828))</f>
        <v/>
      </c>
      <c r="O847" s="1" t="str">
        <f>IF(M847="Steam",1,IF(M847="Electric",2,IF(M847="Diesel",4,IF(M847="Diesel-Electric",3,""))))</f>
        <v/>
      </c>
      <c r="U847" s="1" t="str">
        <f>IF(M847="Wagon",(SQRT(SQRT(T847/27)))*10,IF(T847="","",SQRT(SQRT(T847/27))))</f>
        <v/>
      </c>
      <c r="V847" s="14" t="str">
        <f>IF(I847="","",(H847*SQRT(I847)*U847-(I847*2)+2)*0.985)</f>
        <v/>
      </c>
      <c r="W847" s="14" t="str">
        <f>IF(M847="Wagon",5*SQRT(H847),IF(M847="","",SQRT(R847*K847*SQRT(T847))/(26)))</f>
        <v/>
      </c>
      <c r="X847" s="15" t="e">
        <f>8/Q847</f>
        <v>#DIV/0!</v>
      </c>
      <c r="Y847" s="15" t="e">
        <f>S847/10/K847</f>
        <v>#DIV/0!</v>
      </c>
    </row>
    <row r="848" spans="4:25" x14ac:dyDescent="0.25">
      <c r="D848" s="1" t="str">
        <f>IF(B848="","zzz",LEFT(B848,2))</f>
        <v>zzz</v>
      </c>
      <c r="H848" s="1" t="str">
        <f>IF(F848="","",SQRT(F848-1828))</f>
        <v/>
      </c>
      <c r="O848" s="1" t="str">
        <f>IF(M848="Steam",1,IF(M848="Electric",2,IF(M848="Diesel",4,IF(M848="Diesel-Electric",3,""))))</f>
        <v/>
      </c>
      <c r="U848" s="1" t="str">
        <f>IF(M848="Wagon",(SQRT(SQRT(T848/27)))*10,IF(T848="","",SQRT(SQRT(T848/27))))</f>
        <v/>
      </c>
      <c r="V848" s="14" t="str">
        <f>IF(I848="","",(H848*SQRT(I848)*U848-(I848*2)+2)*0.985)</f>
        <v/>
      </c>
      <c r="W848" s="14" t="str">
        <f>IF(M848="Wagon",5*SQRT(H848),IF(M848="","",SQRT(R848*K848*SQRT(T848))/(26)))</f>
        <v/>
      </c>
      <c r="X848" s="15" t="e">
        <f>8/Q848</f>
        <v>#DIV/0!</v>
      </c>
      <c r="Y848" s="15" t="e">
        <f>S848/10/K848</f>
        <v>#DIV/0!</v>
      </c>
    </row>
    <row r="849" spans="4:25" x14ac:dyDescent="0.25">
      <c r="D849" s="1" t="str">
        <f>IF(B849="","zzz",LEFT(B849,2))</f>
        <v>zzz</v>
      </c>
      <c r="H849" s="1" t="str">
        <f>IF(F849="","",SQRT(F849-1828))</f>
        <v/>
      </c>
      <c r="O849" s="1" t="str">
        <f>IF(M849="Steam",1,IF(M849="Electric",2,IF(M849="Diesel",4,IF(M849="Diesel-Electric",3,""))))</f>
        <v/>
      </c>
      <c r="U849" s="1" t="str">
        <f>IF(M849="Wagon",(SQRT(SQRT(T849/27)))*10,IF(T849="","",SQRT(SQRT(T849/27))))</f>
        <v/>
      </c>
      <c r="V849" s="14" t="str">
        <f>IF(I849="","",(H849*SQRT(I849)*U849-(I849*2)+2)*0.985)</f>
        <v/>
      </c>
      <c r="W849" s="14" t="str">
        <f>IF(M849="Wagon",5*SQRT(H849),IF(M849="","",SQRT(R849*K849*SQRT(T849))/(26)))</f>
        <v/>
      </c>
      <c r="X849" s="15" t="e">
        <f>8/Q849</f>
        <v>#DIV/0!</v>
      </c>
      <c r="Y849" s="15" t="e">
        <f>S849/10/K849</f>
        <v>#DIV/0!</v>
      </c>
    </row>
    <row r="850" spans="4:25" x14ac:dyDescent="0.25">
      <c r="D850" s="1" t="str">
        <f>IF(B850="","zzz",LEFT(B850,2))</f>
        <v>zzz</v>
      </c>
      <c r="H850" s="1" t="str">
        <f>IF(F850="","",SQRT(F850-1828))</f>
        <v/>
      </c>
      <c r="O850" s="1" t="str">
        <f>IF(M850="Steam",1,IF(M850="Electric",2,IF(M850="Diesel",4,IF(M850="Diesel-Electric",3,""))))</f>
        <v/>
      </c>
      <c r="U850" s="1" t="str">
        <f>IF(M850="Wagon",(SQRT(SQRT(T850/27)))*10,IF(T850="","",SQRT(SQRT(T850/27))))</f>
        <v/>
      </c>
      <c r="V850" s="14" t="str">
        <f>IF(I850="","",(H850*SQRT(I850)*U850-(I850*2)+2)*0.985)</f>
        <v/>
      </c>
      <c r="W850" s="14" t="str">
        <f>IF(M850="Wagon",5*SQRT(H850),IF(M850="","",SQRT(R850*K850*SQRT(T850))/(26)))</f>
        <v/>
      </c>
      <c r="X850" s="15" t="e">
        <f>8/Q850</f>
        <v>#DIV/0!</v>
      </c>
      <c r="Y850" s="15" t="e">
        <f>S850/10/K850</f>
        <v>#DIV/0!</v>
      </c>
    </row>
    <row r="851" spans="4:25" x14ac:dyDescent="0.25">
      <c r="D851" s="1" t="str">
        <f>IF(B851="","zzz",LEFT(B851,2))</f>
        <v>zzz</v>
      </c>
      <c r="H851" s="1" t="str">
        <f>IF(F851="","",SQRT(F851-1828))</f>
        <v/>
      </c>
      <c r="O851" s="1" t="str">
        <f>IF(M851="Steam",1,IF(M851="Electric",2,IF(M851="Diesel",4,IF(M851="Diesel-Electric",3,""))))</f>
        <v/>
      </c>
      <c r="U851" s="1" t="str">
        <f>IF(M851="Wagon",(SQRT(SQRT(T851/27)))*10,IF(T851="","",SQRT(SQRT(T851/27))))</f>
        <v/>
      </c>
      <c r="V851" s="14" t="str">
        <f>IF(I851="","",(H851*SQRT(I851)*U851-(I851*2)+2)*0.985)</f>
        <v/>
      </c>
      <c r="W851" s="14" t="str">
        <f>IF(M851="Wagon",5*SQRT(H851),IF(M851="","",SQRT(R851*K851*SQRT(T851))/(26)))</f>
        <v/>
      </c>
      <c r="X851" s="15" t="e">
        <f>8/Q851</f>
        <v>#DIV/0!</v>
      </c>
      <c r="Y851" s="15" t="e">
        <f>S851/10/K851</f>
        <v>#DIV/0!</v>
      </c>
    </row>
    <row r="852" spans="4:25" x14ac:dyDescent="0.25">
      <c r="D852" s="1" t="str">
        <f>IF(B852="","zzz",LEFT(B852,2))</f>
        <v>zzz</v>
      </c>
      <c r="H852" s="1" t="str">
        <f>IF(F852="","",SQRT(F852-1828))</f>
        <v/>
      </c>
      <c r="O852" s="1" t="str">
        <f>IF(M852="Steam",1,IF(M852="Electric",2,IF(M852="Diesel",4,IF(M852="Diesel-Electric",3,""))))</f>
        <v/>
      </c>
      <c r="U852" s="1" t="str">
        <f>IF(M852="Wagon",(SQRT(SQRT(T852/27)))*10,IF(T852="","",SQRT(SQRT(T852/27))))</f>
        <v/>
      </c>
      <c r="V852" s="14" t="str">
        <f>IF(I852="","",(H852*SQRT(I852)*U852-(I852*2)+2)*0.985)</f>
        <v/>
      </c>
      <c r="W852" s="14" t="str">
        <f>IF(M852="Wagon",5*SQRT(H852),IF(M852="","",SQRT(R852*K852*SQRT(T852))/(26)))</f>
        <v/>
      </c>
      <c r="X852" s="15" t="e">
        <f>8/Q852</f>
        <v>#DIV/0!</v>
      </c>
      <c r="Y852" s="15" t="e">
        <f>S852/10/K852</f>
        <v>#DIV/0!</v>
      </c>
    </row>
    <row r="853" spans="4:25" x14ac:dyDescent="0.25">
      <c r="D853" s="1" t="str">
        <f>IF(B853="","zzz",LEFT(B853,2))</f>
        <v>zzz</v>
      </c>
      <c r="H853" s="1" t="str">
        <f>IF(F853="","",SQRT(F853-1828))</f>
        <v/>
      </c>
      <c r="O853" s="1" t="str">
        <f>IF(M853="Steam",1,IF(M853="Electric",2,IF(M853="Diesel",4,IF(M853="Diesel-Electric",3,""))))</f>
        <v/>
      </c>
      <c r="U853" s="1" t="str">
        <f>IF(M853="Wagon",(SQRT(SQRT(T853/27)))*10,IF(T853="","",SQRT(SQRT(T853/27))))</f>
        <v/>
      </c>
      <c r="V853" s="14" t="str">
        <f>IF(I853="","",(H853*SQRT(I853)*U853-(I853*2)+2)*0.985)</f>
        <v/>
      </c>
      <c r="W853" s="14" t="str">
        <f>IF(M853="Wagon",5*SQRT(H853),IF(M853="","",SQRT(R853*K853*SQRT(T853))/(26)))</f>
        <v/>
      </c>
      <c r="X853" s="15" t="e">
        <f>8/Q853</f>
        <v>#DIV/0!</v>
      </c>
      <c r="Y853" s="15" t="e">
        <f>S853/10/K853</f>
        <v>#DIV/0!</v>
      </c>
    </row>
    <row r="854" spans="4:25" x14ac:dyDescent="0.25">
      <c r="D854" s="1" t="str">
        <f>IF(B854="","zzz",LEFT(B854,2))</f>
        <v>zzz</v>
      </c>
      <c r="H854" s="1" t="str">
        <f>IF(F854="","",SQRT(F854-1828))</f>
        <v/>
      </c>
      <c r="O854" s="1" t="str">
        <f>IF(M854="Steam",1,IF(M854="Electric",2,IF(M854="Diesel",4,IF(M854="Diesel-Electric",3,""))))</f>
        <v/>
      </c>
      <c r="U854" s="1" t="str">
        <f>IF(M854="Wagon",(SQRT(SQRT(T854/27)))*10,IF(T854="","",SQRT(SQRT(T854/27))))</f>
        <v/>
      </c>
      <c r="V854" s="14" t="str">
        <f>IF(I854="","",(H854*SQRT(I854)*U854-(I854*2)+2)*0.985)</f>
        <v/>
      </c>
      <c r="W854" s="14" t="str">
        <f>IF(M854="Wagon",5*SQRT(H854),IF(M854="","",SQRT(R854*K854*SQRT(T854))/(26)))</f>
        <v/>
      </c>
      <c r="X854" s="15" t="e">
        <f>8/Q854</f>
        <v>#DIV/0!</v>
      </c>
      <c r="Y854" s="15" t="e">
        <f>S854/10/K854</f>
        <v>#DIV/0!</v>
      </c>
    </row>
    <row r="855" spans="4:25" x14ac:dyDescent="0.25">
      <c r="D855" s="1" t="str">
        <f>IF(B855="","zzz",LEFT(B855,2))</f>
        <v>zzz</v>
      </c>
      <c r="H855" s="1" t="str">
        <f>IF(F855="","",SQRT(F855-1828))</f>
        <v/>
      </c>
      <c r="O855" s="1" t="str">
        <f>IF(M855="Steam",1,IF(M855="Electric",2,IF(M855="Diesel",4,IF(M855="Diesel-Electric",3,""))))</f>
        <v/>
      </c>
      <c r="U855" s="1" t="str">
        <f>IF(M855="Wagon",(SQRT(SQRT(T855/27)))*10,IF(T855="","",SQRT(SQRT(T855/27))))</f>
        <v/>
      </c>
      <c r="V855" s="14" t="str">
        <f>IF(I855="","",(H855*SQRT(I855)*U855-(I855*2)+2)*0.985)</f>
        <v/>
      </c>
      <c r="W855" s="14" t="str">
        <f>IF(M855="Wagon",5*SQRT(H855),IF(M855="","",SQRT(R855*K855*SQRT(T855))/(26)))</f>
        <v/>
      </c>
      <c r="X855" s="15" t="e">
        <f>8/Q855</f>
        <v>#DIV/0!</v>
      </c>
      <c r="Y855" s="15" t="e">
        <f>S855/10/K855</f>
        <v>#DIV/0!</v>
      </c>
    </row>
    <row r="856" spans="4:25" x14ac:dyDescent="0.25">
      <c r="D856" s="1" t="str">
        <f>IF(B856="","zzz",LEFT(B856,2))</f>
        <v>zzz</v>
      </c>
      <c r="H856" s="1" t="str">
        <f>IF(F856="","",SQRT(F856-1828))</f>
        <v/>
      </c>
      <c r="O856" s="1" t="str">
        <f>IF(M856="Steam",1,IF(M856="Electric",2,IF(M856="Diesel",4,IF(M856="Diesel-Electric",3,""))))</f>
        <v/>
      </c>
      <c r="U856" s="1" t="str">
        <f>IF(M856="Wagon",(SQRT(SQRT(T856/27)))*10,IF(T856="","",SQRT(SQRT(T856/27))))</f>
        <v/>
      </c>
      <c r="V856" s="14" t="str">
        <f>IF(I856="","",(H856*SQRT(I856)*U856-(I856*2)+2)*0.985)</f>
        <v/>
      </c>
      <c r="W856" s="14" t="str">
        <f>IF(M856="Wagon",5*SQRT(H856),IF(M856="","",SQRT(R856*K856*SQRT(T856))/(26)))</f>
        <v/>
      </c>
      <c r="X856" s="15" t="e">
        <f>8/Q856</f>
        <v>#DIV/0!</v>
      </c>
      <c r="Y856" s="15" t="e">
        <f>S856/10/K856</f>
        <v>#DIV/0!</v>
      </c>
    </row>
    <row r="857" spans="4:25" x14ac:dyDescent="0.25">
      <c r="D857" s="1" t="str">
        <f>IF(B857="","zzz",LEFT(B857,2))</f>
        <v>zzz</v>
      </c>
      <c r="H857" s="1" t="str">
        <f>IF(F857="","",SQRT(F857-1828))</f>
        <v/>
      </c>
      <c r="O857" s="1" t="str">
        <f>IF(M857="Steam",1,IF(M857="Electric",2,IF(M857="Diesel",4,IF(M857="Diesel-Electric",3,""))))</f>
        <v/>
      </c>
      <c r="U857" s="1" t="str">
        <f>IF(M857="Wagon",(SQRT(SQRT(T857/27)))*10,IF(T857="","",SQRT(SQRT(T857/27))))</f>
        <v/>
      </c>
      <c r="V857" s="14" t="str">
        <f>IF(I857="","",(H857*SQRT(I857)*U857-(I857*2)+2)*0.985)</f>
        <v/>
      </c>
      <c r="W857" s="14" t="str">
        <f>IF(M857="Wagon",5*SQRT(H857),IF(M857="","",SQRT(R857*K857*SQRT(T857))/(26)))</f>
        <v/>
      </c>
      <c r="X857" s="15" t="e">
        <f>8/Q857</f>
        <v>#DIV/0!</v>
      </c>
      <c r="Y857" s="15" t="e">
        <f>S857/10/K857</f>
        <v>#DIV/0!</v>
      </c>
    </row>
    <row r="858" spans="4:25" x14ac:dyDescent="0.25">
      <c r="D858" s="1" t="str">
        <f>IF(B858="","zzz",LEFT(B858,2))</f>
        <v>zzz</v>
      </c>
      <c r="H858" s="1" t="str">
        <f>IF(F858="","",SQRT(F858-1828))</f>
        <v/>
      </c>
      <c r="O858" s="1" t="str">
        <f>IF(M858="Steam",1,IF(M858="Electric",2,IF(M858="Diesel",4,IF(M858="Diesel-Electric",3,""))))</f>
        <v/>
      </c>
      <c r="U858" s="1" t="str">
        <f>IF(M858="Wagon",(SQRT(SQRT(T858/27)))*10,IF(T858="","",SQRT(SQRT(T858/27))))</f>
        <v/>
      </c>
      <c r="V858" s="14" t="str">
        <f>IF(I858="","",(H858*SQRT(I858)*U858-(I858*2)+2)*0.985)</f>
        <v/>
      </c>
      <c r="W858" s="14" t="str">
        <f>IF(M858="Wagon",5*SQRT(H858),IF(M858="","",SQRT(R858*K858*SQRT(T858))/(26)))</f>
        <v/>
      </c>
      <c r="X858" s="15" t="e">
        <f>8/Q858</f>
        <v>#DIV/0!</v>
      </c>
      <c r="Y858" s="15" t="e">
        <f>S858/10/K858</f>
        <v>#DIV/0!</v>
      </c>
    </row>
    <row r="859" spans="4:25" x14ac:dyDescent="0.25">
      <c r="D859" s="1" t="str">
        <f>IF(B859="","zzz",LEFT(B859,2))</f>
        <v>zzz</v>
      </c>
      <c r="H859" s="1" t="str">
        <f>IF(F859="","",SQRT(F859-1828))</f>
        <v/>
      </c>
      <c r="O859" s="1" t="str">
        <f>IF(M859="Steam",1,IF(M859="Electric",2,IF(M859="Diesel",4,IF(M859="Diesel-Electric",3,""))))</f>
        <v/>
      </c>
      <c r="U859" s="1" t="str">
        <f>IF(M859="Wagon",(SQRT(SQRT(T859/27)))*10,IF(T859="","",SQRT(SQRT(T859/27))))</f>
        <v/>
      </c>
      <c r="V859" s="14" t="str">
        <f>IF(I859="","",(H859*SQRT(I859)*U859-(I859*2)+2)*0.985)</f>
        <v/>
      </c>
      <c r="W859" s="14" t="str">
        <f>IF(M859="Wagon",5*SQRT(H859),IF(M859="","",SQRT(R859*K859*SQRT(T859))/(26)))</f>
        <v/>
      </c>
      <c r="X859" s="15" t="e">
        <f>8/Q859</f>
        <v>#DIV/0!</v>
      </c>
      <c r="Y859" s="15" t="e">
        <f>S859/10/K859</f>
        <v>#DIV/0!</v>
      </c>
    </row>
    <row r="860" spans="4:25" x14ac:dyDescent="0.25">
      <c r="D860" s="1" t="str">
        <f>IF(B860="","zzz",LEFT(B860,2))</f>
        <v>zzz</v>
      </c>
      <c r="H860" s="1" t="str">
        <f>IF(F860="","",SQRT(F860-1828))</f>
        <v/>
      </c>
      <c r="O860" s="1" t="str">
        <f>IF(M860="Steam",1,IF(M860="Electric",2,IF(M860="Diesel",4,IF(M860="Diesel-Electric",3,""))))</f>
        <v/>
      </c>
      <c r="U860" s="1" t="str">
        <f>IF(M860="Wagon",(SQRT(SQRT(T860/27)))*10,IF(T860="","",SQRT(SQRT(T860/27))))</f>
        <v/>
      </c>
      <c r="V860" s="14" t="str">
        <f>IF(I860="","",(H860*SQRT(I860)*U860-(I860*2)+2)*0.985)</f>
        <v/>
      </c>
      <c r="W860" s="14" t="str">
        <f>IF(M860="Wagon",5*SQRT(H860),IF(M860="","",SQRT(R860*K860*SQRT(T860))/(26)))</f>
        <v/>
      </c>
      <c r="X860" s="15" t="e">
        <f>8/Q860</f>
        <v>#DIV/0!</v>
      </c>
      <c r="Y860" s="15" t="e">
        <f>S860/10/K860</f>
        <v>#DIV/0!</v>
      </c>
    </row>
    <row r="861" spans="4:25" x14ac:dyDescent="0.25">
      <c r="D861" s="1" t="str">
        <f>IF(B861="","zzz",LEFT(B861,2))</f>
        <v>zzz</v>
      </c>
      <c r="H861" s="1" t="str">
        <f>IF(F861="","",SQRT(F861-1828))</f>
        <v/>
      </c>
      <c r="O861" s="1" t="str">
        <f>IF(M861="Steam",1,IF(M861="Electric",2,IF(M861="Diesel",4,IF(M861="Diesel-Electric",3,""))))</f>
        <v/>
      </c>
      <c r="U861" s="1" t="str">
        <f>IF(M861="Wagon",(SQRT(SQRT(T861/27)))*10,IF(T861="","",SQRT(SQRT(T861/27))))</f>
        <v/>
      </c>
      <c r="V861" s="14" t="str">
        <f>IF(I861="","",(H861*SQRT(I861)*U861-(I861*2)+2)*0.985)</f>
        <v/>
      </c>
      <c r="W861" s="14" t="str">
        <f>IF(M861="Wagon",5*SQRT(H861),IF(M861="","",SQRT(R861*K861*SQRT(T861))/(26)))</f>
        <v/>
      </c>
      <c r="X861" s="15" t="e">
        <f>8/Q861</f>
        <v>#DIV/0!</v>
      </c>
      <c r="Y861" s="15" t="e">
        <f>S861/10/K861</f>
        <v>#DIV/0!</v>
      </c>
    </row>
    <row r="862" spans="4:25" x14ac:dyDescent="0.25">
      <c r="D862" s="1" t="str">
        <f>IF(B862="","zzz",LEFT(B862,2))</f>
        <v>zzz</v>
      </c>
      <c r="H862" s="1" t="str">
        <f>IF(F862="","",SQRT(F862-1828))</f>
        <v/>
      </c>
      <c r="O862" s="1" t="str">
        <f>IF(M862="Steam",1,IF(M862="Electric",2,IF(M862="Diesel",4,IF(M862="Diesel-Electric",3,""))))</f>
        <v/>
      </c>
      <c r="U862" s="1" t="str">
        <f>IF(M862="Wagon",(SQRT(SQRT(T862/27)))*10,IF(T862="","",SQRT(SQRT(T862/27))))</f>
        <v/>
      </c>
      <c r="V862" s="14" t="str">
        <f>IF(I862="","",(H862*SQRT(I862)*U862-(I862*2)+2)*0.985)</f>
        <v/>
      </c>
      <c r="W862" s="14" t="str">
        <f>IF(M862="Wagon",5*SQRT(H862),IF(M862="","",SQRT(R862*K862*SQRT(T862))/(26)))</f>
        <v/>
      </c>
      <c r="X862" s="15" t="e">
        <f>8/Q862</f>
        <v>#DIV/0!</v>
      </c>
      <c r="Y862" s="15" t="e">
        <f>S862/10/K862</f>
        <v>#DIV/0!</v>
      </c>
    </row>
    <row r="863" spans="4:25" x14ac:dyDescent="0.25">
      <c r="D863" s="1" t="str">
        <f>IF(B863="","zzz",LEFT(B863,2))</f>
        <v>zzz</v>
      </c>
      <c r="H863" s="1" t="str">
        <f>IF(F863="","",SQRT(F863-1828))</f>
        <v/>
      </c>
      <c r="O863" s="1" t="str">
        <f>IF(M863="Steam",1,IF(M863="Electric",2,IF(M863="Diesel",4,IF(M863="Diesel-Electric",3,""))))</f>
        <v/>
      </c>
      <c r="U863" s="1" t="str">
        <f>IF(M863="Wagon",(SQRT(SQRT(T863/27)))*10,IF(T863="","",SQRT(SQRT(T863/27))))</f>
        <v/>
      </c>
      <c r="V863" s="14" t="str">
        <f>IF(I863="","",(H863*SQRT(I863)*U863-(I863*2)+2)*0.985)</f>
        <v/>
      </c>
      <c r="W863" s="14" t="str">
        <f>IF(M863="Wagon",5*SQRT(H863),IF(M863="","",SQRT(R863*K863*SQRT(T863))/(26)))</f>
        <v/>
      </c>
      <c r="X863" s="15" t="e">
        <f>8/Q863</f>
        <v>#DIV/0!</v>
      </c>
      <c r="Y863" s="15" t="e">
        <f>S863/10/K863</f>
        <v>#DIV/0!</v>
      </c>
    </row>
    <row r="864" spans="4:25" x14ac:dyDescent="0.25">
      <c r="D864" s="1" t="str">
        <f>IF(B864="","zzz",LEFT(B864,2))</f>
        <v>zzz</v>
      </c>
      <c r="H864" s="1" t="str">
        <f>IF(F864="","",SQRT(F864-1828))</f>
        <v/>
      </c>
      <c r="O864" s="1" t="str">
        <f>IF(M864="Steam",1,IF(M864="Electric",2,IF(M864="Diesel",4,IF(M864="Diesel-Electric",3,""))))</f>
        <v/>
      </c>
      <c r="U864" s="1" t="str">
        <f>IF(M864="Wagon",(SQRT(SQRT(T864/27)))*10,IF(T864="","",SQRT(SQRT(T864/27))))</f>
        <v/>
      </c>
      <c r="V864" s="14" t="str">
        <f>IF(I864="","",(H864*SQRT(I864)*U864-(I864*2)+2)*0.985)</f>
        <v/>
      </c>
      <c r="W864" s="14" t="str">
        <f>IF(M864="Wagon",5*SQRT(H864),IF(M864="","",SQRT(R864*K864*SQRT(T864))/(26)))</f>
        <v/>
      </c>
      <c r="X864" s="15" t="e">
        <f>8/Q864</f>
        <v>#DIV/0!</v>
      </c>
      <c r="Y864" s="15" t="e">
        <f>S864/10/K864</f>
        <v>#DIV/0!</v>
      </c>
    </row>
    <row r="865" spans="4:25" x14ac:dyDescent="0.25">
      <c r="D865" s="1" t="str">
        <f>IF(B865="","zzz",LEFT(B865,2))</f>
        <v>zzz</v>
      </c>
      <c r="H865" s="1" t="str">
        <f>IF(F865="","",SQRT(F865-1828))</f>
        <v/>
      </c>
      <c r="O865" s="1" t="str">
        <f>IF(M865="Steam",1,IF(M865="Electric",2,IF(M865="Diesel",4,IF(M865="Diesel-Electric",3,""))))</f>
        <v/>
      </c>
      <c r="U865" s="1" t="str">
        <f>IF(M865="Wagon",(SQRT(SQRT(T865/27)))*10,IF(T865="","",SQRT(SQRT(T865/27))))</f>
        <v/>
      </c>
      <c r="V865" s="14" t="str">
        <f>IF(I865="","",(H865*SQRT(I865)*U865-(I865*2)+2)*0.985)</f>
        <v/>
      </c>
      <c r="W865" s="14" t="str">
        <f>IF(M865="Wagon",5*SQRT(H865),IF(M865="","",SQRT(R865*K865*SQRT(T865))/(26)))</f>
        <v/>
      </c>
      <c r="X865" s="15" t="e">
        <f>8/Q865</f>
        <v>#DIV/0!</v>
      </c>
      <c r="Y865" s="15" t="e">
        <f>S865/10/K865</f>
        <v>#DIV/0!</v>
      </c>
    </row>
    <row r="866" spans="4:25" x14ac:dyDescent="0.25">
      <c r="D866" s="1" t="str">
        <f>IF(B866="","zzz",LEFT(B866,2))</f>
        <v>zzz</v>
      </c>
      <c r="H866" s="1" t="str">
        <f>IF(F866="","",SQRT(F866-1828))</f>
        <v/>
      </c>
      <c r="O866" s="1" t="str">
        <f>IF(M866="Steam",1,IF(M866="Electric",2,IF(M866="Diesel",4,IF(M866="Diesel-Electric",3,""))))</f>
        <v/>
      </c>
      <c r="U866" s="1" t="str">
        <f>IF(M866="Wagon",(SQRT(SQRT(T866/27)))*10,IF(T866="","",SQRT(SQRT(T866/27))))</f>
        <v/>
      </c>
      <c r="V866" s="14" t="str">
        <f>IF(I866="","",(H866*SQRT(I866)*U866-(I866*2)+2)*0.985)</f>
        <v/>
      </c>
      <c r="W866" s="14" t="str">
        <f>IF(M866="Wagon",5*SQRT(H866),IF(M866="","",SQRT(R866*K866*SQRT(T866))/(26)))</f>
        <v/>
      </c>
      <c r="X866" s="15" t="e">
        <f>8/Q866</f>
        <v>#DIV/0!</v>
      </c>
      <c r="Y866" s="15" t="e">
        <f>S866/10/K866</f>
        <v>#DIV/0!</v>
      </c>
    </row>
    <row r="867" spans="4:25" x14ac:dyDescent="0.25">
      <c r="D867" s="1" t="str">
        <f>IF(B867="","zzz",LEFT(B867,2))</f>
        <v>zzz</v>
      </c>
      <c r="H867" s="1" t="str">
        <f>IF(F867="","",SQRT(F867-1828))</f>
        <v/>
      </c>
      <c r="O867" s="1" t="str">
        <f>IF(M867="Steam",1,IF(M867="Electric",2,IF(M867="Diesel",4,IF(M867="Diesel-Electric",3,""))))</f>
        <v/>
      </c>
      <c r="U867" s="1" t="str">
        <f>IF(M867="Wagon",(SQRT(SQRT(T867/27)))*10,IF(T867="","",SQRT(SQRT(T867/27))))</f>
        <v/>
      </c>
      <c r="V867" s="14" t="str">
        <f>IF(I867="","",(H867*SQRT(I867)*U867-(I867*2)+2)*0.985)</f>
        <v/>
      </c>
      <c r="W867" s="14" t="str">
        <f>IF(M867="Wagon",5*SQRT(H867),IF(M867="","",SQRT(R867*K867*SQRT(T867))/(26)))</f>
        <v/>
      </c>
      <c r="X867" s="15" t="e">
        <f>8/Q867</f>
        <v>#DIV/0!</v>
      </c>
      <c r="Y867" s="15" t="e">
        <f>S867/10/K867</f>
        <v>#DIV/0!</v>
      </c>
    </row>
    <row r="868" spans="4:25" x14ac:dyDescent="0.25">
      <c r="D868" s="1" t="str">
        <f>IF(B868="","zzz",LEFT(B868,2))</f>
        <v>zzz</v>
      </c>
      <c r="H868" s="1" t="str">
        <f>IF(F868="","",SQRT(F868-1828))</f>
        <v/>
      </c>
      <c r="O868" s="1" t="str">
        <f>IF(M868="Steam",1,IF(M868="Electric",2,IF(M868="Diesel",4,IF(M868="Diesel-Electric",3,""))))</f>
        <v/>
      </c>
      <c r="U868" s="1" t="str">
        <f>IF(M868="Wagon",(SQRT(SQRT(T868/27)))*10,IF(T868="","",SQRT(SQRT(T868/27))))</f>
        <v/>
      </c>
      <c r="V868" s="14" t="str">
        <f>IF(I868="","",(H868*SQRT(I868)*U868-(I868*2)+2)*0.985)</f>
        <v/>
      </c>
      <c r="W868" s="14" t="str">
        <f>IF(M868="Wagon",5*SQRT(H868),IF(M868="","",SQRT(R868*K868*SQRT(T868))/(26)))</f>
        <v/>
      </c>
      <c r="X868" s="15" t="e">
        <f>8/Q868</f>
        <v>#DIV/0!</v>
      </c>
      <c r="Y868" s="15" t="e">
        <f>S868/10/K868</f>
        <v>#DIV/0!</v>
      </c>
    </row>
    <row r="869" spans="4:25" x14ac:dyDescent="0.25">
      <c r="D869" s="1" t="str">
        <f>IF(B869="","zzz",LEFT(B869,2))</f>
        <v>zzz</v>
      </c>
      <c r="H869" s="1" t="str">
        <f>IF(F869="","",SQRT(F869-1828))</f>
        <v/>
      </c>
      <c r="O869" s="1" t="str">
        <f>IF(M869="Steam",1,IF(M869="Electric",2,IF(M869="Diesel",4,IF(M869="Diesel-Electric",3,""))))</f>
        <v/>
      </c>
      <c r="U869" s="1" t="str">
        <f>IF(M869="Wagon",(SQRT(SQRT(T869/27)))*10,IF(T869="","",SQRT(SQRT(T869/27))))</f>
        <v/>
      </c>
      <c r="V869" s="14" t="str">
        <f>IF(I869="","",(H869*SQRT(I869)*U869-(I869*2)+2)*0.985)</f>
        <v/>
      </c>
      <c r="W869" s="14" t="str">
        <f>IF(M869="Wagon",5*SQRT(H869),IF(M869="","",SQRT(R869*K869*SQRT(T869))/(26)))</f>
        <v/>
      </c>
      <c r="X869" s="15" t="e">
        <f>8/Q869</f>
        <v>#DIV/0!</v>
      </c>
      <c r="Y869" s="15" t="e">
        <f>S869/10/K869</f>
        <v>#DIV/0!</v>
      </c>
    </row>
    <row r="870" spans="4:25" x14ac:dyDescent="0.25">
      <c r="D870" s="1" t="str">
        <f>IF(B870="","zzz",LEFT(B870,2))</f>
        <v>zzz</v>
      </c>
      <c r="H870" s="1" t="str">
        <f>IF(F870="","",SQRT(F870-1828))</f>
        <v/>
      </c>
      <c r="O870" s="1" t="str">
        <f>IF(M870="Steam",1,IF(M870="Electric",2,IF(M870="Diesel",4,IF(M870="Diesel-Electric",3,""))))</f>
        <v/>
      </c>
      <c r="U870" s="1" t="str">
        <f>IF(M870="Wagon",(SQRT(SQRT(T870/27)))*10,IF(T870="","",SQRT(SQRT(T870/27))))</f>
        <v/>
      </c>
      <c r="V870" s="14" t="str">
        <f>IF(I870="","",(H870*SQRT(I870)*U870-(I870*2)+2)*0.985)</f>
        <v/>
      </c>
      <c r="W870" s="14" t="str">
        <f>IF(M870="Wagon",5*SQRT(H870),IF(M870="","",SQRT(R870*K870*SQRT(T870))/(26)))</f>
        <v/>
      </c>
      <c r="X870" s="15" t="e">
        <f>8/Q870</f>
        <v>#DIV/0!</v>
      </c>
      <c r="Y870" s="15" t="e">
        <f>S870/10/K870</f>
        <v>#DIV/0!</v>
      </c>
    </row>
    <row r="871" spans="4:25" x14ac:dyDescent="0.25">
      <c r="D871" s="1" t="str">
        <f>IF(B871="","zzz",LEFT(B871,2))</f>
        <v>zzz</v>
      </c>
      <c r="H871" s="1" t="str">
        <f>IF(F871="","",SQRT(F871-1828))</f>
        <v/>
      </c>
      <c r="O871" s="1" t="str">
        <f>IF(M871="Steam",1,IF(M871="Electric",2,IF(M871="Diesel",4,IF(M871="Diesel-Electric",3,""))))</f>
        <v/>
      </c>
      <c r="U871" s="1" t="str">
        <f>IF(M871="Wagon",(SQRT(SQRT(T871/27)))*10,IF(T871="","",SQRT(SQRT(T871/27))))</f>
        <v/>
      </c>
      <c r="V871" s="14" t="str">
        <f>IF(I871="","",(H871*SQRT(I871)*U871-(I871*2)+2)*0.985)</f>
        <v/>
      </c>
      <c r="W871" s="14" t="str">
        <f>IF(M871="Wagon",5*SQRT(H871),IF(M871="","",SQRT(R871*K871*SQRT(T871))/(26)))</f>
        <v/>
      </c>
      <c r="X871" s="15" t="e">
        <f>8/Q871</f>
        <v>#DIV/0!</v>
      </c>
      <c r="Y871" s="15" t="e">
        <f>S871/10/K871</f>
        <v>#DIV/0!</v>
      </c>
    </row>
    <row r="872" spans="4:25" x14ac:dyDescent="0.25">
      <c r="D872" s="1" t="str">
        <f>IF(B872="","zzz",LEFT(B872,2))</f>
        <v>zzz</v>
      </c>
      <c r="H872" s="1" t="str">
        <f>IF(F872="","",SQRT(F872-1828))</f>
        <v/>
      </c>
      <c r="O872" s="1" t="str">
        <f>IF(M872="Steam",1,IF(M872="Electric",2,IF(M872="Diesel",4,IF(M872="Diesel-Electric",3,""))))</f>
        <v/>
      </c>
      <c r="U872" s="1" t="str">
        <f>IF(M872="Wagon",(SQRT(SQRT(T872/27)))*10,IF(T872="","",SQRT(SQRT(T872/27))))</f>
        <v/>
      </c>
      <c r="V872" s="14" t="str">
        <f>IF(I872="","",(H872*SQRT(I872)*U872-(I872*2)+2)*0.985)</f>
        <v/>
      </c>
      <c r="W872" s="14" t="str">
        <f>IF(M872="Wagon",5*SQRT(H872),IF(M872="","",SQRT(R872*K872*SQRT(T872))/(26)))</f>
        <v/>
      </c>
      <c r="X872" s="15" t="e">
        <f>8/Q872</f>
        <v>#DIV/0!</v>
      </c>
      <c r="Y872" s="15" t="e">
        <f>S872/10/K872</f>
        <v>#DIV/0!</v>
      </c>
    </row>
    <row r="873" spans="4:25" x14ac:dyDescent="0.25">
      <c r="D873" s="1" t="str">
        <f>IF(B873="","zzz",LEFT(B873,2))</f>
        <v>zzz</v>
      </c>
      <c r="H873" s="1" t="str">
        <f>IF(F873="","",SQRT(F873-1828))</f>
        <v/>
      </c>
      <c r="O873" s="1" t="str">
        <f>IF(M873="Steam",1,IF(M873="Electric",2,IF(M873="Diesel",4,IF(M873="Diesel-Electric",3,""))))</f>
        <v/>
      </c>
      <c r="U873" s="1" t="str">
        <f>IF(M873="Wagon",(SQRT(SQRT(T873/27)))*10,IF(T873="","",SQRT(SQRT(T873/27))))</f>
        <v/>
      </c>
      <c r="V873" s="14" t="str">
        <f>IF(I873="","",(H873*SQRT(I873)*U873-(I873*2)+2)*0.985)</f>
        <v/>
      </c>
      <c r="W873" s="14" t="str">
        <f>IF(M873="Wagon",5*SQRT(H873),IF(M873="","",SQRT(R873*K873*SQRT(T873))/(26)))</f>
        <v/>
      </c>
      <c r="X873" s="15" t="e">
        <f>8/Q873</f>
        <v>#DIV/0!</v>
      </c>
      <c r="Y873" s="15" t="e">
        <f>S873/10/K873</f>
        <v>#DIV/0!</v>
      </c>
    </row>
    <row r="874" spans="4:25" x14ac:dyDescent="0.25">
      <c r="D874" s="1" t="str">
        <f>IF(B874="","zzz",LEFT(B874,2))</f>
        <v>zzz</v>
      </c>
      <c r="H874" s="1" t="str">
        <f>IF(F874="","",SQRT(F874-1828))</f>
        <v/>
      </c>
      <c r="O874" s="1" t="str">
        <f>IF(M874="Steam",1,IF(M874="Electric",2,IF(M874="Diesel",4,IF(M874="Diesel-Electric",3,""))))</f>
        <v/>
      </c>
      <c r="U874" s="1" t="str">
        <f>IF(M874="Wagon",(SQRT(SQRT(T874/27)))*10,IF(T874="","",SQRT(SQRT(T874/27))))</f>
        <v/>
      </c>
      <c r="V874" s="14" t="str">
        <f>IF(I874="","",(H874*SQRT(I874)*U874-(I874*2)+2)*0.985)</f>
        <v/>
      </c>
      <c r="W874" s="14" t="str">
        <f>IF(M874="Wagon",5*SQRT(H874),IF(M874="","",SQRT(R874*K874*SQRT(T874))/(26)))</f>
        <v/>
      </c>
      <c r="X874" s="15" t="e">
        <f>8/Q874</f>
        <v>#DIV/0!</v>
      </c>
      <c r="Y874" s="15" t="e">
        <f>S874/10/K874</f>
        <v>#DIV/0!</v>
      </c>
    </row>
  </sheetData>
  <autoFilter ref="A1:Y875" xr:uid="{00000000-0001-0000-0000-000000000000}">
    <sortState xmlns:xlrd2="http://schemas.microsoft.com/office/spreadsheetml/2017/richdata2" ref="A2:Y874">
      <sortCondition ref="A1:A875"/>
    </sortState>
  </autoFilter>
  <sortState xmlns:xlrd2="http://schemas.microsoft.com/office/spreadsheetml/2017/richdata2" ref="A2:Y874">
    <sortCondition ref="A2:A874"/>
    <sortCondition ref="M2:M874"/>
    <sortCondition ref="N2:N874"/>
    <sortCondition ref="D2:D874"/>
    <sortCondition ref="E2:E874"/>
    <sortCondition ref="C2:C874"/>
  </sortState>
  <conditionalFormatting sqref="D1:D24 D26 D28:D1048576">
    <cfRule type="cellIs" dxfId="138" priority="1" operator="equal">
      <formula>"zzz"</formula>
    </cfRule>
  </conditionalFormatting>
  <conditionalFormatting sqref="M57:M60">
    <cfRule type="cellIs" dxfId="137" priority="261" operator="equal">
      <formula>"Gas Turbine"</formula>
    </cfRule>
    <cfRule type="cellIs" dxfId="136" priority="262" operator="equal">
      <formula>"Diesel-Electric"</formula>
    </cfRule>
    <cfRule type="cellIs" dxfId="135" priority="263" operator="equal">
      <formula>"Wagon"</formula>
    </cfRule>
    <cfRule type="cellIs" dxfId="134" priority="264" operator="equal">
      <formula>"Steam"</formula>
    </cfRule>
    <cfRule type="cellIs" dxfId="133" priority="265" operator="equal">
      <formula>"Electric"</formula>
    </cfRule>
    <cfRule type="cellIs" dxfId="132" priority="266" operator="equal">
      <formula>"Diesel"</formula>
    </cfRule>
  </conditionalFormatting>
  <conditionalFormatting sqref="M63">
    <cfRule type="cellIs" dxfId="131" priority="249" operator="equal">
      <formula>"Electric"</formula>
    </cfRule>
    <cfRule type="cellIs" dxfId="130" priority="250" operator="equal">
      <formula>"Diesel"</formula>
    </cfRule>
    <cfRule type="cellIs" dxfId="129" priority="245" operator="equal">
      <formula>"Gas Turbine"</formula>
    </cfRule>
    <cfRule type="cellIs" dxfId="128" priority="248" operator="equal">
      <formula>"Steam"</formula>
    </cfRule>
    <cfRule type="cellIs" dxfId="127" priority="247" operator="equal">
      <formula>"Wagon"</formula>
    </cfRule>
    <cfRule type="cellIs" dxfId="126" priority="246" operator="equal">
      <formula>"Diesel-Electric"</formula>
    </cfRule>
  </conditionalFormatting>
  <conditionalFormatting sqref="M79:M80">
    <cfRule type="cellIs" dxfId="125" priority="233" operator="equal">
      <formula>"Electric"</formula>
    </cfRule>
    <cfRule type="cellIs" dxfId="124" priority="234" operator="equal">
      <formula>"Diesel"</formula>
    </cfRule>
    <cfRule type="cellIs" dxfId="123" priority="232" operator="equal">
      <formula>"Steam"</formula>
    </cfRule>
    <cfRule type="cellIs" dxfId="122" priority="229" operator="equal">
      <formula>"Gas Turbine"</formula>
    </cfRule>
    <cfRule type="cellIs" dxfId="121" priority="230" operator="equal">
      <formula>"Diesel-Electric"</formula>
    </cfRule>
    <cfRule type="cellIs" dxfId="120" priority="231" operator="equal">
      <formula>"Wagon"</formula>
    </cfRule>
  </conditionalFormatting>
  <conditionalFormatting sqref="M86:M88">
    <cfRule type="cellIs" dxfId="119" priority="116" operator="equal">
      <formula>"Diesel"</formula>
    </cfRule>
    <cfRule type="cellIs" dxfId="118" priority="111" operator="equal">
      <formula>"Gas Turbine"</formula>
    </cfRule>
    <cfRule type="cellIs" dxfId="117" priority="112" operator="equal">
      <formula>"Diesel-Electric"</formula>
    </cfRule>
    <cfRule type="cellIs" dxfId="116" priority="115" operator="equal">
      <formula>"Electric"</formula>
    </cfRule>
    <cfRule type="cellIs" dxfId="115" priority="114" operator="equal">
      <formula>"Steam"</formula>
    </cfRule>
    <cfRule type="cellIs" dxfId="114" priority="113" operator="equal">
      <formula>"Wagon"</formula>
    </cfRule>
  </conditionalFormatting>
  <conditionalFormatting sqref="M93:M94">
    <cfRule type="cellIs" dxfId="113" priority="557" operator="equal">
      <formula>"Diesel-Electric"</formula>
    </cfRule>
    <cfRule type="cellIs" dxfId="112" priority="561" operator="equal">
      <formula>"Diesel"</formula>
    </cfRule>
    <cfRule type="cellIs" dxfId="111" priority="558" operator="equal">
      <formula>"Wagon"</formula>
    </cfRule>
    <cfRule type="cellIs" dxfId="110" priority="559" operator="equal">
      <formula>"Steam"</formula>
    </cfRule>
    <cfRule type="cellIs" dxfId="109" priority="560" operator="equal">
      <formula>"Electric"</formula>
    </cfRule>
    <cfRule type="cellIs" dxfId="108" priority="556" operator="equal">
      <formula>"Gas Turbine"</formula>
    </cfRule>
  </conditionalFormatting>
  <conditionalFormatting sqref="M112">
    <cfRule type="cellIs" dxfId="107" priority="216" operator="equal">
      <formula>"Steam"</formula>
    </cfRule>
    <cfRule type="cellIs" dxfId="106" priority="218" operator="equal">
      <formula>"Diesel"</formula>
    </cfRule>
    <cfRule type="cellIs" dxfId="105" priority="217" operator="equal">
      <formula>"Electric"</formula>
    </cfRule>
    <cfRule type="cellIs" dxfId="104" priority="213" operator="equal">
      <formula>"Gas Turbine"</formula>
    </cfRule>
    <cfRule type="cellIs" dxfId="103" priority="215" operator="equal">
      <formula>"Wagon"</formula>
    </cfRule>
    <cfRule type="cellIs" dxfId="102" priority="214" operator="equal">
      <formula>"Diesel-Electric"</formula>
    </cfRule>
  </conditionalFormatting>
  <conditionalFormatting sqref="M117">
    <cfRule type="cellIs" dxfId="101" priority="201" operator="equal">
      <formula>"Electric"</formula>
    </cfRule>
    <cfRule type="cellIs" dxfId="100" priority="202" operator="equal">
      <formula>"Diesel"</formula>
    </cfRule>
    <cfRule type="cellIs" dxfId="99" priority="198" operator="equal">
      <formula>"Diesel-Electric"</formula>
    </cfRule>
    <cfRule type="cellIs" dxfId="98" priority="197" operator="equal">
      <formula>"Gas Turbine"</formula>
    </cfRule>
    <cfRule type="cellIs" dxfId="97" priority="199" operator="equal">
      <formula>"Wagon"</formula>
    </cfRule>
    <cfRule type="cellIs" dxfId="96" priority="200" operator="equal">
      <formula>"Steam"</formula>
    </cfRule>
  </conditionalFormatting>
  <conditionalFormatting sqref="M305">
    <cfRule type="cellIs" dxfId="95" priority="493" operator="equal">
      <formula>"Gas Turbine"</formula>
    </cfRule>
    <cfRule type="cellIs" dxfId="94" priority="494" operator="equal">
      <formula>"Diesel-Electric"</formula>
    </cfRule>
    <cfRule type="cellIs" dxfId="93" priority="495" operator="equal">
      <formula>"Wagon"</formula>
    </cfRule>
    <cfRule type="cellIs" dxfId="92" priority="496" operator="equal">
      <formula>"Steam"</formula>
    </cfRule>
    <cfRule type="cellIs" dxfId="91" priority="497" operator="equal">
      <formula>"Electric"</formula>
    </cfRule>
    <cfRule type="cellIs" dxfId="90" priority="498" operator="equal">
      <formula>"Diesel"</formula>
    </cfRule>
  </conditionalFormatting>
  <conditionalFormatting sqref="M352:M354">
    <cfRule type="cellIs" dxfId="89" priority="629" operator="equal">
      <formula>"Electric"</formula>
    </cfRule>
    <cfRule type="cellIs" dxfId="88" priority="630" operator="equal">
      <formula>"Diesel"</formula>
    </cfRule>
    <cfRule type="cellIs" dxfId="87" priority="625" operator="equal">
      <formula>"Gas Turbine"</formula>
    </cfRule>
    <cfRule type="cellIs" dxfId="86" priority="626" operator="equal">
      <formula>"Diesel-Electric"</formula>
    </cfRule>
    <cfRule type="cellIs" dxfId="85" priority="627" operator="equal">
      <formula>"Wagon"</formula>
    </cfRule>
    <cfRule type="cellIs" dxfId="84" priority="628" operator="equal">
      <formula>"Steam"</formula>
    </cfRule>
  </conditionalFormatting>
  <conditionalFormatting sqref="M357">
    <cfRule type="cellIs" dxfId="83" priority="670" operator="equal">
      <formula>"Steam"</formula>
    </cfRule>
    <cfRule type="cellIs" dxfId="82" priority="671" operator="equal">
      <formula>"Electric"</formula>
    </cfRule>
    <cfRule type="cellIs" dxfId="81" priority="672" operator="equal">
      <formula>"Diesel"</formula>
    </cfRule>
    <cfRule type="cellIs" dxfId="80" priority="667" operator="equal">
      <formula>"Gas Turbine"</formula>
    </cfRule>
    <cfRule type="cellIs" dxfId="79" priority="668" operator="equal">
      <formula>"Diesel-Electric"</formula>
    </cfRule>
    <cfRule type="cellIs" dxfId="78" priority="669" operator="equal">
      <formula>"Wagon"</formula>
    </cfRule>
  </conditionalFormatting>
  <conditionalFormatting sqref="M362:M364">
    <cfRule type="cellIs" dxfId="77" priority="633" operator="equal">
      <formula>"Diesel-Electric"</formula>
    </cfRule>
    <cfRule type="cellIs" dxfId="76" priority="632" operator="equal">
      <formula>"Gas Turbine"</formula>
    </cfRule>
    <cfRule type="cellIs" dxfId="75" priority="637" operator="equal">
      <formula>"Diesel"</formula>
    </cfRule>
    <cfRule type="cellIs" dxfId="74" priority="634" operator="equal">
      <formula>"Wagon"</formula>
    </cfRule>
    <cfRule type="cellIs" dxfId="73" priority="636" operator="equal">
      <formula>"Electric"</formula>
    </cfRule>
    <cfRule type="cellIs" dxfId="72" priority="635" operator="equal">
      <formula>"Steam"</formula>
    </cfRule>
  </conditionalFormatting>
  <conditionalFormatting sqref="M392">
    <cfRule type="cellIs" dxfId="71" priority="543" operator="equal">
      <formula>"Gas Turbine"</formula>
    </cfRule>
    <cfRule type="cellIs" dxfId="70" priority="548" operator="equal">
      <formula>"Diesel"</formula>
    </cfRule>
    <cfRule type="cellIs" dxfId="69" priority="547" operator="equal">
      <formula>"Electric"</formula>
    </cfRule>
    <cfRule type="cellIs" dxfId="68" priority="546" operator="equal">
      <formula>"Steam"</formula>
    </cfRule>
    <cfRule type="cellIs" dxfId="67" priority="545" operator="equal">
      <formula>"Wagon"</formula>
    </cfRule>
    <cfRule type="cellIs" dxfId="66" priority="544" operator="equal">
      <formula>"Diesel-Electric"</formula>
    </cfRule>
  </conditionalFormatting>
  <conditionalFormatting sqref="M459:M461">
    <cfRule type="cellIs" dxfId="65" priority="589" operator="equal">
      <formula>"Steam"</formula>
    </cfRule>
    <cfRule type="cellIs" dxfId="64" priority="588" operator="equal">
      <formula>"Wagon"</formula>
    </cfRule>
    <cfRule type="cellIs" dxfId="63" priority="587" operator="equal">
      <formula>"Diesel-Electric"</formula>
    </cfRule>
    <cfRule type="cellIs" dxfId="62" priority="586" operator="equal">
      <formula>"Gas Turbine"</formula>
    </cfRule>
    <cfRule type="cellIs" dxfId="61" priority="591" operator="equal">
      <formula>"Diesel"</formula>
    </cfRule>
    <cfRule type="cellIs" dxfId="60" priority="590" operator="equal">
      <formula>"Electric"</formula>
    </cfRule>
  </conditionalFormatting>
  <conditionalFormatting sqref="M464">
    <cfRule type="cellIs" dxfId="59" priority="473" operator="equal">
      <formula>"Gas Turbine"</formula>
    </cfRule>
    <cfRule type="cellIs" dxfId="58" priority="474" operator="equal">
      <formula>"Diesel-Electric"</formula>
    </cfRule>
    <cfRule type="cellIs" dxfId="57" priority="476" operator="equal">
      <formula>"Steam"</formula>
    </cfRule>
    <cfRule type="cellIs" dxfId="56" priority="477" operator="equal">
      <formula>"Electric"</formula>
    </cfRule>
    <cfRule type="cellIs" dxfId="55" priority="478" operator="equal">
      <formula>"Diesel"</formula>
    </cfRule>
    <cfRule type="cellIs" dxfId="54" priority="475" operator="equal">
      <formula>"Wagon"</formula>
    </cfRule>
  </conditionalFormatting>
  <conditionalFormatting sqref="M470:M515">
    <cfRule type="cellIs" dxfId="53" priority="346" operator="equal">
      <formula>"Steam"</formula>
    </cfRule>
    <cfRule type="cellIs" dxfId="52" priority="347" operator="equal">
      <formula>"Electric"</formula>
    </cfRule>
    <cfRule type="cellIs" dxfId="51" priority="348" operator="equal">
      <formula>"Diesel"</formula>
    </cfRule>
    <cfRule type="cellIs" dxfId="50" priority="343" operator="equal">
      <formula>"Gas Turbine"</formula>
    </cfRule>
    <cfRule type="cellIs" dxfId="49" priority="345" operator="equal">
      <formula>"Wagon"</formula>
    </cfRule>
    <cfRule type="cellIs" dxfId="48" priority="344" operator="equal">
      <formula>"Diesel-Electric"</formula>
    </cfRule>
  </conditionalFormatting>
  <conditionalFormatting sqref="M517:M519">
    <cfRule type="cellIs" dxfId="47" priority="291" operator="equal">
      <formula>"Electric"</formula>
    </cfRule>
    <cfRule type="cellIs" dxfId="46" priority="292" operator="equal">
      <formula>"Diesel"</formula>
    </cfRule>
    <cfRule type="cellIs" dxfId="45" priority="287" operator="equal">
      <formula>"Gas Turbine"</formula>
    </cfRule>
    <cfRule type="cellIs" dxfId="44" priority="288" operator="equal">
      <formula>"Diesel-Electric"</formula>
    </cfRule>
    <cfRule type="cellIs" dxfId="43" priority="289" operator="equal">
      <formula>"Wagon"</formula>
    </cfRule>
    <cfRule type="cellIs" dxfId="42" priority="290" operator="equal">
      <formula>"Steam"</formula>
    </cfRule>
  </conditionalFormatting>
  <conditionalFormatting sqref="M1:N1048576">
    <cfRule type="cellIs" dxfId="41" priority="9" operator="equal">
      <formula>"Steam"</formula>
    </cfRule>
    <cfRule type="cellIs" dxfId="40" priority="10" operator="equal">
      <formula>"Electric"</formula>
    </cfRule>
    <cfRule type="cellIs" dxfId="39" priority="11" operator="equal">
      <formula>"Diesel"</formula>
    </cfRule>
    <cfRule type="cellIs" dxfId="38" priority="2" operator="equal">
      <formula>"4RAIL"</formula>
    </cfRule>
    <cfRule type="cellIs" dxfId="37" priority="3" operator="equal">
      <formula>"Dual"</formula>
    </cfRule>
    <cfRule type="cellIs" dxfId="36" priority="4" operator="equal">
      <formula>"OHLE"</formula>
    </cfRule>
    <cfRule type="cellIs" dxfId="35" priority="5" operator="equal">
      <formula>"3RAIL"</formula>
    </cfRule>
    <cfRule type="cellIs" dxfId="34" priority="6" operator="equal">
      <formula>"Gas Turbine"</formula>
    </cfRule>
    <cfRule type="cellIs" dxfId="33" priority="7" operator="equal">
      <formula>"Diesel-Electric"</formula>
    </cfRule>
    <cfRule type="cellIs" dxfId="32" priority="8" operator="equal">
      <formula>"Wagon"</formula>
    </cfRule>
  </conditionalFormatting>
  <conditionalFormatting sqref="N2:N120">
    <cfRule type="cellIs" dxfId="31" priority="110" operator="equal">
      <formula>"Diesel"</formula>
    </cfRule>
    <cfRule type="cellIs" dxfId="30" priority="109" operator="equal">
      <formula>"Electric"</formula>
    </cfRule>
    <cfRule type="cellIs" dxfId="29" priority="108" operator="equal">
      <formula>"Steam"</formula>
    </cfRule>
    <cfRule type="cellIs" dxfId="28" priority="106" operator="equal">
      <formula>"Diesel-Electric"</formula>
    </cfRule>
    <cfRule type="cellIs" dxfId="27" priority="105" operator="equal">
      <formula>"Gas Turbine"</formula>
    </cfRule>
    <cfRule type="cellIs" dxfId="26" priority="104" operator="equal">
      <formula>"4RAIL"</formula>
    </cfRule>
    <cfRule type="cellIs" dxfId="25" priority="107" operator="equal">
      <formula>"Wagon"</formula>
    </cfRule>
  </conditionalFormatting>
  <conditionalFormatting sqref="N2:N123">
    <cfRule type="cellIs" dxfId="24" priority="103" operator="equal">
      <formula>"3RAIL"</formula>
    </cfRule>
    <cfRule type="cellIs" dxfId="23" priority="102" operator="equal">
      <formula>"OHLE"</formula>
    </cfRule>
    <cfRule type="cellIs" dxfId="22" priority="101" operator="equal">
      <formula>"Dual"</formula>
    </cfRule>
  </conditionalFormatting>
  <conditionalFormatting sqref="N282">
    <cfRule type="cellIs" dxfId="21" priority="179" operator="equal">
      <formula>"OHLE"</formula>
    </cfRule>
    <cfRule type="cellIs" dxfId="20" priority="178" operator="equal">
      <formula>"Dual"</formula>
    </cfRule>
    <cfRule type="cellIs" dxfId="19" priority="177" operator="equal">
      <formula>"4RAIL"</formula>
    </cfRule>
    <cfRule type="cellIs" dxfId="18" priority="180" operator="equal">
      <formula>"3RAIL"</formula>
    </cfRule>
  </conditionalFormatting>
  <conditionalFormatting sqref="N304:N305">
    <cfRule type="cellIs" dxfId="17" priority="492" operator="equal">
      <formula>"Diesel"</formula>
    </cfRule>
    <cfRule type="cellIs" dxfId="16" priority="491" operator="equal">
      <formula>"Electric"</formula>
    </cfRule>
    <cfRule type="cellIs" dxfId="15" priority="490" operator="equal">
      <formula>"Steam"</formula>
    </cfRule>
    <cfRule type="cellIs" dxfId="14" priority="489" operator="equal">
      <formula>"Wagon"</formula>
    </cfRule>
    <cfRule type="cellIs" dxfId="13" priority="488" operator="equal">
      <formula>"Diesel-Electric"</formula>
    </cfRule>
    <cfRule type="cellIs" dxfId="12" priority="486" operator="equal">
      <formula>"4RAIL"</formula>
    </cfRule>
    <cfRule type="cellIs" dxfId="11" priority="487" operator="equal">
      <formula>"Gas Turbine"</formula>
    </cfRule>
  </conditionalFormatting>
  <conditionalFormatting sqref="N340:N346">
    <cfRule type="cellIs" dxfId="10" priority="136" operator="equal">
      <formula>"4RAIL"</formula>
    </cfRule>
  </conditionalFormatting>
  <conditionalFormatting sqref="N349:N350">
    <cfRule type="cellIs" dxfId="9" priority="144" operator="equal">
      <formula>"4RAIL"</formula>
    </cfRule>
  </conditionalFormatting>
  <conditionalFormatting sqref="N463:N515">
    <cfRule type="cellIs" dxfId="8" priority="336" operator="equal">
      <formula>"4RAIL"</formula>
    </cfRule>
  </conditionalFormatting>
  <conditionalFormatting sqref="N463:N519">
    <cfRule type="cellIs" dxfId="7" priority="281" operator="equal">
      <formula>"Gas Turbine"</formula>
    </cfRule>
    <cfRule type="cellIs" dxfId="6" priority="285" operator="equal">
      <formula>"Electric"</formula>
    </cfRule>
    <cfRule type="cellIs" dxfId="5" priority="286" operator="equal">
      <formula>"Diesel"</formula>
    </cfRule>
    <cfRule type="cellIs" dxfId="4" priority="282" operator="equal">
      <formula>"Diesel-Electric"</formula>
    </cfRule>
    <cfRule type="cellIs" dxfId="3" priority="283" operator="equal">
      <formula>"Wagon"</formula>
    </cfRule>
    <cfRule type="cellIs" dxfId="2" priority="284" operator="equal">
      <formula>"Steam"</formula>
    </cfRule>
  </conditionalFormatting>
  <conditionalFormatting sqref="N519">
    <cfRule type="cellIs" dxfId="1" priority="280" operator="equal">
      <formula>"4RAIL"</formula>
    </cfRule>
  </conditionalFormatting>
  <conditionalFormatting sqref="N524:N538">
    <cfRule type="cellIs" dxfId="0" priority="267" operator="equal">
      <formula>"4RAIL"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Factor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2025-03-04T17:47:44Z</dcterms:modified>
  <cp:category/>
  <cp:contentStatus/>
</cp:coreProperties>
</file>