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0FD6AC1A-00A9-4A33-A5D5-EC2DA060A437}" xr6:coauthVersionLast="47" xr6:coauthVersionMax="47" xr10:uidLastSave="{00000000-0000-0000-0000-000000000000}"/>
  <bookViews>
    <workbookView xWindow="-385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</sheets>
  <definedNames>
    <definedName name="_xlnm._FilterDatabase" localSheetId="0" hidden="1">'Cost Factor Calculator'!$A$1:$X$881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W2" i="3"/>
  <c r="V2" i="3"/>
  <c r="T2" i="3"/>
  <c r="N2" i="3"/>
  <c r="H2" i="3"/>
  <c r="U2" i="3" s="1"/>
  <c r="D2" i="3"/>
  <c r="T3" i="1"/>
  <c r="T4" i="1"/>
  <c r="T5" i="1"/>
  <c r="T6" i="1"/>
  <c r="T7" i="1"/>
  <c r="T8" i="1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504" i="1"/>
  <c r="W504" i="1"/>
  <c r="V504" i="1"/>
  <c r="T504" i="1"/>
  <c r="N504" i="1"/>
  <c r="H504" i="1"/>
  <c r="D504" i="1"/>
  <c r="X503" i="1"/>
  <c r="W503" i="1"/>
  <c r="V503" i="1"/>
  <c r="T503" i="1"/>
  <c r="N503" i="1"/>
  <c r="H503" i="1"/>
  <c r="D503" i="1"/>
  <c r="H297" i="1"/>
  <c r="D297" i="1"/>
  <c r="X328" i="1"/>
  <c r="W328" i="1"/>
  <c r="V328" i="1"/>
  <c r="T328" i="1"/>
  <c r="N328" i="1"/>
  <c r="H328" i="1"/>
  <c r="D328" i="1"/>
  <c r="N691" i="1"/>
  <c r="N698" i="1"/>
  <c r="N700" i="1"/>
  <c r="N701" i="1"/>
  <c r="N699" i="1"/>
  <c r="N738" i="1"/>
  <c r="N739" i="1"/>
  <c r="N703" i="1"/>
  <c r="N744" i="1"/>
  <c r="N736" i="1"/>
  <c r="X698" i="1"/>
  <c r="W698" i="1"/>
  <c r="T698" i="1"/>
  <c r="H698" i="1"/>
  <c r="V698" i="1" s="1"/>
  <c r="D698" i="1"/>
  <c r="D676" i="1"/>
  <c r="X572" i="1"/>
  <c r="W572" i="1"/>
  <c r="V572" i="1"/>
  <c r="T572" i="1"/>
  <c r="N572" i="1"/>
  <c r="H572" i="1"/>
  <c r="D572" i="1"/>
  <c r="D537" i="1"/>
  <c r="D540" i="1"/>
  <c r="D542" i="1"/>
  <c r="D569" i="1"/>
  <c r="D571" i="1"/>
  <c r="D549" i="1"/>
  <c r="D544" i="1"/>
  <c r="D691" i="1"/>
  <c r="D700" i="1"/>
  <c r="D701" i="1"/>
  <c r="D699" i="1"/>
  <c r="X490" i="1"/>
  <c r="W490" i="1"/>
  <c r="V490" i="1"/>
  <c r="T490" i="1"/>
  <c r="N490" i="1"/>
  <c r="H490" i="1"/>
  <c r="D490" i="1"/>
  <c r="N620" i="1"/>
  <c r="H662" i="1"/>
  <c r="N662" i="1"/>
  <c r="H480" i="1"/>
  <c r="H663" i="1"/>
  <c r="H401" i="1"/>
  <c r="H402" i="1"/>
  <c r="H403" i="1"/>
  <c r="H406" i="1"/>
  <c r="H548" i="1"/>
  <c r="H570" i="1"/>
  <c r="H537" i="1"/>
  <c r="H540" i="1"/>
  <c r="X663" i="1"/>
  <c r="W663" i="1"/>
  <c r="V663" i="1"/>
  <c r="T663" i="1"/>
  <c r="N663" i="1"/>
  <c r="D663" i="1"/>
  <c r="T302" i="1"/>
  <c r="T303" i="1"/>
  <c r="T304" i="1"/>
  <c r="X539" i="1"/>
  <c r="W539" i="1"/>
  <c r="V539" i="1"/>
  <c r="T539" i="1"/>
  <c r="N539" i="1"/>
  <c r="H539" i="1"/>
  <c r="D539" i="1"/>
  <c r="N355" i="1"/>
  <c r="H298" i="1"/>
  <c r="H299" i="1"/>
  <c r="H300" i="1"/>
  <c r="X657" i="1"/>
  <c r="W657" i="1"/>
  <c r="V657" i="1"/>
  <c r="T657" i="1"/>
  <c r="N657" i="1"/>
  <c r="H657" i="1"/>
  <c r="D657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51" i="1"/>
  <c r="D141" i="1"/>
  <c r="D142" i="1"/>
  <c r="D149" i="1"/>
  <c r="D150" i="1"/>
  <c r="D152" i="1"/>
  <c r="D154" i="1"/>
  <c r="D155" i="1"/>
  <c r="D156" i="1"/>
  <c r="D157" i="1"/>
  <c r="D158" i="1"/>
  <c r="D383" i="1"/>
  <c r="X68" i="1"/>
  <c r="W68" i="1"/>
  <c r="T68" i="1"/>
  <c r="H68" i="1"/>
  <c r="V68" i="1" s="1"/>
  <c r="D68" i="1"/>
  <c r="X63" i="1"/>
  <c r="W63" i="1"/>
  <c r="T63" i="1"/>
  <c r="H63" i="1"/>
  <c r="V63" i="1" s="1"/>
  <c r="D63" i="1"/>
  <c r="X88" i="1"/>
  <c r="W88" i="1"/>
  <c r="T88" i="1"/>
  <c r="N88" i="1"/>
  <c r="H88" i="1"/>
  <c r="V88" i="1" s="1"/>
  <c r="D88" i="1"/>
  <c r="X348" i="1"/>
  <c r="W348" i="1"/>
  <c r="V348" i="1"/>
  <c r="T348" i="1"/>
  <c r="N348" i="1"/>
  <c r="H348" i="1"/>
  <c r="D348" i="1"/>
  <c r="X336" i="1"/>
  <c r="W336" i="1"/>
  <c r="V336" i="1"/>
  <c r="T336" i="1"/>
  <c r="N336" i="1"/>
  <c r="H336" i="1"/>
  <c r="D336" i="1"/>
  <c r="X334" i="1"/>
  <c r="W334" i="1"/>
  <c r="V334" i="1"/>
  <c r="T334" i="1"/>
  <c r="N334" i="1"/>
  <c r="H334" i="1"/>
  <c r="D334" i="1"/>
  <c r="X312" i="1"/>
  <c r="W312" i="1"/>
  <c r="V312" i="1"/>
  <c r="T312" i="1"/>
  <c r="N312" i="1"/>
  <c r="H312" i="1"/>
  <c r="D312" i="1"/>
  <c r="X268" i="1"/>
  <c r="W268" i="1"/>
  <c r="V268" i="1"/>
  <c r="T268" i="1"/>
  <c r="N268" i="1"/>
  <c r="H268" i="1"/>
  <c r="D268" i="1"/>
  <c r="X258" i="1"/>
  <c r="W258" i="1"/>
  <c r="V258" i="1"/>
  <c r="T258" i="1"/>
  <c r="N258" i="1"/>
  <c r="H258" i="1"/>
  <c r="D258" i="1"/>
  <c r="X231" i="1"/>
  <c r="W231" i="1"/>
  <c r="V231" i="1"/>
  <c r="T231" i="1"/>
  <c r="N231" i="1"/>
  <c r="H231" i="1"/>
  <c r="D231" i="1"/>
  <c r="X230" i="1"/>
  <c r="W230" i="1"/>
  <c r="V230" i="1"/>
  <c r="T230" i="1"/>
  <c r="N230" i="1"/>
  <c r="H230" i="1"/>
  <c r="D230" i="1"/>
  <c r="X229" i="1"/>
  <c r="W229" i="1"/>
  <c r="V229" i="1"/>
  <c r="T229" i="1"/>
  <c r="N229" i="1"/>
  <c r="H229" i="1"/>
  <c r="D229" i="1"/>
  <c r="D246" i="1"/>
  <c r="H246" i="1"/>
  <c r="N246" i="1"/>
  <c r="T246" i="1"/>
  <c r="V246" i="1"/>
  <c r="W246" i="1"/>
  <c r="X246" i="1"/>
  <c r="X245" i="1"/>
  <c r="W245" i="1"/>
  <c r="V245" i="1"/>
  <c r="T245" i="1"/>
  <c r="N245" i="1"/>
  <c r="H245" i="1"/>
  <c r="D245" i="1"/>
  <c r="X237" i="1"/>
  <c r="W237" i="1"/>
  <c r="V237" i="1"/>
  <c r="T237" i="1"/>
  <c r="N237" i="1"/>
  <c r="H237" i="1"/>
  <c r="D237" i="1"/>
  <c r="X236" i="1"/>
  <c r="W236" i="1"/>
  <c r="V236" i="1"/>
  <c r="T236" i="1"/>
  <c r="N236" i="1"/>
  <c r="H236" i="1"/>
  <c r="D236" i="1"/>
  <c r="X198" i="1"/>
  <c r="W198" i="1"/>
  <c r="V198" i="1"/>
  <c r="T198" i="1"/>
  <c r="N198" i="1"/>
  <c r="H198" i="1"/>
  <c r="D198" i="1"/>
  <c r="X192" i="1"/>
  <c r="W192" i="1"/>
  <c r="V192" i="1"/>
  <c r="T192" i="1"/>
  <c r="N192" i="1"/>
  <c r="H192" i="1"/>
  <c r="D192" i="1"/>
  <c r="X190" i="1"/>
  <c r="W190" i="1"/>
  <c r="V190" i="1"/>
  <c r="T190" i="1"/>
  <c r="N190" i="1"/>
  <c r="H190" i="1"/>
  <c r="D190" i="1"/>
  <c r="X188" i="1"/>
  <c r="W188" i="1"/>
  <c r="V188" i="1"/>
  <c r="T188" i="1"/>
  <c r="N188" i="1"/>
  <c r="H188" i="1"/>
  <c r="D188" i="1"/>
  <c r="X163" i="1"/>
  <c r="W163" i="1"/>
  <c r="V163" i="1"/>
  <c r="T163" i="1"/>
  <c r="N163" i="1"/>
  <c r="H163" i="1"/>
  <c r="D163" i="1"/>
  <c r="X162" i="1"/>
  <c r="W162" i="1"/>
  <c r="V162" i="1"/>
  <c r="T162" i="1"/>
  <c r="N162" i="1"/>
  <c r="H162" i="1"/>
  <c r="D162" i="1"/>
  <c r="N151" i="1"/>
  <c r="N306" i="1"/>
  <c r="N305" i="1"/>
  <c r="N351" i="1"/>
  <c r="N577" i="1"/>
  <c r="N578" i="1"/>
  <c r="X644" i="1"/>
  <c r="W644" i="1"/>
  <c r="V644" i="1"/>
  <c r="T644" i="1"/>
  <c r="N644" i="1"/>
  <c r="H644" i="1"/>
  <c r="D644" i="1"/>
  <c r="W832" i="1"/>
  <c r="W826" i="1"/>
  <c r="W573" i="1"/>
  <c r="W568" i="1"/>
  <c r="W454" i="1"/>
  <c r="W330" i="1"/>
  <c r="W688" i="1"/>
  <c r="W746" i="1"/>
  <c r="W694" i="1"/>
  <c r="W703" i="1"/>
  <c r="W569" i="1"/>
  <c r="W406" i="1"/>
  <c r="W480" i="1"/>
  <c r="W11" i="1"/>
  <c r="W386" i="1"/>
  <c r="W144" i="1"/>
  <c r="W138" i="1"/>
  <c r="W132" i="1"/>
  <c r="W126" i="1"/>
  <c r="W120" i="1"/>
  <c r="W114" i="1"/>
  <c r="W293" i="1"/>
  <c r="W238" i="1"/>
  <c r="W80" i="1"/>
  <c r="W151" i="1"/>
  <c r="W819" i="1"/>
  <c r="W813" i="1"/>
  <c r="W807" i="1"/>
  <c r="W801" i="1"/>
  <c r="W795" i="1"/>
  <c r="W789" i="1"/>
  <c r="W783" i="1"/>
  <c r="W777" i="1"/>
  <c r="W771" i="1"/>
  <c r="W765" i="1"/>
  <c r="W759" i="1"/>
  <c r="W753" i="1"/>
  <c r="W747" i="1"/>
  <c r="W734" i="1"/>
  <c r="W728" i="1"/>
  <c r="W722" i="1"/>
  <c r="W716" i="1"/>
  <c r="W711" i="1"/>
  <c r="W668" i="1"/>
  <c r="W502" i="1"/>
  <c r="W414" i="1"/>
  <c r="W408" i="1"/>
  <c r="W710" i="1"/>
  <c r="W349" i="1"/>
  <c r="W335" i="1"/>
  <c r="W707" i="1"/>
  <c r="W257" i="1"/>
  <c r="W250" i="1"/>
  <c r="W228" i="1"/>
  <c r="W201" i="1"/>
  <c r="W193" i="1"/>
  <c r="W183" i="1"/>
  <c r="W161" i="1"/>
  <c r="W677" i="1"/>
  <c r="W659" i="1"/>
  <c r="W650" i="1"/>
  <c r="W642" i="1"/>
  <c r="W636" i="1"/>
  <c r="W630" i="1"/>
  <c r="W624" i="1"/>
  <c r="W618" i="1"/>
  <c r="W612" i="1"/>
  <c r="W608" i="1"/>
  <c r="V601" i="1"/>
  <c r="W600" i="1"/>
  <c r="V596" i="1"/>
  <c r="W594" i="1"/>
  <c r="W588" i="1"/>
  <c r="V583" i="1"/>
  <c r="W582" i="1"/>
  <c r="W574" i="1"/>
  <c r="W560" i="1"/>
  <c r="W546" i="1"/>
  <c r="W534" i="1"/>
  <c r="W527" i="1"/>
  <c r="V522" i="1"/>
  <c r="W518" i="1"/>
  <c r="V515" i="1"/>
  <c r="W511" i="1"/>
  <c r="W497" i="1"/>
  <c r="W488" i="1"/>
  <c r="W482" i="1"/>
  <c r="W475" i="1"/>
  <c r="V469" i="1"/>
  <c r="W469" i="1"/>
  <c r="V468" i="1"/>
  <c r="V465" i="1"/>
  <c r="W463" i="1"/>
  <c r="V459" i="1"/>
  <c r="W456" i="1"/>
  <c r="V447" i="1"/>
  <c r="W447" i="1"/>
  <c r="W441" i="1"/>
  <c r="V439" i="1"/>
  <c r="W435" i="1"/>
  <c r="W429" i="1"/>
  <c r="W422" i="1"/>
  <c r="W416" i="1"/>
  <c r="W391" i="1"/>
  <c r="W377" i="1"/>
  <c r="W370" i="1"/>
  <c r="W364" i="1"/>
  <c r="V358" i="1"/>
  <c r="W358" i="1"/>
  <c r="V356" i="1"/>
  <c r="W346" i="1"/>
  <c r="W332" i="1"/>
  <c r="W323" i="1"/>
  <c r="W308" i="1"/>
  <c r="V304" i="1"/>
  <c r="V303" i="1"/>
  <c r="W299" i="1"/>
  <c r="V289" i="1"/>
  <c r="W286" i="1"/>
  <c r="W280" i="1"/>
  <c r="V269" i="1"/>
  <c r="V264" i="1"/>
  <c r="W264" i="1"/>
  <c r="V261" i="1"/>
  <c r="W259" i="1"/>
  <c r="V240" i="1"/>
  <c r="W240" i="1"/>
  <c r="W222" i="1"/>
  <c r="V218" i="1"/>
  <c r="V216" i="1"/>
  <c r="W216" i="1"/>
  <c r="W210" i="1"/>
  <c r="V208" i="1"/>
  <c r="V204" i="1"/>
  <c r="W204" i="1"/>
  <c r="V175" i="1"/>
  <c r="W173" i="1"/>
  <c r="V168" i="1"/>
  <c r="W159" i="1"/>
  <c r="V154" i="1"/>
  <c r="W152" i="1"/>
  <c r="V139" i="1"/>
  <c r="W112" i="1"/>
  <c r="W106" i="1"/>
  <c r="W100" i="1"/>
  <c r="W94" i="1"/>
  <c r="W81" i="1"/>
  <c r="W66" i="1"/>
  <c r="W58" i="1"/>
  <c r="W59" i="1"/>
  <c r="W73" i="1"/>
  <c r="W70" i="1"/>
  <c r="W42" i="1"/>
  <c r="V38" i="1"/>
  <c r="W36" i="1"/>
  <c r="V34" i="1"/>
  <c r="V32" i="1"/>
  <c r="W30" i="1"/>
  <c r="V28" i="1"/>
  <c r="W24" i="1"/>
  <c r="V20" i="1"/>
  <c r="V18" i="1"/>
  <c r="W18" i="1"/>
  <c r="V12" i="1"/>
  <c r="V8" i="1"/>
  <c r="W8" i="1"/>
  <c r="V4" i="1"/>
  <c r="V3" i="1"/>
  <c r="V2" i="1"/>
  <c r="W2" i="1"/>
  <c r="V597" i="1"/>
  <c r="V552" i="1"/>
  <c r="V507" i="1"/>
  <c r="V466" i="1"/>
  <c r="V448" i="1"/>
  <c r="V433" i="1"/>
  <c r="V424" i="1"/>
  <c r="V380" i="1"/>
  <c r="V310" i="1"/>
  <c r="V302" i="1"/>
  <c r="V276" i="1"/>
  <c r="V224" i="1"/>
  <c r="V206" i="1"/>
  <c r="V169" i="1"/>
  <c r="V155" i="1"/>
  <c r="W87" i="1"/>
  <c r="V35" i="1"/>
  <c r="V23" i="1"/>
  <c r="V15" i="1"/>
  <c r="V9" i="1"/>
  <c r="V5" i="1"/>
  <c r="X655" i="1"/>
  <c r="W655" i="1"/>
  <c r="V655" i="1"/>
  <c r="T655" i="1"/>
  <c r="N655" i="1"/>
  <c r="H655" i="1"/>
  <c r="D655" i="1"/>
  <c r="X448" i="1"/>
  <c r="W448" i="1"/>
  <c r="T448" i="1"/>
  <c r="N448" i="1"/>
  <c r="H448" i="1"/>
  <c r="D448" i="1"/>
  <c r="X447" i="1"/>
  <c r="T447" i="1"/>
  <c r="N447" i="1"/>
  <c r="H447" i="1"/>
  <c r="D447" i="1"/>
  <c r="X446" i="1"/>
  <c r="W446" i="1"/>
  <c r="V446" i="1"/>
  <c r="T446" i="1"/>
  <c r="N446" i="1"/>
  <c r="H446" i="1"/>
  <c r="D446" i="1"/>
  <c r="X445" i="1"/>
  <c r="W445" i="1"/>
  <c r="V445" i="1"/>
  <c r="T445" i="1"/>
  <c r="N445" i="1"/>
  <c r="H445" i="1"/>
  <c r="D445" i="1"/>
  <c r="T56" i="1"/>
  <c r="T57" i="1"/>
  <c r="T58" i="1"/>
  <c r="T60" i="1"/>
  <c r="T64" i="1"/>
  <c r="T65" i="1"/>
  <c r="T67" i="1"/>
  <c r="T66" i="1"/>
  <c r="T76" i="1"/>
  <c r="T69" i="1"/>
  <c r="T44" i="1"/>
  <c r="T45" i="1"/>
  <c r="T46" i="1"/>
  <c r="T70" i="1"/>
  <c r="T71" i="1"/>
  <c r="T47" i="1"/>
  <c r="T48" i="1"/>
  <c r="T49" i="1"/>
  <c r="T72" i="1"/>
  <c r="T73" i="1"/>
  <c r="T74" i="1"/>
  <c r="T75" i="1"/>
  <c r="T50" i="1"/>
  <c r="T51" i="1"/>
  <c r="T52" i="1"/>
  <c r="T59" i="1"/>
  <c r="T53" i="1"/>
  <c r="T54" i="1"/>
  <c r="D629" i="1"/>
  <c r="X272" i="1"/>
  <c r="W272" i="1"/>
  <c r="V272" i="1"/>
  <c r="T272" i="1"/>
  <c r="N272" i="1"/>
  <c r="H272" i="1"/>
  <c r="D272" i="1"/>
  <c r="D507" i="1"/>
  <c r="H507" i="1"/>
  <c r="H601" i="1"/>
  <c r="H602" i="1"/>
  <c r="H600" i="1"/>
  <c r="H604" i="1"/>
  <c r="D605" i="1"/>
  <c r="X602" i="1"/>
  <c r="W602" i="1"/>
  <c r="V602" i="1"/>
  <c r="T602" i="1"/>
  <c r="N602" i="1"/>
  <c r="D602" i="1"/>
  <c r="X600" i="1"/>
  <c r="V600" i="1"/>
  <c r="T600" i="1"/>
  <c r="N600" i="1"/>
  <c r="D600" i="1"/>
  <c r="X601" i="1"/>
  <c r="W601" i="1"/>
  <c r="T601" i="1"/>
  <c r="N601" i="1"/>
  <c r="D601" i="1"/>
  <c r="N597" i="1"/>
  <c r="H596" i="1"/>
  <c r="H597" i="1"/>
  <c r="U597" i="1" s="1"/>
  <c r="H599" i="1"/>
  <c r="W596" i="1"/>
  <c r="X596" i="1"/>
  <c r="W597" i="1"/>
  <c r="X597" i="1"/>
  <c r="V599" i="1"/>
  <c r="W599" i="1"/>
  <c r="X599" i="1"/>
  <c r="W507" i="1"/>
  <c r="X507" i="1"/>
  <c r="D597" i="1"/>
  <c r="N439" i="1"/>
  <c r="H439" i="1"/>
  <c r="D439" i="1"/>
  <c r="W818" i="1"/>
  <c r="X818" i="1"/>
  <c r="X819" i="1"/>
  <c r="W822" i="1"/>
  <c r="X822" i="1"/>
  <c r="W823" i="1"/>
  <c r="X823" i="1"/>
  <c r="W824" i="1"/>
  <c r="X824" i="1"/>
  <c r="W825" i="1"/>
  <c r="X825" i="1"/>
  <c r="W459" i="1"/>
  <c r="X459" i="1"/>
  <c r="X469" i="1"/>
  <c r="W405" i="1"/>
  <c r="X405" i="1"/>
  <c r="W433" i="1"/>
  <c r="X433" i="1"/>
  <c r="W439" i="1"/>
  <c r="X439" i="1"/>
  <c r="W604" i="1"/>
  <c r="X604" i="1"/>
  <c r="W605" i="1"/>
  <c r="X605" i="1"/>
  <c r="W603" i="1"/>
  <c r="X603" i="1"/>
  <c r="X608" i="1"/>
  <c r="W607" i="1"/>
  <c r="X607" i="1"/>
  <c r="W606" i="1"/>
  <c r="X606" i="1"/>
  <c r="W563" i="1"/>
  <c r="X563" i="1"/>
  <c r="W543" i="1"/>
  <c r="X543" i="1"/>
  <c r="W529" i="1"/>
  <c r="X529" i="1"/>
  <c r="W530" i="1"/>
  <c r="X530" i="1"/>
  <c r="W273" i="1"/>
  <c r="X273" i="1"/>
  <c r="U273" i="1"/>
  <c r="W466" i="1"/>
  <c r="X466" i="1"/>
  <c r="V467" i="1"/>
  <c r="W467" i="1"/>
  <c r="X467" i="1"/>
  <c r="W468" i="1"/>
  <c r="X468" i="1"/>
  <c r="D467" i="1"/>
  <c r="H467" i="1"/>
  <c r="U467" i="1" s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299" i="1"/>
  <c r="D290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317" i="1"/>
  <c r="D818" i="1"/>
  <c r="D819" i="1"/>
  <c r="D345" i="1"/>
  <c r="D346" i="1"/>
  <c r="D326" i="1"/>
  <c r="D338" i="1"/>
  <c r="D339" i="1"/>
  <c r="D822" i="1"/>
  <c r="D823" i="1"/>
  <c r="D824" i="1"/>
  <c r="D825" i="1"/>
  <c r="D5" i="1"/>
  <c r="D466" i="1"/>
  <c r="D468" i="1"/>
  <c r="D515" i="1"/>
  <c r="D479" i="1"/>
  <c r="D459" i="1"/>
  <c r="V479" i="1"/>
  <c r="V405" i="1"/>
  <c r="N5" i="1"/>
  <c r="N466" i="1"/>
  <c r="N467" i="1"/>
  <c r="N468" i="1"/>
  <c r="N515" i="1"/>
  <c r="N479" i="1"/>
  <c r="N459" i="1"/>
  <c r="N469" i="1"/>
  <c r="X465" i="1"/>
  <c r="W465" i="1"/>
  <c r="T465" i="1"/>
  <c r="N465" i="1"/>
  <c r="H465" i="1"/>
  <c r="D465" i="1"/>
  <c r="D470" i="1"/>
  <c r="H470" i="1"/>
  <c r="N470" i="1"/>
  <c r="T470" i="1"/>
  <c r="V470" i="1"/>
  <c r="W470" i="1"/>
  <c r="X470" i="1"/>
  <c r="W583" i="1"/>
  <c r="X583" i="1"/>
  <c r="N583" i="1"/>
  <c r="H584" i="1"/>
  <c r="H583" i="1"/>
  <c r="U583" i="1" s="1"/>
  <c r="N587" i="1"/>
  <c r="H552" i="1"/>
  <c r="U552" i="1" s="1"/>
  <c r="N522" i="1"/>
  <c r="N475" i="1"/>
  <c r="N476" i="1"/>
  <c r="N477" i="1"/>
  <c r="N478" i="1"/>
  <c r="N340" i="1"/>
  <c r="N341" i="1"/>
  <c r="H331" i="1"/>
  <c r="H333" i="1"/>
  <c r="H335" i="1"/>
  <c r="H337" i="1"/>
  <c r="H342" i="1"/>
  <c r="H340" i="1"/>
  <c r="H341" i="1"/>
  <c r="D340" i="1"/>
  <c r="D341" i="1"/>
  <c r="H444" i="1"/>
  <c r="H449" i="1"/>
  <c r="N449" i="1"/>
  <c r="H586" i="1"/>
  <c r="H588" i="1"/>
  <c r="H589" i="1"/>
  <c r="H592" i="1"/>
  <c r="H590" i="1"/>
  <c r="H591" i="1"/>
  <c r="H593" i="1"/>
  <c r="H564" i="1"/>
  <c r="H565" i="1"/>
  <c r="H574" i="1"/>
  <c r="H576" i="1"/>
  <c r="H580" i="1"/>
  <c r="H582" i="1"/>
  <c r="H620" i="1"/>
  <c r="H630" i="1"/>
  <c r="N295" i="1"/>
  <c r="N301" i="1"/>
  <c r="N302" i="1"/>
  <c r="N303" i="1"/>
  <c r="N304" i="1"/>
  <c r="H302" i="1"/>
  <c r="H303" i="1"/>
  <c r="H304" i="1"/>
  <c r="H380" i="1"/>
  <c r="H381" i="1"/>
  <c r="H382" i="1"/>
  <c r="H391" i="1"/>
  <c r="H392" i="1"/>
  <c r="H396" i="1"/>
  <c r="H407" i="1"/>
  <c r="H419" i="1"/>
  <c r="H420" i="1"/>
  <c r="H425" i="1"/>
  <c r="H429" i="1"/>
  <c r="H430" i="1"/>
  <c r="H431" i="1"/>
  <c r="H437" i="1"/>
  <c r="H440" i="1"/>
  <c r="H441" i="1"/>
  <c r="H451" i="1"/>
  <c r="H452" i="1"/>
  <c r="H456" i="1"/>
  <c r="H458" i="1"/>
  <c r="H460" i="1"/>
  <c r="H461" i="1"/>
  <c r="H462" i="1"/>
  <c r="H463" i="1"/>
  <c r="H464" i="1"/>
  <c r="H471" i="1"/>
  <c r="H472" i="1"/>
  <c r="H473" i="1"/>
  <c r="H474" i="1"/>
  <c r="H475" i="1"/>
  <c r="H476" i="1"/>
  <c r="H477" i="1"/>
  <c r="H515" i="1"/>
  <c r="U515" i="1" s="1"/>
  <c r="H478" i="1"/>
  <c r="H481" i="1"/>
  <c r="H482" i="1"/>
  <c r="H483" i="1"/>
  <c r="H5" i="1"/>
  <c r="U5" i="1" s="1"/>
  <c r="H241" i="1"/>
  <c r="H242" i="1"/>
  <c r="H243" i="1"/>
  <c r="H466" i="1"/>
  <c r="U466" i="1" s="1"/>
  <c r="H248" i="1"/>
  <c r="H256" i="1"/>
  <c r="H259" i="1"/>
  <c r="H260" i="1"/>
  <c r="H261" i="1"/>
  <c r="H262" i="1"/>
  <c r="H263" i="1"/>
  <c r="H265" i="1"/>
  <c r="H264" i="1"/>
  <c r="H266" i="1"/>
  <c r="H269" i="1"/>
  <c r="H270" i="1"/>
  <c r="H275" i="1"/>
  <c r="H276" i="1"/>
  <c r="H277" i="1"/>
  <c r="H278" i="1"/>
  <c r="H282" i="1"/>
  <c r="H283" i="1"/>
  <c r="H284" i="1"/>
  <c r="H285" i="1"/>
  <c r="H286" i="1"/>
  <c r="H294" i="1"/>
  <c r="H295" i="1"/>
  <c r="H307" i="1"/>
  <c r="H315" i="1"/>
  <c r="H317" i="1"/>
  <c r="H318" i="1"/>
  <c r="H468" i="1"/>
  <c r="U468" i="1" s="1"/>
  <c r="H323" i="1"/>
  <c r="H325" i="1"/>
  <c r="H327" i="1"/>
  <c r="H343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78" i="1"/>
  <c r="V78" i="1" s="1"/>
  <c r="H79" i="1"/>
  <c r="V79" i="1" s="1"/>
  <c r="H81" i="1"/>
  <c r="V81" i="1" s="1"/>
  <c r="H82" i="1"/>
  <c r="V82" i="1" s="1"/>
  <c r="H83" i="1"/>
  <c r="V83" i="1" s="1"/>
  <c r="H84" i="1"/>
  <c r="V84" i="1" s="1"/>
  <c r="H85" i="1"/>
  <c r="V85" i="1" s="1"/>
  <c r="H86" i="1"/>
  <c r="V86" i="1" s="1"/>
  <c r="H87" i="1"/>
  <c r="V87" i="1" s="1"/>
  <c r="H89" i="1"/>
  <c r="V89" i="1" s="1"/>
  <c r="H90" i="1"/>
  <c r="V90" i="1" s="1"/>
  <c r="H91" i="1"/>
  <c r="V91" i="1" s="1"/>
  <c r="H92" i="1"/>
  <c r="V92" i="1" s="1"/>
  <c r="H93" i="1"/>
  <c r="V93" i="1" s="1"/>
  <c r="H94" i="1"/>
  <c r="V94" i="1" s="1"/>
  <c r="H96" i="1"/>
  <c r="V96" i="1" s="1"/>
  <c r="H97" i="1"/>
  <c r="V97" i="1" s="1"/>
  <c r="H98" i="1"/>
  <c r="V98" i="1" s="1"/>
  <c r="H99" i="1"/>
  <c r="V99" i="1" s="1"/>
  <c r="H100" i="1"/>
  <c r="V100" i="1" s="1"/>
  <c r="H101" i="1"/>
  <c r="V101" i="1" s="1"/>
  <c r="H103" i="1"/>
  <c r="H104" i="1"/>
  <c r="V104" i="1" s="1"/>
  <c r="H105" i="1"/>
  <c r="V105" i="1" s="1"/>
  <c r="H106" i="1"/>
  <c r="V106" i="1" s="1"/>
  <c r="H107" i="1"/>
  <c r="V107" i="1" s="1"/>
  <c r="H108" i="1"/>
  <c r="V108" i="1" s="1"/>
  <c r="H109" i="1"/>
  <c r="V109" i="1" s="1"/>
  <c r="H110" i="1"/>
  <c r="V110" i="1" s="1"/>
  <c r="H111" i="1"/>
  <c r="V111" i="1" s="1"/>
  <c r="H33" i="1"/>
  <c r="H34" i="1"/>
  <c r="H35" i="1"/>
  <c r="H38" i="1"/>
  <c r="H39" i="1"/>
  <c r="H41" i="1"/>
  <c r="H42" i="1"/>
  <c r="H43" i="1"/>
  <c r="H69" i="1"/>
  <c r="V69" i="1" s="1"/>
  <c r="H44" i="1"/>
  <c r="V44" i="1" s="1"/>
  <c r="H45" i="1"/>
  <c r="H46" i="1"/>
  <c r="H70" i="1"/>
  <c r="H71" i="1"/>
  <c r="H47" i="1"/>
  <c r="V47" i="1" s="1"/>
  <c r="H48" i="1"/>
  <c r="V48" i="1" s="1"/>
  <c r="H49" i="1"/>
  <c r="V49" i="1" s="1"/>
  <c r="H72" i="1"/>
  <c r="V72" i="1" s="1"/>
  <c r="H73" i="1"/>
  <c r="H74" i="1"/>
  <c r="H75" i="1"/>
  <c r="V75" i="1" s="1"/>
  <c r="H50" i="1"/>
  <c r="H51" i="1"/>
  <c r="H52" i="1"/>
  <c r="H59" i="1"/>
  <c r="H53" i="1"/>
  <c r="H54" i="1"/>
  <c r="H55" i="1"/>
  <c r="V55" i="1" s="1"/>
  <c r="H56" i="1"/>
  <c r="H57" i="1"/>
  <c r="H58" i="1"/>
  <c r="H60" i="1"/>
  <c r="H61" i="1"/>
  <c r="H64" i="1"/>
  <c r="H65" i="1"/>
  <c r="V65" i="1" s="1"/>
  <c r="H67" i="1"/>
  <c r="U67" i="1" s="1"/>
  <c r="H66" i="1"/>
  <c r="U66" i="1" s="1"/>
  <c r="H76" i="1"/>
  <c r="V76" i="1" s="1"/>
  <c r="H3" i="1"/>
  <c r="H4" i="1"/>
  <c r="U4" i="1" s="1"/>
  <c r="H7" i="1"/>
  <c r="H9" i="1"/>
  <c r="H12" i="1"/>
  <c r="H15" i="1"/>
  <c r="H20" i="1"/>
  <c r="H21" i="1"/>
  <c r="H22" i="1"/>
  <c r="H23" i="1"/>
  <c r="H28" i="1"/>
  <c r="H29" i="1"/>
  <c r="H30" i="1"/>
  <c r="H32" i="1"/>
  <c r="W380" i="1"/>
  <c r="X380" i="1"/>
  <c r="N380" i="1"/>
  <c r="T380" i="1"/>
  <c r="D380" i="1"/>
  <c r="V352" i="1"/>
  <c r="W352" i="1"/>
  <c r="X352" i="1"/>
  <c r="V376" i="1"/>
  <c r="W376" i="1"/>
  <c r="X376" i="1"/>
  <c r="U708" i="1"/>
  <c r="V708" i="1"/>
  <c r="W708" i="1"/>
  <c r="X708" i="1"/>
  <c r="U709" i="1"/>
  <c r="V709" i="1"/>
  <c r="W709" i="1"/>
  <c r="X709" i="1"/>
  <c r="N709" i="1"/>
  <c r="T709" i="1"/>
  <c r="N708" i="1"/>
  <c r="T708" i="1"/>
  <c r="D709" i="1"/>
  <c r="D708" i="1"/>
  <c r="T289" i="1"/>
  <c r="W289" i="1"/>
  <c r="N289" i="1"/>
  <c r="X289" i="1"/>
  <c r="H289" i="1"/>
  <c r="D289" i="1"/>
  <c r="W3" i="1"/>
  <c r="X3" i="1"/>
  <c r="W4" i="1"/>
  <c r="X4" i="1"/>
  <c r="W7" i="1"/>
  <c r="X7" i="1"/>
  <c r="W9" i="1"/>
  <c r="X9" i="1"/>
  <c r="W12" i="1"/>
  <c r="X12" i="1"/>
  <c r="W15" i="1"/>
  <c r="X15" i="1"/>
  <c r="W20" i="1"/>
  <c r="X20" i="1"/>
  <c r="W21" i="1"/>
  <c r="X21" i="1"/>
  <c r="W22" i="1"/>
  <c r="X22" i="1"/>
  <c r="W23" i="1"/>
  <c r="X23" i="1"/>
  <c r="W28" i="1"/>
  <c r="X28" i="1"/>
  <c r="W29" i="1"/>
  <c r="X29" i="1"/>
  <c r="X30" i="1"/>
  <c r="W32" i="1"/>
  <c r="X32" i="1"/>
  <c r="W33" i="1"/>
  <c r="X33" i="1"/>
  <c r="W34" i="1"/>
  <c r="X34" i="1"/>
  <c r="W35" i="1"/>
  <c r="X35" i="1"/>
  <c r="W38" i="1"/>
  <c r="X38" i="1"/>
  <c r="W39" i="1"/>
  <c r="X39" i="1"/>
  <c r="W41" i="1"/>
  <c r="X41" i="1"/>
  <c r="X42" i="1"/>
  <c r="W43" i="1"/>
  <c r="X43" i="1"/>
  <c r="W69" i="1"/>
  <c r="X69" i="1"/>
  <c r="W44" i="1"/>
  <c r="X44" i="1"/>
  <c r="W45" i="1"/>
  <c r="X45" i="1"/>
  <c r="W46" i="1"/>
  <c r="X46" i="1"/>
  <c r="X70" i="1"/>
  <c r="W71" i="1"/>
  <c r="X71" i="1"/>
  <c r="W47" i="1"/>
  <c r="X47" i="1"/>
  <c r="W48" i="1"/>
  <c r="X48" i="1"/>
  <c r="W49" i="1"/>
  <c r="X49" i="1"/>
  <c r="W72" i="1"/>
  <c r="X72" i="1"/>
  <c r="X73" i="1"/>
  <c r="W74" i="1"/>
  <c r="X74" i="1"/>
  <c r="W75" i="1"/>
  <c r="X75" i="1"/>
  <c r="W50" i="1"/>
  <c r="X50" i="1"/>
  <c r="W51" i="1"/>
  <c r="X51" i="1"/>
  <c r="W52" i="1"/>
  <c r="X52" i="1"/>
  <c r="X59" i="1"/>
  <c r="W53" i="1"/>
  <c r="X53" i="1"/>
  <c r="W54" i="1"/>
  <c r="X54" i="1"/>
  <c r="W55" i="1"/>
  <c r="X55" i="1"/>
  <c r="W56" i="1"/>
  <c r="X56" i="1"/>
  <c r="W57" i="1"/>
  <c r="X57" i="1"/>
  <c r="X58" i="1"/>
  <c r="W60" i="1"/>
  <c r="X60" i="1"/>
  <c r="W61" i="1"/>
  <c r="X61" i="1"/>
  <c r="W64" i="1"/>
  <c r="X64" i="1"/>
  <c r="W65" i="1"/>
  <c r="X65" i="1"/>
  <c r="W67" i="1"/>
  <c r="X67" i="1"/>
  <c r="X66" i="1"/>
  <c r="W76" i="1"/>
  <c r="X76" i="1"/>
  <c r="W62" i="1"/>
  <c r="X62" i="1"/>
  <c r="W78" i="1"/>
  <c r="X78" i="1"/>
  <c r="W79" i="1"/>
  <c r="X79" i="1"/>
  <c r="X81" i="1"/>
  <c r="W82" i="1"/>
  <c r="X82" i="1"/>
  <c r="W83" i="1"/>
  <c r="X83" i="1"/>
  <c r="W84" i="1"/>
  <c r="X84" i="1"/>
  <c r="W85" i="1"/>
  <c r="X85" i="1"/>
  <c r="W86" i="1"/>
  <c r="X86" i="1"/>
  <c r="X87" i="1"/>
  <c r="W89" i="1"/>
  <c r="X89" i="1"/>
  <c r="W90" i="1"/>
  <c r="X90" i="1"/>
  <c r="W91" i="1"/>
  <c r="X91" i="1"/>
  <c r="W92" i="1"/>
  <c r="X92" i="1"/>
  <c r="W93" i="1"/>
  <c r="X93" i="1"/>
  <c r="X94" i="1"/>
  <c r="W95" i="1"/>
  <c r="X95" i="1"/>
  <c r="W96" i="1"/>
  <c r="X96" i="1"/>
  <c r="W97" i="1"/>
  <c r="X97" i="1"/>
  <c r="W98" i="1"/>
  <c r="X98" i="1"/>
  <c r="W99" i="1"/>
  <c r="X99" i="1"/>
  <c r="X100" i="1"/>
  <c r="W101" i="1"/>
  <c r="X101" i="1"/>
  <c r="W103" i="1"/>
  <c r="X103" i="1"/>
  <c r="W104" i="1"/>
  <c r="X104" i="1"/>
  <c r="W105" i="1"/>
  <c r="X105" i="1"/>
  <c r="X106" i="1"/>
  <c r="W107" i="1"/>
  <c r="X107" i="1"/>
  <c r="W108" i="1"/>
  <c r="X108" i="1"/>
  <c r="W109" i="1"/>
  <c r="X109" i="1"/>
  <c r="W110" i="1"/>
  <c r="X110" i="1"/>
  <c r="W111" i="1"/>
  <c r="X111" i="1"/>
  <c r="W139" i="1"/>
  <c r="X139" i="1"/>
  <c r="W140" i="1"/>
  <c r="X140" i="1"/>
  <c r="W150" i="1"/>
  <c r="X150" i="1"/>
  <c r="W154" i="1"/>
  <c r="X154" i="1"/>
  <c r="W155" i="1"/>
  <c r="X155" i="1"/>
  <c r="W156" i="1"/>
  <c r="X156" i="1"/>
  <c r="W157" i="1"/>
  <c r="X157" i="1"/>
  <c r="W158" i="1"/>
  <c r="X158" i="1"/>
  <c r="X159" i="1"/>
  <c r="W167" i="1"/>
  <c r="X167" i="1"/>
  <c r="W168" i="1"/>
  <c r="X168" i="1"/>
  <c r="W169" i="1"/>
  <c r="X169" i="1"/>
  <c r="W170" i="1"/>
  <c r="X170" i="1"/>
  <c r="W172" i="1"/>
  <c r="X172" i="1"/>
  <c r="X173" i="1"/>
  <c r="W174" i="1"/>
  <c r="X174" i="1"/>
  <c r="W175" i="1"/>
  <c r="X175" i="1"/>
  <c r="W176" i="1"/>
  <c r="X176" i="1"/>
  <c r="W185" i="1"/>
  <c r="X185" i="1"/>
  <c r="W200" i="1"/>
  <c r="X200" i="1"/>
  <c r="X204" i="1"/>
  <c r="W205" i="1"/>
  <c r="X205" i="1"/>
  <c r="W206" i="1"/>
  <c r="X206" i="1"/>
  <c r="W207" i="1"/>
  <c r="X207" i="1"/>
  <c r="W208" i="1"/>
  <c r="X208" i="1"/>
  <c r="W209" i="1"/>
  <c r="X209" i="1"/>
  <c r="X210" i="1"/>
  <c r="W211" i="1"/>
  <c r="X211" i="1"/>
  <c r="W212" i="1"/>
  <c r="X212" i="1"/>
  <c r="W213" i="1"/>
  <c r="X213" i="1"/>
  <c r="W214" i="1"/>
  <c r="X214" i="1"/>
  <c r="W215" i="1"/>
  <c r="X215" i="1"/>
  <c r="X216" i="1"/>
  <c r="W217" i="1"/>
  <c r="X217" i="1"/>
  <c r="W218" i="1"/>
  <c r="X218" i="1"/>
  <c r="W219" i="1"/>
  <c r="X219" i="1"/>
  <c r="W220" i="1"/>
  <c r="X220" i="1"/>
  <c r="W221" i="1"/>
  <c r="X221" i="1"/>
  <c r="X222" i="1"/>
  <c r="W223" i="1"/>
  <c r="X223" i="1"/>
  <c r="W224" i="1"/>
  <c r="X224" i="1"/>
  <c r="W232" i="1"/>
  <c r="X232" i="1"/>
  <c r="W233" i="1"/>
  <c r="X233" i="1"/>
  <c r="W234" i="1"/>
  <c r="X234" i="1"/>
  <c r="X240" i="1"/>
  <c r="W5" i="1"/>
  <c r="X5" i="1"/>
  <c r="W241" i="1"/>
  <c r="X241" i="1"/>
  <c r="W242" i="1"/>
  <c r="X242" i="1"/>
  <c r="W243" i="1"/>
  <c r="X243" i="1"/>
  <c r="W248" i="1"/>
  <c r="X248" i="1"/>
  <c r="W256" i="1"/>
  <c r="X256" i="1"/>
  <c r="X259" i="1"/>
  <c r="W260" i="1"/>
  <c r="X260" i="1"/>
  <c r="W261" i="1"/>
  <c r="X261" i="1"/>
  <c r="W262" i="1"/>
  <c r="X262" i="1"/>
  <c r="W263" i="1"/>
  <c r="X263" i="1"/>
  <c r="W265" i="1"/>
  <c r="X265" i="1"/>
  <c r="X264" i="1"/>
  <c r="W266" i="1"/>
  <c r="X266" i="1"/>
  <c r="W269" i="1"/>
  <c r="X269" i="1"/>
  <c r="W270" i="1"/>
  <c r="X270" i="1"/>
  <c r="W275" i="1"/>
  <c r="X275" i="1"/>
  <c r="W276" i="1"/>
  <c r="X276" i="1"/>
  <c r="W277" i="1"/>
  <c r="X277" i="1"/>
  <c r="W278" i="1"/>
  <c r="X278" i="1"/>
  <c r="W282" i="1"/>
  <c r="X282" i="1"/>
  <c r="W283" i="1"/>
  <c r="X283" i="1"/>
  <c r="W284" i="1"/>
  <c r="X284" i="1"/>
  <c r="W285" i="1"/>
  <c r="X285" i="1"/>
  <c r="X286" i="1"/>
  <c r="W294" i="1"/>
  <c r="X294" i="1"/>
  <c r="W295" i="1"/>
  <c r="X295" i="1"/>
  <c r="W307" i="1"/>
  <c r="X307" i="1"/>
  <c r="W315" i="1"/>
  <c r="X315" i="1"/>
  <c r="W317" i="1"/>
  <c r="X317" i="1"/>
  <c r="W318" i="1"/>
  <c r="X318" i="1"/>
  <c r="X323" i="1"/>
  <c r="W325" i="1"/>
  <c r="X325" i="1"/>
  <c r="W327" i="1"/>
  <c r="X327" i="1"/>
  <c r="W343" i="1"/>
  <c r="X343" i="1"/>
  <c r="W353" i="1"/>
  <c r="X353" i="1"/>
  <c r="W354" i="1"/>
  <c r="X354" i="1"/>
  <c r="W355" i="1"/>
  <c r="X355" i="1"/>
  <c r="W356" i="1"/>
  <c r="X356" i="1"/>
  <c r="W357" i="1"/>
  <c r="X357" i="1"/>
  <c r="X358" i="1"/>
  <c r="W359" i="1"/>
  <c r="X359" i="1"/>
  <c r="W360" i="1"/>
  <c r="X360" i="1"/>
  <c r="W361" i="1"/>
  <c r="X361" i="1"/>
  <c r="W362" i="1"/>
  <c r="X362" i="1"/>
  <c r="W363" i="1"/>
  <c r="X363" i="1"/>
  <c r="X364" i="1"/>
  <c r="W365" i="1"/>
  <c r="X365" i="1"/>
  <c r="W366" i="1"/>
  <c r="X366" i="1"/>
  <c r="W367" i="1"/>
  <c r="X367" i="1"/>
  <c r="W368" i="1"/>
  <c r="X368" i="1"/>
  <c r="W369" i="1"/>
  <c r="X369" i="1"/>
  <c r="X370" i="1"/>
  <c r="W371" i="1"/>
  <c r="X371" i="1"/>
  <c r="W372" i="1"/>
  <c r="X372" i="1"/>
  <c r="W373" i="1"/>
  <c r="X373" i="1"/>
  <c r="W374" i="1"/>
  <c r="X374" i="1"/>
  <c r="W375" i="1"/>
  <c r="X375" i="1"/>
  <c r="X377" i="1"/>
  <c r="W378" i="1"/>
  <c r="X378" i="1"/>
  <c r="W381" i="1"/>
  <c r="X381" i="1"/>
  <c r="W382" i="1"/>
  <c r="X382" i="1"/>
  <c r="X391" i="1"/>
  <c r="W392" i="1"/>
  <c r="X392" i="1"/>
  <c r="W396" i="1"/>
  <c r="X396" i="1"/>
  <c r="W407" i="1"/>
  <c r="X407" i="1"/>
  <c r="W419" i="1"/>
  <c r="X419" i="1"/>
  <c r="W420" i="1"/>
  <c r="X420" i="1"/>
  <c r="W425" i="1"/>
  <c r="X425" i="1"/>
  <c r="X429" i="1"/>
  <c r="W430" i="1"/>
  <c r="X430" i="1"/>
  <c r="W431" i="1"/>
  <c r="X431" i="1"/>
  <c r="W437" i="1"/>
  <c r="X437" i="1"/>
  <c r="W440" i="1"/>
  <c r="X440" i="1"/>
  <c r="X441" i="1"/>
  <c r="W444" i="1"/>
  <c r="X444" i="1"/>
  <c r="W449" i="1"/>
  <c r="X449" i="1"/>
  <c r="W450" i="1"/>
  <c r="X450" i="1"/>
  <c r="W451" i="1"/>
  <c r="X451" i="1"/>
  <c r="W452" i="1"/>
  <c r="X452" i="1"/>
  <c r="X456" i="1"/>
  <c r="W458" i="1"/>
  <c r="X458" i="1"/>
  <c r="W460" i="1"/>
  <c r="X460" i="1"/>
  <c r="W461" i="1"/>
  <c r="X461" i="1"/>
  <c r="W462" i="1"/>
  <c r="X462" i="1"/>
  <c r="X463" i="1"/>
  <c r="W464" i="1"/>
  <c r="X464" i="1"/>
  <c r="W471" i="1"/>
  <c r="X471" i="1"/>
  <c r="W472" i="1"/>
  <c r="X472" i="1"/>
  <c r="W473" i="1"/>
  <c r="X473" i="1"/>
  <c r="W474" i="1"/>
  <c r="X474" i="1"/>
  <c r="X475" i="1"/>
  <c r="W476" i="1"/>
  <c r="X476" i="1"/>
  <c r="W477" i="1"/>
  <c r="X477" i="1"/>
  <c r="W515" i="1"/>
  <c r="X515" i="1"/>
  <c r="W478" i="1"/>
  <c r="X478" i="1"/>
  <c r="W481" i="1"/>
  <c r="X481" i="1"/>
  <c r="X482" i="1"/>
  <c r="W483" i="1"/>
  <c r="X483" i="1"/>
  <c r="W492" i="1"/>
  <c r="X492" i="1"/>
  <c r="W505" i="1"/>
  <c r="X505" i="1"/>
  <c r="W506" i="1"/>
  <c r="X506" i="1"/>
  <c r="W508" i="1"/>
  <c r="X508" i="1"/>
  <c r="W510" i="1"/>
  <c r="X510" i="1"/>
  <c r="X511" i="1"/>
  <c r="W512" i="1"/>
  <c r="X512" i="1"/>
  <c r="W513" i="1"/>
  <c r="X513" i="1"/>
  <c r="W514" i="1"/>
  <c r="X514" i="1"/>
  <c r="W516" i="1"/>
  <c r="X516" i="1"/>
  <c r="X518" i="1"/>
  <c r="W519" i="1"/>
  <c r="X519" i="1"/>
  <c r="W520" i="1"/>
  <c r="X520" i="1"/>
  <c r="W522" i="1"/>
  <c r="X522" i="1"/>
  <c r="W523" i="1"/>
  <c r="X523" i="1"/>
  <c r="X527" i="1"/>
  <c r="W531" i="1"/>
  <c r="X531" i="1"/>
  <c r="W532" i="1"/>
  <c r="X532" i="1"/>
  <c r="W553" i="1"/>
  <c r="X553" i="1"/>
  <c r="W558" i="1"/>
  <c r="X558" i="1"/>
  <c r="W559" i="1"/>
  <c r="X559" i="1"/>
  <c r="X560" i="1"/>
  <c r="W561" i="1"/>
  <c r="X561" i="1"/>
  <c r="W564" i="1"/>
  <c r="X564" i="1"/>
  <c r="W565" i="1"/>
  <c r="X565" i="1"/>
  <c r="X574" i="1"/>
  <c r="W576" i="1"/>
  <c r="X576" i="1"/>
  <c r="W580" i="1"/>
  <c r="X580" i="1"/>
  <c r="X582" i="1"/>
  <c r="W586" i="1"/>
  <c r="X586" i="1"/>
  <c r="X588" i="1"/>
  <c r="W589" i="1"/>
  <c r="X589" i="1"/>
  <c r="W592" i="1"/>
  <c r="X592" i="1"/>
  <c r="W590" i="1"/>
  <c r="X590" i="1"/>
  <c r="W591" i="1"/>
  <c r="X591" i="1"/>
  <c r="W593" i="1"/>
  <c r="X593" i="1"/>
  <c r="X594" i="1"/>
  <c r="W595" i="1"/>
  <c r="X595" i="1"/>
  <c r="W598" i="1"/>
  <c r="X598" i="1"/>
  <c r="W609" i="1"/>
  <c r="X609" i="1"/>
  <c r="W610" i="1"/>
  <c r="X610" i="1"/>
  <c r="W611" i="1"/>
  <c r="X611" i="1"/>
  <c r="X612" i="1"/>
  <c r="W613" i="1"/>
  <c r="X613" i="1"/>
  <c r="W614" i="1"/>
  <c r="X614" i="1"/>
  <c r="W615" i="1"/>
  <c r="X615" i="1"/>
  <c r="W616" i="1"/>
  <c r="X616" i="1"/>
  <c r="W617" i="1"/>
  <c r="X617" i="1"/>
  <c r="X618" i="1"/>
  <c r="W619" i="1"/>
  <c r="X619" i="1"/>
  <c r="W620" i="1"/>
  <c r="X620" i="1"/>
  <c r="W621" i="1"/>
  <c r="X621" i="1"/>
  <c r="W622" i="1"/>
  <c r="X622" i="1"/>
  <c r="W623" i="1"/>
  <c r="X623" i="1"/>
  <c r="X624" i="1"/>
  <c r="W625" i="1"/>
  <c r="X625" i="1"/>
  <c r="W626" i="1"/>
  <c r="X626" i="1"/>
  <c r="W627" i="1"/>
  <c r="X627" i="1"/>
  <c r="W628" i="1"/>
  <c r="X628" i="1"/>
  <c r="X630" i="1"/>
  <c r="W632" i="1"/>
  <c r="X632" i="1"/>
  <c r="W635" i="1"/>
  <c r="X635" i="1"/>
  <c r="X636" i="1"/>
  <c r="W637" i="1"/>
  <c r="X637" i="1"/>
  <c r="W638" i="1"/>
  <c r="X638" i="1"/>
  <c r="W640" i="1"/>
  <c r="X640" i="1"/>
  <c r="W641" i="1"/>
  <c r="X641" i="1"/>
  <c r="X642" i="1"/>
  <c r="W643" i="1"/>
  <c r="X643" i="1"/>
  <c r="W645" i="1"/>
  <c r="X645" i="1"/>
  <c r="W646" i="1"/>
  <c r="X646" i="1"/>
  <c r="W647" i="1"/>
  <c r="X647" i="1"/>
  <c r="W648" i="1"/>
  <c r="X648" i="1"/>
  <c r="X650" i="1"/>
  <c r="W652" i="1"/>
  <c r="X652" i="1"/>
  <c r="W654" i="1"/>
  <c r="X654" i="1"/>
  <c r="W656" i="1"/>
  <c r="X656" i="1"/>
  <c r="X659" i="1"/>
  <c r="W660" i="1"/>
  <c r="X660" i="1"/>
  <c r="W662" i="1"/>
  <c r="X662" i="1"/>
  <c r="W77" i="1"/>
  <c r="X77" i="1"/>
  <c r="X112" i="1"/>
  <c r="W675" i="1"/>
  <c r="X675" i="1"/>
  <c r="W160" i="1"/>
  <c r="X160" i="1"/>
  <c r="X161" i="1"/>
  <c r="W164" i="1"/>
  <c r="X164" i="1"/>
  <c r="W165" i="1"/>
  <c r="X165" i="1"/>
  <c r="W166" i="1"/>
  <c r="X166" i="1"/>
  <c r="W171" i="1"/>
  <c r="X171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X183" i="1"/>
  <c r="W184" i="1"/>
  <c r="X184" i="1"/>
  <c r="W186" i="1"/>
  <c r="X186" i="1"/>
  <c r="W187" i="1"/>
  <c r="X187" i="1"/>
  <c r="W189" i="1"/>
  <c r="X189" i="1"/>
  <c r="W191" i="1"/>
  <c r="X191" i="1"/>
  <c r="X193" i="1"/>
  <c r="W194" i="1"/>
  <c r="X194" i="1"/>
  <c r="W195" i="1"/>
  <c r="X195" i="1"/>
  <c r="W196" i="1"/>
  <c r="X196" i="1"/>
  <c r="W197" i="1"/>
  <c r="X197" i="1"/>
  <c r="W199" i="1"/>
  <c r="X199" i="1"/>
  <c r="X201" i="1"/>
  <c r="W202" i="1"/>
  <c r="X202" i="1"/>
  <c r="W203" i="1"/>
  <c r="X203" i="1"/>
  <c r="W225" i="1"/>
  <c r="X225" i="1"/>
  <c r="W226" i="1"/>
  <c r="X226" i="1"/>
  <c r="W227" i="1"/>
  <c r="X227" i="1"/>
  <c r="X228" i="1"/>
  <c r="W704" i="1"/>
  <c r="X704" i="1"/>
  <c r="W235" i="1"/>
  <c r="X235" i="1"/>
  <c r="W239" i="1"/>
  <c r="X239" i="1"/>
  <c r="W244" i="1"/>
  <c r="X244" i="1"/>
  <c r="W249" i="1"/>
  <c r="X249" i="1"/>
  <c r="X250" i="1"/>
  <c r="W251" i="1"/>
  <c r="X251" i="1"/>
  <c r="W252" i="1"/>
  <c r="X252" i="1"/>
  <c r="W253" i="1"/>
  <c r="X253" i="1"/>
  <c r="W254" i="1"/>
  <c r="X254" i="1"/>
  <c r="W255" i="1"/>
  <c r="X255" i="1"/>
  <c r="X257" i="1"/>
  <c r="W267" i="1"/>
  <c r="X267" i="1"/>
  <c r="W271" i="1"/>
  <c r="X271" i="1"/>
  <c r="W274" i="1"/>
  <c r="X274" i="1"/>
  <c r="W287" i="1"/>
  <c r="X287" i="1"/>
  <c r="W288" i="1"/>
  <c r="X288" i="1"/>
  <c r="W291" i="1"/>
  <c r="X291" i="1"/>
  <c r="W296" i="1"/>
  <c r="X296" i="1"/>
  <c r="W705" i="1"/>
  <c r="X705" i="1"/>
  <c r="W301" i="1"/>
  <c r="X301" i="1"/>
  <c r="W302" i="1"/>
  <c r="X302" i="1"/>
  <c r="W303" i="1"/>
  <c r="X303" i="1"/>
  <c r="W304" i="1"/>
  <c r="X304" i="1"/>
  <c r="X308" i="1"/>
  <c r="W309" i="1"/>
  <c r="X309" i="1"/>
  <c r="W310" i="1"/>
  <c r="X310" i="1"/>
  <c r="W311" i="1"/>
  <c r="X311" i="1"/>
  <c r="W313" i="1"/>
  <c r="X313" i="1"/>
  <c r="W314" i="1"/>
  <c r="X314" i="1"/>
  <c r="W706" i="1"/>
  <c r="X706" i="1"/>
  <c r="X707" i="1"/>
  <c r="W316" i="1"/>
  <c r="X316" i="1"/>
  <c r="W319" i="1"/>
  <c r="X319" i="1"/>
  <c r="W320" i="1"/>
  <c r="X320" i="1"/>
  <c r="W322" i="1"/>
  <c r="X322" i="1"/>
  <c r="W324" i="1"/>
  <c r="X324" i="1"/>
  <c r="W331" i="1"/>
  <c r="X331" i="1"/>
  <c r="W333" i="1"/>
  <c r="X333" i="1"/>
  <c r="X335" i="1"/>
  <c r="W337" i="1"/>
  <c r="X337" i="1"/>
  <c r="W342" i="1"/>
  <c r="X342" i="1"/>
  <c r="W344" i="1"/>
  <c r="X344" i="1"/>
  <c r="W347" i="1"/>
  <c r="X347" i="1"/>
  <c r="X349" i="1"/>
  <c r="W350" i="1"/>
  <c r="X350" i="1"/>
  <c r="W379" i="1"/>
  <c r="X379" i="1"/>
  <c r="X710" i="1"/>
  <c r="W397" i="1"/>
  <c r="X397" i="1"/>
  <c r="W398" i="1"/>
  <c r="X398" i="1"/>
  <c r="W399" i="1"/>
  <c r="X399" i="1"/>
  <c r="W400" i="1"/>
  <c r="X400" i="1"/>
  <c r="W404" i="1"/>
  <c r="X404" i="1"/>
  <c r="X408" i="1"/>
  <c r="W409" i="1"/>
  <c r="X409" i="1"/>
  <c r="W410" i="1"/>
  <c r="X410" i="1"/>
  <c r="W411" i="1"/>
  <c r="X411" i="1"/>
  <c r="W412" i="1"/>
  <c r="X412" i="1"/>
  <c r="W413" i="1"/>
  <c r="X413" i="1"/>
  <c r="X414" i="1"/>
  <c r="W415" i="1"/>
  <c r="X415" i="1"/>
  <c r="X416" i="1"/>
  <c r="W417" i="1"/>
  <c r="X417" i="1"/>
  <c r="W418" i="1"/>
  <c r="X418" i="1"/>
  <c r="W421" i="1"/>
  <c r="X421" i="1"/>
  <c r="X422" i="1"/>
  <c r="W423" i="1"/>
  <c r="X423" i="1"/>
  <c r="W424" i="1"/>
  <c r="X424" i="1"/>
  <c r="W426" i="1"/>
  <c r="X426" i="1"/>
  <c r="W427" i="1"/>
  <c r="X427" i="1"/>
  <c r="W432" i="1"/>
  <c r="X432" i="1"/>
  <c r="W434" i="1"/>
  <c r="X434" i="1"/>
  <c r="X435" i="1"/>
  <c r="W436" i="1"/>
  <c r="X436" i="1"/>
  <c r="W442" i="1"/>
  <c r="X442" i="1"/>
  <c r="W443" i="1"/>
  <c r="X443" i="1"/>
  <c r="W484" i="1"/>
  <c r="X484" i="1"/>
  <c r="W485" i="1"/>
  <c r="X485" i="1"/>
  <c r="W486" i="1"/>
  <c r="X486" i="1"/>
  <c r="W487" i="1"/>
  <c r="X487" i="1"/>
  <c r="X488" i="1"/>
  <c r="W489" i="1"/>
  <c r="X489" i="1"/>
  <c r="W491" i="1"/>
  <c r="X491" i="1"/>
  <c r="W493" i="1"/>
  <c r="X493" i="1"/>
  <c r="W496" i="1"/>
  <c r="X496" i="1"/>
  <c r="X497" i="1"/>
  <c r="W498" i="1"/>
  <c r="X498" i="1"/>
  <c r="W499" i="1"/>
  <c r="X499" i="1"/>
  <c r="W500" i="1"/>
  <c r="X500" i="1"/>
  <c r="W501" i="1"/>
  <c r="X501" i="1"/>
  <c r="X502" i="1"/>
  <c r="W575" i="1"/>
  <c r="X575" i="1"/>
  <c r="W579" i="1"/>
  <c r="X579" i="1"/>
  <c r="W581" i="1"/>
  <c r="X581" i="1"/>
  <c r="W584" i="1"/>
  <c r="X584" i="1"/>
  <c r="W653" i="1"/>
  <c r="X653" i="1"/>
  <c r="W658" i="1"/>
  <c r="X658" i="1"/>
  <c r="W661" i="1"/>
  <c r="X661" i="1"/>
  <c r="W665" i="1"/>
  <c r="X665" i="1"/>
  <c r="W666" i="1"/>
  <c r="X666" i="1"/>
  <c r="W667" i="1"/>
  <c r="X667" i="1"/>
  <c r="X668" i="1"/>
  <c r="W669" i="1"/>
  <c r="X669" i="1"/>
  <c r="W670" i="1"/>
  <c r="X670" i="1"/>
  <c r="W671" i="1"/>
  <c r="X671" i="1"/>
  <c r="W672" i="1"/>
  <c r="X672" i="1"/>
  <c r="W673" i="1"/>
  <c r="X673" i="1"/>
  <c r="W153" i="1"/>
  <c r="X153" i="1"/>
  <c r="X711" i="1"/>
  <c r="W712" i="1"/>
  <c r="X712" i="1"/>
  <c r="W713" i="1"/>
  <c r="X713" i="1"/>
  <c r="W682" i="1"/>
  <c r="X682" i="1"/>
  <c r="W714" i="1"/>
  <c r="X714" i="1"/>
  <c r="W715" i="1"/>
  <c r="X715" i="1"/>
  <c r="X716" i="1"/>
  <c r="W639" i="1"/>
  <c r="X639" i="1"/>
  <c r="W717" i="1"/>
  <c r="X717" i="1"/>
  <c r="W718" i="1"/>
  <c r="X718" i="1"/>
  <c r="W719" i="1"/>
  <c r="X719" i="1"/>
  <c r="W720" i="1"/>
  <c r="X720" i="1"/>
  <c r="W721" i="1"/>
  <c r="X721" i="1"/>
  <c r="X722" i="1"/>
  <c r="W723" i="1"/>
  <c r="X723" i="1"/>
  <c r="W724" i="1"/>
  <c r="X724" i="1"/>
  <c r="W725" i="1"/>
  <c r="X725" i="1"/>
  <c r="W726" i="1"/>
  <c r="X726" i="1"/>
  <c r="W727" i="1"/>
  <c r="X727" i="1"/>
  <c r="X728" i="1"/>
  <c r="W729" i="1"/>
  <c r="X729" i="1"/>
  <c r="W730" i="1"/>
  <c r="X730" i="1"/>
  <c r="W731" i="1"/>
  <c r="X731" i="1"/>
  <c r="W732" i="1"/>
  <c r="X732" i="1"/>
  <c r="W733" i="1"/>
  <c r="X733" i="1"/>
  <c r="X734" i="1"/>
  <c r="W651" i="1"/>
  <c r="X651" i="1"/>
  <c r="W674" i="1"/>
  <c r="X674" i="1"/>
  <c r="W552" i="1"/>
  <c r="X552" i="1"/>
  <c r="W735" i="1"/>
  <c r="X735" i="1"/>
  <c r="X8" i="1"/>
  <c r="W31" i="1"/>
  <c r="X31" i="1"/>
  <c r="W37" i="1"/>
  <c r="X37" i="1"/>
  <c r="X152" i="1"/>
  <c r="W741" i="1"/>
  <c r="X741" i="1"/>
  <c r="W742" i="1"/>
  <c r="X742" i="1"/>
  <c r="X747" i="1"/>
  <c r="W748" i="1"/>
  <c r="X748" i="1"/>
  <c r="W749" i="1"/>
  <c r="X749" i="1"/>
  <c r="W750" i="1"/>
  <c r="X750" i="1"/>
  <c r="W751" i="1"/>
  <c r="X751" i="1"/>
  <c r="W752" i="1"/>
  <c r="X752" i="1"/>
  <c r="X753" i="1"/>
  <c r="W562" i="1"/>
  <c r="X562" i="1"/>
  <c r="W521" i="1"/>
  <c r="X521" i="1"/>
  <c r="W754" i="1"/>
  <c r="X754" i="1"/>
  <c r="W755" i="1"/>
  <c r="X755" i="1"/>
  <c r="X280" i="1"/>
  <c r="W281" i="1"/>
  <c r="X281" i="1"/>
  <c r="W279" i="1"/>
  <c r="X279" i="1"/>
  <c r="W756" i="1"/>
  <c r="X756" i="1"/>
  <c r="W757" i="1"/>
  <c r="X757" i="1"/>
  <c r="W545" i="1"/>
  <c r="X545" i="1"/>
  <c r="W758" i="1"/>
  <c r="X758" i="1"/>
  <c r="X759" i="1"/>
  <c r="W760" i="1"/>
  <c r="X760" i="1"/>
  <c r="W761" i="1"/>
  <c r="X761" i="1"/>
  <c r="W762" i="1"/>
  <c r="X762" i="1"/>
  <c r="W763" i="1"/>
  <c r="X763" i="1"/>
  <c r="W764" i="1"/>
  <c r="X764" i="1"/>
  <c r="X765" i="1"/>
  <c r="W766" i="1"/>
  <c r="X766" i="1"/>
  <c r="W767" i="1"/>
  <c r="X767" i="1"/>
  <c r="W768" i="1"/>
  <c r="X768" i="1"/>
  <c r="W769" i="1"/>
  <c r="X769" i="1"/>
  <c r="W770" i="1"/>
  <c r="X770" i="1"/>
  <c r="X771" i="1"/>
  <c r="W772" i="1"/>
  <c r="X772" i="1"/>
  <c r="W773" i="1"/>
  <c r="X773" i="1"/>
  <c r="W774" i="1"/>
  <c r="X774" i="1"/>
  <c r="W775" i="1"/>
  <c r="X775" i="1"/>
  <c r="W776" i="1"/>
  <c r="X776" i="1"/>
  <c r="X777" i="1"/>
  <c r="W778" i="1"/>
  <c r="X778" i="1"/>
  <c r="W779" i="1"/>
  <c r="X779" i="1"/>
  <c r="W780" i="1"/>
  <c r="X780" i="1"/>
  <c r="W781" i="1"/>
  <c r="X781" i="1"/>
  <c r="W782" i="1"/>
  <c r="X782" i="1"/>
  <c r="X783" i="1"/>
  <c r="W784" i="1"/>
  <c r="X784" i="1"/>
  <c r="W785" i="1"/>
  <c r="X785" i="1"/>
  <c r="W786" i="1"/>
  <c r="X786" i="1"/>
  <c r="W787" i="1"/>
  <c r="X787" i="1"/>
  <c r="W788" i="1"/>
  <c r="X788" i="1"/>
  <c r="X789" i="1"/>
  <c r="W790" i="1"/>
  <c r="X790" i="1"/>
  <c r="W791" i="1"/>
  <c r="X791" i="1"/>
  <c r="W792" i="1"/>
  <c r="X792" i="1"/>
  <c r="W793" i="1"/>
  <c r="X793" i="1"/>
  <c r="W794" i="1"/>
  <c r="X794" i="1"/>
  <c r="X795" i="1"/>
  <c r="W796" i="1"/>
  <c r="X796" i="1"/>
  <c r="W797" i="1"/>
  <c r="X797" i="1"/>
  <c r="W798" i="1"/>
  <c r="X798" i="1"/>
  <c r="W799" i="1"/>
  <c r="X799" i="1"/>
  <c r="W800" i="1"/>
  <c r="X800" i="1"/>
  <c r="X801" i="1"/>
  <c r="W802" i="1"/>
  <c r="X802" i="1"/>
  <c r="W803" i="1"/>
  <c r="X803" i="1"/>
  <c r="W804" i="1"/>
  <c r="X804" i="1"/>
  <c r="W805" i="1"/>
  <c r="X805" i="1"/>
  <c r="W806" i="1"/>
  <c r="X806" i="1"/>
  <c r="X807" i="1"/>
  <c r="W808" i="1"/>
  <c r="X808" i="1"/>
  <c r="W809" i="1"/>
  <c r="X809" i="1"/>
  <c r="W810" i="1"/>
  <c r="X810" i="1"/>
  <c r="W811" i="1"/>
  <c r="X811" i="1"/>
  <c r="W812" i="1"/>
  <c r="X812" i="1"/>
  <c r="X813" i="1"/>
  <c r="W814" i="1"/>
  <c r="X814" i="1"/>
  <c r="W815" i="1"/>
  <c r="X815" i="1"/>
  <c r="W816" i="1"/>
  <c r="W817" i="1"/>
  <c r="X817" i="1"/>
  <c r="W345" i="1"/>
  <c r="X345" i="1"/>
  <c r="W338" i="1"/>
  <c r="X338" i="1"/>
  <c r="W631" i="1"/>
  <c r="X631" i="1"/>
  <c r="W633" i="1"/>
  <c r="X633" i="1"/>
  <c r="W634" i="1"/>
  <c r="X634" i="1"/>
  <c r="W102" i="1"/>
  <c r="X102" i="1"/>
  <c r="W40" i="1"/>
  <c r="X40" i="1"/>
  <c r="W119" i="1"/>
  <c r="X119" i="1"/>
  <c r="X299" i="1"/>
  <c r="W290" i="1"/>
  <c r="X290" i="1"/>
  <c r="W339" i="1"/>
  <c r="X339" i="1"/>
  <c r="X346" i="1"/>
  <c r="W326" i="1"/>
  <c r="X326" i="1"/>
  <c r="W393" i="1"/>
  <c r="X393" i="1"/>
  <c r="X332" i="1"/>
  <c r="W676" i="1"/>
  <c r="X676" i="1"/>
  <c r="X677" i="1"/>
  <c r="W678" i="1"/>
  <c r="X678" i="1"/>
  <c r="W679" i="1"/>
  <c r="X679" i="1"/>
  <c r="W438" i="1"/>
  <c r="X438" i="1"/>
  <c r="W680" i="1"/>
  <c r="X680" i="1"/>
  <c r="W681" i="1"/>
  <c r="X681" i="1"/>
  <c r="X546" i="1"/>
  <c r="W547" i="1"/>
  <c r="X547" i="1"/>
  <c r="W533" i="1"/>
  <c r="X533" i="1"/>
  <c r="X534" i="1"/>
  <c r="W535" i="1"/>
  <c r="X535" i="1"/>
  <c r="W538" i="1"/>
  <c r="X538" i="1"/>
  <c r="W541" i="1"/>
  <c r="X541" i="1"/>
  <c r="W585" i="1"/>
  <c r="X585" i="1"/>
  <c r="W587" i="1"/>
  <c r="X587" i="1"/>
  <c r="W629" i="1"/>
  <c r="X629" i="1"/>
  <c r="W27" i="1"/>
  <c r="X27" i="1"/>
  <c r="W14" i="1"/>
  <c r="X14" i="1"/>
  <c r="W6" i="1"/>
  <c r="X6" i="1"/>
  <c r="X24" i="1"/>
  <c r="W25" i="1"/>
  <c r="X25" i="1"/>
  <c r="W26" i="1"/>
  <c r="X26" i="1"/>
  <c r="W17" i="1"/>
  <c r="X17" i="1"/>
  <c r="W19" i="1"/>
  <c r="X19" i="1"/>
  <c r="X18" i="1"/>
  <c r="X36" i="1"/>
  <c r="W149" i="1"/>
  <c r="X149" i="1"/>
  <c r="W479" i="1"/>
  <c r="X479" i="1"/>
  <c r="D304" i="1"/>
  <c r="D303" i="1"/>
  <c r="D302" i="1"/>
  <c r="N564" i="1"/>
  <c r="T564" i="1"/>
  <c r="V140" i="1"/>
  <c r="T140" i="1"/>
  <c r="N140" i="1"/>
  <c r="H140" i="1"/>
  <c r="D4" i="1"/>
  <c r="D3" i="1"/>
  <c r="N630" i="1"/>
  <c r="N420" i="1"/>
  <c r="D59" i="1"/>
  <c r="N32" i="1"/>
  <c r="T32" i="1"/>
  <c r="D32" i="1"/>
  <c r="N20" i="1"/>
  <c r="T20" i="1"/>
  <c r="D20" i="1"/>
  <c r="N23" i="1"/>
  <c r="T23" i="1"/>
  <c r="D23" i="1"/>
  <c r="N35" i="1"/>
  <c r="T35" i="1"/>
  <c r="D35" i="1"/>
  <c r="N317" i="1"/>
  <c r="T317" i="1"/>
  <c r="N552" i="1"/>
  <c r="N474" i="1"/>
  <c r="T474" i="1"/>
  <c r="V474" i="1"/>
  <c r="T30" i="1"/>
  <c r="T29" i="1"/>
  <c r="V39" i="1"/>
  <c r="T34" i="1"/>
  <c r="T39" i="1"/>
  <c r="T41" i="1"/>
  <c r="T42" i="1"/>
  <c r="T43" i="1"/>
  <c r="T55" i="1"/>
  <c r="T61" i="1"/>
  <c r="D449" i="1"/>
  <c r="H522" i="1"/>
  <c r="U522" i="1" s="1"/>
  <c r="D420" i="1"/>
  <c r="D552" i="1"/>
  <c r="D522" i="1"/>
  <c r="N456" i="1"/>
  <c r="T456" i="1"/>
  <c r="V456" i="1"/>
  <c r="N464" i="1"/>
  <c r="T464" i="1"/>
  <c r="V464" i="1"/>
  <c r="D464" i="1"/>
  <c r="N593" i="1"/>
  <c r="D76" i="1"/>
  <c r="D75" i="1"/>
  <c r="D74" i="1"/>
  <c r="D73" i="1"/>
  <c r="D72" i="1"/>
  <c r="D71" i="1"/>
  <c r="D70" i="1"/>
  <c r="D69" i="1"/>
  <c r="D66" i="1"/>
  <c r="D67" i="1"/>
  <c r="D64" i="1"/>
  <c r="D65" i="1"/>
  <c r="D60" i="1"/>
  <c r="D58" i="1"/>
  <c r="D57" i="1"/>
  <c r="D56" i="1"/>
  <c r="D54" i="1"/>
  <c r="D50" i="1"/>
  <c r="D52" i="1"/>
  <c r="T210" i="1"/>
  <c r="V210" i="1"/>
  <c r="H210" i="1"/>
  <c r="D210" i="1"/>
  <c r="T208" i="1"/>
  <c r="H208" i="1"/>
  <c r="D208" i="1"/>
  <c r="V176" i="1"/>
  <c r="T176" i="1"/>
  <c r="N176" i="1"/>
  <c r="H176" i="1"/>
  <c r="D176" i="1"/>
  <c r="N175" i="1"/>
  <c r="T175" i="1"/>
  <c r="H175" i="1"/>
  <c r="D175" i="1"/>
  <c r="D456" i="1"/>
  <c r="D593" i="1"/>
  <c r="D630" i="1"/>
  <c r="D620" i="1"/>
  <c r="D476" i="1"/>
  <c r="D477" i="1"/>
  <c r="D478" i="1"/>
  <c r="D564" i="1"/>
  <c r="D475" i="1"/>
  <c r="D474" i="1"/>
  <c r="N431" i="1"/>
  <c r="N430" i="1"/>
  <c r="D431" i="1"/>
  <c r="D430" i="1"/>
  <c r="N30" i="1"/>
  <c r="N29" i="1"/>
  <c r="D30" i="1"/>
  <c r="D29" i="1"/>
  <c r="V357" i="1"/>
  <c r="T357" i="1"/>
  <c r="N357" i="1"/>
  <c r="T356" i="1"/>
  <c r="N356" i="1"/>
  <c r="D357" i="1"/>
  <c r="D356" i="1"/>
  <c r="N112" i="1"/>
  <c r="D112" i="1"/>
  <c r="V409" i="1"/>
  <c r="T409" i="1"/>
  <c r="H409" i="1"/>
  <c r="N409" i="1"/>
  <c r="D409" i="1"/>
  <c r="H424" i="1"/>
  <c r="T424" i="1"/>
  <c r="N424" i="1"/>
  <c r="D424" i="1"/>
  <c r="V423" i="1"/>
  <c r="T423" i="1"/>
  <c r="H423" i="1"/>
  <c r="N423" i="1"/>
  <c r="D423" i="1"/>
  <c r="T295" i="1"/>
  <c r="T294" i="1"/>
  <c r="V295" i="1"/>
  <c r="N294" i="1"/>
  <c r="V412" i="1"/>
  <c r="H412" i="1"/>
  <c r="T412" i="1"/>
  <c r="N412" i="1"/>
  <c r="D412" i="1"/>
  <c r="V417" i="1"/>
  <c r="H417" i="1"/>
  <c r="T417" i="1"/>
  <c r="N417" i="1"/>
  <c r="D417" i="1"/>
  <c r="V413" i="1"/>
  <c r="H413" i="1"/>
  <c r="T413" i="1"/>
  <c r="N413" i="1"/>
  <c r="D413" i="1"/>
  <c r="H416" i="1"/>
  <c r="T416" i="1"/>
  <c r="H414" i="1"/>
  <c r="T414" i="1"/>
  <c r="T415" i="1"/>
  <c r="H415" i="1"/>
  <c r="V414" i="1"/>
  <c r="V415" i="1"/>
  <c r="V416" i="1"/>
  <c r="V418" i="1"/>
  <c r="N414" i="1"/>
  <c r="D414" i="1"/>
  <c r="T372" i="1"/>
  <c r="V373" i="1"/>
  <c r="T373" i="1"/>
  <c r="N373" i="1"/>
  <c r="D373" i="1"/>
  <c r="V372" i="1"/>
  <c r="N372" i="1"/>
  <c r="D372" i="1"/>
  <c r="X2" i="1"/>
  <c r="J816" i="1"/>
  <c r="X816" i="1" s="1"/>
  <c r="X151" i="1"/>
  <c r="X306" i="1"/>
  <c r="X305" i="1"/>
  <c r="X351" i="1"/>
  <c r="X577" i="1"/>
  <c r="X578" i="1"/>
  <c r="X80" i="1"/>
  <c r="X16" i="1"/>
  <c r="X455" i="1"/>
  <c r="X457" i="1"/>
  <c r="X238" i="1"/>
  <c r="X247" i="1"/>
  <c r="X649" i="1"/>
  <c r="X428" i="1"/>
  <c r="X292" i="1"/>
  <c r="X293" i="1"/>
  <c r="X298" i="1"/>
  <c r="X300" i="1"/>
  <c r="X321" i="1"/>
  <c r="X524" i="1"/>
  <c r="X525" i="1"/>
  <c r="X526" i="1"/>
  <c r="X740" i="1"/>
  <c r="X702" i="1"/>
  <c r="X113" i="1"/>
  <c r="X114" i="1"/>
  <c r="X115" i="1"/>
  <c r="X116" i="1"/>
  <c r="X117" i="1"/>
  <c r="X118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383" i="1"/>
  <c r="X141" i="1"/>
  <c r="X142" i="1"/>
  <c r="X384" i="1"/>
  <c r="X143" i="1"/>
  <c r="X144" i="1"/>
  <c r="X145" i="1"/>
  <c r="X146" i="1"/>
  <c r="X147" i="1"/>
  <c r="X148" i="1"/>
  <c r="X385" i="1"/>
  <c r="X386" i="1"/>
  <c r="X387" i="1"/>
  <c r="X388" i="1"/>
  <c r="X389" i="1"/>
  <c r="X390" i="1"/>
  <c r="X10" i="1"/>
  <c r="X11" i="1"/>
  <c r="X13" i="1"/>
  <c r="X528" i="1"/>
  <c r="X536" i="1"/>
  <c r="X480" i="1"/>
  <c r="X401" i="1"/>
  <c r="X402" i="1"/>
  <c r="X403" i="1"/>
  <c r="X406" i="1"/>
  <c r="X548" i="1"/>
  <c r="X570" i="1"/>
  <c r="X537" i="1"/>
  <c r="X540" i="1"/>
  <c r="X542" i="1"/>
  <c r="X569" i="1"/>
  <c r="X571" i="1"/>
  <c r="X549" i="1"/>
  <c r="X544" i="1"/>
  <c r="X691" i="1"/>
  <c r="X700" i="1"/>
  <c r="X701" i="1"/>
  <c r="X699" i="1"/>
  <c r="X738" i="1"/>
  <c r="X739" i="1"/>
  <c r="X703" i="1"/>
  <c r="X744" i="1"/>
  <c r="X736" i="1"/>
  <c r="X737" i="1"/>
  <c r="X743" i="1"/>
  <c r="X693" i="1"/>
  <c r="X694" i="1"/>
  <c r="X695" i="1"/>
  <c r="X696" i="1"/>
  <c r="X697" i="1"/>
  <c r="X821" i="1"/>
  <c r="X820" i="1"/>
  <c r="X746" i="1"/>
  <c r="X745" i="1"/>
  <c r="X692" i="1"/>
  <c r="X495" i="1"/>
  <c r="X494" i="1"/>
  <c r="X664" i="1"/>
  <c r="X688" i="1"/>
  <c r="X690" i="1"/>
  <c r="X689" i="1"/>
  <c r="X687" i="1"/>
  <c r="X686" i="1"/>
  <c r="X330" i="1"/>
  <c r="X329" i="1"/>
  <c r="X297" i="1"/>
  <c r="X453" i="1"/>
  <c r="X454" i="1"/>
  <c r="X555" i="1"/>
  <c r="X556" i="1"/>
  <c r="X557" i="1"/>
  <c r="X554" i="1"/>
  <c r="X567" i="1"/>
  <c r="X568" i="1"/>
  <c r="X550" i="1"/>
  <c r="X551" i="1"/>
  <c r="X683" i="1"/>
  <c r="X684" i="1"/>
  <c r="X685" i="1"/>
  <c r="X573" i="1"/>
  <c r="X566" i="1"/>
  <c r="X517" i="1"/>
  <c r="X509" i="1"/>
  <c r="X394" i="1"/>
  <c r="X39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W306" i="1"/>
  <c r="W305" i="1"/>
  <c r="W351" i="1"/>
  <c r="W577" i="1"/>
  <c r="W578" i="1"/>
  <c r="W16" i="1"/>
  <c r="W455" i="1"/>
  <c r="W457" i="1"/>
  <c r="W247" i="1"/>
  <c r="W649" i="1"/>
  <c r="W428" i="1"/>
  <c r="W292" i="1"/>
  <c r="W298" i="1"/>
  <c r="W300" i="1"/>
  <c r="W321" i="1"/>
  <c r="W524" i="1"/>
  <c r="W525" i="1"/>
  <c r="W526" i="1"/>
  <c r="W740" i="1"/>
  <c r="W702" i="1"/>
  <c r="W113" i="1"/>
  <c r="W115" i="1"/>
  <c r="W116" i="1"/>
  <c r="W117" i="1"/>
  <c r="W118" i="1"/>
  <c r="W121" i="1"/>
  <c r="W122" i="1"/>
  <c r="W123" i="1"/>
  <c r="W124" i="1"/>
  <c r="W125" i="1"/>
  <c r="W127" i="1"/>
  <c r="W128" i="1"/>
  <c r="W129" i="1"/>
  <c r="W130" i="1"/>
  <c r="W131" i="1"/>
  <c r="W133" i="1"/>
  <c r="W134" i="1"/>
  <c r="W135" i="1"/>
  <c r="W136" i="1"/>
  <c r="W137" i="1"/>
  <c r="W383" i="1"/>
  <c r="W141" i="1"/>
  <c r="W142" i="1"/>
  <c r="W384" i="1"/>
  <c r="W143" i="1"/>
  <c r="W145" i="1"/>
  <c r="W146" i="1"/>
  <c r="W147" i="1"/>
  <c r="W148" i="1"/>
  <c r="W385" i="1"/>
  <c r="W387" i="1"/>
  <c r="W388" i="1"/>
  <c r="W389" i="1"/>
  <c r="W390" i="1"/>
  <c r="W10" i="1"/>
  <c r="W13" i="1"/>
  <c r="W528" i="1"/>
  <c r="W536" i="1"/>
  <c r="W401" i="1"/>
  <c r="W402" i="1"/>
  <c r="W403" i="1"/>
  <c r="W548" i="1"/>
  <c r="W570" i="1"/>
  <c r="W537" i="1"/>
  <c r="W540" i="1"/>
  <c r="W542" i="1"/>
  <c r="W571" i="1"/>
  <c r="W549" i="1"/>
  <c r="W544" i="1"/>
  <c r="W691" i="1"/>
  <c r="W700" i="1"/>
  <c r="W701" i="1"/>
  <c r="W699" i="1"/>
  <c r="W738" i="1"/>
  <c r="W739" i="1"/>
  <c r="W744" i="1"/>
  <c r="W736" i="1"/>
  <c r="W737" i="1"/>
  <c r="W743" i="1"/>
  <c r="W693" i="1"/>
  <c r="W695" i="1"/>
  <c r="W696" i="1"/>
  <c r="W697" i="1"/>
  <c r="W821" i="1"/>
  <c r="W820" i="1"/>
  <c r="W745" i="1"/>
  <c r="W692" i="1"/>
  <c r="W495" i="1"/>
  <c r="W494" i="1"/>
  <c r="W664" i="1"/>
  <c r="W690" i="1"/>
  <c r="W689" i="1"/>
  <c r="W687" i="1"/>
  <c r="W686" i="1"/>
  <c r="W329" i="1"/>
  <c r="W297" i="1"/>
  <c r="W453" i="1"/>
  <c r="W555" i="1"/>
  <c r="W556" i="1"/>
  <c r="W557" i="1"/>
  <c r="W554" i="1"/>
  <c r="W567" i="1"/>
  <c r="W550" i="1"/>
  <c r="W551" i="1"/>
  <c r="W683" i="1"/>
  <c r="W684" i="1"/>
  <c r="W685" i="1"/>
  <c r="W566" i="1"/>
  <c r="W517" i="1"/>
  <c r="W509" i="1"/>
  <c r="W394" i="1"/>
  <c r="W395" i="1"/>
  <c r="W827" i="1"/>
  <c r="W828" i="1"/>
  <c r="W829" i="1"/>
  <c r="W830" i="1"/>
  <c r="W831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V560" i="1"/>
  <c r="T560" i="1"/>
  <c r="N560" i="1"/>
  <c r="H560" i="1"/>
  <c r="D560" i="1"/>
  <c r="V561" i="1"/>
  <c r="T561" i="1"/>
  <c r="N561" i="1"/>
  <c r="H561" i="1"/>
  <c r="D561" i="1"/>
  <c r="V619" i="1"/>
  <c r="T619" i="1"/>
  <c r="N619" i="1"/>
  <c r="H619" i="1"/>
  <c r="D619" i="1"/>
  <c r="V618" i="1"/>
  <c r="T618" i="1"/>
  <c r="N618" i="1"/>
  <c r="H618" i="1"/>
  <c r="D618" i="1"/>
  <c r="V617" i="1"/>
  <c r="T617" i="1"/>
  <c r="H617" i="1"/>
  <c r="N617" i="1"/>
  <c r="D617" i="1"/>
  <c r="V616" i="1"/>
  <c r="T616" i="1"/>
  <c r="N616" i="1"/>
  <c r="H616" i="1"/>
  <c r="D616" i="1"/>
  <c r="V628" i="1"/>
  <c r="T628" i="1"/>
  <c r="N628" i="1"/>
  <c r="H628" i="1"/>
  <c r="D628" i="1"/>
  <c r="V627" i="1"/>
  <c r="T627" i="1"/>
  <c r="N627" i="1"/>
  <c r="H627" i="1"/>
  <c r="D627" i="1"/>
  <c r="H614" i="1"/>
  <c r="D614" i="1"/>
  <c r="V624" i="1"/>
  <c r="T624" i="1"/>
  <c r="N624" i="1"/>
  <c r="H624" i="1"/>
  <c r="D624" i="1"/>
  <c r="V622" i="1"/>
  <c r="T622" i="1"/>
  <c r="N622" i="1"/>
  <c r="H622" i="1"/>
  <c r="D622" i="1"/>
  <c r="D623" i="1"/>
  <c r="H623" i="1"/>
  <c r="N623" i="1"/>
  <c r="T623" i="1"/>
  <c r="V623" i="1"/>
  <c r="D523" i="1"/>
  <c r="D527" i="1"/>
  <c r="D520" i="1"/>
  <c r="D521" i="1"/>
  <c r="D532" i="1"/>
  <c r="D754" i="1"/>
  <c r="D755" i="1"/>
  <c r="D280" i="1"/>
  <c r="D281" i="1"/>
  <c r="D279" i="1"/>
  <c r="D756" i="1"/>
  <c r="D757" i="1"/>
  <c r="D545" i="1"/>
  <c r="D758" i="1"/>
  <c r="D759" i="1"/>
  <c r="D760" i="1"/>
  <c r="D747" i="1"/>
  <c r="D748" i="1"/>
  <c r="D473" i="1"/>
  <c r="D749" i="1"/>
  <c r="D444" i="1"/>
  <c r="D483" i="1"/>
  <c r="D462" i="1"/>
  <c r="D750" i="1"/>
  <c r="D751" i="1"/>
  <c r="D752" i="1"/>
  <c r="D753" i="1"/>
  <c r="D742" i="1"/>
  <c r="D7" i="1"/>
  <c r="D8" i="1"/>
  <c r="D12" i="1"/>
  <c r="D22" i="1"/>
  <c r="D31" i="1"/>
  <c r="D33" i="1"/>
  <c r="D37" i="1"/>
  <c r="D38" i="1"/>
  <c r="D741" i="1"/>
  <c r="D735" i="1"/>
  <c r="D519" i="1"/>
  <c r="D651" i="1"/>
  <c r="D674" i="1"/>
  <c r="D732" i="1"/>
  <c r="D733" i="1"/>
  <c r="D734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19" i="1"/>
  <c r="D718" i="1"/>
  <c r="D717" i="1"/>
  <c r="D2" i="1"/>
  <c r="D9" i="1"/>
  <c r="D15" i="1"/>
  <c r="D21" i="1"/>
  <c r="D28" i="1"/>
  <c r="D34" i="1"/>
  <c r="D39" i="1"/>
  <c r="D172" i="1"/>
  <c r="D185" i="1"/>
  <c r="D200" i="1"/>
  <c r="D204" i="1"/>
  <c r="D213" i="1"/>
  <c r="D224" i="1"/>
  <c r="D232" i="1"/>
  <c r="D248" i="1"/>
  <c r="D256" i="1"/>
  <c r="D259" i="1"/>
  <c r="D266" i="1"/>
  <c r="D269" i="1"/>
  <c r="D270" i="1"/>
  <c r="D278" i="1"/>
  <c r="D282" i="1"/>
  <c r="D283" i="1"/>
  <c r="D284" i="1"/>
  <c r="D285" i="1"/>
  <c r="D307" i="1"/>
  <c r="D325" i="1"/>
  <c r="D327" i="1"/>
  <c r="D343" i="1"/>
  <c r="D353" i="1"/>
  <c r="D358" i="1"/>
  <c r="D396" i="1"/>
  <c r="D407" i="1"/>
  <c r="D419" i="1"/>
  <c r="D429" i="1"/>
  <c r="D437" i="1"/>
  <c r="D450" i="1"/>
  <c r="D461" i="1"/>
  <c r="D472" i="1"/>
  <c r="D481" i="1"/>
  <c r="D492" i="1"/>
  <c r="D505" i="1"/>
  <c r="D506" i="1"/>
  <c r="D508" i="1"/>
  <c r="D510" i="1"/>
  <c r="D511" i="1"/>
  <c r="D512" i="1"/>
  <c r="D513" i="1"/>
  <c r="D514" i="1"/>
  <c r="D516" i="1"/>
  <c r="D518" i="1"/>
  <c r="D558" i="1"/>
  <c r="D559" i="1"/>
  <c r="D565" i="1"/>
  <c r="D574" i="1"/>
  <c r="D580" i="1"/>
  <c r="D588" i="1"/>
  <c r="D589" i="1"/>
  <c r="D590" i="1"/>
  <c r="D591" i="1"/>
  <c r="D594" i="1"/>
  <c r="D595" i="1"/>
  <c r="D609" i="1"/>
  <c r="D611" i="1"/>
  <c r="D621" i="1"/>
  <c r="D632" i="1"/>
  <c r="D635" i="1"/>
  <c r="D637" i="1"/>
  <c r="D638" i="1"/>
  <c r="D640" i="1"/>
  <c r="D641" i="1"/>
  <c r="D642" i="1"/>
  <c r="D643" i="1"/>
  <c r="D645" i="1"/>
  <c r="D647" i="1"/>
  <c r="D646" i="1"/>
  <c r="D648" i="1"/>
  <c r="D650" i="1"/>
  <c r="D656" i="1"/>
  <c r="D660" i="1"/>
  <c r="D659" i="1"/>
  <c r="D159" i="1"/>
  <c r="D160" i="1"/>
  <c r="D161" i="1"/>
  <c r="D164" i="1"/>
  <c r="D165" i="1"/>
  <c r="D166" i="1"/>
  <c r="D167" i="1"/>
  <c r="D168" i="1"/>
  <c r="D169" i="1"/>
  <c r="D171" i="1"/>
  <c r="D173" i="1"/>
  <c r="D174" i="1"/>
  <c r="D177" i="1"/>
  <c r="D178" i="1"/>
  <c r="D179" i="1"/>
  <c r="D180" i="1"/>
  <c r="D181" i="1"/>
  <c r="D182" i="1"/>
  <c r="D183" i="1"/>
  <c r="D184" i="1"/>
  <c r="D186" i="1"/>
  <c r="D187" i="1"/>
  <c r="D189" i="1"/>
  <c r="D191" i="1"/>
  <c r="D193" i="1"/>
  <c r="D194" i="1"/>
  <c r="D195" i="1"/>
  <c r="D196" i="1"/>
  <c r="D197" i="1"/>
  <c r="D199" i="1"/>
  <c r="D201" i="1"/>
  <c r="D202" i="1"/>
  <c r="D203" i="1"/>
  <c r="D205" i="1"/>
  <c r="D206" i="1"/>
  <c r="D207" i="1"/>
  <c r="D209" i="1"/>
  <c r="D211" i="1"/>
  <c r="D212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33" i="1"/>
  <c r="D234" i="1"/>
  <c r="D704" i="1"/>
  <c r="D235" i="1"/>
  <c r="D239" i="1"/>
  <c r="D240" i="1"/>
  <c r="D243" i="1"/>
  <c r="D244" i="1"/>
  <c r="D249" i="1"/>
  <c r="D250" i="1"/>
  <c r="D251" i="1"/>
  <c r="D252" i="1"/>
  <c r="D253" i="1"/>
  <c r="D254" i="1"/>
  <c r="D255" i="1"/>
  <c r="D257" i="1"/>
  <c r="D260" i="1"/>
  <c r="D262" i="1"/>
  <c r="D261" i="1"/>
  <c r="D263" i="1"/>
  <c r="D264" i="1"/>
  <c r="D265" i="1"/>
  <c r="D267" i="1"/>
  <c r="D271" i="1"/>
  <c r="D274" i="1"/>
  <c r="D275" i="1"/>
  <c r="D276" i="1"/>
  <c r="D277" i="1"/>
  <c r="D287" i="1"/>
  <c r="D288" i="1"/>
  <c r="D291" i="1"/>
  <c r="D294" i="1"/>
  <c r="D296" i="1"/>
  <c r="D705" i="1"/>
  <c r="D301" i="1"/>
  <c r="D308" i="1"/>
  <c r="D309" i="1"/>
  <c r="D310" i="1"/>
  <c r="D311" i="1"/>
  <c r="D313" i="1"/>
  <c r="D314" i="1"/>
  <c r="D315" i="1"/>
  <c r="D706" i="1"/>
  <c r="D707" i="1"/>
  <c r="D316" i="1"/>
  <c r="D318" i="1"/>
  <c r="D319" i="1"/>
  <c r="D320" i="1"/>
  <c r="D322" i="1"/>
  <c r="D323" i="1"/>
  <c r="D324" i="1"/>
  <c r="D331" i="1"/>
  <c r="D333" i="1"/>
  <c r="D335" i="1"/>
  <c r="D337" i="1"/>
  <c r="D342" i="1"/>
  <c r="D344" i="1"/>
  <c r="D347" i="1"/>
  <c r="D349" i="1"/>
  <c r="D350" i="1"/>
  <c r="D352" i="1"/>
  <c r="D354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4" i="1"/>
  <c r="D375" i="1"/>
  <c r="D376" i="1"/>
  <c r="D377" i="1"/>
  <c r="D378" i="1"/>
  <c r="D379" i="1"/>
  <c r="D710" i="1"/>
  <c r="D381" i="1"/>
  <c r="D382" i="1"/>
  <c r="D392" i="1"/>
  <c r="D391" i="1"/>
  <c r="D397" i="1"/>
  <c r="D398" i="1"/>
  <c r="D399" i="1"/>
  <c r="D400" i="1"/>
  <c r="D404" i="1"/>
  <c r="D408" i="1"/>
  <c r="D410" i="1"/>
  <c r="D411" i="1"/>
  <c r="D415" i="1"/>
  <c r="D416" i="1"/>
  <c r="D418" i="1"/>
  <c r="D421" i="1"/>
  <c r="D422" i="1"/>
  <c r="D425" i="1"/>
  <c r="D426" i="1"/>
  <c r="D427" i="1"/>
  <c r="D432" i="1"/>
  <c r="D434" i="1"/>
  <c r="D435" i="1"/>
  <c r="D436" i="1"/>
  <c r="D440" i="1"/>
  <c r="D441" i="1"/>
  <c r="D442" i="1"/>
  <c r="D443" i="1"/>
  <c r="D451" i="1"/>
  <c r="D452" i="1"/>
  <c r="D458" i="1"/>
  <c r="D460" i="1"/>
  <c r="D463" i="1"/>
  <c r="D471" i="1"/>
  <c r="D482" i="1"/>
  <c r="D484" i="1"/>
  <c r="D485" i="1"/>
  <c r="D486" i="1"/>
  <c r="D487" i="1"/>
  <c r="D488" i="1"/>
  <c r="D489" i="1"/>
  <c r="D491" i="1"/>
  <c r="D493" i="1"/>
  <c r="D496" i="1"/>
  <c r="D497" i="1"/>
  <c r="D498" i="1"/>
  <c r="D499" i="1"/>
  <c r="D500" i="1"/>
  <c r="D501" i="1"/>
  <c r="D502" i="1"/>
  <c r="D575" i="1"/>
  <c r="D579" i="1"/>
  <c r="D581" i="1"/>
  <c r="D584" i="1"/>
  <c r="D615" i="1"/>
  <c r="D625" i="1"/>
  <c r="D626" i="1"/>
  <c r="D653" i="1"/>
  <c r="D658" i="1"/>
  <c r="D661" i="1"/>
  <c r="D665" i="1"/>
  <c r="D666" i="1"/>
  <c r="D667" i="1"/>
  <c r="D668" i="1"/>
  <c r="D669" i="1"/>
  <c r="D670" i="1"/>
  <c r="D671" i="1"/>
  <c r="D672" i="1"/>
  <c r="D673" i="1"/>
  <c r="D153" i="1"/>
  <c r="D711" i="1"/>
  <c r="D170" i="1"/>
  <c r="D241" i="1"/>
  <c r="D242" i="1"/>
  <c r="D355" i="1"/>
  <c r="D712" i="1"/>
  <c r="D713" i="1"/>
  <c r="D682" i="1"/>
  <c r="D714" i="1"/>
  <c r="D41" i="1"/>
  <c r="D42" i="1"/>
  <c r="D43" i="1"/>
  <c r="D44" i="1"/>
  <c r="D45" i="1"/>
  <c r="D46" i="1"/>
  <c r="D47" i="1"/>
  <c r="D48" i="1"/>
  <c r="D49" i="1"/>
  <c r="D51" i="1"/>
  <c r="D53" i="1"/>
  <c r="D55" i="1"/>
  <c r="D61" i="1"/>
  <c r="D62" i="1"/>
  <c r="D77" i="1"/>
  <c r="D95" i="1"/>
  <c r="D715" i="1"/>
  <c r="D716" i="1"/>
  <c r="D613" i="1"/>
  <c r="D639" i="1"/>
  <c r="D612" i="1"/>
  <c r="D636" i="1"/>
  <c r="D610" i="1"/>
  <c r="D598" i="1"/>
  <c r="D592" i="1"/>
  <c r="D586" i="1"/>
  <c r="D576" i="1"/>
  <c r="D582" i="1"/>
  <c r="D662" i="1"/>
  <c r="D553" i="1"/>
  <c r="D562" i="1"/>
  <c r="D531" i="1"/>
  <c r="D652" i="1"/>
  <c r="D654" i="1"/>
  <c r="D675" i="1"/>
  <c r="D286" i="1"/>
  <c r="D85" i="1"/>
  <c r="D84" i="1"/>
  <c r="D83" i="1"/>
  <c r="D87" i="1"/>
  <c r="D86" i="1"/>
  <c r="D79" i="1"/>
  <c r="D81" i="1"/>
  <c r="D78" i="1"/>
  <c r="D82" i="1"/>
  <c r="D93" i="1"/>
  <c r="D94" i="1"/>
  <c r="D90" i="1"/>
  <c r="D92" i="1"/>
  <c r="D89" i="1"/>
  <c r="D98" i="1"/>
  <c r="D99" i="1"/>
  <c r="D100" i="1"/>
  <c r="D96" i="1"/>
  <c r="D101" i="1"/>
  <c r="D97" i="1"/>
  <c r="D104" i="1"/>
  <c r="D107" i="1"/>
  <c r="D106" i="1"/>
  <c r="D103" i="1"/>
  <c r="D105" i="1"/>
  <c r="D108" i="1"/>
  <c r="D111" i="1"/>
  <c r="D109" i="1"/>
  <c r="D110" i="1"/>
  <c r="D91" i="1"/>
  <c r="D631" i="1"/>
  <c r="D633" i="1"/>
  <c r="D634" i="1"/>
  <c r="D102" i="1"/>
  <c r="D40" i="1"/>
  <c r="D119" i="1"/>
  <c r="D393" i="1"/>
  <c r="D332" i="1"/>
  <c r="D677" i="1"/>
  <c r="D678" i="1"/>
  <c r="D679" i="1"/>
  <c r="D438" i="1"/>
  <c r="D680" i="1"/>
  <c r="D681" i="1"/>
  <c r="D546" i="1"/>
  <c r="D547" i="1"/>
  <c r="D533" i="1"/>
  <c r="D534" i="1"/>
  <c r="D535" i="1"/>
  <c r="D538" i="1"/>
  <c r="D541" i="1"/>
  <c r="D585" i="1"/>
  <c r="D587" i="1"/>
  <c r="D27" i="1"/>
  <c r="D14" i="1"/>
  <c r="D6" i="1"/>
  <c r="D24" i="1"/>
  <c r="D25" i="1"/>
  <c r="D26" i="1"/>
  <c r="D17" i="1"/>
  <c r="D19" i="1"/>
  <c r="D18" i="1"/>
  <c r="D36" i="1"/>
  <c r="D469" i="1"/>
  <c r="D405" i="1"/>
  <c r="D433" i="1"/>
  <c r="D596" i="1"/>
  <c r="D599" i="1"/>
  <c r="D604" i="1"/>
  <c r="D603" i="1"/>
  <c r="D608" i="1"/>
  <c r="D607" i="1"/>
  <c r="D606" i="1"/>
  <c r="D563" i="1"/>
  <c r="D543" i="1"/>
  <c r="D529" i="1"/>
  <c r="D530" i="1"/>
  <c r="D273" i="1"/>
  <c r="D306" i="1"/>
  <c r="D305" i="1"/>
  <c r="D351" i="1"/>
  <c r="D577" i="1"/>
  <c r="D578" i="1"/>
  <c r="D80" i="1"/>
  <c r="D16" i="1"/>
  <c r="D455" i="1"/>
  <c r="D457" i="1"/>
  <c r="D238" i="1"/>
  <c r="D247" i="1"/>
  <c r="D649" i="1"/>
  <c r="D428" i="1"/>
  <c r="D292" i="1"/>
  <c r="D293" i="1"/>
  <c r="D298" i="1"/>
  <c r="D300" i="1"/>
  <c r="D321" i="1"/>
  <c r="D524" i="1"/>
  <c r="D525" i="1"/>
  <c r="D526" i="1"/>
  <c r="D740" i="1"/>
  <c r="D702" i="1"/>
  <c r="D113" i="1"/>
  <c r="D114" i="1"/>
  <c r="D115" i="1"/>
  <c r="D116" i="1"/>
  <c r="D117" i="1"/>
  <c r="D118" i="1"/>
  <c r="D120" i="1"/>
  <c r="D121" i="1"/>
  <c r="D122" i="1"/>
  <c r="D123" i="1"/>
  <c r="D124" i="1"/>
  <c r="D125" i="1"/>
  <c r="D384" i="1"/>
  <c r="D143" i="1"/>
  <c r="D144" i="1"/>
  <c r="D145" i="1"/>
  <c r="D146" i="1"/>
  <c r="D147" i="1"/>
  <c r="D148" i="1"/>
  <c r="D385" i="1"/>
  <c r="D386" i="1"/>
  <c r="D387" i="1"/>
  <c r="D388" i="1"/>
  <c r="D389" i="1"/>
  <c r="D390" i="1"/>
  <c r="D10" i="1"/>
  <c r="D11" i="1"/>
  <c r="D13" i="1"/>
  <c r="D528" i="1"/>
  <c r="D536" i="1"/>
  <c r="D480" i="1"/>
  <c r="D401" i="1"/>
  <c r="D402" i="1"/>
  <c r="D403" i="1"/>
  <c r="D406" i="1"/>
  <c r="D548" i="1"/>
  <c r="D570" i="1"/>
  <c r="D738" i="1"/>
  <c r="D739" i="1"/>
  <c r="D703" i="1"/>
  <c r="D744" i="1"/>
  <c r="D736" i="1"/>
  <c r="D737" i="1"/>
  <c r="D743" i="1"/>
  <c r="D693" i="1"/>
  <c r="D694" i="1"/>
  <c r="D695" i="1"/>
  <c r="D696" i="1"/>
  <c r="D697" i="1"/>
  <c r="D821" i="1"/>
  <c r="D820" i="1"/>
  <c r="D746" i="1"/>
  <c r="D745" i="1"/>
  <c r="D692" i="1"/>
  <c r="D495" i="1"/>
  <c r="D494" i="1"/>
  <c r="D664" i="1"/>
  <c r="D688" i="1"/>
  <c r="D690" i="1"/>
  <c r="D689" i="1"/>
  <c r="D687" i="1"/>
  <c r="D686" i="1"/>
  <c r="D330" i="1"/>
  <c r="D329" i="1"/>
  <c r="D453" i="1"/>
  <c r="D454" i="1"/>
  <c r="D555" i="1"/>
  <c r="D556" i="1"/>
  <c r="D557" i="1"/>
  <c r="D554" i="1"/>
  <c r="D567" i="1"/>
  <c r="D568" i="1"/>
  <c r="D550" i="1"/>
  <c r="D551" i="1"/>
  <c r="D683" i="1"/>
  <c r="D684" i="1"/>
  <c r="D685" i="1"/>
  <c r="D573" i="1"/>
  <c r="D566" i="1"/>
  <c r="D517" i="1"/>
  <c r="D509" i="1"/>
  <c r="D394" i="1"/>
  <c r="D39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V391" i="1"/>
  <c r="T391" i="1"/>
  <c r="N391" i="1"/>
  <c r="U155" i="1"/>
  <c r="T227" i="1"/>
  <c r="H227" i="1"/>
  <c r="U704" i="1"/>
  <c r="H239" i="1"/>
  <c r="T239" i="1"/>
  <c r="H287" i="1"/>
  <c r="T287" i="1"/>
  <c r="U291" i="1"/>
  <c r="U705" i="1"/>
  <c r="T315" i="1"/>
  <c r="U706" i="1"/>
  <c r="T318" i="1"/>
  <c r="T323" i="1"/>
  <c r="T375" i="1"/>
  <c r="U710" i="1"/>
  <c r="U408" i="1"/>
  <c r="T410" i="1"/>
  <c r="H410" i="1"/>
  <c r="T411" i="1"/>
  <c r="H411" i="1"/>
  <c r="T421" i="1"/>
  <c r="H421" i="1"/>
  <c r="T422" i="1"/>
  <c r="H422" i="1"/>
  <c r="U426" i="1"/>
  <c r="U434" i="1"/>
  <c r="T435" i="1"/>
  <c r="H435" i="1"/>
  <c r="T458" i="1"/>
  <c r="T460" i="1"/>
  <c r="T463" i="1"/>
  <c r="T471" i="1"/>
  <c r="U482" i="1"/>
  <c r="U484" i="1"/>
  <c r="U485" i="1"/>
  <c r="U486" i="1"/>
  <c r="U487" i="1"/>
  <c r="U488" i="1"/>
  <c r="T501" i="1"/>
  <c r="H501" i="1"/>
  <c r="T575" i="1"/>
  <c r="H575" i="1"/>
  <c r="U8" i="1"/>
  <c r="U152" i="1"/>
  <c r="U747" i="1"/>
  <c r="U748" i="1"/>
  <c r="U749" i="1"/>
  <c r="U751" i="1"/>
  <c r="U752" i="1"/>
  <c r="U775" i="1"/>
  <c r="U776" i="1"/>
  <c r="U795" i="1"/>
  <c r="U796" i="1"/>
  <c r="U797" i="1"/>
  <c r="U814" i="1"/>
  <c r="U819" i="1"/>
  <c r="U818" i="1"/>
  <c r="U292" i="1"/>
  <c r="U293" i="1"/>
  <c r="U321" i="1"/>
  <c r="U740" i="1"/>
  <c r="U702" i="1"/>
  <c r="U113" i="1"/>
  <c r="U114" i="1"/>
  <c r="U115" i="1"/>
  <c r="U116" i="1"/>
  <c r="U117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383" i="1"/>
  <c r="U141" i="1"/>
  <c r="U142" i="1"/>
  <c r="U384" i="1"/>
  <c r="U143" i="1"/>
  <c r="U144" i="1"/>
  <c r="U145" i="1"/>
  <c r="U146" i="1"/>
  <c r="U147" i="1"/>
  <c r="U148" i="1"/>
  <c r="U385" i="1"/>
  <c r="U386" i="1"/>
  <c r="U387" i="1"/>
  <c r="U388" i="1"/>
  <c r="U389" i="1"/>
  <c r="U390" i="1"/>
  <c r="U664" i="1"/>
  <c r="U687" i="1"/>
  <c r="U686" i="1"/>
  <c r="U330" i="1"/>
  <c r="U329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V21" i="1"/>
  <c r="V150" i="1"/>
  <c r="V172" i="1"/>
  <c r="V185" i="1"/>
  <c r="V200" i="1"/>
  <c r="V213" i="1"/>
  <c r="V232" i="1"/>
  <c r="V248" i="1"/>
  <c r="V256" i="1"/>
  <c r="V259" i="1"/>
  <c r="V266" i="1"/>
  <c r="V270" i="1"/>
  <c r="V278" i="1"/>
  <c r="V282" i="1"/>
  <c r="V283" i="1"/>
  <c r="V284" i="1"/>
  <c r="V285" i="1"/>
  <c r="V307" i="1"/>
  <c r="V325" i="1"/>
  <c r="V327" i="1"/>
  <c r="V343" i="1"/>
  <c r="V353" i="1"/>
  <c r="V396" i="1"/>
  <c r="V407" i="1"/>
  <c r="V419" i="1"/>
  <c r="V429" i="1"/>
  <c r="V437" i="1"/>
  <c r="V450" i="1"/>
  <c r="V461" i="1"/>
  <c r="V472" i="1"/>
  <c r="V481" i="1"/>
  <c r="V492" i="1"/>
  <c r="V505" i="1"/>
  <c r="V506" i="1"/>
  <c r="V508" i="1"/>
  <c r="V510" i="1"/>
  <c r="V511" i="1"/>
  <c r="V512" i="1"/>
  <c r="V513" i="1"/>
  <c r="V514" i="1"/>
  <c r="V516" i="1"/>
  <c r="V518" i="1"/>
  <c r="V558" i="1"/>
  <c r="V559" i="1"/>
  <c r="V565" i="1"/>
  <c r="V574" i="1"/>
  <c r="V580" i="1"/>
  <c r="V588" i="1"/>
  <c r="V589" i="1"/>
  <c r="V590" i="1"/>
  <c r="V591" i="1"/>
  <c r="V594" i="1"/>
  <c r="V595" i="1"/>
  <c r="V609" i="1"/>
  <c r="V611" i="1"/>
  <c r="V621" i="1"/>
  <c r="V632" i="1"/>
  <c r="V635" i="1"/>
  <c r="V637" i="1"/>
  <c r="V638" i="1"/>
  <c r="V640" i="1"/>
  <c r="V641" i="1"/>
  <c r="V642" i="1"/>
  <c r="V643" i="1"/>
  <c r="V645" i="1"/>
  <c r="V647" i="1"/>
  <c r="V646" i="1"/>
  <c r="V648" i="1"/>
  <c r="V650" i="1"/>
  <c r="V656" i="1"/>
  <c r="V660" i="1"/>
  <c r="V659" i="1"/>
  <c r="V732" i="1"/>
  <c r="V733" i="1"/>
  <c r="V734" i="1"/>
  <c r="V156" i="1"/>
  <c r="V157" i="1"/>
  <c r="V158" i="1"/>
  <c r="V159" i="1"/>
  <c r="V160" i="1"/>
  <c r="V161" i="1"/>
  <c r="V164" i="1"/>
  <c r="V165" i="1"/>
  <c r="V166" i="1"/>
  <c r="V167" i="1"/>
  <c r="V171" i="1"/>
  <c r="V173" i="1"/>
  <c r="V174" i="1"/>
  <c r="V177" i="1"/>
  <c r="V178" i="1"/>
  <c r="V179" i="1"/>
  <c r="V180" i="1"/>
  <c r="V181" i="1"/>
  <c r="V182" i="1"/>
  <c r="V183" i="1"/>
  <c r="V184" i="1"/>
  <c r="V186" i="1"/>
  <c r="V187" i="1"/>
  <c r="V189" i="1"/>
  <c r="V191" i="1"/>
  <c r="V193" i="1"/>
  <c r="V194" i="1"/>
  <c r="V195" i="1"/>
  <c r="V196" i="1"/>
  <c r="V197" i="1"/>
  <c r="V199" i="1"/>
  <c r="V201" i="1"/>
  <c r="V202" i="1"/>
  <c r="V203" i="1"/>
  <c r="V205" i="1"/>
  <c r="V207" i="1"/>
  <c r="V209" i="1"/>
  <c r="V211" i="1"/>
  <c r="V212" i="1"/>
  <c r="V214" i="1"/>
  <c r="V215" i="1"/>
  <c r="V217" i="1"/>
  <c r="V219" i="1"/>
  <c r="V220" i="1"/>
  <c r="V221" i="1"/>
  <c r="V222" i="1"/>
  <c r="V223" i="1"/>
  <c r="V225" i="1"/>
  <c r="V226" i="1"/>
  <c r="V227" i="1"/>
  <c r="V228" i="1"/>
  <c r="V233" i="1"/>
  <c r="V234" i="1"/>
  <c r="V704" i="1"/>
  <c r="V235" i="1"/>
  <c r="V239" i="1"/>
  <c r="V243" i="1"/>
  <c r="V244" i="1"/>
  <c r="V249" i="1"/>
  <c r="V250" i="1"/>
  <c r="V251" i="1"/>
  <c r="V252" i="1"/>
  <c r="V253" i="1"/>
  <c r="V254" i="1"/>
  <c r="V255" i="1"/>
  <c r="V257" i="1"/>
  <c r="V260" i="1"/>
  <c r="V262" i="1"/>
  <c r="V263" i="1"/>
  <c r="V265" i="1"/>
  <c r="V267" i="1"/>
  <c r="V271" i="1"/>
  <c r="V274" i="1"/>
  <c r="V275" i="1"/>
  <c r="V277" i="1"/>
  <c r="V287" i="1"/>
  <c r="V288" i="1"/>
  <c r="V291" i="1"/>
  <c r="V294" i="1"/>
  <c r="V296" i="1"/>
  <c r="V705" i="1"/>
  <c r="V301" i="1"/>
  <c r="V308" i="1"/>
  <c r="V309" i="1"/>
  <c r="V311" i="1"/>
  <c r="V313" i="1"/>
  <c r="V314" i="1"/>
  <c r="V315" i="1"/>
  <c r="V706" i="1"/>
  <c r="V707" i="1"/>
  <c r="V316" i="1"/>
  <c r="V318" i="1"/>
  <c r="V319" i="1"/>
  <c r="V320" i="1"/>
  <c r="V322" i="1"/>
  <c r="V323" i="1"/>
  <c r="V324" i="1"/>
  <c r="V331" i="1"/>
  <c r="V333" i="1"/>
  <c r="V335" i="1"/>
  <c r="V337" i="1"/>
  <c r="V342" i="1"/>
  <c r="V344" i="1"/>
  <c r="V347" i="1"/>
  <c r="V349" i="1"/>
  <c r="V350" i="1"/>
  <c r="V354" i="1"/>
  <c r="V359" i="1"/>
  <c r="V360" i="1"/>
  <c r="V362" i="1"/>
  <c r="V363" i="1"/>
  <c r="V364" i="1"/>
  <c r="V365" i="1"/>
  <c r="V366" i="1"/>
  <c r="V367" i="1"/>
  <c r="V368" i="1"/>
  <c r="V369" i="1"/>
  <c r="V370" i="1"/>
  <c r="V371" i="1"/>
  <c r="V374" i="1"/>
  <c r="V375" i="1"/>
  <c r="V377" i="1"/>
  <c r="V378" i="1"/>
  <c r="V379" i="1"/>
  <c r="V710" i="1"/>
  <c r="V381" i="1"/>
  <c r="V382" i="1"/>
  <c r="V392" i="1"/>
  <c r="V397" i="1"/>
  <c r="V398" i="1"/>
  <c r="V399" i="1"/>
  <c r="V400" i="1"/>
  <c r="V404" i="1"/>
  <c r="V408" i="1"/>
  <c r="V410" i="1"/>
  <c r="V411" i="1"/>
  <c r="V421" i="1"/>
  <c r="V422" i="1"/>
  <c r="V425" i="1"/>
  <c r="V426" i="1"/>
  <c r="V427" i="1"/>
  <c r="V432" i="1"/>
  <c r="V434" i="1"/>
  <c r="V435" i="1"/>
  <c r="V436" i="1"/>
  <c r="V440" i="1"/>
  <c r="V441" i="1"/>
  <c r="V442" i="1"/>
  <c r="V443" i="1"/>
  <c r="V451" i="1"/>
  <c r="V452" i="1"/>
  <c r="V458" i="1"/>
  <c r="V460" i="1"/>
  <c r="V463" i="1"/>
  <c r="V471" i="1"/>
  <c r="V482" i="1"/>
  <c r="V484" i="1"/>
  <c r="V485" i="1"/>
  <c r="V486" i="1"/>
  <c r="V487" i="1"/>
  <c r="V488" i="1"/>
  <c r="V489" i="1"/>
  <c r="V491" i="1"/>
  <c r="V493" i="1"/>
  <c r="V496" i="1"/>
  <c r="V497" i="1"/>
  <c r="V498" i="1"/>
  <c r="V499" i="1"/>
  <c r="V500" i="1"/>
  <c r="V501" i="1"/>
  <c r="V502" i="1"/>
  <c r="V575" i="1"/>
  <c r="V579" i="1"/>
  <c r="V581" i="1"/>
  <c r="V584" i="1"/>
  <c r="V614" i="1"/>
  <c r="V615" i="1"/>
  <c r="V625" i="1"/>
  <c r="V626" i="1"/>
  <c r="V653" i="1"/>
  <c r="V661" i="1"/>
  <c r="V665" i="1"/>
  <c r="V666" i="1"/>
  <c r="V667" i="1"/>
  <c r="V668" i="1"/>
  <c r="V669" i="1"/>
  <c r="V670" i="1"/>
  <c r="V671" i="1"/>
  <c r="V673" i="1"/>
  <c r="V153" i="1"/>
  <c r="V711" i="1"/>
  <c r="V7" i="1"/>
  <c r="V790" i="1"/>
  <c r="V791" i="1"/>
  <c r="V792" i="1"/>
  <c r="V793" i="1"/>
  <c r="V22" i="1"/>
  <c r="V31" i="1"/>
  <c r="V33" i="1"/>
  <c r="V37" i="1"/>
  <c r="V651" i="1"/>
  <c r="V674" i="1"/>
  <c r="V152" i="1"/>
  <c r="V170" i="1"/>
  <c r="V241" i="1"/>
  <c r="V242" i="1"/>
  <c r="V355" i="1"/>
  <c r="V712" i="1"/>
  <c r="V713" i="1"/>
  <c r="V682" i="1"/>
  <c r="V714" i="1"/>
  <c r="V715" i="1"/>
  <c r="V716" i="1"/>
  <c r="V613" i="1"/>
  <c r="V639" i="1"/>
  <c r="V612" i="1"/>
  <c r="V636" i="1"/>
  <c r="V610" i="1"/>
  <c r="V598" i="1"/>
  <c r="V592" i="1"/>
  <c r="V586" i="1"/>
  <c r="V576" i="1"/>
  <c r="V582" i="1"/>
  <c r="V662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5" i="1"/>
  <c r="V519" i="1"/>
  <c r="V741" i="1"/>
  <c r="V742" i="1"/>
  <c r="V747" i="1"/>
  <c r="V748" i="1"/>
  <c r="V473" i="1"/>
  <c r="V749" i="1"/>
  <c r="V444" i="1"/>
  <c r="V483" i="1"/>
  <c r="V462" i="1"/>
  <c r="V750" i="1"/>
  <c r="V751" i="1"/>
  <c r="V752" i="1"/>
  <c r="V753" i="1"/>
  <c r="V523" i="1"/>
  <c r="V527" i="1"/>
  <c r="V520" i="1"/>
  <c r="V521" i="1"/>
  <c r="V532" i="1"/>
  <c r="V280" i="1"/>
  <c r="V281" i="1"/>
  <c r="V279" i="1"/>
  <c r="V756" i="1"/>
  <c r="V757" i="1"/>
  <c r="V545" i="1"/>
  <c r="V760" i="1"/>
  <c r="V761" i="1"/>
  <c r="V762" i="1"/>
  <c r="V763" i="1"/>
  <c r="V770" i="1"/>
  <c r="V771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4" i="1"/>
  <c r="V795" i="1"/>
  <c r="V796" i="1"/>
  <c r="V797" i="1"/>
  <c r="V798" i="1"/>
  <c r="V799" i="1"/>
  <c r="V809" i="1"/>
  <c r="V810" i="1"/>
  <c r="V811" i="1"/>
  <c r="V812" i="1"/>
  <c r="V813" i="1"/>
  <c r="V814" i="1"/>
  <c r="V815" i="1"/>
  <c r="V817" i="1"/>
  <c r="V822" i="1"/>
  <c r="V823" i="1"/>
  <c r="V824" i="1"/>
  <c r="V345" i="1"/>
  <c r="V338" i="1"/>
  <c r="V825" i="1"/>
  <c r="V819" i="1"/>
  <c r="V818" i="1"/>
  <c r="V553" i="1"/>
  <c r="V562" i="1"/>
  <c r="V531" i="1"/>
  <c r="V652" i="1"/>
  <c r="V654" i="1"/>
  <c r="V675" i="1"/>
  <c r="V286" i="1"/>
  <c r="V631" i="1"/>
  <c r="V633" i="1"/>
  <c r="V634" i="1"/>
  <c r="V102" i="1"/>
  <c r="V119" i="1"/>
  <c r="V299" i="1"/>
  <c r="V290" i="1"/>
  <c r="V339" i="1"/>
  <c r="V346" i="1"/>
  <c r="V326" i="1"/>
  <c r="V393" i="1"/>
  <c r="V332" i="1"/>
  <c r="V676" i="1"/>
  <c r="V677" i="1"/>
  <c r="V678" i="1"/>
  <c r="V679" i="1"/>
  <c r="V438" i="1"/>
  <c r="V680" i="1"/>
  <c r="V681" i="1"/>
  <c r="V546" i="1"/>
  <c r="V547" i="1"/>
  <c r="V533" i="1"/>
  <c r="V534" i="1"/>
  <c r="V535" i="1"/>
  <c r="V538" i="1"/>
  <c r="V541" i="1"/>
  <c r="V585" i="1"/>
  <c r="V587" i="1"/>
  <c r="V629" i="1"/>
  <c r="V27" i="1"/>
  <c r="V14" i="1"/>
  <c r="V6" i="1"/>
  <c r="V24" i="1"/>
  <c r="V25" i="1"/>
  <c r="V26" i="1"/>
  <c r="V17" i="1"/>
  <c r="V19" i="1"/>
  <c r="V36" i="1"/>
  <c r="V149" i="1"/>
  <c r="V604" i="1"/>
  <c r="V605" i="1"/>
  <c r="V603" i="1"/>
  <c r="V608" i="1"/>
  <c r="V607" i="1"/>
  <c r="V606" i="1"/>
  <c r="V563" i="1"/>
  <c r="V543" i="1"/>
  <c r="V529" i="1"/>
  <c r="V530" i="1"/>
  <c r="V273" i="1"/>
  <c r="V306" i="1"/>
  <c r="V305" i="1"/>
  <c r="V351" i="1"/>
  <c r="V577" i="1"/>
  <c r="V578" i="1"/>
  <c r="V80" i="1"/>
  <c r="V16" i="1"/>
  <c r="V455" i="1"/>
  <c r="V457" i="1"/>
  <c r="V238" i="1"/>
  <c r="V247" i="1"/>
  <c r="V649" i="1"/>
  <c r="V428" i="1"/>
  <c r="V292" i="1"/>
  <c r="V293" i="1"/>
  <c r="V298" i="1"/>
  <c r="V300" i="1"/>
  <c r="V321" i="1"/>
  <c r="V524" i="1"/>
  <c r="V525" i="1"/>
  <c r="V526" i="1"/>
  <c r="V740" i="1"/>
  <c r="V113" i="1"/>
  <c r="V114" i="1"/>
  <c r="V115" i="1"/>
  <c r="V116" i="1"/>
  <c r="V117" i="1"/>
  <c r="V118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383" i="1"/>
  <c r="V141" i="1"/>
  <c r="V142" i="1"/>
  <c r="V384" i="1"/>
  <c r="V143" i="1"/>
  <c r="V144" i="1"/>
  <c r="V145" i="1"/>
  <c r="V146" i="1"/>
  <c r="V147" i="1"/>
  <c r="V148" i="1"/>
  <c r="V385" i="1"/>
  <c r="V386" i="1"/>
  <c r="V387" i="1"/>
  <c r="V388" i="1"/>
  <c r="V389" i="1"/>
  <c r="V390" i="1"/>
  <c r="V13" i="1"/>
  <c r="V528" i="1"/>
  <c r="V536" i="1"/>
  <c r="V480" i="1"/>
  <c r="V401" i="1"/>
  <c r="V402" i="1"/>
  <c r="V403" i="1"/>
  <c r="V406" i="1"/>
  <c r="V548" i="1"/>
  <c r="V570" i="1"/>
  <c r="V537" i="1"/>
  <c r="V540" i="1"/>
  <c r="V542" i="1"/>
  <c r="V569" i="1"/>
  <c r="V571" i="1"/>
  <c r="V549" i="1"/>
  <c r="V544" i="1"/>
  <c r="V495" i="1"/>
  <c r="V494" i="1"/>
  <c r="V664" i="1"/>
  <c r="V688" i="1"/>
  <c r="V690" i="1"/>
  <c r="V689" i="1"/>
  <c r="V687" i="1"/>
  <c r="V686" i="1"/>
  <c r="V330" i="1"/>
  <c r="V329" i="1"/>
  <c r="V297" i="1"/>
  <c r="V453" i="1"/>
  <c r="V454" i="1"/>
  <c r="V555" i="1"/>
  <c r="V556" i="1"/>
  <c r="V557" i="1"/>
  <c r="V554" i="1"/>
  <c r="V567" i="1"/>
  <c r="V568" i="1"/>
  <c r="V550" i="1"/>
  <c r="V551" i="1"/>
  <c r="V683" i="1"/>
  <c r="V684" i="1"/>
  <c r="V685" i="1"/>
  <c r="V573" i="1"/>
  <c r="V566" i="1"/>
  <c r="V517" i="1"/>
  <c r="V509" i="1"/>
  <c r="V394" i="1"/>
  <c r="V39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361" i="1"/>
  <c r="T659" i="1"/>
  <c r="N659" i="1"/>
  <c r="H659" i="1"/>
  <c r="T646" i="1"/>
  <c r="N646" i="1"/>
  <c r="H646" i="1"/>
  <c r="T822" i="1"/>
  <c r="N822" i="1"/>
  <c r="H822" i="1"/>
  <c r="T513" i="1"/>
  <c r="N513" i="1"/>
  <c r="H513" i="1"/>
  <c r="T512" i="1"/>
  <c r="N512" i="1"/>
  <c r="H512" i="1"/>
  <c r="T358" i="1"/>
  <c r="N358" i="1"/>
  <c r="T327" i="1"/>
  <c r="N327" i="1"/>
  <c r="S807" i="1"/>
  <c r="V807" i="1" s="1"/>
  <c r="S801" i="1"/>
  <c r="T801" i="1" s="1"/>
  <c r="S808" i="1"/>
  <c r="T808" i="1" s="1"/>
  <c r="S802" i="1"/>
  <c r="T802" i="1" s="1"/>
  <c r="S805" i="1"/>
  <c r="T805" i="1" s="1"/>
  <c r="S800" i="1"/>
  <c r="T800" i="1" s="1"/>
  <c r="S806" i="1"/>
  <c r="V806" i="1" s="1"/>
  <c r="S803" i="1"/>
  <c r="T803" i="1" s="1"/>
  <c r="S804" i="1"/>
  <c r="T804" i="1" s="1"/>
  <c r="S764" i="1"/>
  <c r="V764" i="1" s="1"/>
  <c r="S765" i="1"/>
  <c r="V765" i="1" s="1"/>
  <c r="S766" i="1"/>
  <c r="V766" i="1" s="1"/>
  <c r="S767" i="1"/>
  <c r="V767" i="1" s="1"/>
  <c r="S768" i="1"/>
  <c r="T768" i="1" s="1"/>
  <c r="S769" i="1"/>
  <c r="V769" i="1" s="1"/>
  <c r="S772" i="1"/>
  <c r="V772" i="1" s="1"/>
  <c r="T810" i="1"/>
  <c r="N810" i="1"/>
  <c r="H810" i="1"/>
  <c r="T809" i="1"/>
  <c r="N809" i="1"/>
  <c r="H809" i="1"/>
  <c r="T780" i="1"/>
  <c r="N780" i="1"/>
  <c r="T773" i="1"/>
  <c r="N773" i="1"/>
  <c r="H773" i="1"/>
  <c r="T771" i="1"/>
  <c r="N771" i="1"/>
  <c r="H771" i="1"/>
  <c r="T763" i="1"/>
  <c r="T770" i="1"/>
  <c r="N767" i="1"/>
  <c r="H767" i="1"/>
  <c r="T9" i="1"/>
  <c r="T15" i="1"/>
  <c r="T21" i="1"/>
  <c r="T28" i="1"/>
  <c r="T139" i="1"/>
  <c r="T150" i="1"/>
  <c r="T154" i="1"/>
  <c r="T172" i="1"/>
  <c r="T185" i="1"/>
  <c r="T200" i="1"/>
  <c r="T204" i="1"/>
  <c r="T213" i="1"/>
  <c r="T224" i="1"/>
  <c r="T232" i="1"/>
  <c r="T248" i="1"/>
  <c r="T256" i="1"/>
  <c r="T259" i="1"/>
  <c r="T266" i="1"/>
  <c r="T269" i="1"/>
  <c r="T270" i="1"/>
  <c r="T278" i="1"/>
  <c r="T282" i="1"/>
  <c r="T283" i="1"/>
  <c r="T284" i="1"/>
  <c r="T285" i="1"/>
  <c r="T307" i="1"/>
  <c r="T325" i="1"/>
  <c r="T343" i="1"/>
  <c r="T353" i="1"/>
  <c r="T396" i="1"/>
  <c r="T407" i="1"/>
  <c r="T419" i="1"/>
  <c r="T429" i="1"/>
  <c r="T437" i="1"/>
  <c r="T450" i="1"/>
  <c r="T461" i="1"/>
  <c r="T472" i="1"/>
  <c r="T481" i="1"/>
  <c r="T492" i="1"/>
  <c r="T505" i="1"/>
  <c r="T506" i="1"/>
  <c r="T508" i="1"/>
  <c r="T510" i="1"/>
  <c r="T511" i="1"/>
  <c r="T514" i="1"/>
  <c r="T516" i="1"/>
  <c r="T518" i="1"/>
  <c r="T558" i="1"/>
  <c r="T559" i="1"/>
  <c r="T565" i="1"/>
  <c r="T574" i="1"/>
  <c r="T588" i="1"/>
  <c r="T590" i="1"/>
  <c r="T594" i="1"/>
  <c r="T155" i="1"/>
  <c r="T156" i="1"/>
  <c r="T157" i="1"/>
  <c r="T158" i="1"/>
  <c r="T159" i="1"/>
  <c r="T160" i="1"/>
  <c r="T161" i="1"/>
  <c r="T164" i="1"/>
  <c r="T165" i="1"/>
  <c r="T166" i="1"/>
  <c r="T167" i="1"/>
  <c r="T168" i="1"/>
  <c r="T169" i="1"/>
  <c r="T171" i="1"/>
  <c r="T173" i="1"/>
  <c r="T174" i="1"/>
  <c r="T177" i="1"/>
  <c r="T178" i="1"/>
  <c r="T179" i="1"/>
  <c r="T180" i="1"/>
  <c r="T181" i="1"/>
  <c r="T182" i="1"/>
  <c r="T183" i="1"/>
  <c r="T184" i="1"/>
  <c r="T186" i="1"/>
  <c r="T187" i="1"/>
  <c r="T189" i="1"/>
  <c r="T191" i="1"/>
  <c r="T193" i="1"/>
  <c r="T194" i="1"/>
  <c r="T195" i="1"/>
  <c r="T196" i="1"/>
  <c r="T197" i="1"/>
  <c r="T199" i="1"/>
  <c r="T201" i="1"/>
  <c r="T202" i="1"/>
  <c r="T203" i="1"/>
  <c r="T205" i="1"/>
  <c r="T206" i="1"/>
  <c r="T207" i="1"/>
  <c r="T209" i="1"/>
  <c r="T211" i="1"/>
  <c r="T212" i="1"/>
  <c r="T214" i="1"/>
  <c r="T215" i="1"/>
  <c r="T216" i="1"/>
  <c r="T217" i="1"/>
  <c r="T218" i="1"/>
  <c r="T219" i="1"/>
  <c r="T220" i="1"/>
  <c r="T221" i="1"/>
  <c r="T222" i="1"/>
  <c r="T223" i="1"/>
  <c r="T225" i="1"/>
  <c r="T226" i="1"/>
  <c r="T228" i="1"/>
  <c r="T233" i="1"/>
  <c r="T234" i="1"/>
  <c r="T704" i="1"/>
  <c r="T235" i="1"/>
  <c r="T240" i="1"/>
  <c r="T243" i="1"/>
  <c r="T244" i="1"/>
  <c r="T614" i="1"/>
  <c r="T625" i="1"/>
  <c r="T653" i="1"/>
  <c r="T153" i="1"/>
  <c r="T713" i="1"/>
  <c r="T714" i="1"/>
  <c r="T715" i="1"/>
  <c r="T716" i="1"/>
  <c r="T717" i="1"/>
  <c r="T732" i="1"/>
  <c r="T734" i="1"/>
  <c r="T733" i="1"/>
  <c r="T741" i="1"/>
  <c r="T753" i="1"/>
  <c r="T249" i="1"/>
  <c r="T250" i="1"/>
  <c r="T251" i="1"/>
  <c r="T252" i="1"/>
  <c r="T253" i="1"/>
  <c r="T254" i="1"/>
  <c r="T255" i="1"/>
  <c r="T257" i="1"/>
  <c r="T260" i="1"/>
  <c r="T262" i="1"/>
  <c r="T261" i="1"/>
  <c r="T263" i="1"/>
  <c r="T264" i="1"/>
  <c r="T265" i="1"/>
  <c r="T267" i="1"/>
  <c r="T271" i="1"/>
  <c r="T274" i="1"/>
  <c r="T275" i="1"/>
  <c r="T276" i="1"/>
  <c r="T277" i="1"/>
  <c r="T673" i="1"/>
  <c r="T170" i="1"/>
  <c r="T816" i="1"/>
  <c r="T580" i="1"/>
  <c r="T589" i="1"/>
  <c r="T591" i="1"/>
  <c r="T595" i="1"/>
  <c r="T609" i="1"/>
  <c r="T611" i="1"/>
  <c r="T362" i="1"/>
  <c r="T364" i="1"/>
  <c r="T365" i="1"/>
  <c r="T367" i="1"/>
  <c r="T368" i="1"/>
  <c r="T370" i="1"/>
  <c r="T371" i="1"/>
  <c r="T397" i="1"/>
  <c r="T398" i="1"/>
  <c r="T399" i="1"/>
  <c r="T400" i="1"/>
  <c r="T404" i="1"/>
  <c r="T408" i="1"/>
  <c r="T418" i="1"/>
  <c r="T425" i="1"/>
  <c r="T426" i="1"/>
  <c r="T427" i="1"/>
  <c r="T432" i="1"/>
  <c r="T434" i="1"/>
  <c r="T436" i="1"/>
  <c r="T440" i="1"/>
  <c r="T441" i="1"/>
  <c r="T442" i="1"/>
  <c r="T443" i="1"/>
  <c r="T451" i="1"/>
  <c r="T452" i="1"/>
  <c r="T482" i="1"/>
  <c r="T484" i="1"/>
  <c r="T485" i="1"/>
  <c r="T486" i="1"/>
  <c r="T487" i="1"/>
  <c r="T488" i="1"/>
  <c r="T489" i="1"/>
  <c r="T491" i="1"/>
  <c r="T493" i="1"/>
  <c r="T496" i="1"/>
  <c r="T497" i="1"/>
  <c r="T498" i="1"/>
  <c r="T499" i="1"/>
  <c r="T500" i="1"/>
  <c r="T502" i="1"/>
  <c r="T579" i="1"/>
  <c r="T661" i="1"/>
  <c r="T665" i="1"/>
  <c r="T666" i="1"/>
  <c r="T667" i="1"/>
  <c r="T668" i="1"/>
  <c r="T669" i="1"/>
  <c r="T670" i="1"/>
  <c r="T742" i="1"/>
  <c r="T750" i="1"/>
  <c r="T280" i="1"/>
  <c r="T281" i="1"/>
  <c r="T279" i="1"/>
  <c r="T756" i="1"/>
  <c r="T757" i="1"/>
  <c r="T760" i="1"/>
  <c r="T798" i="1"/>
  <c r="T799" i="1"/>
  <c r="T815" i="1"/>
  <c r="T825" i="1"/>
  <c r="T790" i="1"/>
  <c r="T791" i="1"/>
  <c r="T792" i="1"/>
  <c r="T793" i="1"/>
  <c r="T712" i="1"/>
  <c r="T660" i="1"/>
  <c r="T313" i="1"/>
  <c r="T324" i="1"/>
  <c r="T359" i="1"/>
  <c r="T360" i="1"/>
  <c r="T363" i="1"/>
  <c r="T366" i="1"/>
  <c r="T369" i="1"/>
  <c r="T710" i="1"/>
  <c r="T392" i="1"/>
  <c r="T581" i="1"/>
  <c r="T584" i="1"/>
  <c r="T621" i="1"/>
  <c r="T632" i="1"/>
  <c r="T635" i="1"/>
  <c r="T637" i="1"/>
  <c r="T638" i="1"/>
  <c r="T640" i="1"/>
  <c r="T641" i="1"/>
  <c r="T642" i="1"/>
  <c r="T643" i="1"/>
  <c r="T645" i="1"/>
  <c r="T647" i="1"/>
  <c r="T648" i="1"/>
  <c r="T650" i="1"/>
  <c r="T656" i="1"/>
  <c r="T288" i="1"/>
  <c r="T291" i="1"/>
  <c r="T296" i="1"/>
  <c r="T705" i="1"/>
  <c r="T301" i="1"/>
  <c r="T308" i="1"/>
  <c r="T309" i="1"/>
  <c r="T310" i="1"/>
  <c r="T311" i="1"/>
  <c r="T314" i="1"/>
  <c r="T706" i="1"/>
  <c r="T707" i="1"/>
  <c r="T316" i="1"/>
  <c r="T319" i="1"/>
  <c r="T320" i="1"/>
  <c r="T322" i="1"/>
  <c r="T331" i="1"/>
  <c r="T333" i="1"/>
  <c r="T335" i="1"/>
  <c r="T337" i="1"/>
  <c r="T342" i="1"/>
  <c r="T344" i="1"/>
  <c r="T347" i="1"/>
  <c r="T349" i="1"/>
  <c r="T350" i="1"/>
  <c r="T352" i="1"/>
  <c r="T354" i="1"/>
  <c r="T361" i="1"/>
  <c r="T374" i="1"/>
  <c r="T376" i="1"/>
  <c r="T377" i="1"/>
  <c r="T378" i="1"/>
  <c r="T379" i="1"/>
  <c r="T381" i="1"/>
  <c r="T382" i="1"/>
  <c r="T615" i="1"/>
  <c r="T626" i="1"/>
  <c r="T671" i="1"/>
  <c r="T711" i="1"/>
  <c r="T651" i="1"/>
  <c r="T674" i="1"/>
  <c r="T813" i="1"/>
  <c r="T823" i="1"/>
  <c r="T824" i="1"/>
  <c r="T241" i="1"/>
  <c r="T242" i="1"/>
  <c r="T355" i="1"/>
  <c r="T682" i="1"/>
  <c r="T613" i="1"/>
  <c r="T639" i="1"/>
  <c r="T612" i="1"/>
  <c r="T636" i="1"/>
  <c r="T610" i="1"/>
  <c r="T598" i="1"/>
  <c r="T592" i="1"/>
  <c r="T586" i="1"/>
  <c r="T576" i="1"/>
  <c r="T582" i="1"/>
  <c r="T662" i="1"/>
  <c r="U662" i="1" s="1"/>
  <c r="T519" i="1"/>
  <c r="T12" i="1"/>
  <c r="T22" i="1"/>
  <c r="T31" i="1"/>
  <c r="T33" i="1"/>
  <c r="T37" i="1"/>
  <c r="T38" i="1"/>
  <c r="T152" i="1"/>
  <c r="T747" i="1"/>
  <c r="T748" i="1"/>
  <c r="T473" i="1"/>
  <c r="T749" i="1"/>
  <c r="T444" i="1"/>
  <c r="T483" i="1"/>
  <c r="T462" i="1"/>
  <c r="T751" i="1"/>
  <c r="T752" i="1"/>
  <c r="T523" i="1"/>
  <c r="T527" i="1"/>
  <c r="T520" i="1"/>
  <c r="T521" i="1"/>
  <c r="T532" i="1"/>
  <c r="T545" i="1"/>
  <c r="T814" i="1"/>
  <c r="T817" i="1"/>
  <c r="T345" i="1"/>
  <c r="T338" i="1"/>
  <c r="T658" i="1"/>
  <c r="T77" i="1"/>
  <c r="T95" i="1"/>
  <c r="T754" i="1"/>
  <c r="T755" i="1"/>
  <c r="T758" i="1"/>
  <c r="T759" i="1"/>
  <c r="T720" i="1"/>
  <c r="T721" i="1"/>
  <c r="T722" i="1"/>
  <c r="T723" i="1"/>
  <c r="T724" i="1"/>
  <c r="T726" i="1"/>
  <c r="T727" i="1"/>
  <c r="T728" i="1"/>
  <c r="T729" i="1"/>
  <c r="T730" i="1"/>
  <c r="T761" i="1"/>
  <c r="T762" i="1"/>
  <c r="T735" i="1"/>
  <c r="T774" i="1"/>
  <c r="T775" i="1"/>
  <c r="T776" i="1"/>
  <c r="T777" i="1"/>
  <c r="T778" i="1"/>
  <c r="T779" i="1"/>
  <c r="T781" i="1"/>
  <c r="T782" i="1"/>
  <c r="T783" i="1"/>
  <c r="T784" i="1"/>
  <c r="T785" i="1"/>
  <c r="T786" i="1"/>
  <c r="T787" i="1"/>
  <c r="T788" i="1"/>
  <c r="T789" i="1"/>
  <c r="T794" i="1"/>
  <c r="T795" i="1"/>
  <c r="T797" i="1"/>
  <c r="T796" i="1"/>
  <c r="T731" i="1"/>
  <c r="T719" i="1"/>
  <c r="T718" i="1"/>
  <c r="T725" i="1"/>
  <c r="T811" i="1"/>
  <c r="T812" i="1"/>
  <c r="T62" i="1"/>
  <c r="T819" i="1"/>
  <c r="T818" i="1"/>
  <c r="T553" i="1"/>
  <c r="T562" i="1"/>
  <c r="T531" i="1"/>
  <c r="T652" i="1"/>
  <c r="T654" i="1"/>
  <c r="T675" i="1"/>
  <c r="T286" i="1"/>
  <c r="T85" i="1"/>
  <c r="T84" i="1"/>
  <c r="T83" i="1"/>
  <c r="T87" i="1"/>
  <c r="T86" i="1"/>
  <c r="T79" i="1"/>
  <c r="T81" i="1"/>
  <c r="T78" i="1"/>
  <c r="T82" i="1"/>
  <c r="T93" i="1"/>
  <c r="T94" i="1"/>
  <c r="T90" i="1"/>
  <c r="T92" i="1"/>
  <c r="T89" i="1"/>
  <c r="T98" i="1"/>
  <c r="T99" i="1"/>
  <c r="T100" i="1"/>
  <c r="T96" i="1"/>
  <c r="T101" i="1"/>
  <c r="T97" i="1"/>
  <c r="T104" i="1"/>
  <c r="T107" i="1"/>
  <c r="T106" i="1"/>
  <c r="T103" i="1"/>
  <c r="T105" i="1"/>
  <c r="T108" i="1"/>
  <c r="T111" i="1"/>
  <c r="T109" i="1"/>
  <c r="T110" i="1"/>
  <c r="T91" i="1"/>
  <c r="T631" i="1"/>
  <c r="T633" i="1"/>
  <c r="T634" i="1"/>
  <c r="T102" i="1"/>
  <c r="T40" i="1"/>
  <c r="T119" i="1"/>
  <c r="T299" i="1"/>
  <c r="T290" i="1"/>
  <c r="T339" i="1"/>
  <c r="T346" i="1"/>
  <c r="T326" i="1"/>
  <c r="T393" i="1"/>
  <c r="T332" i="1"/>
  <c r="T676" i="1"/>
  <c r="T677" i="1"/>
  <c r="T678" i="1"/>
  <c r="T679" i="1"/>
  <c r="T438" i="1"/>
  <c r="T680" i="1"/>
  <c r="T681" i="1"/>
  <c r="T546" i="1"/>
  <c r="T547" i="1"/>
  <c r="T533" i="1"/>
  <c r="T534" i="1"/>
  <c r="T535" i="1"/>
  <c r="T538" i="1"/>
  <c r="T541" i="1"/>
  <c r="T585" i="1"/>
  <c r="T587" i="1"/>
  <c r="T629" i="1"/>
  <c r="T27" i="1"/>
  <c r="T14" i="1"/>
  <c r="T24" i="1"/>
  <c r="T25" i="1"/>
  <c r="T26" i="1"/>
  <c r="T17" i="1"/>
  <c r="T19" i="1"/>
  <c r="T18" i="1"/>
  <c r="T36" i="1"/>
  <c r="T149" i="1"/>
  <c r="T479" i="1"/>
  <c r="T459" i="1"/>
  <c r="T469" i="1"/>
  <c r="T405" i="1"/>
  <c r="T433" i="1"/>
  <c r="T439" i="1"/>
  <c r="T596" i="1"/>
  <c r="T599" i="1"/>
  <c r="T507" i="1"/>
  <c r="T604" i="1"/>
  <c r="T605" i="1"/>
  <c r="T603" i="1"/>
  <c r="T608" i="1"/>
  <c r="T607" i="1"/>
  <c r="T606" i="1"/>
  <c r="T563" i="1"/>
  <c r="T543" i="1"/>
  <c r="T529" i="1"/>
  <c r="T530" i="1"/>
  <c r="T273" i="1"/>
  <c r="T151" i="1"/>
  <c r="T306" i="1"/>
  <c r="T305" i="1"/>
  <c r="T351" i="1"/>
  <c r="T577" i="1"/>
  <c r="T578" i="1"/>
  <c r="T80" i="1"/>
  <c r="T16" i="1"/>
  <c r="T455" i="1"/>
  <c r="T457" i="1"/>
  <c r="T238" i="1"/>
  <c r="T247" i="1"/>
  <c r="T649" i="1"/>
  <c r="T428" i="1"/>
  <c r="T292" i="1"/>
  <c r="T293" i="1"/>
  <c r="T298" i="1"/>
  <c r="T300" i="1"/>
  <c r="T321" i="1"/>
  <c r="T524" i="1"/>
  <c r="T525" i="1"/>
  <c r="T526" i="1"/>
  <c r="T740" i="1"/>
  <c r="T702" i="1"/>
  <c r="T113" i="1"/>
  <c r="T114" i="1"/>
  <c r="T115" i="1"/>
  <c r="T116" i="1"/>
  <c r="T117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383" i="1"/>
  <c r="T141" i="1"/>
  <c r="T142" i="1"/>
  <c r="T384" i="1"/>
  <c r="T143" i="1"/>
  <c r="T144" i="1"/>
  <c r="T145" i="1"/>
  <c r="T146" i="1"/>
  <c r="T147" i="1"/>
  <c r="T148" i="1"/>
  <c r="T385" i="1"/>
  <c r="T386" i="1"/>
  <c r="T387" i="1"/>
  <c r="T388" i="1"/>
  <c r="T389" i="1"/>
  <c r="T390" i="1"/>
  <c r="T10" i="1"/>
  <c r="T11" i="1"/>
  <c r="T13" i="1"/>
  <c r="T528" i="1"/>
  <c r="T536" i="1"/>
  <c r="T480" i="1"/>
  <c r="T401" i="1"/>
  <c r="T402" i="1"/>
  <c r="U402" i="1" s="1"/>
  <c r="T403" i="1"/>
  <c r="U403" i="1" s="1"/>
  <c r="T406" i="1"/>
  <c r="T548" i="1"/>
  <c r="T570" i="1"/>
  <c r="T537" i="1"/>
  <c r="T540" i="1"/>
  <c r="U540" i="1" s="1"/>
  <c r="T542" i="1"/>
  <c r="T569" i="1"/>
  <c r="T571" i="1"/>
  <c r="T549" i="1"/>
  <c r="T544" i="1"/>
  <c r="T691" i="1"/>
  <c r="T700" i="1"/>
  <c r="T701" i="1"/>
  <c r="T699" i="1"/>
  <c r="T738" i="1"/>
  <c r="T739" i="1"/>
  <c r="T703" i="1"/>
  <c r="T744" i="1"/>
  <c r="T736" i="1"/>
  <c r="T737" i="1"/>
  <c r="T743" i="1"/>
  <c r="T693" i="1"/>
  <c r="T694" i="1"/>
  <c r="T695" i="1"/>
  <c r="T696" i="1"/>
  <c r="T697" i="1"/>
  <c r="T821" i="1"/>
  <c r="T820" i="1"/>
  <c r="T746" i="1"/>
  <c r="T745" i="1"/>
  <c r="T692" i="1"/>
  <c r="T495" i="1"/>
  <c r="T494" i="1"/>
  <c r="T664" i="1"/>
  <c r="T688" i="1"/>
  <c r="T690" i="1"/>
  <c r="T689" i="1"/>
  <c r="T687" i="1"/>
  <c r="T686" i="1"/>
  <c r="T330" i="1"/>
  <c r="T329" i="1"/>
  <c r="T297" i="1"/>
  <c r="U297" i="1" s="1"/>
  <c r="T453" i="1"/>
  <c r="T454" i="1"/>
  <c r="T555" i="1"/>
  <c r="T556" i="1"/>
  <c r="T557" i="1"/>
  <c r="T554" i="1"/>
  <c r="T567" i="1"/>
  <c r="T568" i="1"/>
  <c r="T550" i="1"/>
  <c r="T551" i="1"/>
  <c r="T683" i="1"/>
  <c r="T684" i="1"/>
  <c r="T685" i="1"/>
  <c r="T573" i="1"/>
  <c r="T566" i="1"/>
  <c r="T517" i="1"/>
  <c r="T509" i="1"/>
  <c r="T394" i="1"/>
  <c r="T39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N232" i="1"/>
  <c r="N248" i="1"/>
  <c r="N256" i="1"/>
  <c r="N259" i="1"/>
  <c r="N266" i="1"/>
  <c r="N269" i="1"/>
  <c r="N270" i="1"/>
  <c r="N278" i="1"/>
  <c r="N282" i="1"/>
  <c r="N283" i="1"/>
  <c r="N284" i="1"/>
  <c r="N285" i="1"/>
  <c r="N307" i="1"/>
  <c r="N325" i="1"/>
  <c r="N343" i="1"/>
  <c r="N353" i="1"/>
  <c r="N396" i="1"/>
  <c r="N407" i="1"/>
  <c r="N419" i="1"/>
  <c r="N429" i="1"/>
  <c r="N437" i="1"/>
  <c r="N450" i="1"/>
  <c r="N461" i="1"/>
  <c r="N472" i="1"/>
  <c r="N481" i="1"/>
  <c r="N492" i="1"/>
  <c r="N505" i="1"/>
  <c r="N506" i="1"/>
  <c r="N508" i="1"/>
  <c r="N510" i="1"/>
  <c r="N511" i="1"/>
  <c r="N514" i="1"/>
  <c r="N516" i="1"/>
  <c r="N518" i="1"/>
  <c r="N558" i="1"/>
  <c r="N559" i="1"/>
  <c r="N565" i="1"/>
  <c r="N574" i="1"/>
  <c r="N588" i="1"/>
  <c r="N590" i="1"/>
  <c r="N594" i="1"/>
  <c r="N155" i="1"/>
  <c r="N156" i="1"/>
  <c r="N157" i="1"/>
  <c r="N158" i="1"/>
  <c r="N159" i="1"/>
  <c r="N160" i="1"/>
  <c r="N161" i="1"/>
  <c r="N164" i="1"/>
  <c r="N165" i="1"/>
  <c r="N166" i="1"/>
  <c r="N167" i="1"/>
  <c r="N168" i="1"/>
  <c r="N169" i="1"/>
  <c r="N171" i="1"/>
  <c r="N173" i="1"/>
  <c r="N174" i="1"/>
  <c r="N177" i="1"/>
  <c r="N178" i="1"/>
  <c r="N179" i="1"/>
  <c r="N180" i="1"/>
  <c r="N181" i="1"/>
  <c r="N182" i="1"/>
  <c r="N183" i="1"/>
  <c r="N184" i="1"/>
  <c r="N186" i="1"/>
  <c r="N187" i="1"/>
  <c r="N189" i="1"/>
  <c r="N191" i="1"/>
  <c r="N193" i="1"/>
  <c r="N194" i="1"/>
  <c r="N195" i="1"/>
  <c r="N196" i="1"/>
  <c r="N197" i="1"/>
  <c r="N199" i="1"/>
  <c r="N201" i="1"/>
  <c r="N202" i="1"/>
  <c r="N203" i="1"/>
  <c r="N205" i="1"/>
  <c r="N206" i="1"/>
  <c r="N207" i="1"/>
  <c r="N209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5" i="1"/>
  <c r="N226" i="1"/>
  <c r="N227" i="1"/>
  <c r="N228" i="1"/>
  <c r="N233" i="1"/>
  <c r="N234" i="1"/>
  <c r="N704" i="1"/>
  <c r="N235" i="1"/>
  <c r="N239" i="1"/>
  <c r="N240" i="1"/>
  <c r="N243" i="1"/>
  <c r="N244" i="1"/>
  <c r="N614" i="1"/>
  <c r="N625" i="1"/>
  <c r="N653" i="1"/>
  <c r="N672" i="1"/>
  <c r="N153" i="1"/>
  <c r="N713" i="1"/>
  <c r="N714" i="1"/>
  <c r="N715" i="1"/>
  <c r="N716" i="1"/>
  <c r="N717" i="1"/>
  <c r="N732" i="1"/>
  <c r="N734" i="1"/>
  <c r="N733" i="1"/>
  <c r="N741" i="1"/>
  <c r="N753" i="1"/>
  <c r="N249" i="1"/>
  <c r="N250" i="1"/>
  <c r="N251" i="1"/>
  <c r="N252" i="1"/>
  <c r="N253" i="1"/>
  <c r="N254" i="1"/>
  <c r="N255" i="1"/>
  <c r="N257" i="1"/>
  <c r="N260" i="1"/>
  <c r="N262" i="1"/>
  <c r="N261" i="1"/>
  <c r="N263" i="1"/>
  <c r="N264" i="1"/>
  <c r="N265" i="1"/>
  <c r="N267" i="1"/>
  <c r="N271" i="1"/>
  <c r="N274" i="1"/>
  <c r="N275" i="1"/>
  <c r="N276" i="1"/>
  <c r="N277" i="1"/>
  <c r="N673" i="1"/>
  <c r="N170" i="1"/>
  <c r="N816" i="1"/>
  <c r="N580" i="1"/>
  <c r="N589" i="1"/>
  <c r="N591" i="1"/>
  <c r="N595" i="1"/>
  <c r="N609" i="1"/>
  <c r="N611" i="1"/>
  <c r="N362" i="1"/>
  <c r="N364" i="1"/>
  <c r="N365" i="1"/>
  <c r="N367" i="1"/>
  <c r="N368" i="1"/>
  <c r="N370" i="1"/>
  <c r="N371" i="1"/>
  <c r="N397" i="1"/>
  <c r="N398" i="1"/>
  <c r="N399" i="1"/>
  <c r="N400" i="1"/>
  <c r="N404" i="1"/>
  <c r="N408" i="1"/>
  <c r="N410" i="1"/>
  <c r="N411" i="1"/>
  <c r="N415" i="1"/>
  <c r="N416" i="1"/>
  <c r="N418" i="1"/>
  <c r="N421" i="1"/>
  <c r="N422" i="1"/>
  <c r="N425" i="1"/>
  <c r="N426" i="1"/>
  <c r="N427" i="1"/>
  <c r="N432" i="1"/>
  <c r="N434" i="1"/>
  <c r="N435" i="1"/>
  <c r="N436" i="1"/>
  <c r="N440" i="1"/>
  <c r="N441" i="1"/>
  <c r="N442" i="1"/>
  <c r="N443" i="1"/>
  <c r="N451" i="1"/>
  <c r="N452" i="1"/>
  <c r="N458" i="1"/>
  <c r="N460" i="1"/>
  <c r="N463" i="1"/>
  <c r="N471" i="1"/>
  <c r="N482" i="1"/>
  <c r="N484" i="1"/>
  <c r="N485" i="1"/>
  <c r="N486" i="1"/>
  <c r="N487" i="1"/>
  <c r="N488" i="1"/>
  <c r="N489" i="1"/>
  <c r="N491" i="1"/>
  <c r="N493" i="1"/>
  <c r="N496" i="1"/>
  <c r="N497" i="1"/>
  <c r="N498" i="1"/>
  <c r="N499" i="1"/>
  <c r="N500" i="1"/>
  <c r="N501" i="1"/>
  <c r="N502" i="1"/>
  <c r="N579" i="1"/>
  <c r="N661" i="1"/>
  <c r="N665" i="1"/>
  <c r="N666" i="1"/>
  <c r="N667" i="1"/>
  <c r="N668" i="1"/>
  <c r="N669" i="1"/>
  <c r="N670" i="1"/>
  <c r="N742" i="1"/>
  <c r="N750" i="1"/>
  <c r="N280" i="1"/>
  <c r="N281" i="1"/>
  <c r="N279" i="1"/>
  <c r="N756" i="1"/>
  <c r="N757" i="1"/>
  <c r="N760" i="1"/>
  <c r="N798" i="1"/>
  <c r="N799" i="1"/>
  <c r="N815" i="1"/>
  <c r="N825" i="1"/>
  <c r="N790" i="1"/>
  <c r="N791" i="1"/>
  <c r="N792" i="1"/>
  <c r="N793" i="1"/>
  <c r="N712" i="1"/>
  <c r="N660" i="1"/>
  <c r="N313" i="1"/>
  <c r="N318" i="1"/>
  <c r="N324" i="1"/>
  <c r="N359" i="1"/>
  <c r="N360" i="1"/>
  <c r="N363" i="1"/>
  <c r="N366" i="1"/>
  <c r="N369" i="1"/>
  <c r="N375" i="1"/>
  <c r="N710" i="1"/>
  <c r="N392" i="1"/>
  <c r="N575" i="1"/>
  <c r="N581" i="1"/>
  <c r="N584" i="1"/>
  <c r="N621" i="1"/>
  <c r="N632" i="1"/>
  <c r="N635" i="1"/>
  <c r="N637" i="1"/>
  <c r="N638" i="1"/>
  <c r="N640" i="1"/>
  <c r="N641" i="1"/>
  <c r="N642" i="1"/>
  <c r="N643" i="1"/>
  <c r="N645" i="1"/>
  <c r="N647" i="1"/>
  <c r="N648" i="1"/>
  <c r="N650" i="1"/>
  <c r="N656" i="1"/>
  <c r="N287" i="1"/>
  <c r="N288" i="1"/>
  <c r="N291" i="1"/>
  <c r="N296" i="1"/>
  <c r="N705" i="1"/>
  <c r="N308" i="1"/>
  <c r="N309" i="1"/>
  <c r="N310" i="1"/>
  <c r="N311" i="1"/>
  <c r="N314" i="1"/>
  <c r="N315" i="1"/>
  <c r="N706" i="1"/>
  <c r="N707" i="1"/>
  <c r="N316" i="1"/>
  <c r="N319" i="1"/>
  <c r="N320" i="1"/>
  <c r="N322" i="1"/>
  <c r="N323" i="1"/>
  <c r="N331" i="1"/>
  <c r="N333" i="1"/>
  <c r="N335" i="1"/>
  <c r="N337" i="1"/>
  <c r="N342" i="1"/>
  <c r="N344" i="1"/>
  <c r="N347" i="1"/>
  <c r="N349" i="1"/>
  <c r="N350" i="1"/>
  <c r="N352" i="1"/>
  <c r="N354" i="1"/>
  <c r="N361" i="1"/>
  <c r="N374" i="1"/>
  <c r="N376" i="1"/>
  <c r="N377" i="1"/>
  <c r="N378" i="1"/>
  <c r="N379" i="1"/>
  <c r="N381" i="1"/>
  <c r="N382" i="1"/>
  <c r="N615" i="1"/>
  <c r="N626" i="1"/>
  <c r="N671" i="1"/>
  <c r="N711" i="1"/>
  <c r="N651" i="1"/>
  <c r="N674" i="1"/>
  <c r="N813" i="1"/>
  <c r="N823" i="1"/>
  <c r="N824" i="1"/>
  <c r="N241" i="1"/>
  <c r="N242" i="1"/>
  <c r="N682" i="1"/>
  <c r="N613" i="1"/>
  <c r="N639" i="1"/>
  <c r="N612" i="1"/>
  <c r="N636" i="1"/>
  <c r="N610" i="1"/>
  <c r="N598" i="1"/>
  <c r="N592" i="1"/>
  <c r="N586" i="1"/>
  <c r="N576" i="1"/>
  <c r="N582" i="1"/>
  <c r="N519" i="1"/>
  <c r="N7" i="1"/>
  <c r="N8" i="1"/>
  <c r="N12" i="1"/>
  <c r="N22" i="1"/>
  <c r="N31" i="1"/>
  <c r="N33" i="1"/>
  <c r="N37" i="1"/>
  <c r="N38" i="1"/>
  <c r="N152" i="1"/>
  <c r="N747" i="1"/>
  <c r="N748" i="1"/>
  <c r="N473" i="1"/>
  <c r="N749" i="1"/>
  <c r="N444" i="1"/>
  <c r="N483" i="1"/>
  <c r="N462" i="1"/>
  <c r="N751" i="1"/>
  <c r="N752" i="1"/>
  <c r="N523" i="1"/>
  <c r="N527" i="1"/>
  <c r="N520" i="1"/>
  <c r="N521" i="1"/>
  <c r="N532" i="1"/>
  <c r="N545" i="1"/>
  <c r="N814" i="1"/>
  <c r="N817" i="1"/>
  <c r="N345" i="1"/>
  <c r="N338" i="1"/>
  <c r="N658" i="1"/>
  <c r="N77" i="1"/>
  <c r="N95" i="1"/>
  <c r="N754" i="1"/>
  <c r="N755" i="1"/>
  <c r="N758" i="1"/>
  <c r="N759" i="1"/>
  <c r="N720" i="1"/>
  <c r="N721" i="1"/>
  <c r="N722" i="1"/>
  <c r="N723" i="1"/>
  <c r="N724" i="1"/>
  <c r="N726" i="1"/>
  <c r="N727" i="1"/>
  <c r="N728" i="1"/>
  <c r="N729" i="1"/>
  <c r="N730" i="1"/>
  <c r="N807" i="1"/>
  <c r="N801" i="1"/>
  <c r="N808" i="1"/>
  <c r="N802" i="1"/>
  <c r="N805" i="1"/>
  <c r="N800" i="1"/>
  <c r="N806" i="1"/>
  <c r="N803" i="1"/>
  <c r="N804" i="1"/>
  <c r="N764" i="1"/>
  <c r="N765" i="1"/>
  <c r="N766" i="1"/>
  <c r="N768" i="1"/>
  <c r="N769" i="1"/>
  <c r="N772" i="1"/>
  <c r="N761" i="1"/>
  <c r="N762" i="1"/>
  <c r="N763" i="1"/>
  <c r="N770" i="1"/>
  <c r="N735" i="1"/>
  <c r="N774" i="1"/>
  <c r="N775" i="1"/>
  <c r="N776" i="1"/>
  <c r="N777" i="1"/>
  <c r="N778" i="1"/>
  <c r="N779" i="1"/>
  <c r="N781" i="1"/>
  <c r="N782" i="1"/>
  <c r="N783" i="1"/>
  <c r="N784" i="1"/>
  <c r="N785" i="1"/>
  <c r="N786" i="1"/>
  <c r="N787" i="1"/>
  <c r="N788" i="1"/>
  <c r="N789" i="1"/>
  <c r="N794" i="1"/>
  <c r="N795" i="1"/>
  <c r="N797" i="1"/>
  <c r="N796" i="1"/>
  <c r="N731" i="1"/>
  <c r="N719" i="1"/>
  <c r="N718" i="1"/>
  <c r="N725" i="1"/>
  <c r="N811" i="1"/>
  <c r="N812" i="1"/>
  <c r="N61" i="1"/>
  <c r="N49" i="1"/>
  <c r="N48" i="1"/>
  <c r="N47" i="1"/>
  <c r="N44" i="1"/>
  <c r="N41" i="1"/>
  <c r="N42" i="1"/>
  <c r="N43" i="1"/>
  <c r="N51" i="1"/>
  <c r="N53" i="1"/>
  <c r="N55" i="1"/>
  <c r="N45" i="1"/>
  <c r="N46" i="1"/>
  <c r="N62" i="1"/>
  <c r="N819" i="1"/>
  <c r="N818" i="1"/>
  <c r="N553" i="1"/>
  <c r="N562" i="1"/>
  <c r="N531" i="1"/>
  <c r="N652" i="1"/>
  <c r="N654" i="1"/>
  <c r="N675" i="1"/>
  <c r="N286" i="1"/>
  <c r="N85" i="1"/>
  <c r="N84" i="1"/>
  <c r="N83" i="1"/>
  <c r="N87" i="1"/>
  <c r="N86" i="1"/>
  <c r="N79" i="1"/>
  <c r="N81" i="1"/>
  <c r="N78" i="1"/>
  <c r="N82" i="1"/>
  <c r="N93" i="1"/>
  <c r="N94" i="1"/>
  <c r="N90" i="1"/>
  <c r="N92" i="1"/>
  <c r="N89" i="1"/>
  <c r="N98" i="1"/>
  <c r="N99" i="1"/>
  <c r="N100" i="1"/>
  <c r="N96" i="1"/>
  <c r="N101" i="1"/>
  <c r="N97" i="1"/>
  <c r="N104" i="1"/>
  <c r="N107" i="1"/>
  <c r="N106" i="1"/>
  <c r="N103" i="1"/>
  <c r="N105" i="1"/>
  <c r="N108" i="1"/>
  <c r="N111" i="1"/>
  <c r="N109" i="1"/>
  <c r="N110" i="1"/>
  <c r="N91" i="1"/>
  <c r="N631" i="1"/>
  <c r="N633" i="1"/>
  <c r="N634" i="1"/>
  <c r="N102" i="1"/>
  <c r="N40" i="1"/>
  <c r="N119" i="1"/>
  <c r="N299" i="1"/>
  <c r="N290" i="1"/>
  <c r="N339" i="1"/>
  <c r="N346" i="1"/>
  <c r="N326" i="1"/>
  <c r="N393" i="1"/>
  <c r="N332" i="1"/>
  <c r="N676" i="1"/>
  <c r="N677" i="1"/>
  <c r="N678" i="1"/>
  <c r="N679" i="1"/>
  <c r="N438" i="1"/>
  <c r="N680" i="1"/>
  <c r="N681" i="1"/>
  <c r="N546" i="1"/>
  <c r="N547" i="1"/>
  <c r="N533" i="1"/>
  <c r="N534" i="1"/>
  <c r="N535" i="1"/>
  <c r="N538" i="1"/>
  <c r="N541" i="1"/>
  <c r="N585" i="1"/>
  <c r="N629" i="1"/>
  <c r="N27" i="1"/>
  <c r="N14" i="1"/>
  <c r="N6" i="1"/>
  <c r="N24" i="1"/>
  <c r="N25" i="1"/>
  <c r="N26" i="1"/>
  <c r="N17" i="1"/>
  <c r="N19" i="1"/>
  <c r="N18" i="1"/>
  <c r="N36" i="1"/>
  <c r="N149" i="1"/>
  <c r="N405" i="1"/>
  <c r="N433" i="1"/>
  <c r="N596" i="1"/>
  <c r="N599" i="1"/>
  <c r="N507" i="1"/>
  <c r="N604" i="1"/>
  <c r="N605" i="1"/>
  <c r="N603" i="1"/>
  <c r="N608" i="1"/>
  <c r="N607" i="1"/>
  <c r="N606" i="1"/>
  <c r="N563" i="1"/>
  <c r="N543" i="1"/>
  <c r="N529" i="1"/>
  <c r="N530" i="1"/>
  <c r="N273" i="1"/>
  <c r="N80" i="1"/>
  <c r="N16" i="1"/>
  <c r="N455" i="1"/>
  <c r="N457" i="1"/>
  <c r="N238" i="1"/>
  <c r="N247" i="1"/>
  <c r="N649" i="1"/>
  <c r="N428" i="1"/>
  <c r="N292" i="1"/>
  <c r="N293" i="1"/>
  <c r="N298" i="1"/>
  <c r="N300" i="1"/>
  <c r="N321" i="1"/>
  <c r="N524" i="1"/>
  <c r="N525" i="1"/>
  <c r="N526" i="1"/>
  <c r="N740" i="1"/>
  <c r="N702" i="1"/>
  <c r="N113" i="1"/>
  <c r="N114" i="1"/>
  <c r="N115" i="1"/>
  <c r="N116" i="1"/>
  <c r="N117" i="1"/>
  <c r="N118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383" i="1"/>
  <c r="N141" i="1"/>
  <c r="N142" i="1"/>
  <c r="N384" i="1"/>
  <c r="N143" i="1"/>
  <c r="N144" i="1"/>
  <c r="N145" i="1"/>
  <c r="N146" i="1"/>
  <c r="N147" i="1"/>
  <c r="N148" i="1"/>
  <c r="N385" i="1"/>
  <c r="N386" i="1"/>
  <c r="N387" i="1"/>
  <c r="N388" i="1"/>
  <c r="N389" i="1"/>
  <c r="N390" i="1"/>
  <c r="N10" i="1"/>
  <c r="N11" i="1"/>
  <c r="N13" i="1"/>
  <c r="N528" i="1"/>
  <c r="N536" i="1"/>
  <c r="N480" i="1"/>
  <c r="N401" i="1"/>
  <c r="N402" i="1"/>
  <c r="N403" i="1"/>
  <c r="N406" i="1"/>
  <c r="N548" i="1"/>
  <c r="N570" i="1"/>
  <c r="N537" i="1"/>
  <c r="N540" i="1"/>
  <c r="N542" i="1"/>
  <c r="N569" i="1"/>
  <c r="N571" i="1"/>
  <c r="N549" i="1"/>
  <c r="N544" i="1"/>
  <c r="N737" i="1"/>
  <c r="N743" i="1"/>
  <c r="N693" i="1"/>
  <c r="N694" i="1"/>
  <c r="N695" i="1"/>
  <c r="N696" i="1"/>
  <c r="N697" i="1"/>
  <c r="N821" i="1"/>
  <c r="N820" i="1"/>
  <c r="N746" i="1"/>
  <c r="N745" i="1"/>
  <c r="N692" i="1"/>
  <c r="N495" i="1"/>
  <c r="N494" i="1"/>
  <c r="N664" i="1"/>
  <c r="N688" i="1"/>
  <c r="N690" i="1"/>
  <c r="N689" i="1"/>
  <c r="N687" i="1"/>
  <c r="N686" i="1"/>
  <c r="N330" i="1"/>
  <c r="N329" i="1"/>
  <c r="N297" i="1"/>
  <c r="N453" i="1"/>
  <c r="N454" i="1"/>
  <c r="N555" i="1"/>
  <c r="N556" i="1"/>
  <c r="N557" i="1"/>
  <c r="N554" i="1"/>
  <c r="N567" i="1"/>
  <c r="N568" i="1"/>
  <c r="N550" i="1"/>
  <c r="N551" i="1"/>
  <c r="N683" i="1"/>
  <c r="N684" i="1"/>
  <c r="N685" i="1"/>
  <c r="N573" i="1"/>
  <c r="N566" i="1"/>
  <c r="N517" i="1"/>
  <c r="N509" i="1"/>
  <c r="N394" i="1"/>
  <c r="N39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H766" i="1"/>
  <c r="H768" i="1"/>
  <c r="H769" i="1"/>
  <c r="H772" i="1"/>
  <c r="H761" i="1"/>
  <c r="H762" i="1"/>
  <c r="H763" i="1"/>
  <c r="H770" i="1"/>
  <c r="H735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4" i="1"/>
  <c r="H795" i="1"/>
  <c r="H797" i="1"/>
  <c r="H796" i="1"/>
  <c r="H731" i="1"/>
  <c r="H719" i="1"/>
  <c r="H718" i="1"/>
  <c r="H725" i="1"/>
  <c r="H811" i="1"/>
  <c r="H812" i="1"/>
  <c r="H62" i="1"/>
  <c r="V62" i="1" s="1"/>
  <c r="H819" i="1"/>
  <c r="H818" i="1"/>
  <c r="H553" i="1"/>
  <c r="H562" i="1"/>
  <c r="H531" i="1"/>
  <c r="H652" i="1"/>
  <c r="H654" i="1"/>
  <c r="H675" i="1"/>
  <c r="H631" i="1"/>
  <c r="H633" i="1"/>
  <c r="H634" i="1"/>
  <c r="H102" i="1"/>
  <c r="H40" i="1"/>
  <c r="V40" i="1" s="1"/>
  <c r="H119" i="1"/>
  <c r="H290" i="1"/>
  <c r="H339" i="1"/>
  <c r="H346" i="1"/>
  <c r="H326" i="1"/>
  <c r="H393" i="1"/>
  <c r="H332" i="1"/>
  <c r="H676" i="1"/>
  <c r="H677" i="1"/>
  <c r="H678" i="1"/>
  <c r="H679" i="1"/>
  <c r="H438" i="1"/>
  <c r="H680" i="1"/>
  <c r="H681" i="1"/>
  <c r="H546" i="1"/>
  <c r="H547" i="1"/>
  <c r="H533" i="1"/>
  <c r="H534" i="1"/>
  <c r="H535" i="1"/>
  <c r="H538" i="1"/>
  <c r="H541" i="1"/>
  <c r="H585" i="1"/>
  <c r="H587" i="1"/>
  <c r="H629" i="1"/>
  <c r="H27" i="1"/>
  <c r="H14" i="1"/>
  <c r="H6" i="1"/>
  <c r="H24" i="1"/>
  <c r="H25" i="1"/>
  <c r="H26" i="1"/>
  <c r="H17" i="1"/>
  <c r="H19" i="1"/>
  <c r="H18" i="1"/>
  <c r="H36" i="1"/>
  <c r="H149" i="1"/>
  <c r="H479" i="1"/>
  <c r="H459" i="1"/>
  <c r="H469" i="1"/>
  <c r="H405" i="1"/>
  <c r="H433" i="1"/>
  <c r="H605" i="1"/>
  <c r="H603" i="1"/>
  <c r="H608" i="1"/>
  <c r="H607" i="1"/>
  <c r="H606" i="1"/>
  <c r="H563" i="1"/>
  <c r="H543" i="1"/>
  <c r="H529" i="1"/>
  <c r="H530" i="1"/>
  <c r="H273" i="1"/>
  <c r="H151" i="1"/>
  <c r="V151" i="1" s="1"/>
  <c r="H306" i="1"/>
  <c r="H305" i="1"/>
  <c r="H351" i="1"/>
  <c r="H577" i="1"/>
  <c r="H578" i="1"/>
  <c r="H80" i="1"/>
  <c r="H16" i="1"/>
  <c r="H455" i="1"/>
  <c r="H457" i="1"/>
  <c r="H238" i="1"/>
  <c r="H247" i="1"/>
  <c r="H649" i="1"/>
  <c r="H428" i="1"/>
  <c r="H292" i="1"/>
  <c r="H293" i="1"/>
  <c r="H321" i="1"/>
  <c r="H524" i="1"/>
  <c r="H525" i="1"/>
  <c r="H526" i="1"/>
  <c r="H740" i="1"/>
  <c r="H702" i="1"/>
  <c r="V702" i="1" s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383" i="1"/>
  <c r="H141" i="1"/>
  <c r="H142" i="1"/>
  <c r="H384" i="1"/>
  <c r="H143" i="1"/>
  <c r="H144" i="1"/>
  <c r="H145" i="1"/>
  <c r="H146" i="1"/>
  <c r="H147" i="1"/>
  <c r="H148" i="1"/>
  <c r="H385" i="1"/>
  <c r="H386" i="1"/>
  <c r="H387" i="1"/>
  <c r="H388" i="1"/>
  <c r="H389" i="1"/>
  <c r="H390" i="1"/>
  <c r="H10" i="1"/>
  <c r="V10" i="1" s="1"/>
  <c r="H11" i="1"/>
  <c r="V11" i="1" s="1"/>
  <c r="H13" i="1"/>
  <c r="H528" i="1"/>
  <c r="H536" i="1"/>
  <c r="H542" i="1"/>
  <c r="H569" i="1"/>
  <c r="H571" i="1"/>
  <c r="H549" i="1"/>
  <c r="H544" i="1"/>
  <c r="H691" i="1"/>
  <c r="V691" i="1" s="1"/>
  <c r="H700" i="1"/>
  <c r="V700" i="1" s="1"/>
  <c r="H701" i="1"/>
  <c r="V701" i="1" s="1"/>
  <c r="H699" i="1"/>
  <c r="V699" i="1" s="1"/>
  <c r="H738" i="1"/>
  <c r="V738" i="1" s="1"/>
  <c r="H739" i="1"/>
  <c r="V739" i="1" s="1"/>
  <c r="H703" i="1"/>
  <c r="V703" i="1" s="1"/>
  <c r="H744" i="1"/>
  <c r="V744" i="1" s="1"/>
  <c r="H736" i="1"/>
  <c r="V736" i="1" s="1"/>
  <c r="H737" i="1"/>
  <c r="V737" i="1" s="1"/>
  <c r="H743" i="1"/>
  <c r="V743" i="1" s="1"/>
  <c r="H693" i="1"/>
  <c r="V693" i="1" s="1"/>
  <c r="H694" i="1"/>
  <c r="V694" i="1" s="1"/>
  <c r="H695" i="1"/>
  <c r="V695" i="1" s="1"/>
  <c r="H696" i="1"/>
  <c r="V696" i="1" s="1"/>
  <c r="H697" i="1"/>
  <c r="V697" i="1" s="1"/>
  <c r="H821" i="1"/>
  <c r="V821" i="1" s="1"/>
  <c r="H820" i="1"/>
  <c r="V820" i="1" s="1"/>
  <c r="H746" i="1"/>
  <c r="V746" i="1" s="1"/>
  <c r="H745" i="1"/>
  <c r="V745" i="1" s="1"/>
  <c r="H692" i="1"/>
  <c r="V692" i="1" s="1"/>
  <c r="H495" i="1"/>
  <c r="H494" i="1"/>
  <c r="U494" i="1" s="1"/>
  <c r="H664" i="1"/>
  <c r="H688" i="1"/>
  <c r="H690" i="1"/>
  <c r="H689" i="1"/>
  <c r="H687" i="1"/>
  <c r="H686" i="1"/>
  <c r="H330" i="1"/>
  <c r="H329" i="1"/>
  <c r="H453" i="1"/>
  <c r="H454" i="1"/>
  <c r="H555" i="1"/>
  <c r="H556" i="1"/>
  <c r="H557" i="1"/>
  <c r="H554" i="1"/>
  <c r="H567" i="1"/>
  <c r="H568" i="1"/>
  <c r="H550" i="1"/>
  <c r="H551" i="1"/>
  <c r="H683" i="1"/>
  <c r="H684" i="1"/>
  <c r="H685" i="1"/>
  <c r="H573" i="1"/>
  <c r="H566" i="1"/>
  <c r="H517" i="1"/>
  <c r="U517" i="1" s="1"/>
  <c r="H509" i="1"/>
  <c r="H394" i="1"/>
  <c r="H39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765" i="1"/>
  <c r="H791" i="1"/>
  <c r="H674" i="1"/>
  <c r="H640" i="1"/>
  <c r="H638" i="1"/>
  <c r="H637" i="1"/>
  <c r="H635" i="1"/>
  <c r="H632" i="1"/>
  <c r="H621" i="1"/>
  <c r="H611" i="1"/>
  <c r="H609" i="1"/>
  <c r="H594" i="1"/>
  <c r="H733" i="1"/>
  <c r="H732" i="1"/>
  <c r="H816" i="1"/>
  <c r="H720" i="1"/>
  <c r="H721" i="1"/>
  <c r="H722" i="1"/>
  <c r="H723" i="1"/>
  <c r="H724" i="1"/>
  <c r="H726" i="1"/>
  <c r="H727" i="1"/>
  <c r="H728" i="1"/>
  <c r="H729" i="1"/>
  <c r="H730" i="1"/>
  <c r="H807" i="1"/>
  <c r="H801" i="1"/>
  <c r="H808" i="1"/>
  <c r="H802" i="1"/>
  <c r="H805" i="1"/>
  <c r="H800" i="1"/>
  <c r="H806" i="1"/>
  <c r="H803" i="1"/>
  <c r="H804" i="1"/>
  <c r="H764" i="1"/>
  <c r="H734" i="1"/>
  <c r="K711" i="1"/>
  <c r="H661" i="1"/>
  <c r="S672" i="1"/>
  <c r="T672" i="1" s="1"/>
  <c r="H672" i="1"/>
  <c r="H625" i="1"/>
  <c r="H653" i="1"/>
  <c r="H658" i="1"/>
  <c r="H665" i="1"/>
  <c r="H666" i="1"/>
  <c r="H667" i="1"/>
  <c r="H668" i="1"/>
  <c r="H669" i="1"/>
  <c r="H670" i="1"/>
  <c r="H671" i="1"/>
  <c r="H673" i="1"/>
  <c r="H153" i="1"/>
  <c r="H711" i="1"/>
  <c r="T2" i="1"/>
  <c r="N9" i="1"/>
  <c r="N15" i="1"/>
  <c r="N21" i="1"/>
  <c r="N28" i="1"/>
  <c r="N34" i="1"/>
  <c r="N39" i="1"/>
  <c r="N139" i="1"/>
  <c r="N150" i="1"/>
  <c r="N154" i="1"/>
  <c r="N172" i="1"/>
  <c r="N185" i="1"/>
  <c r="N200" i="1"/>
  <c r="N204" i="1"/>
  <c r="N213" i="1"/>
  <c r="N224" i="1"/>
  <c r="N2" i="1"/>
  <c r="H139" i="1"/>
  <c r="H150" i="1"/>
  <c r="H154" i="1"/>
  <c r="H172" i="1"/>
  <c r="H185" i="1"/>
  <c r="H200" i="1"/>
  <c r="H204" i="1"/>
  <c r="H213" i="1"/>
  <c r="H224" i="1"/>
  <c r="H232" i="1"/>
  <c r="H450" i="1"/>
  <c r="H492" i="1"/>
  <c r="H505" i="1"/>
  <c r="H506" i="1"/>
  <c r="H508" i="1"/>
  <c r="H510" i="1"/>
  <c r="H511" i="1"/>
  <c r="H514" i="1"/>
  <c r="H516" i="1"/>
  <c r="H518" i="1"/>
  <c r="H558" i="1"/>
  <c r="H559" i="1"/>
  <c r="H595" i="1"/>
  <c r="H2" i="1"/>
  <c r="H226" i="1"/>
  <c r="H212" i="1"/>
  <c r="H181" i="1"/>
  <c r="H169" i="1"/>
  <c r="H168" i="1"/>
  <c r="H158" i="1"/>
  <c r="H157" i="1"/>
  <c r="H642" i="1"/>
  <c r="H643" i="1"/>
  <c r="H378" i="1"/>
  <c r="H350" i="1"/>
  <c r="H309" i="1"/>
  <c r="H220" i="1"/>
  <c r="H214" i="1"/>
  <c r="H519" i="1"/>
  <c r="H520" i="1"/>
  <c r="H215" i="1"/>
  <c r="H216" i="1"/>
  <c r="H217" i="1"/>
  <c r="H218" i="1"/>
  <c r="H219" i="1"/>
  <c r="H221" i="1"/>
  <c r="H222" i="1"/>
  <c r="H223" i="1"/>
  <c r="H233" i="1"/>
  <c r="H234" i="1"/>
  <c r="H240" i="1"/>
  <c r="H759" i="1"/>
  <c r="H754" i="1"/>
  <c r="V754" i="1" s="1"/>
  <c r="H758" i="1"/>
  <c r="H755" i="1"/>
  <c r="H170" i="1"/>
  <c r="H156" i="1"/>
  <c r="H166" i="1"/>
  <c r="H167" i="1"/>
  <c r="H173" i="1"/>
  <c r="H178" i="1"/>
  <c r="H179" i="1"/>
  <c r="H180" i="1"/>
  <c r="H182" i="1"/>
  <c r="H183" i="1"/>
  <c r="H187" i="1"/>
  <c r="H189" i="1"/>
  <c r="H191" i="1"/>
  <c r="H193" i="1"/>
  <c r="H194" i="1"/>
  <c r="H196" i="1"/>
  <c r="H197" i="1"/>
  <c r="H202" i="1"/>
  <c r="H203" i="1"/>
  <c r="H205" i="1"/>
  <c r="H206" i="1"/>
  <c r="H207" i="1"/>
  <c r="H209" i="1"/>
  <c r="H211" i="1"/>
  <c r="H225" i="1"/>
  <c r="H641" i="1"/>
  <c r="H650" i="1"/>
  <c r="H656" i="1"/>
  <c r="H308" i="1"/>
  <c r="H313" i="1"/>
  <c r="H707" i="1"/>
  <c r="H316" i="1"/>
  <c r="H324" i="1"/>
  <c r="H344" i="1"/>
  <c r="H349" i="1"/>
  <c r="H377" i="1"/>
  <c r="H347" i="1"/>
  <c r="H521" i="1"/>
  <c r="H613" i="1"/>
  <c r="H639" i="1"/>
  <c r="H612" i="1"/>
  <c r="H636" i="1"/>
  <c r="H610" i="1"/>
  <c r="H598" i="1"/>
  <c r="H77" i="1"/>
  <c r="V77" i="1" s="1"/>
  <c r="H95" i="1"/>
  <c r="H338" i="1"/>
  <c r="H345" i="1"/>
  <c r="H8" i="1"/>
  <c r="H152" i="1"/>
  <c r="H31" i="1"/>
  <c r="H37" i="1"/>
  <c r="H682" i="1"/>
  <c r="H523" i="1"/>
  <c r="H527" i="1"/>
  <c r="H532" i="1"/>
  <c r="H545" i="1"/>
  <c r="H814" i="1"/>
  <c r="H645" i="1"/>
  <c r="H647" i="1"/>
  <c r="H648" i="1"/>
  <c r="H660" i="1"/>
  <c r="H280" i="1"/>
  <c r="H279" i="1"/>
  <c r="H281" i="1"/>
  <c r="H757" i="1"/>
  <c r="H651" i="1"/>
  <c r="H288" i="1"/>
  <c r="H291" i="1"/>
  <c r="H296" i="1"/>
  <c r="U296" i="1" s="1"/>
  <c r="H705" i="1"/>
  <c r="H301" i="1"/>
  <c r="H310" i="1"/>
  <c r="H311" i="1"/>
  <c r="H314" i="1"/>
  <c r="H706" i="1"/>
  <c r="H319" i="1"/>
  <c r="H320" i="1"/>
  <c r="H322" i="1"/>
  <c r="H352" i="1"/>
  <c r="H376" i="1"/>
  <c r="H379" i="1"/>
  <c r="H710" i="1"/>
  <c r="H397" i="1"/>
  <c r="H398" i="1"/>
  <c r="H399" i="1"/>
  <c r="H400" i="1"/>
  <c r="H404" i="1"/>
  <c r="H408" i="1"/>
  <c r="H418" i="1"/>
  <c r="H426" i="1"/>
  <c r="H427" i="1"/>
  <c r="H432" i="1"/>
  <c r="H434" i="1"/>
  <c r="H436" i="1"/>
  <c r="H442" i="1"/>
  <c r="H443" i="1"/>
  <c r="H484" i="1"/>
  <c r="H485" i="1"/>
  <c r="H486" i="1"/>
  <c r="H487" i="1"/>
  <c r="H488" i="1"/>
  <c r="H489" i="1"/>
  <c r="U489" i="1" s="1"/>
  <c r="H491" i="1"/>
  <c r="H493" i="1"/>
  <c r="U493" i="1" s="1"/>
  <c r="H496" i="1"/>
  <c r="H497" i="1"/>
  <c r="H498" i="1"/>
  <c r="H499" i="1"/>
  <c r="H500" i="1"/>
  <c r="H502" i="1"/>
  <c r="H579" i="1"/>
  <c r="H581" i="1"/>
  <c r="H615" i="1"/>
  <c r="H626" i="1"/>
  <c r="H823" i="1"/>
  <c r="H824" i="1"/>
  <c r="H813" i="1"/>
  <c r="H712" i="1"/>
  <c r="H750" i="1"/>
  <c r="H756" i="1"/>
  <c r="H760" i="1"/>
  <c r="H742" i="1"/>
  <c r="H798" i="1"/>
  <c r="H799" i="1"/>
  <c r="H815" i="1"/>
  <c r="H825" i="1"/>
  <c r="H793" i="1"/>
  <c r="H792" i="1"/>
  <c r="H790" i="1"/>
  <c r="H155" i="1"/>
  <c r="H159" i="1"/>
  <c r="H160" i="1"/>
  <c r="H161" i="1"/>
  <c r="H164" i="1"/>
  <c r="H165" i="1"/>
  <c r="H171" i="1"/>
  <c r="H174" i="1"/>
  <c r="H177" i="1"/>
  <c r="H184" i="1"/>
  <c r="H186" i="1"/>
  <c r="H195" i="1"/>
  <c r="H199" i="1"/>
  <c r="H201" i="1"/>
  <c r="H228" i="1"/>
  <c r="H704" i="1"/>
  <c r="H235" i="1"/>
  <c r="H244" i="1"/>
  <c r="H249" i="1"/>
  <c r="H250" i="1"/>
  <c r="H251" i="1"/>
  <c r="H252" i="1"/>
  <c r="H253" i="1"/>
  <c r="H254" i="1"/>
  <c r="H255" i="1"/>
  <c r="H257" i="1"/>
  <c r="H267" i="1"/>
  <c r="H271" i="1"/>
  <c r="H274" i="1"/>
  <c r="H714" i="1"/>
  <c r="H717" i="1"/>
  <c r="H713" i="1"/>
  <c r="H715" i="1"/>
  <c r="H716" i="1"/>
  <c r="H741" i="1"/>
  <c r="H753" i="1"/>
  <c r="H817" i="1"/>
  <c r="U649" i="1" l="1"/>
  <c r="U496" i="1"/>
  <c r="U570" i="1"/>
  <c r="U480" i="1"/>
  <c r="U3" i="1"/>
  <c r="U509" i="1"/>
  <c r="U328" i="1"/>
  <c r="U395" i="1"/>
  <c r="U394" i="1"/>
  <c r="U2" i="1"/>
  <c r="U499" i="1"/>
  <c r="U502" i="1"/>
  <c r="U500" i="1"/>
  <c r="U572" i="1"/>
  <c r="U554" i="1"/>
  <c r="U556" i="1"/>
  <c r="U555" i="1"/>
  <c r="U566" i="1"/>
  <c r="U573" i="1"/>
  <c r="U454" i="1"/>
  <c r="U498" i="1"/>
  <c r="U557" i="1"/>
  <c r="U685" i="1"/>
  <c r="U453" i="1"/>
  <c r="U497" i="1"/>
  <c r="U684" i="1"/>
  <c r="U504" i="1"/>
  <c r="U683" i="1"/>
  <c r="U551" i="1"/>
  <c r="U550" i="1"/>
  <c r="U427" i="1"/>
  <c r="U568" i="1"/>
  <c r="U700" i="1"/>
  <c r="U567" i="1"/>
  <c r="U657" i="1"/>
  <c r="U503" i="1"/>
  <c r="U689" i="1"/>
  <c r="U690" i="1"/>
  <c r="U490" i="1"/>
  <c r="U688" i="1"/>
  <c r="U694" i="1"/>
  <c r="U495" i="1"/>
  <c r="U537" i="1"/>
  <c r="U693" i="1"/>
  <c r="U544" i="1"/>
  <c r="U401" i="1"/>
  <c r="U743" i="1"/>
  <c r="U549" i="1"/>
  <c r="U737" i="1"/>
  <c r="U333" i="1"/>
  <c r="U692" i="1"/>
  <c r="U736" i="1"/>
  <c r="U745" i="1"/>
  <c r="U744" i="1"/>
  <c r="U697" i="1"/>
  <c r="U746" i="1"/>
  <c r="U703" i="1"/>
  <c r="U739" i="1"/>
  <c r="U820" i="1"/>
  <c r="U738" i="1"/>
  <c r="U821" i="1"/>
  <c r="U244" i="1"/>
  <c r="U699" i="1"/>
  <c r="U436" i="1"/>
  <c r="U691" i="1"/>
  <c r="U406" i="1"/>
  <c r="U696" i="1"/>
  <c r="U701" i="1"/>
  <c r="U695" i="1"/>
  <c r="U698" i="1"/>
  <c r="U418" i="1"/>
  <c r="U571" i="1"/>
  <c r="U569" i="1"/>
  <c r="U304" i="1"/>
  <c r="U542" i="1"/>
  <c r="U303" i="1"/>
  <c r="U302" i="1"/>
  <c r="U548" i="1"/>
  <c r="U404" i="1"/>
  <c r="U398" i="1"/>
  <c r="U397" i="1"/>
  <c r="U491" i="1"/>
  <c r="U399" i="1"/>
  <c r="U400" i="1"/>
  <c r="U536" i="1"/>
  <c r="U539" i="1"/>
  <c r="U528" i="1"/>
  <c r="U663" i="1"/>
  <c r="U13" i="1"/>
  <c r="U526" i="1"/>
  <c r="U11" i="1"/>
  <c r="U10" i="1"/>
  <c r="U310" i="1"/>
  <c r="U525" i="1"/>
  <c r="U335" i="1"/>
  <c r="U443" i="1"/>
  <c r="U300" i="1"/>
  <c r="U268" i="1"/>
  <c r="U68" i="1"/>
  <c r="U442" i="1"/>
  <c r="U312" i="1"/>
  <c r="U63" i="1"/>
  <c r="U246" i="1"/>
  <c r="U230" i="1"/>
  <c r="U231" i="1"/>
  <c r="U337" i="1"/>
  <c r="U88" i="1"/>
  <c r="U247" i="1"/>
  <c r="U348" i="1"/>
  <c r="U319" i="1"/>
  <c r="U228" i="1"/>
  <c r="U524" i="1"/>
  <c r="U311" i="1"/>
  <c r="U334" i="1"/>
  <c r="U376" i="1"/>
  <c r="U322" i="1"/>
  <c r="U320" i="1"/>
  <c r="U352" i="1"/>
  <c r="U229" i="1"/>
  <c r="U177" i="1"/>
  <c r="U336" i="1"/>
  <c r="U257" i="1"/>
  <c r="U37" i="1"/>
  <c r="U255" i="1"/>
  <c r="U254" i="1"/>
  <c r="U253" i="1"/>
  <c r="U579" i="1"/>
  <c r="U252" i="1"/>
  <c r="U267" i="1"/>
  <c r="U251" i="1"/>
  <c r="U250" i="1"/>
  <c r="U298" i="1"/>
  <c r="U249" i="1"/>
  <c r="U186" i="1"/>
  <c r="U258" i="1"/>
  <c r="U428" i="1"/>
  <c r="U165" i="1"/>
  <c r="U236" i="1"/>
  <c r="U235" i="1"/>
  <c r="U577" i="1"/>
  <c r="U237" i="1"/>
  <c r="U184" i="1"/>
  <c r="U195" i="1"/>
  <c r="U306" i="1"/>
  <c r="U238" i="1"/>
  <c r="U201" i="1"/>
  <c r="U199" i="1"/>
  <c r="U192" i="1"/>
  <c r="U80" i="1"/>
  <c r="U190" i="1"/>
  <c r="U457" i="1"/>
  <c r="U314" i="1"/>
  <c r="U198" i="1"/>
  <c r="U188" i="1"/>
  <c r="U171" i="1"/>
  <c r="U245" i="1"/>
  <c r="U162" i="1"/>
  <c r="U16" i="1"/>
  <c r="U163" i="1"/>
  <c r="U107" i="1"/>
  <c r="U164" i="1"/>
  <c r="U161" i="1"/>
  <c r="U160" i="1"/>
  <c r="U455" i="1"/>
  <c r="U562" i="1"/>
  <c r="U578" i="1"/>
  <c r="U342" i="1"/>
  <c r="U60" i="1"/>
  <c r="U149" i="1"/>
  <c r="U351" i="1"/>
  <c r="U305" i="1"/>
  <c r="U54" i="1"/>
  <c r="U151" i="1"/>
  <c r="U530" i="1"/>
  <c r="U50" i="1"/>
  <c r="U507" i="1"/>
  <c r="U57" i="1"/>
  <c r="U59" i="1"/>
  <c r="U70" i="1"/>
  <c r="U824" i="1"/>
  <c r="U563" i="1"/>
  <c r="U58" i="1"/>
  <c r="U439" i="1"/>
  <c r="U71" i="1"/>
  <c r="U644" i="1"/>
  <c r="U36" i="1"/>
  <c r="U272" i="1"/>
  <c r="U445" i="1"/>
  <c r="U655" i="1"/>
  <c r="U56" i="1"/>
  <c r="U52" i="1"/>
  <c r="U448" i="1"/>
  <c r="U608" i="1"/>
  <c r="U604" i="1"/>
  <c r="U64" i="1"/>
  <c r="U529" i="1"/>
  <c r="U15" i="1"/>
  <c r="U313" i="1"/>
  <c r="U447" i="1"/>
  <c r="U446" i="1"/>
  <c r="U74" i="1"/>
  <c r="U73" i="1"/>
  <c r="U271" i="1"/>
  <c r="U606" i="1"/>
  <c r="U601" i="1"/>
  <c r="U602" i="1"/>
  <c r="U584" i="1"/>
  <c r="U543" i="1"/>
  <c r="U599" i="1"/>
  <c r="U331" i="1"/>
  <c r="U607" i="1"/>
  <c r="U603" i="1"/>
  <c r="U605" i="1"/>
  <c r="U600" i="1"/>
  <c r="U596" i="1"/>
  <c r="U823" i="1"/>
  <c r="U31" i="1"/>
  <c r="U825" i="1"/>
  <c r="U432" i="1"/>
  <c r="U465" i="1"/>
  <c r="U25" i="1"/>
  <c r="U533" i="1"/>
  <c r="U469" i="1"/>
  <c r="U433" i="1"/>
  <c r="U459" i="1"/>
  <c r="U405" i="1"/>
  <c r="U479" i="1"/>
  <c r="U19" i="1"/>
  <c r="U438" i="1"/>
  <c r="U26" i="1"/>
  <c r="U581" i="1"/>
  <c r="U18" i="1"/>
  <c r="U24" i="1"/>
  <c r="U17" i="1"/>
  <c r="U6" i="1"/>
  <c r="U14" i="1"/>
  <c r="U27" i="1"/>
  <c r="U470" i="1"/>
  <c r="U90" i="1"/>
  <c r="U629" i="1"/>
  <c r="U587" i="1"/>
  <c r="U541" i="1"/>
  <c r="U679" i="1"/>
  <c r="U546" i="1"/>
  <c r="U585" i="1"/>
  <c r="U534" i="1"/>
  <c r="U547" i="1"/>
  <c r="U538" i="1"/>
  <c r="U535" i="1"/>
  <c r="U678" i="1"/>
  <c r="U677" i="1"/>
  <c r="U676" i="1"/>
  <c r="U681" i="1"/>
  <c r="U680" i="1"/>
  <c r="U332" i="1"/>
  <c r="U393" i="1"/>
  <c r="U339" i="1"/>
  <c r="U105" i="1"/>
  <c r="U338" i="1"/>
  <c r="U346" i="1"/>
  <c r="U86" i="1"/>
  <c r="U85" i="1"/>
  <c r="U106" i="1"/>
  <c r="U104" i="1"/>
  <c r="U89" i="1"/>
  <c r="U345" i="1"/>
  <c r="U444" i="1"/>
  <c r="U108" i="1"/>
  <c r="U576" i="1"/>
  <c r="U290" i="1"/>
  <c r="U87" i="1"/>
  <c r="U103" i="1"/>
  <c r="U326" i="1"/>
  <c r="U299" i="1"/>
  <c r="U40" i="1"/>
  <c r="V103" i="1"/>
  <c r="U84" i="1"/>
  <c r="U100" i="1"/>
  <c r="U76" i="1"/>
  <c r="U462" i="1"/>
  <c r="U82" i="1"/>
  <c r="U582" i="1"/>
  <c r="U464" i="1"/>
  <c r="U101" i="1"/>
  <c r="U83" i="1"/>
  <c r="U102" i="1"/>
  <c r="U94" i="1"/>
  <c r="U109" i="1"/>
  <c r="U93" i="1"/>
  <c r="U111" i="1"/>
  <c r="U78" i="1"/>
  <c r="U96" i="1"/>
  <c r="U79" i="1"/>
  <c r="U97" i="1"/>
  <c r="U81" i="1"/>
  <c r="U119" i="1"/>
  <c r="U99" i="1"/>
  <c r="U98" i="1"/>
  <c r="U91" i="1"/>
  <c r="U110" i="1"/>
  <c r="U92" i="1"/>
  <c r="U69" i="1"/>
  <c r="U634" i="1"/>
  <c r="U633" i="1"/>
  <c r="U65" i="1"/>
  <c r="V64" i="1"/>
  <c r="U456" i="1"/>
  <c r="U32" i="1"/>
  <c r="U631" i="1"/>
  <c r="U72" i="1"/>
  <c r="V74" i="1"/>
  <c r="V73" i="1"/>
  <c r="V66" i="1"/>
  <c r="U75" i="1"/>
  <c r="U380" i="1"/>
  <c r="V67" i="1"/>
  <c r="U483" i="1"/>
  <c r="U379" i="1"/>
  <c r="V50" i="1"/>
  <c r="V52" i="1"/>
  <c r="U473" i="1"/>
  <c r="U474" i="1"/>
  <c r="V60" i="1"/>
  <c r="V58" i="1"/>
  <c r="V57" i="1"/>
  <c r="V56" i="1"/>
  <c r="V71" i="1"/>
  <c r="V54" i="1"/>
  <c r="V70" i="1"/>
  <c r="U289" i="1"/>
  <c r="U288" i="1"/>
  <c r="U287" i="1"/>
  <c r="U652" i="1"/>
  <c r="U301" i="1"/>
  <c r="U46" i="1"/>
  <c r="U45" i="1"/>
  <c r="U53" i="1"/>
  <c r="U654" i="1"/>
  <c r="U140" i="1"/>
  <c r="U43" i="1"/>
  <c r="U675" i="1"/>
  <c r="U286" i="1"/>
  <c r="U531" i="1"/>
  <c r="U553" i="1"/>
  <c r="U42" i="1"/>
  <c r="U41" i="1"/>
  <c r="U61" i="1"/>
  <c r="U22" i="1"/>
  <c r="U29" i="1"/>
  <c r="U20" i="1"/>
  <c r="U23" i="1"/>
  <c r="U38" i="1"/>
  <c r="U51" i="1"/>
  <c r="U33" i="1"/>
  <c r="U39" i="1"/>
  <c r="U34" i="1"/>
  <c r="U761" i="1"/>
  <c r="U12" i="1"/>
  <c r="U30" i="1"/>
  <c r="U44" i="1"/>
  <c r="U49" i="1"/>
  <c r="U7" i="1"/>
  <c r="U48" i="1"/>
  <c r="U35" i="1"/>
  <c r="U55" i="1"/>
  <c r="U47" i="1"/>
  <c r="V61" i="1"/>
  <c r="V43" i="1"/>
  <c r="V53" i="1"/>
  <c r="V42" i="1"/>
  <c r="V46" i="1"/>
  <c r="V41" i="1"/>
  <c r="V51" i="1"/>
  <c r="V45" i="1"/>
  <c r="V30" i="1"/>
  <c r="V29" i="1"/>
  <c r="U210" i="1"/>
  <c r="U208" i="1"/>
  <c r="U234" i="1"/>
  <c r="U176" i="1"/>
  <c r="V816" i="1"/>
  <c r="U175" i="1"/>
  <c r="U425" i="1"/>
  <c r="U159" i="1"/>
  <c r="U174" i="1"/>
  <c r="U416" i="1"/>
  <c r="U409" i="1"/>
  <c r="U668" i="1"/>
  <c r="U356" i="1"/>
  <c r="U619" i="1"/>
  <c r="U357" i="1"/>
  <c r="U139" i="1"/>
  <c r="U243" i="1"/>
  <c r="U278" i="1"/>
  <c r="U501" i="1"/>
  <c r="U410" i="1"/>
  <c r="U790" i="1"/>
  <c r="U559" i="1"/>
  <c r="U429" i="1"/>
  <c r="U21" i="1"/>
  <c r="U616" i="1"/>
  <c r="U377" i="1"/>
  <c r="U717" i="1"/>
  <c r="U512" i="1"/>
  <c r="U458" i="1"/>
  <c r="U411" i="1"/>
  <c r="U423" i="1"/>
  <c r="U760" i="1"/>
  <c r="U285" i="1"/>
  <c r="U481" i="1"/>
  <c r="U150" i="1"/>
  <c r="U753" i="1"/>
  <c r="U185" i="1"/>
  <c r="V800" i="1"/>
  <c r="U785" i="1"/>
  <c r="U370" i="1"/>
  <c r="U763" i="1"/>
  <c r="U513" i="1"/>
  <c r="U586" i="1"/>
  <c r="T772" i="1"/>
  <c r="U772" i="1" s="1"/>
  <c r="U239" i="1"/>
  <c r="U646" i="1"/>
  <c r="U415" i="1"/>
  <c r="U265" i="1"/>
  <c r="U822" i="1"/>
  <c r="U636" i="1"/>
  <c r="U209" i="1"/>
  <c r="U653" i="1"/>
  <c r="U756" i="1"/>
  <c r="U360" i="1"/>
  <c r="U350" i="1"/>
  <c r="U269" i="1"/>
  <c r="U532" i="1"/>
  <c r="U611" i="1"/>
  <c r="U667" i="1"/>
  <c r="U750" i="1"/>
  <c r="U651" i="1"/>
  <c r="U682" i="1"/>
  <c r="U189" i="1"/>
  <c r="U264" i="1"/>
  <c r="U711" i="1"/>
  <c r="U463" i="1"/>
  <c r="U812" i="1"/>
  <c r="U422" i="1"/>
  <c r="U628" i="1"/>
  <c r="U187" i="1"/>
  <c r="U95" i="1"/>
  <c r="U779" i="1"/>
  <c r="U521" i="1"/>
  <c r="U368" i="1"/>
  <c r="U437" i="1"/>
  <c r="U197" i="1"/>
  <c r="U218" i="1"/>
  <c r="U574" i="1"/>
  <c r="U419" i="1"/>
  <c r="U180" i="1"/>
  <c r="U632" i="1"/>
  <c r="U598" i="1"/>
  <c r="U811" i="1"/>
  <c r="U323" i="1"/>
  <c r="U211" i="1"/>
  <c r="U791" i="1"/>
  <c r="U558" i="1"/>
  <c r="U783" i="1"/>
  <c r="U204" i="1"/>
  <c r="U734" i="1"/>
  <c r="U725" i="1"/>
  <c r="U781" i="1"/>
  <c r="U167" i="1"/>
  <c r="U722" i="1"/>
  <c r="U778" i="1"/>
  <c r="U284" i="1"/>
  <c r="U803" i="1"/>
  <c r="U545" i="1"/>
  <c r="U492" i="1"/>
  <c r="U154" i="1"/>
  <c r="V768" i="1"/>
  <c r="U424" i="1"/>
  <c r="U592" i="1"/>
  <c r="U182" i="1"/>
  <c r="U519" i="1"/>
  <c r="U472" i="1"/>
  <c r="U172" i="1"/>
  <c r="U638" i="1"/>
  <c r="U782" i="1"/>
  <c r="T765" i="1"/>
  <c r="U765" i="1" s="1"/>
  <c r="U800" i="1"/>
  <c r="U742" i="1"/>
  <c r="U639" i="1"/>
  <c r="U316" i="1"/>
  <c r="U666" i="1"/>
  <c r="U733" i="1"/>
  <c r="U726" i="1"/>
  <c r="U580" i="1"/>
  <c r="U511" i="1"/>
  <c r="U213" i="1"/>
  <c r="T767" i="1"/>
  <c r="U767" i="1" s="1"/>
  <c r="U810" i="1"/>
  <c r="U166" i="1"/>
  <c r="U233" i="1"/>
  <c r="U28" i="1"/>
  <c r="U724" i="1"/>
  <c r="U817" i="1"/>
  <c r="U366" i="1"/>
  <c r="U222" i="1"/>
  <c r="U325" i="1"/>
  <c r="T766" i="1"/>
  <c r="U766" i="1" s="1"/>
  <c r="U527" i="1"/>
  <c r="U168" i="1"/>
  <c r="U658" i="1"/>
  <c r="U731" i="1"/>
  <c r="U777" i="1"/>
  <c r="U363" i="1"/>
  <c r="U170" i="1"/>
  <c r="U158" i="1"/>
  <c r="U270" i="1"/>
  <c r="U732" i="1"/>
  <c r="U523" i="1"/>
  <c r="U378" i="1"/>
  <c r="U169" i="1"/>
  <c r="U256" i="1"/>
  <c r="V801" i="1"/>
  <c r="U207" i="1"/>
  <c r="U355" i="1"/>
  <c r="U609" i="1"/>
  <c r="U505" i="1"/>
  <c r="U215" i="1"/>
  <c r="U670" i="1"/>
  <c r="U450" i="1"/>
  <c r="U780" i="1"/>
  <c r="U712" i="1"/>
  <c r="U212" i="1"/>
  <c r="U729" i="1"/>
  <c r="U347" i="1"/>
  <c r="U309" i="1"/>
  <c r="U281" i="1"/>
  <c r="U440" i="1"/>
  <c r="U214" i="1"/>
  <c r="U565" i="1"/>
  <c r="U755" i="1"/>
  <c r="U277" i="1"/>
  <c r="U595" i="1"/>
  <c r="U735" i="1"/>
  <c r="U640" i="1"/>
  <c r="U594" i="1"/>
  <c r="U773" i="1"/>
  <c r="U327" i="1"/>
  <c r="U623" i="1"/>
  <c r="U227" i="1"/>
  <c r="U242" i="1"/>
  <c r="U263" i="1"/>
  <c r="U191" i="1"/>
  <c r="U261" i="1"/>
  <c r="U786" i="1"/>
  <c r="U274" i="1"/>
  <c r="U590" i="1"/>
  <c r="U315" i="1"/>
  <c r="U283" i="1"/>
  <c r="U723" i="1"/>
  <c r="U153" i="1"/>
  <c r="U179" i="1"/>
  <c r="U372" i="1"/>
  <c r="U324" i="1"/>
  <c r="U173" i="1"/>
  <c r="U240" i="1"/>
  <c r="U461" i="1"/>
  <c r="U787" i="1"/>
  <c r="U770" i="1"/>
  <c r="U674" i="1"/>
  <c r="U673" i="1"/>
  <c r="U157" i="1"/>
  <c r="V805" i="1"/>
  <c r="U618" i="1"/>
  <c r="U707" i="1"/>
  <c r="U371" i="1"/>
  <c r="U223" i="1"/>
  <c r="U642" i="1"/>
  <c r="U295" i="1"/>
  <c r="U624" i="1"/>
  <c r="U660" i="1"/>
  <c r="U758" i="1"/>
  <c r="V672" i="1"/>
  <c r="U768" i="1"/>
  <c r="U369" i="1"/>
  <c r="U789" i="1"/>
  <c r="U308" i="1"/>
  <c r="U575" i="1"/>
  <c r="U626" i="1"/>
  <c r="U354" i="1"/>
  <c r="U193" i="1"/>
  <c r="U613" i="1"/>
  <c r="U361" i="1"/>
  <c r="U721" i="1"/>
  <c r="U615" i="1"/>
  <c r="U647" i="1"/>
  <c r="U759" i="1"/>
  <c r="U219" i="1"/>
  <c r="U621" i="1"/>
  <c r="U645" i="1"/>
  <c r="U441" i="1"/>
  <c r="U794" i="1"/>
  <c r="U359" i="1"/>
  <c r="U801" i="1"/>
  <c r="V804" i="1"/>
  <c r="U318" i="1"/>
  <c r="U617" i="1"/>
  <c r="U373" i="1"/>
  <c r="U414" i="1"/>
  <c r="U720" i="1"/>
  <c r="U217" i="1"/>
  <c r="U656" i="1"/>
  <c r="U665" i="1"/>
  <c r="U716" i="1"/>
  <c r="U226" i="1"/>
  <c r="U516" i="1"/>
  <c r="U232" i="1"/>
  <c r="U358" i="1"/>
  <c r="U659" i="1"/>
  <c r="U561" i="1"/>
  <c r="U280" i="1"/>
  <c r="U451" i="1"/>
  <c r="U367" i="1"/>
  <c r="U307" i="1"/>
  <c r="U625" i="1"/>
  <c r="U719" i="1"/>
  <c r="U799" i="1"/>
  <c r="U661" i="1"/>
  <c r="U225" i="1"/>
  <c r="U205" i="1"/>
  <c r="U805" i="1"/>
  <c r="U294" i="1"/>
  <c r="U417" i="1"/>
  <c r="U221" i="1"/>
  <c r="U200" i="1"/>
  <c r="U816" i="1"/>
  <c r="U713" i="1"/>
  <c r="T764" i="1"/>
  <c r="U764" i="1" s="1"/>
  <c r="V803" i="1"/>
  <c r="U471" i="1"/>
  <c r="U241" i="1"/>
  <c r="U643" i="1"/>
  <c r="U362" i="1"/>
  <c r="U203" i="1"/>
  <c r="V759" i="1"/>
  <c r="U650" i="1"/>
  <c r="U178" i="1"/>
  <c r="U514" i="1"/>
  <c r="U589" i="1"/>
  <c r="U282" i="1"/>
  <c r="V758" i="1"/>
  <c r="U610" i="1"/>
  <c r="U641" i="1"/>
  <c r="U275" i="1"/>
  <c r="U374" i="1"/>
  <c r="U216" i="1"/>
  <c r="U279" i="1"/>
  <c r="U520" i="1"/>
  <c r="U259" i="1"/>
  <c r="U728" i="1"/>
  <c r="U62" i="1"/>
  <c r="U612" i="1"/>
  <c r="U637" i="1"/>
  <c r="U365" i="1"/>
  <c r="U588" i="1"/>
  <c r="U802" i="1"/>
  <c r="U460" i="1"/>
  <c r="U421" i="1"/>
  <c r="U627" i="1"/>
  <c r="U452" i="1"/>
  <c r="U206" i="1"/>
  <c r="U714" i="1"/>
  <c r="U757" i="1"/>
  <c r="U672" i="1"/>
  <c r="U784" i="1"/>
  <c r="U792" i="1"/>
  <c r="U202" i="1"/>
  <c r="U276" i="1"/>
  <c r="U771" i="1"/>
  <c r="U614" i="1"/>
  <c r="U266" i="1"/>
  <c r="U671" i="1"/>
  <c r="U194" i="1"/>
  <c r="U412" i="1"/>
  <c r="V755" i="1"/>
  <c r="U815" i="1"/>
  <c r="U196" i="1"/>
  <c r="U510" i="1"/>
  <c r="U396" i="1"/>
  <c r="U669" i="1"/>
  <c r="U727" i="1"/>
  <c r="U718" i="1"/>
  <c r="U382" i="1"/>
  <c r="U635" i="1"/>
  <c r="U793" i="1"/>
  <c r="U364" i="1"/>
  <c r="U741" i="1"/>
  <c r="V808" i="1"/>
  <c r="U375" i="1"/>
  <c r="U391" i="1"/>
  <c r="U413" i="1"/>
  <c r="U813" i="1"/>
  <c r="U508" i="1"/>
  <c r="U381" i="1"/>
  <c r="U715" i="1"/>
  <c r="U183" i="1"/>
  <c r="U762" i="1"/>
  <c r="U435" i="1"/>
  <c r="U392" i="1"/>
  <c r="U730" i="1"/>
  <c r="U809" i="1"/>
  <c r="U622" i="1"/>
  <c r="V95" i="1"/>
  <c r="U262" i="1"/>
  <c r="U591" i="1"/>
  <c r="U353" i="1"/>
  <c r="U808" i="1"/>
  <c r="U349" i="1"/>
  <c r="U260" i="1"/>
  <c r="U156" i="1"/>
  <c r="U506" i="1"/>
  <c r="U343" i="1"/>
  <c r="T807" i="1"/>
  <c r="U807" i="1" s="1"/>
  <c r="U798" i="1"/>
  <c r="U648" i="1"/>
  <c r="U344" i="1"/>
  <c r="U220" i="1"/>
  <c r="U804" i="1"/>
  <c r="U774" i="1"/>
  <c r="U181" i="1"/>
  <c r="U224" i="1"/>
  <c r="U788" i="1"/>
  <c r="U518" i="1"/>
  <c r="U407" i="1"/>
  <c r="U248" i="1"/>
  <c r="U9" i="1"/>
  <c r="U560" i="1"/>
  <c r="U77" i="1"/>
  <c r="V658" i="1"/>
  <c r="T769" i="1"/>
  <c r="U769" i="1" s="1"/>
  <c r="V802" i="1"/>
  <c r="T806" i="1"/>
  <c r="U806" i="1" s="1"/>
  <c r="U7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32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33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620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621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<sst xmlns="http://schemas.openxmlformats.org/spreadsheetml/2006/main" count="4691" uniqueCount="1609">
  <si>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</si>
  <si>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</si>
  <si>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</si>
  <si>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</si>
  <si>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</si>
  <si>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</si>
  <si>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</si>
  <si>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</si>
  <si>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</si>
  <si>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</si>
  <si>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</si>
  <si>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</si>
  <si>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</si>
  <si>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</si>
  <si>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</si>
  <si>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</si>
  <si>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</si>
  <si>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</si>
  <si>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</si>
  <si>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</si>
  <si>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</si>
  <si>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</si>
  <si>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</si>
  <si>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</si>
  <si>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</si>
  <si>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</si>
  <si>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</si>
  <si>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</si>
  <si>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</si>
  <si>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</si>
  <si>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</si>
  <si>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</si>
  <si>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</si>
  <si>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</si>
  <si>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</si>
  <si>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</si>
  <si>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</si>
  <si>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</si>
  <si>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</si>
  <si>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</si>
  <si>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</si>
  <si>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</si>
  <si>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</si>
  <si>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</si>
  <si>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</si>
  <si>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</si>
  <si>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</si>
  <si>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</si>
  <si>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</si>
  <si>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</si>
  <si>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</si>
  <si>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</si>
  <si>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</si>
  <si>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</si>
  <si>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</si>
  <si>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</si>
  <si>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</si>
  <si>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</si>
  <si>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</si>
  <si>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</si>
  <si>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</si>
  <si>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</si>
  <si>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</si>
  <si>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</si>
  <si>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</si>
  <si>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</si>
  <si>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</si>
  <si>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</si>
  <si>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</si>
  <si>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</si>
  <si>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</si>
  <si>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</si>
  <si>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</si>
  <si>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</si>
  <si>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</si>
  <si>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</si>
  <si>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</si>
  <si>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</si>
  <si>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</si>
  <si>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</si>
  <si>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</si>
  <si>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</si>
  <si>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</si>
  <si>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</si>
  <si>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</si>
  <si>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</si>
  <si>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</si>
  <si>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</si>
  <si>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</si>
  <si>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</si>
  <si>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</si>
  <si>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</si>
  <si>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</si>
  <si>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</si>
  <si>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</si>
  <si>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</si>
  <si>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</si>
  <si>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</si>
  <si>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</si>
  <si>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</si>
  <si>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</si>
  <si>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</si>
  <si>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</si>
  <si>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</si>
  <si>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</si>
  <si>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</si>
  <si>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</si>
  <si>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</si>
  <si>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</si>
  <si>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</si>
  <si>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</si>
  <si>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</si>
  <si>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</si>
  <si>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</si>
  <si>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</si>
  <si>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</si>
  <si>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</si>
  <si>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</si>
  <si>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</si>
  <si>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</si>
  <si>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</si>
  <si>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</si>
  <si>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</si>
  <si>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</si>
  <si>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</si>
  <si>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</si>
  <si>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</si>
  <si>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</si>
  <si>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</si>
  <si>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</si>
  <si>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</si>
  <si>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</si>
  <si>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</si>
  <si>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</si>
  <si>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</si>
  <si>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</si>
  <si>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</si>
  <si>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</si>
  <si>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</si>
  <si>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</si>
  <si>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</si>
  <si>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</si>
  <si>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</si>
  <si>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</si>
  <si>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</si>
  <si>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</si>
  <si>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</si>
  <si>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</si>
  <si>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</si>
  <si>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</si>
  <si>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</si>
  <si>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</si>
  <si>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</si>
  <si>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</si>
  <si>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</si>
  <si>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</si>
  <si>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</si>
  <si>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</si>
  <si>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</si>
  <si>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</si>
  <si>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</si>
  <si>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</si>
  <si>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</si>
  <si>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</si>
  <si>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</si>
  <si>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</si>
  <si>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</si>
  <si>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</si>
  <si>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</si>
  <si>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</si>
  <si>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</si>
  <si>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</si>
  <si>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</si>
  <si>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</si>
  <si>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</si>
  <si>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</si>
  <si>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</si>
  <si>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</si>
  <si>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</si>
  <si>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</si>
  <si>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</si>
  <si>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</si>
  <si>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</si>
  <si>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</si>
  <si>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</si>
  <si>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</si>
  <si>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</si>
  <si>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</si>
  <si>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</si>
  <si>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</si>
  <si>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</si>
  <si>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</si>
  <si>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</si>
  <si>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</si>
  <si>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</si>
  <si>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</si>
  <si>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</si>
  <si>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</si>
  <si>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</si>
  <si>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</si>
  <si>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</si>
  <si>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</si>
  <si>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</si>
  <si>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</si>
  <si>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</si>
  <si>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</si>
  <si>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</si>
  <si>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</si>
  <si>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</si>
  <si>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</si>
  <si>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</si>
  <si>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</si>
  <si>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</si>
  <si>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</si>
  <si>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</si>
  <si>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</si>
  <si>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</si>
  <si>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</si>
  <si>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</si>
  <si>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</si>
  <si>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</si>
  <si>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</si>
  <si>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</si>
  <si>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</si>
  <si>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</si>
  <si>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</si>
  <si>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</si>
  <si>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</si>
  <si>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</si>
  <si>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</si>
  <si>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</si>
  <si>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</si>
  <si>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</si>
  <si>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</si>
  <si>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</si>
  <si>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</si>
  <si>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</si>
  <si>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</si>
  <si>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</si>
  <si>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</si>
  <si>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</si>
  <si>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</si>
  <si>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</si>
  <si>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</si>
  <si>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</si>
  <si>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</si>
  <si>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</si>
  <si>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</si>
  <si>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</si>
  <si>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</si>
  <si>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</si>
  <si>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</si>
  <si>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</si>
  <si>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</si>
  <si>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</si>
  <si>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</si>
  <si>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</si>
  <si>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</si>
  <si>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</si>
  <si>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</si>
  <si>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</si>
  <si>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</si>
  <si>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</si>
  <si>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</si>
  <si>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</si>
  <si>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</si>
  <si>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</si>
  <si>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</si>
  <si>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</si>
  <si>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</si>
  <si>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</si>
  <si>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</si>
  <si>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</si>
  <si>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</si>
  <si>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</si>
  <si>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</si>
  <si>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</si>
  <si>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</si>
  <si>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</si>
  <si>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</si>
  <si>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</si>
  <si>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</si>
  <si>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</si>
  <si>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</si>
  <si>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</si>
  <si>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</si>
  <si>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</si>
  <si>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</si>
  <si>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</si>
  <si>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</si>
  <si>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</si>
  <si>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</si>
  <si>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</si>
  <si>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</si>
  <si>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</si>
  <si>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</si>
  <si>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</si>
  <si>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</si>
  <si>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</si>
  <si>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</si>
  <si>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</si>
  <si>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</si>
  <si>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</si>
  <si>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</si>
  <si>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</si>
  <si>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</si>
  <si>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</si>
  <si>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</si>
  <si>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</si>
  <si>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</si>
  <si>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</si>
  <si>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</si>
  <si>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</si>
  <si>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</si>
  <si>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</si>
  <si>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</si>
  <si>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</si>
  <si>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</si>
  <si>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</si>
  <si>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</si>
  <si>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</si>
  <si>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</si>
  <si>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</si>
  <si>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</si>
  <si>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</si>
  <si>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</si>
  <si>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</si>
  <si>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</si>
  <si>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</si>
  <si>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</si>
  <si>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</si>
  <si>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</si>
  <si>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</si>
  <si>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</si>
  <si>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</si>
  <si>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</si>
  <si>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</si>
  <si>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</si>
  <si>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</si>
  <si>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</si>
  <si>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</si>
  <si>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</si>
  <si>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</si>
  <si>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</si>
  <si>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</si>
  <si>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</si>
  <si>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</si>
  <si>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</si>
  <si>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</si>
  <si>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</si>
  <si>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</si>
  <si>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</si>
  <si>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</si>
  <si>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</si>
  <si>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</si>
  <si>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</si>
  <si>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</si>
  <si>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</si>
  <si>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</si>
  <si>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</si>
  <si>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</si>
  <si>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</si>
  <si>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</si>
  <si>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</si>
  <si>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</si>
  <si>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</si>
  <si>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</si>
  <si>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</si>
  <si>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</si>
  <si>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</si>
  <si>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</si>
  <si>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</si>
  <si>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</si>
  <si>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</si>
  <si>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</si>
  <si>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</si>
  <si>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</si>
  <si>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</si>
  <si>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</si>
  <si>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</si>
  <si>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</si>
  <si>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</si>
  <si>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</si>
  <si>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</si>
  <si>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</si>
  <si>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</si>
  <si>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</si>
  <si>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</si>
  <si>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</si>
  <si>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</si>
  <si>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</si>
  <si>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</si>
  <si>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</si>
  <si>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</si>
  <si>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</si>
  <si>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</si>
  <si>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</si>
  <si>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</si>
  <si>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</si>
  <si>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</si>
  <si>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</si>
  <si>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</si>
  <si>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</si>
  <si>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</si>
  <si>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</si>
  <si>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</si>
  <si>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</si>
  <si>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</si>
  <si>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</si>
  <si>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</si>
  <si>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</si>
  <si>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</si>
  <si>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</si>
  <si>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</si>
  <si>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</si>
  <si>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</si>
  <si>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</si>
  <si>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</si>
  <si>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</si>
  <si>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</si>
  <si>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</si>
  <si>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</si>
  <si>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</si>
  <si>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</si>
  <si>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</si>
  <si>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</si>
  <si>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</si>
  <si>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</si>
  <si>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</si>
  <si>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</si>
  <si>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</si>
  <si>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</si>
  <si>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</si>
  <si>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</si>
  <si>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</si>
  <si>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</si>
  <si>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</si>
  <si>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</si>
  <si>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</si>
  <si>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</si>
  <si>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</si>
  <si>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</si>
  <si>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</si>
  <si>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</si>
  <si>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</si>
  <si>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</si>
  <si>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</si>
  <si>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</si>
  <si>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</si>
  <si>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</si>
  <si>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</si>
  <si>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</si>
  <si>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</si>
  <si>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</si>
  <si>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</si>
  <si>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</si>
  <si>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</si>
  <si>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</si>
  <si>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</si>
  <si>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</si>
  <si>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</si>
  <si>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</si>
  <si>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</si>
  <si>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</si>
  <si>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</si>
  <si>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</si>
  <si>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</si>
  <si>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</si>
  <si>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</si>
  <si>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</si>
  <si>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</si>
  <si>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</si>
  <si>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</si>
  <si>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</si>
  <si>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</si>
  <si>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</si>
  <si>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</si>
  <si>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</si>
  <si>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</si>
  <si>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</si>
  <si>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</si>
  <si>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</si>
  <si>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</si>
  <si>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</si>
  <si>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</si>
  <si>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</si>
  <si>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</si>
  <si>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</si>
  <si>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</si>
  <si>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</si>
  <si>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</si>
  <si>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</si>
  <si>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</si>
  <si>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</si>
  <si>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</si>
  <si>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</si>
  <si>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</si>
  <si>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</si>
  <si>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</si>
  <si>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</si>
  <si>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</si>
  <si>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</si>
  <si>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</si>
  <si>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</si>
  <si>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</si>
  <si>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</si>
  <si>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</si>
  <si>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</si>
  <si>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</si>
  <si>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</si>
  <si>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</si>
  <si>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</si>
  <si>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</si>
  <si>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</si>
  <si>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</si>
  <si>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</si>
  <si>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</si>
  <si>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</si>
  <si>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</si>
  <si>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</si>
  <si>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</si>
  <si>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</si>
  <si>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</si>
  <si>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</si>
  <si>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</si>
  <si>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</si>
  <si>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</si>
  <si>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</si>
  <si>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</si>
  <si>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</si>
  <si>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</si>
  <si>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</si>
  <si>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</si>
  <si>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</si>
  <si>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</si>
  <si>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</si>
  <si>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</si>
  <si>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</si>
  <si>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</si>
  <si>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</si>
  <si>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</si>
  <si>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</si>
  <si>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</si>
  <si>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</si>
  <si>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</si>
  <si>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</si>
  <si>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</si>
  <si>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</si>
  <si>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</si>
  <si>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</si>
  <si>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</si>
  <si>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</si>
  <si>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</si>
  <si>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</si>
  <si>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</si>
  <si>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</si>
  <si>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</si>
  <si>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</si>
  <si>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</si>
  <si>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</si>
  <si>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</si>
  <si>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</si>
  <si>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</si>
  <si>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</si>
  <si>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</si>
  <si>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</si>
  <si>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</si>
  <si>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</si>
  <si>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</si>
  <si>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</si>
  <si>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</si>
  <si>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</si>
  <si>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</si>
  <si>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</si>
  <si>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</si>
  <si>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</si>
  <si>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</si>
  <si>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</si>
  <si>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</si>
  <si>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</si>
  <si>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</si>
  <si>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</si>
  <si>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</si>
  <si>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</si>
  <si>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</si>
  <si>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</si>
  <si>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</si>
  <si>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</si>
  <si>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</si>
  <si>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</si>
  <si>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</si>
  <si>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</si>
  <si>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</si>
  <si>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</si>
  <si>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</si>
  <si>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</si>
  <si>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</si>
  <si>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</si>
  <si>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</si>
  <si>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</si>
  <si>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</si>
  <si>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</si>
  <si>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</si>
  <si>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</si>
  <si>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</si>
  <si>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</si>
  <si>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</si>
  <si>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</si>
  <si>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</si>
  <si>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</si>
  <si>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</si>
  <si>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</si>
  <si>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</si>
  <si>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</si>
  <si>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</si>
  <si>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</si>
  <si>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</si>
  <si>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</si>
  <si>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</si>
  <si>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</si>
  <si>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</si>
  <si>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</si>
  <si>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</si>
  <si>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</si>
  <si>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</si>
  <si>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</si>
  <si>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</si>
  <si>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</si>
  <si>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</si>
  <si>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</si>
  <si>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</si>
  <si>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</si>
  <si>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</si>
  <si>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</si>
  <si>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</si>
  <si>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</si>
  <si>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</si>
  <si>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</si>
  <si>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</si>
  <si>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</si>
  <si>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</si>
  <si>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</si>
  <si>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</si>
  <si>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</si>
  <si>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</si>
  <si>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</si>
  <si>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</si>
  <si>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</si>
  <si>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</si>
  <si>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</si>
  <si>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</si>
  <si>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</si>
  <si>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</si>
  <si>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</si>
  <si>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</si>
  <si>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</si>
  <si>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</si>
  <si>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</si>
  <si>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</si>
  <si>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</si>
  <si>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</si>
  <si>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</si>
  <si>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</si>
  <si>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</si>
  <si>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</si>
  <si>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</si>
  <si>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</si>
  <si>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</si>
  <si>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</si>
  <si>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</si>
  <si>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</si>
  <si>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</si>
  <si>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</si>
  <si>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</si>
  <si>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</si>
  <si>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</si>
  <si>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</si>
  <si>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</si>
  <si>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</si>
  <si>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</si>
  <si>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</si>
  <si>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</si>
  <si>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</si>
  <si>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</si>
  <si>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</si>
  <si>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</si>
  <si>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</si>
  <si>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</si>
  <si>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</si>
  <si>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</si>
  <si>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</si>
  <si>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</si>
  <si>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</si>
  <si>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</si>
  <si>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</si>
  <si>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</si>
  <si>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</si>
  <si>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</si>
  <si>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</si>
  <si>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</si>
  <si>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</si>
  <si>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</si>
  <si>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</si>
  <si>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</si>
  <si>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</si>
  <si>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</si>
  <si>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</si>
  <si>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</si>
  <si>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</si>
  <si>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</si>
  <si>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</si>
  <si>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</si>
  <si>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</si>
  <si>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</si>
  <si>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</si>
  <si>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</si>
  <si>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</si>
  <si>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</si>
  <si>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</si>
  <si>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</si>
  <si>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</si>
  <si>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</si>
  <si>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</si>
  <si>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</si>
  <si>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</si>
  <si>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</si>
  <si>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</si>
  <si>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</si>
  <si>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</si>
  <si>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</si>
  <si>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</si>
  <si>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</si>
  <si>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</si>
  <si>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</si>
  <si>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</si>
  <si>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</si>
  <si>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</si>
  <si>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</si>
  <si>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</si>
  <si>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</si>
  <si>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</si>
  <si>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</si>
  <si>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</si>
  <si>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</si>
  <si>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</si>
  <si>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</si>
  <si>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</si>
  <si>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</si>
  <si>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</si>
  <si>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</si>
  <si>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</si>
  <si>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</si>
  <si>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</si>
  <si>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</si>
  <si>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</si>
  <si>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</si>
  <si>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</si>
  <si>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</si>
  <si>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</si>
  <si>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</si>
  <si>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</si>
  <si>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</si>
  <si>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</si>
  <si>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</si>
  <si>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</si>
  <si>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</si>
  <si>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</si>
  <si>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</si>
  <si>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</si>
  <si>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</si>
  <si>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</si>
  <si>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</si>
  <si>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</si>
  <si>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</si>
  <si>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</si>
  <si>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</si>
  <si>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</si>
  <si>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</si>
  <si>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</si>
  <si>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</si>
  <si>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</si>
  <si>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</si>
  <si>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</si>
  <si>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</si>
  <si>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</si>
  <si>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</si>
  <si>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</si>
  <si>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</si>
  <si>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</si>
  <si>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</si>
  <si>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</si>
  <si>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</si>
  <si>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</si>
  <si>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</si>
  <si>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</si>
  <si>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</si>
  <si>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</si>
  <si>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</si>
  <si>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</si>
  <si>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</si>
  <si>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</si>
  <si>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</si>
  <si>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</si>
  <si>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</si>
  <si>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</si>
  <si>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</si>
  <si>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</si>
  <si>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</si>
  <si>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</si>
  <si>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</si>
  <si>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</si>
  <si>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</si>
  <si>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</si>
  <si>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</si>
  <si>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</si>
  <si>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</si>
  <si>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</si>
  <si>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</si>
  <si>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</si>
  <si>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</si>
  <si>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</si>
  <si>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</si>
  <si>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</si>
  <si>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</si>
  <si>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</si>
  <si>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</si>
  <si>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</si>
  <si>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</si>
  <si>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</si>
  <si>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</si>
  <si>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</si>
  <si>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</si>
  <si>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</si>
  <si>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</si>
  <si>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</si>
  <si>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</si>
  <si>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</si>
  <si>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</si>
  <si>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</si>
  <si>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</si>
  <si>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</si>
  <si>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</si>
  <si>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</si>
  <si>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</si>
  <si>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</si>
  <si>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</si>
  <si>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</si>
  <si>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</si>
  <si>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</si>
  <si>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</si>
  <si>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</si>
  <si>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</si>
  <si>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</si>
  <si>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</si>
  <si>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</si>
  <si>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</si>
  <si>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</si>
  <si>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</si>
  <si>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</si>
  <si>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</si>
  <si>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</si>
  <si>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</si>
  <si>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</si>
  <si>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</si>
  <si>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</si>
  <si>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</si>
  <si>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</si>
  <si>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</si>
  <si>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</si>
  <si>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</si>
  <si>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</si>
  <si>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</si>
  <si>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</si>
  <si>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</si>
  <si>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</si>
  <si>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</si>
  <si>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</si>
  <si>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</si>
  <si>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</si>
  <si>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</si>
  <si>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</si>
  <si>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</si>
  <si>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</si>
  <si>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</si>
  <si>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</si>
  <si>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</si>
  <si>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</si>
  <si>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</si>
  <si>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</si>
  <si>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</si>
  <si>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</si>
  <si>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</si>
  <si>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</si>
  <si>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</si>
  <si>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</si>
  <si>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</si>
  <si>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</si>
  <si>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</si>
  <si>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</si>
  <si>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</si>
  <si>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</si>
  <si>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</si>
  <si>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</si>
  <si>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</si>
  <si>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</si>
  <si>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</si>
  <si>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</si>
  <si>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</si>
  <si>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</si>
  <si>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</si>
  <si>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</si>
  <si>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</si>
  <si>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</si>
  <si>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</si>
  <si>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</si>
  <si>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</si>
  <si>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</si>
  <si>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</si>
  <si>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</si>
  <si>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</si>
  <si>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</si>
  <si>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</si>
  <si>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</si>
  <si>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</si>
  <si>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</si>
  <si>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</si>
  <si>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</si>
  <si>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</si>
  <si>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</si>
  <si>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</si>
  <si>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</si>
  <si>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</si>
  <si>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</si>
  <si>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</si>
  <si>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</si>
  <si>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</si>
  <si>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</si>
  <si>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</si>
  <si>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</si>
  <si>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</si>
  <si>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</si>
  <si>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</si>
  <si>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</si>
  <si>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</si>
  <si>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</si>
  <si>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</si>
  <si>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</si>
  <si>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</si>
  <si>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</si>
  <si>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</si>
  <si>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</si>
  <si>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</si>
  <si>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</si>
  <si>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</si>
  <si>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</si>
  <si>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</si>
  <si>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</si>
  <si>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</si>
  <si>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</si>
  <si>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</si>
  <si>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</si>
  <si>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</si>
  <si>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</si>
  <si>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</si>
  <si>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</si>
  <si>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</si>
  <si>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</si>
  <si>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</si>
  <si>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</si>
  <si>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</si>
  <si>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</si>
  <si>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</si>
  <si>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</si>
  <si>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</si>
  <si>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</si>
  <si>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</si>
  <si>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</si>
  <si>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</si>
  <si>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</si>
  <si>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</si>
  <si>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</si>
  <si>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</si>
  <si>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</si>
  <si>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</si>
  <si>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</si>
  <si>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</si>
  <si>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</si>
  <si>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</si>
  <si>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</si>
  <si>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</si>
  <si>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</si>
  <si>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</si>
  <si>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</si>
  <si>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</si>
  <si>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</si>
  <si>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</si>
  <si>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</si>
  <si>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</si>
  <si>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</si>
  <si>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</si>
  <si>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</si>
  <si>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</si>
  <si>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</si>
  <si>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</si>
  <si>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</si>
  <si>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</si>
  <si>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</si>
  <si>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</si>
  <si>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</si>
  <si>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</si>
  <si>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</si>
  <si>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</si>
  <si>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</si>
  <si>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</si>
  <si>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</si>
  <si>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</si>
  <si>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</si>
  <si>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</si>
  <si>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</si>
  <si>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</si>
  <si>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</si>
  <si>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</si>
  <si>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</si>
  <si>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</si>
  <si>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</si>
  <si>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</si>
  <si>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</si>
  <si>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</si>
  <si>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</si>
  <si>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</si>
  <si>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</si>
  <si>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</si>
  <si>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</si>
  <si>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</si>
  <si>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</si>
  <si>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</si>
  <si>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</si>
  <si>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</si>
  <si>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</si>
  <si>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</si>
  <si>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</si>
  <si>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</si>
  <si>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</si>
  <si>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</si>
  <si>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</si>
  <si>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</si>
  <si>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</si>
  <si>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</si>
  <si>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</si>
  <si>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</si>
  <si>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</si>
  <si>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</si>
  <si>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</si>
  <si>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</si>
  <si>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</si>
  <si>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</si>
  <si>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</si>
  <si>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</si>
  <si>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</si>
  <si>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</si>
  <si>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</si>
  <si>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</si>
  <si>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</si>
  <si>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</si>
  <si>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</si>
  <si>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</si>
  <si>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</si>
  <si>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</si>
  <si>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</si>
  <si>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</si>
  <si>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</si>
  <si>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</si>
  <si>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</si>
  <si>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</si>
  <si>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</si>
  <si>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</si>
  <si>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</si>
  <si>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</si>
  <si>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</si>
  <si>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</si>
  <si>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</si>
  <si>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</si>
  <si>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</si>
  <si>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</si>
  <si>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</si>
  <si>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</si>
  <si>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</si>
  <si>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</si>
  <si>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</si>
  <si>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</si>
  <si>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</si>
  <si>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</si>
  <si>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</si>
  <si>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</si>
  <si>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</si>
  <si>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</si>
  <si>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</si>
  <si>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</si>
  <si>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</si>
  <si>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</si>
  <si>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</si>
  <si>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</si>
  <si>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</si>
  <si>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</si>
  <si>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</si>
  <si>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</si>
  <si>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</si>
  <si>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</si>
  <si>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</si>
  <si>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</si>
  <si>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</si>
  <si>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</si>
  <si>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</si>
  <si>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</si>
  <si>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</si>
  <si>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</si>
  <si>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</si>
  <si>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</si>
  <si>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</si>
  <si>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</si>
  <si>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</si>
  <si>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</si>
  <si>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</si>
  <si>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</si>
  <si>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</si>
  <si>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</si>
  <si>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</si>
  <si>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</si>
  <si>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</si>
  <si>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</si>
  <si>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</si>
  <si>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</si>
  <si>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</si>
  <si>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</si>
  <si>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</si>
  <si>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</si>
  <si>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</si>
  <si>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</si>
  <si>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</si>
  <si>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</si>
  <si>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</si>
  <si>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</si>
  <si>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</si>
  <si>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</si>
  <si>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</si>
  <si>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</si>
  <si>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</si>
  <si>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</si>
  <si>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</si>
  <si>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</si>
  <si>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</si>
  <si>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</si>
  <si>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</si>
  <si>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</si>
  <si>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</si>
  <si>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</si>
  <si>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</si>
  <si>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</si>
  <si>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</si>
  <si>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</si>
  <si>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</si>
  <si>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</si>
  <si>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</si>
  <si>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</si>
  <si>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</si>
  <si>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</si>
  <si>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</si>
  <si>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</si>
  <si>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</si>
  <si>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</si>
  <si>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</si>
  <si>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</si>
  <si>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</si>
  <si>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</si>
  <si>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</si>
  <si>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</si>
  <si>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</si>
  <si>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</si>
  <si>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</si>
  <si>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</si>
  <si>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</si>
  <si>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</si>
  <si>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</si>
  <si>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</si>
  <si>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</si>
  <si>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</si>
  <si>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</si>
  <si>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</si>
  <si>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</si>
  <si>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</si>
  <si>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</si>
  <si>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</si>
  <si>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</si>
  <si>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</si>
  <si>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</si>
  <si>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</si>
  <si>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</si>
  <si>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</si>
  <si>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</si>
  <si>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</si>
  <si>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</si>
  <si>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</si>
  <si>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</si>
  <si>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</si>
  <si>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</si>
  <si>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</si>
  <si>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</si>
  <si>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</si>
  <si>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</si>
  <si>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</si>
  <si>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</si>
  <si>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</si>
  <si>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</si>
  <si>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</si>
  <si>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</si>
  <si>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</si>
  <si>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</si>
  <si>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</si>
  <si>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</si>
  <si>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</si>
  <si>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</si>
  <si>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</si>
  <si>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</si>
  <si>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</si>
  <si>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</si>
  <si>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</si>
  <si>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</si>
  <si>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</si>
  <si>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</si>
  <si>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</si>
  <si>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</si>
  <si>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</si>
  <si>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</si>
  <si>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</si>
  <si>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</si>
  <si>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</si>
  <si>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</si>
  <si>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</si>
  <si>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</si>
  <si>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</si>
  <si>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</si>
  <si>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</si>
  <si>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</si>
  <si>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</si>
  <si>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</si>
  <si>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</si>
  <si>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</si>
  <si>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</si>
  <si>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</si>
  <si>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</si>
  <si>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</si>
  <si>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</si>
  <si>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</si>
  <si>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</si>
  <si>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</si>
  <si>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</si>
  <si>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</si>
  <si>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</si>
  <si>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</si>
  <si>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</si>
  <si>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</si>
  <si>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</si>
  <si>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</si>
  <si>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</si>
  <si>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</si>
  <si>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</si>
  <si>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</si>
  <si>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</si>
  <si>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</si>
  <si>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</si>
  <si>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BR304_3</t>
  </si>
  <si>
    <t>BR304_2</t>
  </si>
  <si>
    <t>BR Class 304/2 'AM4'</t>
  </si>
  <si>
    <t>BR Class 304/3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</si>
  <si>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</si>
  <si>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</si>
  <si>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</si>
  <si>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</si>
  <si>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</si>
  <si>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</si>
  <si>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</si>
  <si>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</si>
  <si>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</si>
  <si>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</si>
  <si>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</si>
  <si>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</si>
  <si>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</si>
  <si>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</si>
  <si>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</si>
  <si>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</si>
  <si>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</si>
  <si>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</si>
  <si>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</si>
  <si>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</si>
  <si>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</si>
  <si>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</si>
  <si>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</si>
  <si>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</si>
  <si>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</si>
  <si>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</si>
  <si>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</si>
  <si>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</si>
  <si>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</si>
  <si>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</si>
  <si>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</si>
  <si>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</si>
  <si>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</si>
  <si>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</si>
  <si>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</si>
  <si>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</si>
  <si>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</si>
  <si>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</si>
  <si>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</si>
  <si>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</si>
  <si>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</si>
  <si>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</si>
  <si>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</si>
  <si>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</si>
  <si>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</si>
  <si>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</si>
  <si>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</si>
  <si>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</si>
  <si>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</si>
  <si>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</si>
  <si>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</si>
  <si>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</si>
  <si>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</si>
  <si>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</si>
  <si>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</si>
  <si>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</si>
  <si>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</si>
  <si>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</si>
  <si>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</si>
  <si>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</si>
  <si>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</si>
  <si>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</si>
  <si>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First Open (IC225 Trailer)</t>
  </si>
  <si>
    <t>BR Mk4 Restaurant First Buffet (IC225 Trailer)</t>
  </si>
  <si>
    <t>BR Mk4 Restaurant Standard Buffet (IC225 Trailer)</t>
  </si>
  <si>
    <t>BR Mk4 Tourist Standard Open (IC225 Trailer)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</si>
  <si>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</si>
  <si>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</si>
  <si>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</si>
  <si>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</si>
  <si>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</si>
  <si>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</si>
  <si>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</si>
  <si>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</si>
  <si>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</si>
  <si>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</si>
  <si>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</si>
  <si>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</si>
  <si>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</si>
  <si>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</si>
  <si>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</si>
  <si>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</si>
  <si>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</si>
  <si>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</si>
  <si>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</si>
  <si>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</si>
  <si>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</si>
  <si>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</si>
  <si>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</si>
  <si>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</si>
  <si>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</si>
  <si>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</si>
  <si>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</si>
  <si>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</si>
  <si>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</si>
  <si>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</si>
  <si>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</si>
  <si>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</si>
  <si>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</si>
  <si>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</si>
  <si>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</si>
  <si>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</si>
  <si>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</si>
  <si>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</si>
  <si>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</si>
  <si>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</si>
  <si>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</si>
  <si>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</si>
  <si>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</si>
  <si>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</si>
  <si>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</si>
  <si>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</si>
  <si>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</si>
  <si>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</si>
  <si>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</si>
  <si>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</si>
  <si>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</si>
  <si>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</si>
  <si>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</si>
  <si>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</si>
  <si>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</si>
  <si>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</si>
  <si>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</si>
  <si>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</si>
  <si>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</si>
  <si>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</si>
  <si>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</si>
  <si>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</si>
  <si>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</si>
  <si>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</si>
  <si>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</si>
  <si>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</si>
  <si>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</si>
  <si>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</si>
  <si>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</si>
  <si>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</si>
  <si>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</si>
  <si>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</si>
  <si>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</si>
  <si>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</si>
  <si>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</si>
  <si>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</si>
  <si>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</si>
  <si>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</si>
  <si>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</si>
  <si>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</si>
  <si>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</si>
  <si>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</si>
  <si>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</si>
  <si>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</si>
  <si>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</si>
  <si>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</si>
  <si>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</si>
  <si>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</si>
  <si>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</si>
  <si>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</si>
  <si>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</si>
  <si>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</si>
  <si>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</si>
  <si>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</si>
  <si>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</si>
  <si>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</si>
  <si>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</si>
  <si>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</si>
  <si>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</si>
  <si>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</si>
  <si>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</si>
  <si>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</si>
  <si>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</si>
  <si>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</si>
  <si>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</si>
  <si>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</si>
  <si>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</si>
  <si>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</si>
  <si>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</si>
  <si>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</si>
  <si>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</si>
  <si>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</si>
  <si>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</si>
  <si>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</si>
  <si>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</si>
  <si>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</si>
  <si>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</si>
  <si>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</si>
  <si>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</si>
  <si>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</si>
  <si>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</si>
  <si>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</si>
  <si>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</si>
  <si>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</si>
  <si>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</si>
  <si>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</si>
  <si>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</si>
  <si>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</si>
  <si>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LMS_ICI_Hopper</t>
  </si>
  <si>
    <t>Imperial Chemical Industries Limestone Hoppers</t>
  </si>
  <si>
    <t>GWR_12t_Detach_Tank</t>
  </si>
  <si>
    <t>GWR 12t Detachable Tank Wagon</t>
  </si>
  <si>
    <t>FUEL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</si>
  <si>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</si>
  <si>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</si>
  <si>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</si>
  <si>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</si>
  <si>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</si>
  <si>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</si>
  <si>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</si>
  <si>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Railway Clearing House 1907 5-plank Open Wagon</t>
  </si>
  <si>
    <t>BR_RCH_1907_7</t>
  </si>
  <si>
    <t>BR_RCH_1907_5</t>
  </si>
  <si>
    <t>Railway Clearing House 1907 7-plank Open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</si>
  <si>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</si>
  <si>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</si>
  <si>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</si>
  <si>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</si>
  <si>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</si>
  <si>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</si>
  <si>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</si>
  <si>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</si>
  <si>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</si>
  <si>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</si>
  <si>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</si>
  <si>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</si>
  <si>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</si>
  <si>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</si>
  <si>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</si>
  <si>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</si>
  <si>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</si>
  <si>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</si>
  <si>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</si>
  <si>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</si>
  <si>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</si>
  <si>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</si>
  <si>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</si>
  <si>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</si>
  <si>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BR93_IC250</t>
  </si>
  <si>
    <t>BR Class 93 (Planned IC250 Locomotive)</t>
  </si>
  <si>
    <t>BR93</t>
  </si>
  <si>
    <t>BR Class 93 "Stadler Tri-Mode"</t>
  </si>
  <si>
    <t>BR99</t>
  </si>
  <si>
    <t>BR Class 99 "Eurodual"</t>
  </si>
  <si>
    <t>9900 D</t>
  </si>
  <si>
    <t>9900 E</t>
  </si>
  <si>
    <t>9301 D</t>
  </si>
  <si>
    <t>9301 E</t>
  </si>
  <si>
    <t>9301 B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</si>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</sst>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10" borderId="3" xfId="1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0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2" totalsRowShown="0" headerRowDxfId="69" dataDxfId="67" headerRowBorderDxfId="68" tableBorderDxfId="66">
  <autoFilter ref="A1:X1048572" xr:uid="{72F07B21-4B13-431F-BAE6-E08376D909AD}"/>
  <sortState xmlns:xlrd2="http://schemas.microsoft.com/office/spreadsheetml/2017/richdata2" ref="A2:X881">
    <sortCondition ref="A1:A1048572"/>
  </sortState>
  <tableColumns count="24">
    <tableColumn id="1" xr3:uid="{C047391C-0E8B-4148-AF73-B49DD6D79A82}" name="Unit ID" dataDxfId="65" dataCellStyle="Percent"/>
    <tableColumn id="2" xr3:uid="{A7317196-B6FC-4182-B79A-90FADB82A71C}" name="ITEM_NAME" dataDxfId="64"/>
    <tableColumn id="3" xr3:uid="{CBC082FC-62ED-40E8-A17C-FB8B78FC1AC1}" name="Name" dataDxfId="63"/>
    <tableColumn id="4" xr3:uid="{56329FE5-EB04-4579-8DE4-A52185082EAB}" name="Pre" dataDxfId="62"/>
    <tableColumn id="5" xr3:uid="{DE2A3C89-F51B-4685-945B-A523E3615CCC}" name="Suf" dataDxfId="61"/>
    <tableColumn id="6" xr3:uid="{C7F7EC9B-96DD-40AC-8128-46D62525CDB8}" name="Constructed" dataDxfId="60"/>
    <tableColumn id="7" xr3:uid="{6A533A16-F693-4C95-B49B-F0625424BD52}" name="Withdrawn" dataDxfId="59"/>
    <tableColumn id="8" xr3:uid="{6E9C7590-25BC-4C98-A7CB-F8E9DEFE6DC5}" name="Year Modifier" dataDxfId="58"/>
    <tableColumn id="9" xr3:uid="{C934705D-6951-4074-98BF-BA73A35B8887}" name="No. of Cars" dataDxfId="57"/>
    <tableColumn id="10" xr3:uid="{8A795403-658C-4ACB-914A-E0ED6F7D1978}" name="Weight (mt)" dataDxfId="56"/>
    <tableColumn id="11" xr3:uid="{6B0B0BEF-FD78-4D4A-A94C-37A05DA4F910}" name="Capacity" dataDxfId="55"/>
    <tableColumn id="12" xr3:uid="{D450FF74-9121-4DF1-97A0-98D6E0A7D82E}" name="Type" dataDxfId="54"/>
    <tableColumn id="13" xr3:uid="{6B0035FA-BFE1-443A-93A5-8E5E7A22B661}" name="Sub-Type" dataDxfId="53"/>
    <tableColumn id="14" xr3:uid="{F78C74F7-817F-498C-80BC-D3E795D4A3C5}" name="Type Modifier" dataDxfId="52"/>
    <tableColumn id="15" xr3:uid="{61E153AF-040E-4705-A8CA-7FEDFC702626}" name="Load Type" dataDxfId="51"/>
    <tableColumn id="16" xr3:uid="{6A317DF2-B007-4A42-BD7A-2BB5888B9DE6}" name="Speed (Op)" dataDxfId="50"/>
    <tableColumn id="17" xr3:uid="{B367645A-EFAE-465B-8580-6893FE1B5BD5}" name="Speed (Des)" dataDxfId="49"/>
    <tableColumn id="18" xr3:uid="{3EB69C3B-49E6-4232-B3A6-F7442A16B3F3}" name="Tractive Effort (KN)" dataDxfId="48"/>
    <tableColumn id="19" xr3:uid="{1F863B94-AF4B-4CCD-A6D6-9D6D3C022BF1}" name="Power" dataDxfId="47"/>
    <tableColumn id="20" xr3:uid="{85BDC24B-C729-4B67-A297-BCE4BDA81609}" name="Power Factor" dataDxfId="46"/>
    <tableColumn id="21" xr3:uid="{9D8658D9-7AA9-47CA-92BC-3F898267B819}" name="Cost Factor" dataDxfId="45"/>
    <tableColumn id="22" xr3:uid="{0DE850D8-0913-40E0-939C-73CDFD022F9B}" name="Running Cost Factor" dataDxfId="44"/>
    <tableColumn id="23" xr3:uid="{96AB79F3-7C81-4EEE-AF55-2E1D7E3EAE63}" name="Air Drag Coefficient" dataDxfId="43"/>
    <tableColumn id="24" xr3:uid="{0784F8D4-F931-4586-B07B-E611BF36813E}" name="Tractive Effort Coefficient" dataDxfId="4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80"/>
  <sheetViews>
    <sheetView tabSelected="1" topLeftCell="A117" zoomScale="130" zoomScaleNormal="130" workbookViewId="0">
      <selection activeCell="P299" sqref="P299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" customWidth="1"/>
    <col min="7" max="7" width="10.5703125" style="1" customWidth="1"/>
    <col min="8" max="8" width="6.8554687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5.14062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5" s="21" customFormat="1" ht="15.75" thickBot="1" x14ac:dyDescent="0.3">
      <c r="A1" s="32" t="s">
        <v>539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543</v>
      </c>
      <c r="J1" s="33" t="s">
        <v>599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5" x14ac:dyDescent="0.25">
      <c r="A2" s="36">
        <v>100</v>
      </c>
      <c r="B2" s="15" t="s">
        <v>21</v>
      </c>
      <c r="C2" s="15" t="s">
        <v>684</v>
      </c>
      <c r="D2" s="15" t="str">
        <f t="shared" ref="D2:D64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:H3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 t="shared" ref="T2:T32" si="2">IF(L2="Wagon",(SQRT(SQRT(S2/27)))*10,IF(S2="","",SQRT(SQRT(S2/27))))</f>
        <v>1.5428791731200524</v>
      </c>
      <c r="U2" s="16">
        <f t="shared" ref="U2:U32" si="3">IF(I2="","",(H2*SQRT(I2)*T2-(I2*2)+2)*0.985)</f>
        <v>17.193849935627394</v>
      </c>
      <c r="V2" s="16">
        <f t="shared" ref="V2:V32" si="4">IF(L2="Wagon",5*SQRT(H2),IF(L2="","",SQRT(Q2*J2*SQRT(S2))/(26)))</f>
        <v>2.5306584342413063</v>
      </c>
      <c r="W2" s="17">
        <f t="shared" ref="W2:W64" si="5">8/P2</f>
        <v>0.5714285714285714</v>
      </c>
      <c r="X2" s="27">
        <f t="shared" ref="X2:X32" si="6">R2/10/J2</f>
        <v>0.2268</v>
      </c>
    </row>
    <row r="3" spans="1:25" s="41" customFormat="1" x14ac:dyDescent="0.25">
      <c r="A3" s="54">
        <v>101</v>
      </c>
      <c r="B3" s="55" t="s">
        <v>847</v>
      </c>
      <c r="C3" s="55" t="s">
        <v>848</v>
      </c>
      <c r="D3" s="55" t="str">
        <f t="shared" si="0"/>
        <v>GW</v>
      </c>
      <c r="E3" s="55">
        <v>1000</v>
      </c>
      <c r="F3" s="55">
        <v>1945</v>
      </c>
      <c r="G3" s="55">
        <v>1964</v>
      </c>
      <c r="H3" s="55">
        <f t="shared" si="1"/>
        <v>10.816653826391969</v>
      </c>
      <c r="I3" s="55">
        <v>2</v>
      </c>
      <c r="J3" s="55">
        <v>128</v>
      </c>
      <c r="K3" s="55">
        <v>0</v>
      </c>
      <c r="L3" s="55" t="s">
        <v>358</v>
      </c>
      <c r="M3" s="55" t="s">
        <v>358</v>
      </c>
      <c r="N3" s="55"/>
      <c r="O3" s="55" t="s">
        <v>23</v>
      </c>
      <c r="P3" s="55" t="s">
        <v>1138</v>
      </c>
      <c r="Q3" s="55" t="s">
        <v>1138</v>
      </c>
      <c r="R3" s="55">
        <v>145</v>
      </c>
      <c r="S3" s="55"/>
      <c r="T3" s="55" t="str">
        <f t="shared" si="2"/>
        <v/>
      </c>
      <c r="U3" s="44" t="e">
        <f t="shared" si="3"/>
        <v>#VALUE!</v>
      </c>
      <c r="V3" s="44" t="e">
        <f t="shared" si="4"/>
        <v>#VALUE!</v>
      </c>
      <c r="W3" s="39" t="e">
        <f t="shared" si="5"/>
        <v>#VALUE!</v>
      </c>
      <c r="X3" s="40">
        <f t="shared" si="6"/>
        <v>0.11328125</v>
      </c>
    </row>
    <row r="4" spans="1:25" x14ac:dyDescent="0.25">
      <c r="A4" s="36">
        <v>102</v>
      </c>
      <c r="B4" s="15" t="s">
        <v>849</v>
      </c>
      <c r="C4" s="15" t="s">
        <v>848</v>
      </c>
      <c r="D4" s="15" t="str">
        <f t="shared" si="0"/>
        <v>GW</v>
      </c>
      <c r="E4" s="15">
        <v>1000</v>
      </c>
      <c r="F4" s="15">
        <v>1945</v>
      </c>
      <c r="G4" s="15">
        <v>1964</v>
      </c>
      <c r="H4" s="15">
        <f t="shared" si="1"/>
        <v>10.816653826391969</v>
      </c>
      <c r="I4" s="15">
        <v>2</v>
      </c>
      <c r="J4" s="15">
        <v>128</v>
      </c>
      <c r="K4" s="15">
        <v>0</v>
      </c>
      <c r="L4" s="15" t="s">
        <v>358</v>
      </c>
      <c r="M4" s="15" t="s">
        <v>358</v>
      </c>
      <c r="N4" s="15"/>
      <c r="O4" s="15" t="s">
        <v>23</v>
      </c>
      <c r="P4" s="15" t="s">
        <v>1138</v>
      </c>
      <c r="Q4" s="15" t="s">
        <v>1138</v>
      </c>
      <c r="R4" s="15">
        <v>129</v>
      </c>
      <c r="S4" s="15"/>
      <c r="T4" s="15" t="str">
        <f t="shared" si="2"/>
        <v/>
      </c>
      <c r="U4" s="13" t="e">
        <f t="shared" si="3"/>
        <v>#VALUE!</v>
      </c>
      <c r="V4" s="13" t="e">
        <f t="shared" si="4"/>
        <v>#VALUE!</v>
      </c>
      <c r="W4" s="17" t="e">
        <f t="shared" si="5"/>
        <v>#VALUE!</v>
      </c>
      <c r="X4" s="27">
        <f t="shared" si="6"/>
        <v>0.10078125</v>
      </c>
    </row>
    <row r="5" spans="1:25" x14ac:dyDescent="0.25">
      <c r="A5" s="19">
        <v>111</v>
      </c>
      <c r="B5" s="1" t="s">
        <v>1059</v>
      </c>
      <c r="C5" s="1" t="s">
        <v>1060</v>
      </c>
      <c r="D5" s="1" t="str">
        <f t="shared" si="0"/>
        <v>GW</v>
      </c>
      <c r="E5" s="1">
        <v>111</v>
      </c>
      <c r="F5" s="1">
        <v>1908</v>
      </c>
      <c r="G5" s="1">
        <v>1924</v>
      </c>
      <c r="H5" s="15">
        <f t="shared" si="1"/>
        <v>8.9442719099991592</v>
      </c>
      <c r="I5" s="1">
        <v>2</v>
      </c>
      <c r="J5" s="1">
        <v>145</v>
      </c>
      <c r="K5" s="1">
        <v>0</v>
      </c>
      <c r="L5" s="1" t="s">
        <v>358</v>
      </c>
      <c r="M5" s="1" t="s">
        <v>358</v>
      </c>
      <c r="N5" s="1">
        <f t="shared" ref="N5:N49" si="7">IF(L5="Steam",1,IF(L5="Electric",2,IF(L5="Diesel",4,IF(L5="Diesel-Electric",3,""))))</f>
        <v>1</v>
      </c>
      <c r="P5" s="1" t="s">
        <v>1138</v>
      </c>
      <c r="Q5" s="1" t="s">
        <v>1138</v>
      </c>
      <c r="R5" s="1">
        <v>124</v>
      </c>
      <c r="T5" s="15" t="str">
        <f t="shared" si="2"/>
        <v/>
      </c>
      <c r="U5" s="13" t="e">
        <f t="shared" si="3"/>
        <v>#VALUE!</v>
      </c>
      <c r="V5" s="13" t="e">
        <f t="shared" si="4"/>
        <v>#VALUE!</v>
      </c>
      <c r="W5" s="17" t="e">
        <f t="shared" si="5"/>
        <v>#VALUE!</v>
      </c>
      <c r="X5" s="27">
        <f t="shared" si="6"/>
        <v>8.5517241379310341E-2</v>
      </c>
    </row>
    <row r="6" spans="1:25" x14ac:dyDescent="0.25">
      <c r="A6" s="19">
        <v>140</v>
      </c>
      <c r="B6" s="1" t="s">
        <v>1036</v>
      </c>
      <c r="C6" s="1" t="s">
        <v>1037</v>
      </c>
      <c r="D6" s="1" t="str">
        <f t="shared" si="0"/>
        <v>GW</v>
      </c>
      <c r="E6" s="1">
        <v>1400</v>
      </c>
      <c r="F6" s="1">
        <v>1932</v>
      </c>
      <c r="G6" s="1">
        <v>1965</v>
      </c>
      <c r="H6" s="15">
        <f t="shared" si="1"/>
        <v>10.198039027185569</v>
      </c>
      <c r="I6" s="1">
        <v>1</v>
      </c>
      <c r="J6" s="1">
        <v>42</v>
      </c>
      <c r="K6" s="1">
        <v>0</v>
      </c>
      <c r="L6" s="1" t="s">
        <v>358</v>
      </c>
      <c r="M6" s="1" t="s">
        <v>358</v>
      </c>
      <c r="N6" s="1">
        <f t="shared" si="7"/>
        <v>1</v>
      </c>
      <c r="P6" s="1" t="s">
        <v>1138</v>
      </c>
      <c r="Q6" s="1" t="s">
        <v>1138</v>
      </c>
      <c r="R6" s="1">
        <v>62</v>
      </c>
      <c r="T6" s="15" t="str">
        <f t="shared" si="2"/>
        <v/>
      </c>
      <c r="U6" s="13" t="e">
        <f t="shared" si="3"/>
        <v>#VALUE!</v>
      </c>
      <c r="V6" s="13" t="e">
        <f t="shared" si="4"/>
        <v>#VALUE!</v>
      </c>
      <c r="W6" s="17" t="e">
        <f t="shared" si="5"/>
        <v>#VALUE!</v>
      </c>
      <c r="X6" s="27">
        <f t="shared" si="6"/>
        <v>0.14761904761904762</v>
      </c>
    </row>
    <row r="7" spans="1:25" x14ac:dyDescent="0.25">
      <c r="A7" s="19">
        <v>150</v>
      </c>
      <c r="B7" s="1" t="s">
        <v>829</v>
      </c>
      <c r="C7" s="1" t="s">
        <v>1166</v>
      </c>
      <c r="D7" s="1" t="str">
        <f t="shared" si="0"/>
        <v>GW</v>
      </c>
      <c r="E7" s="1">
        <v>1500</v>
      </c>
      <c r="F7" s="1">
        <v>1949</v>
      </c>
      <c r="G7" s="1">
        <v>1970</v>
      </c>
      <c r="H7" s="15">
        <f t="shared" si="1"/>
        <v>11</v>
      </c>
      <c r="I7" s="1">
        <v>1</v>
      </c>
      <c r="J7" s="1">
        <v>58</v>
      </c>
      <c r="K7" s="1">
        <v>0</v>
      </c>
      <c r="L7" s="1" t="s">
        <v>358</v>
      </c>
      <c r="M7" s="1" t="s">
        <v>358</v>
      </c>
      <c r="N7" s="1">
        <f t="shared" si="7"/>
        <v>1</v>
      </c>
      <c r="P7" s="1" t="s">
        <v>1138</v>
      </c>
      <c r="Q7" s="1" t="s">
        <v>1138</v>
      </c>
      <c r="T7" s="15" t="str">
        <f t="shared" si="2"/>
        <v/>
      </c>
      <c r="U7" s="13" t="e">
        <f t="shared" si="3"/>
        <v>#VALUE!</v>
      </c>
      <c r="V7" s="13" t="e">
        <f t="shared" si="4"/>
        <v>#VALUE!</v>
      </c>
      <c r="W7" s="17" t="e">
        <f t="shared" si="5"/>
        <v>#VALUE!</v>
      </c>
      <c r="X7" s="27">
        <f t="shared" si="6"/>
        <v>0</v>
      </c>
    </row>
    <row r="8" spans="1:25" x14ac:dyDescent="0.25">
      <c r="A8" s="19">
        <v>160</v>
      </c>
      <c r="B8" s="1" t="s">
        <v>1054</v>
      </c>
      <c r="D8" s="1" t="str">
        <f t="shared" si="0"/>
        <v>GW</v>
      </c>
      <c r="E8" s="1">
        <v>1600</v>
      </c>
      <c r="H8" s="15" t="str">
        <f t="shared" si="1"/>
        <v/>
      </c>
      <c r="L8" s="1" t="s">
        <v>358</v>
      </c>
      <c r="M8" s="1" t="s">
        <v>358</v>
      </c>
      <c r="N8" s="1">
        <f t="shared" si="7"/>
        <v>1</v>
      </c>
      <c r="P8" s="1" t="s">
        <v>1138</v>
      </c>
      <c r="Q8" s="1" t="s">
        <v>1138</v>
      </c>
      <c r="T8" s="15" t="str">
        <f t="shared" si="2"/>
        <v/>
      </c>
      <c r="U8" s="13" t="str">
        <f t="shared" si="3"/>
        <v/>
      </c>
      <c r="V8" s="13" t="e">
        <f t="shared" si="4"/>
        <v>#VALUE!</v>
      </c>
      <c r="W8" s="17" t="e">
        <f t="shared" si="5"/>
        <v>#VALUE!</v>
      </c>
      <c r="X8" s="27" t="e">
        <f t="shared" si="6"/>
        <v>#DIV/0!</v>
      </c>
    </row>
    <row r="9" spans="1:25" x14ac:dyDescent="0.25">
      <c r="A9" s="18">
        <v>200</v>
      </c>
      <c r="B9" s="1" t="s">
        <v>24</v>
      </c>
      <c r="C9" s="1" t="s">
        <v>685</v>
      </c>
      <c r="D9" s="1" t="str">
        <f t="shared" si="0"/>
        <v>BR</v>
      </c>
      <c r="E9" s="1">
        <v>2</v>
      </c>
      <c r="F9" s="1">
        <v>1960</v>
      </c>
      <c r="G9" s="1">
        <v>1975</v>
      </c>
      <c r="H9" s="15">
        <f t="shared" si="1"/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 t="shared" si="7"/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 t="shared" si="2"/>
        <v>1.5840587664909835</v>
      </c>
      <c r="U9" s="13">
        <f t="shared" si="3"/>
        <v>17.926457895213261</v>
      </c>
      <c r="V9" s="13">
        <f t="shared" si="4"/>
        <v>3.2599780943044916</v>
      </c>
      <c r="W9" s="17">
        <f t="shared" si="5"/>
        <v>0.42105263157894735</v>
      </c>
      <c r="X9" s="27">
        <f t="shared" si="6"/>
        <v>0.23</v>
      </c>
    </row>
    <row r="10" spans="1:25" s="24" customFormat="1" x14ac:dyDescent="0.25">
      <c r="A10" s="22">
        <v>201</v>
      </c>
      <c r="B10" s="9" t="s">
        <v>1376</v>
      </c>
      <c r="C10" s="9" t="s">
        <v>1372</v>
      </c>
      <c r="D10" s="9" t="str">
        <f t="shared" si="0"/>
        <v>BR</v>
      </c>
      <c r="E10" s="9" t="s">
        <v>350</v>
      </c>
      <c r="F10" s="9">
        <v>1944</v>
      </c>
      <c r="G10" s="9"/>
      <c r="H10" s="42">
        <f t="shared" si="1"/>
        <v>10.770329614269007</v>
      </c>
      <c r="I10" s="9">
        <v>1</v>
      </c>
      <c r="J10" s="9">
        <v>8</v>
      </c>
      <c r="K10" s="9">
        <v>16</v>
      </c>
      <c r="L10" s="9" t="s">
        <v>332</v>
      </c>
      <c r="M10" s="9" t="s">
        <v>332</v>
      </c>
      <c r="N10" s="9" t="str">
        <f t="shared" si="7"/>
        <v/>
      </c>
      <c r="O10" s="9" t="s">
        <v>1373</v>
      </c>
      <c r="P10" s="9">
        <v>30</v>
      </c>
      <c r="Q10" s="9">
        <v>60</v>
      </c>
      <c r="R10" s="9">
        <v>0</v>
      </c>
      <c r="S10" s="9">
        <v>1</v>
      </c>
      <c r="T10" s="9">
        <f t="shared" si="2"/>
        <v>4.3869133765083088</v>
      </c>
      <c r="U10" s="23">
        <f t="shared" si="3"/>
        <v>46.539775508426679</v>
      </c>
      <c r="V10" s="23">
        <f t="shared" si="4"/>
        <v>16.409090174556454</v>
      </c>
      <c r="W10" s="25">
        <f t="shared" si="5"/>
        <v>0.26666666666666666</v>
      </c>
      <c r="X10" s="29">
        <f t="shared" si="6"/>
        <v>0</v>
      </c>
      <c r="Y10" s="12"/>
    </row>
    <row r="11" spans="1:25" x14ac:dyDescent="0.25">
      <c r="A11" s="19">
        <v>202</v>
      </c>
      <c r="B11" s="1" t="s">
        <v>1374</v>
      </c>
      <c r="C11" s="1" t="s">
        <v>1375</v>
      </c>
      <c r="D11" s="1" t="str">
        <f t="shared" si="0"/>
        <v>BR</v>
      </c>
      <c r="E11" s="1" t="s">
        <v>350</v>
      </c>
      <c r="F11" s="1">
        <v>1944</v>
      </c>
      <c r="H11" s="15">
        <f t="shared" si="1"/>
        <v>10.770329614269007</v>
      </c>
      <c r="I11" s="1">
        <v>1</v>
      </c>
      <c r="J11" s="1">
        <v>10</v>
      </c>
      <c r="K11" s="1">
        <v>21</v>
      </c>
      <c r="L11" s="1" t="s">
        <v>332</v>
      </c>
      <c r="M11" s="1" t="s">
        <v>332</v>
      </c>
      <c r="N11" s="1" t="str">
        <f t="shared" si="7"/>
        <v/>
      </c>
      <c r="O11" s="1" t="s">
        <v>1373</v>
      </c>
      <c r="P11" s="1">
        <v>30</v>
      </c>
      <c r="Q11" s="1">
        <v>60</v>
      </c>
      <c r="R11" s="1">
        <v>0</v>
      </c>
      <c r="S11" s="1">
        <v>1</v>
      </c>
      <c r="T11" s="1">
        <f t="shared" si="2"/>
        <v>4.3869133765083088</v>
      </c>
      <c r="U11" s="13">
        <f t="shared" si="3"/>
        <v>46.539775508426679</v>
      </c>
      <c r="V11" s="13">
        <f t="shared" si="4"/>
        <v>16.409090174556454</v>
      </c>
      <c r="W11" s="17">
        <f t="shared" si="5"/>
        <v>0.26666666666666666</v>
      </c>
      <c r="X11" s="27">
        <f t="shared" si="6"/>
        <v>0</v>
      </c>
    </row>
    <row r="12" spans="1:25" x14ac:dyDescent="0.25">
      <c r="A12" s="19">
        <v>225</v>
      </c>
      <c r="B12" s="1" t="s">
        <v>827</v>
      </c>
      <c r="C12" s="1" t="s">
        <v>828</v>
      </c>
      <c r="D12" s="1" t="str">
        <f t="shared" si="0"/>
        <v>GW</v>
      </c>
      <c r="E12" s="1">
        <v>2251</v>
      </c>
      <c r="F12" s="1">
        <v>1930</v>
      </c>
      <c r="G12" s="1">
        <v>1965</v>
      </c>
      <c r="H12" s="15">
        <f t="shared" si="1"/>
        <v>10.099504938362077</v>
      </c>
      <c r="I12" s="1">
        <v>2</v>
      </c>
      <c r="J12" s="1">
        <v>79</v>
      </c>
      <c r="K12" s="1">
        <v>0</v>
      </c>
      <c r="L12" s="1" t="s">
        <v>358</v>
      </c>
      <c r="M12" s="1" t="s">
        <v>358</v>
      </c>
      <c r="N12" s="1">
        <f t="shared" si="7"/>
        <v>1</v>
      </c>
      <c r="P12" s="1" t="s">
        <v>1138</v>
      </c>
      <c r="Q12" s="1" t="s">
        <v>1138</v>
      </c>
      <c r="T12" s="1" t="str">
        <f t="shared" si="2"/>
        <v/>
      </c>
      <c r="U12" s="13" t="e">
        <f t="shared" si="3"/>
        <v>#VALUE!</v>
      </c>
      <c r="V12" s="13" t="e">
        <f t="shared" si="4"/>
        <v>#VALUE!</v>
      </c>
      <c r="W12" s="17" t="e">
        <f t="shared" si="5"/>
        <v>#VALUE!</v>
      </c>
      <c r="X12" s="27">
        <f t="shared" si="6"/>
        <v>0</v>
      </c>
    </row>
    <row r="13" spans="1:25" s="41" customFormat="1" x14ac:dyDescent="0.25">
      <c r="A13" s="37">
        <v>230</v>
      </c>
      <c r="B13" s="38" t="s">
        <v>1377</v>
      </c>
      <c r="C13" s="38" t="s">
        <v>1378</v>
      </c>
      <c r="D13" s="38" t="str">
        <f t="shared" si="0"/>
        <v>GW</v>
      </c>
      <c r="E13" s="38">
        <v>2301</v>
      </c>
      <c r="F13" s="38">
        <v>1883</v>
      </c>
      <c r="G13" s="38">
        <v>1957</v>
      </c>
      <c r="H13" s="55">
        <f t="shared" si="1"/>
        <v>7.416198487095663</v>
      </c>
      <c r="I13" s="38">
        <v>2</v>
      </c>
      <c r="J13" s="38">
        <v>72</v>
      </c>
      <c r="K13" s="38">
        <v>0</v>
      </c>
      <c r="L13" s="38" t="s">
        <v>358</v>
      </c>
      <c r="M13" s="38" t="s">
        <v>358</v>
      </c>
      <c r="N13" s="38">
        <f t="shared" si="7"/>
        <v>1</v>
      </c>
      <c r="O13" s="38"/>
      <c r="P13" s="38">
        <v>50</v>
      </c>
      <c r="Q13" s="38">
        <v>50</v>
      </c>
      <c r="R13" s="38">
        <v>81</v>
      </c>
      <c r="S13" s="38"/>
      <c r="T13" s="38" t="str">
        <f t="shared" si="2"/>
        <v/>
      </c>
      <c r="U13" s="44" t="e">
        <f t="shared" si="3"/>
        <v>#VALUE!</v>
      </c>
      <c r="V13" s="44">
        <f t="shared" si="4"/>
        <v>0</v>
      </c>
      <c r="W13" s="39">
        <f t="shared" si="5"/>
        <v>0.16</v>
      </c>
      <c r="X13" s="40">
        <f t="shared" si="6"/>
        <v>0.11249999999999999</v>
      </c>
      <c r="Y13" s="12"/>
    </row>
    <row r="14" spans="1:25" x14ac:dyDescent="0.25">
      <c r="A14" s="19">
        <v>290</v>
      </c>
      <c r="B14" s="1" t="s">
        <v>1034</v>
      </c>
      <c r="C14" s="1" t="s">
        <v>1035</v>
      </c>
      <c r="D14" s="1" t="str">
        <f t="shared" si="0"/>
        <v>GW</v>
      </c>
      <c r="E14" s="1">
        <v>2900</v>
      </c>
      <c r="F14" s="1">
        <v>1902</v>
      </c>
      <c r="G14" s="1">
        <v>1953</v>
      </c>
      <c r="H14" s="15">
        <f t="shared" si="1"/>
        <v>8.6023252670426267</v>
      </c>
      <c r="I14" s="1">
        <v>2</v>
      </c>
      <c r="J14" s="1">
        <v>113</v>
      </c>
      <c r="K14" s="1">
        <v>0</v>
      </c>
      <c r="L14" s="1" t="s">
        <v>358</v>
      </c>
      <c r="M14" s="1" t="s">
        <v>358</v>
      </c>
      <c r="N14" s="1">
        <f t="shared" si="7"/>
        <v>1</v>
      </c>
      <c r="P14" s="1" t="s">
        <v>1138</v>
      </c>
      <c r="Q14" s="1" t="s">
        <v>1138</v>
      </c>
      <c r="R14" s="1">
        <v>109</v>
      </c>
      <c r="T14" s="1" t="str">
        <f t="shared" si="2"/>
        <v/>
      </c>
      <c r="U14" s="13" t="e">
        <f t="shared" si="3"/>
        <v>#VALUE!</v>
      </c>
      <c r="V14" s="13" t="e">
        <f t="shared" si="4"/>
        <v>#VALUE!</v>
      </c>
      <c r="W14" s="17" t="e">
        <f t="shared" si="5"/>
        <v>#VALUE!</v>
      </c>
      <c r="X14" s="27">
        <f t="shared" si="6"/>
        <v>9.6460176991150448E-2</v>
      </c>
    </row>
    <row r="15" spans="1:25" s="41" customFormat="1" x14ac:dyDescent="0.25">
      <c r="A15" s="18">
        <v>300</v>
      </c>
      <c r="B15" s="1" t="s">
        <v>25</v>
      </c>
      <c r="C15" s="1" t="s">
        <v>686</v>
      </c>
      <c r="D15" s="1" t="str">
        <f t="shared" si="0"/>
        <v>BR</v>
      </c>
      <c r="E15" s="1">
        <v>3</v>
      </c>
      <c r="F15" s="1">
        <v>1957</v>
      </c>
      <c r="G15" s="1">
        <v>1993</v>
      </c>
      <c r="H15" s="15">
        <f t="shared" si="1"/>
        <v>11.357816691600547</v>
      </c>
      <c r="I15" s="1">
        <v>1</v>
      </c>
      <c r="J15" s="1">
        <v>31</v>
      </c>
      <c r="K15" s="1">
        <v>0</v>
      </c>
      <c r="L15" s="1" t="s">
        <v>22</v>
      </c>
      <c r="M15" s="1" t="s">
        <v>22</v>
      </c>
      <c r="N15" s="1">
        <f t="shared" si="7"/>
        <v>4</v>
      </c>
      <c r="O15" s="1" t="s">
        <v>23</v>
      </c>
      <c r="P15" s="1">
        <v>28</v>
      </c>
      <c r="Q15" s="1">
        <v>28</v>
      </c>
      <c r="R15" s="1">
        <v>69.599999999999994</v>
      </c>
      <c r="S15" s="1">
        <v>204</v>
      </c>
      <c r="T15" s="1">
        <f t="shared" si="2"/>
        <v>1.6579315678715774</v>
      </c>
      <c r="U15" s="13">
        <f t="shared" si="3"/>
        <v>18.548025592576717</v>
      </c>
      <c r="V15" s="13">
        <f t="shared" si="4"/>
        <v>4.2824673098906008</v>
      </c>
      <c r="W15" s="17">
        <f t="shared" si="5"/>
        <v>0.2857142857142857</v>
      </c>
      <c r="X15" s="27">
        <f t="shared" si="6"/>
        <v>0.22451612903225804</v>
      </c>
      <c r="Y15" s="12"/>
    </row>
    <row r="16" spans="1:25" x14ac:dyDescent="0.25">
      <c r="A16" s="37">
        <v>301</v>
      </c>
      <c r="B16" s="38" t="s">
        <v>1168</v>
      </c>
      <c r="C16" s="38" t="s">
        <v>1169</v>
      </c>
      <c r="D16" s="38" t="str">
        <f t="shared" si="0"/>
        <v>GW</v>
      </c>
      <c r="E16" s="38" t="s">
        <v>350</v>
      </c>
      <c r="F16" s="38">
        <v>1919</v>
      </c>
      <c r="G16" s="38">
        <v>1958</v>
      </c>
      <c r="H16" s="55">
        <f t="shared" si="1"/>
        <v>9.5393920141694561</v>
      </c>
      <c r="I16" s="38">
        <v>2</v>
      </c>
      <c r="J16" s="38"/>
      <c r="K16" s="38">
        <v>0</v>
      </c>
      <c r="L16" s="38" t="s">
        <v>358</v>
      </c>
      <c r="M16" s="38" t="s">
        <v>358</v>
      </c>
      <c r="N16" s="38">
        <f t="shared" si="7"/>
        <v>1</v>
      </c>
      <c r="O16" s="38"/>
      <c r="P16" s="38" t="s">
        <v>1138</v>
      </c>
      <c r="Q16" s="38" t="s">
        <v>1138</v>
      </c>
      <c r="R16" s="38">
        <v>143</v>
      </c>
      <c r="S16" s="38"/>
      <c r="T16" s="38" t="str">
        <f t="shared" si="2"/>
        <v/>
      </c>
      <c r="U16" s="44" t="e">
        <f t="shared" si="3"/>
        <v>#VALUE!</v>
      </c>
      <c r="V16" s="44" t="e">
        <f t="shared" si="4"/>
        <v>#VALUE!</v>
      </c>
      <c r="W16" s="39" t="e">
        <f t="shared" si="5"/>
        <v>#VALUE!</v>
      </c>
      <c r="X16" s="40" t="e">
        <f t="shared" si="6"/>
        <v>#DIV/0!</v>
      </c>
    </row>
    <row r="17" spans="1:25" x14ac:dyDescent="0.25">
      <c r="A17" s="19">
        <v>310</v>
      </c>
      <c r="B17" s="1" t="s">
        <v>1047</v>
      </c>
      <c r="C17" s="1" t="s">
        <v>1052</v>
      </c>
      <c r="D17" s="1" t="str">
        <f t="shared" si="0"/>
        <v>GW</v>
      </c>
      <c r="F17" s="1">
        <v>1903</v>
      </c>
      <c r="H17" s="15">
        <f t="shared" si="1"/>
        <v>8.6602540378443873</v>
      </c>
      <c r="I17" s="1">
        <v>1</v>
      </c>
      <c r="J17" s="1">
        <v>76.7</v>
      </c>
      <c r="K17" s="1">
        <v>0</v>
      </c>
      <c r="L17" s="1" t="s">
        <v>358</v>
      </c>
      <c r="M17" s="1" t="s">
        <v>358</v>
      </c>
      <c r="N17" s="1">
        <f t="shared" si="7"/>
        <v>1</v>
      </c>
      <c r="P17" s="1" t="s">
        <v>1138</v>
      </c>
      <c r="Q17" s="1" t="s">
        <v>1138</v>
      </c>
      <c r="R17" s="1">
        <v>114</v>
      </c>
      <c r="T17" s="1" t="str">
        <f t="shared" si="2"/>
        <v/>
      </c>
      <c r="U17" s="13" t="e">
        <f t="shared" si="3"/>
        <v>#VALUE!</v>
      </c>
      <c r="V17" s="13" t="e">
        <f t="shared" si="4"/>
        <v>#VALUE!</v>
      </c>
      <c r="W17" s="17" t="e">
        <f t="shared" si="5"/>
        <v>#VALUE!</v>
      </c>
      <c r="X17" s="27">
        <f t="shared" si="6"/>
        <v>0.14863102998696218</v>
      </c>
    </row>
    <row r="18" spans="1:25" x14ac:dyDescent="0.25">
      <c r="A18" s="19">
        <v>311</v>
      </c>
      <c r="B18" s="1" t="s">
        <v>1049</v>
      </c>
      <c r="C18" s="1" t="s">
        <v>1039</v>
      </c>
      <c r="D18" s="1" t="str">
        <f t="shared" si="0"/>
        <v>GW</v>
      </c>
      <c r="H18" s="15" t="str">
        <f t="shared" si="1"/>
        <v/>
      </c>
      <c r="I18" s="1">
        <v>1</v>
      </c>
      <c r="K18" s="1">
        <v>0</v>
      </c>
      <c r="L18" s="1" t="s">
        <v>358</v>
      </c>
      <c r="M18" s="1" t="s">
        <v>358</v>
      </c>
      <c r="N18" s="1">
        <f t="shared" si="7"/>
        <v>1</v>
      </c>
      <c r="P18" s="1" t="s">
        <v>1138</v>
      </c>
      <c r="Q18" s="1" t="s">
        <v>1138</v>
      </c>
      <c r="T18" s="1" t="str">
        <f t="shared" si="2"/>
        <v/>
      </c>
      <c r="U18" s="13" t="e">
        <f t="shared" si="3"/>
        <v>#VALUE!</v>
      </c>
      <c r="V18" s="13" t="e">
        <f t="shared" si="4"/>
        <v>#VALUE!</v>
      </c>
      <c r="W18" s="17" t="e">
        <f t="shared" si="5"/>
        <v>#VALUE!</v>
      </c>
      <c r="X18" s="27" t="e">
        <f t="shared" si="6"/>
        <v>#DIV/0!</v>
      </c>
    </row>
    <row r="19" spans="1:25" x14ac:dyDescent="0.25">
      <c r="A19" s="19">
        <v>315</v>
      </c>
      <c r="B19" s="1" t="s">
        <v>1048</v>
      </c>
      <c r="C19" s="1" t="s">
        <v>1039</v>
      </c>
      <c r="D19" s="1" t="str">
        <f t="shared" si="0"/>
        <v>GW</v>
      </c>
      <c r="H19" s="15" t="str">
        <f t="shared" si="1"/>
        <v/>
      </c>
      <c r="I19" s="1">
        <v>1</v>
      </c>
      <c r="K19" s="1">
        <v>0</v>
      </c>
      <c r="L19" s="1" t="s">
        <v>358</v>
      </c>
      <c r="M19" s="1" t="s">
        <v>358</v>
      </c>
      <c r="N19" s="1">
        <f t="shared" si="7"/>
        <v>1</v>
      </c>
      <c r="P19" s="1" t="s">
        <v>1138</v>
      </c>
      <c r="Q19" s="1" t="s">
        <v>1138</v>
      </c>
      <c r="T19" s="1" t="str">
        <f t="shared" si="2"/>
        <v/>
      </c>
      <c r="U19" s="13" t="e">
        <f t="shared" si="3"/>
        <v>#VALUE!</v>
      </c>
      <c r="V19" s="13" t="e">
        <f t="shared" si="4"/>
        <v>#VALUE!</v>
      </c>
      <c r="W19" s="17" t="e">
        <f t="shared" si="5"/>
        <v>#VALUE!</v>
      </c>
      <c r="X19" s="27" t="e">
        <f t="shared" si="6"/>
        <v>#DIV/0!</v>
      </c>
    </row>
    <row r="20" spans="1:25" x14ac:dyDescent="0.25">
      <c r="A20" s="19">
        <v>370</v>
      </c>
      <c r="B20" s="1" t="s">
        <v>838</v>
      </c>
      <c r="C20" s="1" t="s">
        <v>839</v>
      </c>
      <c r="D20" s="1" t="str">
        <f t="shared" si="0"/>
        <v>GW</v>
      </c>
      <c r="E20" s="1">
        <v>3700</v>
      </c>
      <c r="F20" s="1">
        <v>1903</v>
      </c>
      <c r="G20" s="1">
        <v>1931</v>
      </c>
      <c r="H20" s="15">
        <f t="shared" si="1"/>
        <v>8.6602540378443873</v>
      </c>
      <c r="I20" s="1">
        <v>2</v>
      </c>
      <c r="J20" s="1">
        <v>94</v>
      </c>
      <c r="K20" s="1">
        <v>0</v>
      </c>
      <c r="L20" s="1" t="s">
        <v>358</v>
      </c>
      <c r="M20" s="1" t="s">
        <v>358</v>
      </c>
      <c r="N20" s="1">
        <f t="shared" si="7"/>
        <v>1</v>
      </c>
      <c r="P20" s="1" t="s">
        <v>1138</v>
      </c>
      <c r="Q20" s="1">
        <v>100</v>
      </c>
      <c r="T20" s="1" t="str">
        <f t="shared" si="2"/>
        <v/>
      </c>
      <c r="U20" s="13" t="e">
        <f t="shared" si="3"/>
        <v>#VALUE!</v>
      </c>
      <c r="V20" s="13">
        <f t="shared" si="4"/>
        <v>0</v>
      </c>
      <c r="W20" s="17" t="e">
        <f t="shared" si="5"/>
        <v>#VALUE!</v>
      </c>
      <c r="X20" s="27">
        <f t="shared" si="6"/>
        <v>0</v>
      </c>
    </row>
    <row r="21" spans="1:25" s="41" customFormat="1" x14ac:dyDescent="0.25">
      <c r="A21" s="18">
        <v>400</v>
      </c>
      <c r="B21" s="1" t="s">
        <v>26</v>
      </c>
      <c r="C21" s="1" t="s">
        <v>687</v>
      </c>
      <c r="D21" s="1" t="str">
        <f t="shared" si="0"/>
        <v>BR</v>
      </c>
      <c r="E21" s="1">
        <v>4</v>
      </c>
      <c r="F21" s="1">
        <v>1952</v>
      </c>
      <c r="G21" s="1">
        <v>1972</v>
      </c>
      <c r="H21" s="15">
        <f t="shared" si="1"/>
        <v>11.135528725660043</v>
      </c>
      <c r="I21" s="1">
        <v>1</v>
      </c>
      <c r="J21" s="1">
        <v>33</v>
      </c>
      <c r="K21" s="1">
        <v>0</v>
      </c>
      <c r="L21" s="1" t="s">
        <v>22</v>
      </c>
      <c r="M21" s="1" t="s">
        <v>22</v>
      </c>
      <c r="N21" s="1">
        <f t="shared" si="7"/>
        <v>4</v>
      </c>
      <c r="O21" s="1" t="s">
        <v>23</v>
      </c>
      <c r="P21" s="1">
        <v>26</v>
      </c>
      <c r="Q21" s="1">
        <v>26</v>
      </c>
      <c r="R21" s="1">
        <v>75</v>
      </c>
      <c r="S21" s="1">
        <v>204</v>
      </c>
      <c r="T21" s="1">
        <f t="shared" si="2"/>
        <v>1.6579315678715774</v>
      </c>
      <c r="U21" s="13">
        <f t="shared" si="3"/>
        <v>18.185015430224354</v>
      </c>
      <c r="V21" s="13">
        <f t="shared" si="4"/>
        <v>4.2577272570623697</v>
      </c>
      <c r="W21" s="17">
        <f t="shared" si="5"/>
        <v>0.30769230769230771</v>
      </c>
      <c r="X21" s="27">
        <f t="shared" si="6"/>
        <v>0.22727272727272727</v>
      </c>
      <c r="Y21" s="12"/>
    </row>
    <row r="22" spans="1:25" s="41" customFormat="1" x14ac:dyDescent="0.25">
      <c r="A22" s="37">
        <v>407</v>
      </c>
      <c r="B22" s="38" t="s">
        <v>1055</v>
      </c>
      <c r="C22" s="38" t="s">
        <v>833</v>
      </c>
      <c r="D22" s="38" t="str">
        <f t="shared" si="0"/>
        <v>GW</v>
      </c>
      <c r="E22" s="38">
        <v>4073</v>
      </c>
      <c r="F22" s="38">
        <v>1923</v>
      </c>
      <c r="G22" s="38">
        <v>1965</v>
      </c>
      <c r="H22" s="55">
        <f t="shared" si="1"/>
        <v>9.7467943448089631</v>
      </c>
      <c r="I22" s="38">
        <v>2</v>
      </c>
      <c r="J22" s="38">
        <v>129</v>
      </c>
      <c r="K22" s="38">
        <v>0</v>
      </c>
      <c r="L22" s="38" t="s">
        <v>358</v>
      </c>
      <c r="M22" s="38" t="s">
        <v>358</v>
      </c>
      <c r="N22" s="38">
        <f t="shared" si="7"/>
        <v>1</v>
      </c>
      <c r="O22" s="38"/>
      <c r="P22" s="38" t="s">
        <v>1138</v>
      </c>
      <c r="Q22" s="38" t="s">
        <v>1138</v>
      </c>
      <c r="R22" s="38">
        <v>141</v>
      </c>
      <c r="S22" s="38"/>
      <c r="T22" s="38" t="str">
        <f t="shared" si="2"/>
        <v/>
      </c>
      <c r="U22" s="44" t="e">
        <f t="shared" si="3"/>
        <v>#VALUE!</v>
      </c>
      <c r="V22" s="44" t="e">
        <f t="shared" si="4"/>
        <v>#VALUE!</v>
      </c>
      <c r="W22" s="39" t="e">
        <f t="shared" si="5"/>
        <v>#VALUE!</v>
      </c>
      <c r="X22" s="40">
        <f t="shared" si="6"/>
        <v>0.10930232558139534</v>
      </c>
      <c r="Y22" s="12"/>
    </row>
    <row r="23" spans="1:25" s="24" customFormat="1" x14ac:dyDescent="0.25">
      <c r="A23" s="22">
        <v>430</v>
      </c>
      <c r="B23" s="9" t="s">
        <v>835</v>
      </c>
      <c r="C23" s="9" t="s">
        <v>836</v>
      </c>
      <c r="D23" s="9" t="str">
        <f t="shared" si="0"/>
        <v>GW</v>
      </c>
      <c r="E23" s="9">
        <v>4300</v>
      </c>
      <c r="F23" s="9">
        <v>1911</v>
      </c>
      <c r="G23" s="9">
        <v>1964</v>
      </c>
      <c r="H23" s="42">
        <f t="shared" si="1"/>
        <v>9.1104335791442992</v>
      </c>
      <c r="I23" s="9">
        <v>2</v>
      </c>
      <c r="J23" s="9">
        <v>104</v>
      </c>
      <c r="K23" s="9">
        <v>0</v>
      </c>
      <c r="L23" s="9" t="s">
        <v>358</v>
      </c>
      <c r="M23" s="9" t="s">
        <v>358</v>
      </c>
      <c r="N23" s="9">
        <f t="shared" si="7"/>
        <v>1</v>
      </c>
      <c r="O23" s="9"/>
      <c r="P23" s="9">
        <v>75</v>
      </c>
      <c r="Q23" s="9">
        <v>75</v>
      </c>
      <c r="R23" s="9">
        <v>114</v>
      </c>
      <c r="S23" s="9">
        <v>800</v>
      </c>
      <c r="T23" s="9">
        <f t="shared" si="2"/>
        <v>2.333090341053722</v>
      </c>
      <c r="U23" s="23">
        <f t="shared" si="3"/>
        <v>27.638869798117376</v>
      </c>
      <c r="V23" s="23">
        <f t="shared" si="4"/>
        <v>18.065352914688734</v>
      </c>
      <c r="W23" s="25">
        <f t="shared" si="5"/>
        <v>0.10666666666666667</v>
      </c>
      <c r="X23" s="29">
        <f t="shared" si="6"/>
        <v>0.10961538461538461</v>
      </c>
      <c r="Y23" s="12"/>
    </row>
    <row r="24" spans="1:25" x14ac:dyDescent="0.25">
      <c r="A24" s="19">
        <v>440</v>
      </c>
      <c r="B24" s="1" t="s">
        <v>1038</v>
      </c>
      <c r="C24" s="1" t="s">
        <v>1042</v>
      </c>
      <c r="D24" s="1" t="str">
        <f t="shared" si="0"/>
        <v>GW</v>
      </c>
      <c r="E24" s="1">
        <v>4400</v>
      </c>
      <c r="H24" s="15" t="str">
        <f t="shared" si="1"/>
        <v/>
      </c>
      <c r="I24" s="1">
        <v>1</v>
      </c>
      <c r="K24" s="1">
        <v>0</v>
      </c>
      <c r="L24" s="1" t="s">
        <v>358</v>
      </c>
      <c r="M24" s="1" t="s">
        <v>358</v>
      </c>
      <c r="N24" s="1">
        <f t="shared" si="7"/>
        <v>1</v>
      </c>
      <c r="P24" s="1" t="s">
        <v>1138</v>
      </c>
      <c r="Q24" s="1" t="s">
        <v>1138</v>
      </c>
      <c r="T24" s="1" t="str">
        <f t="shared" si="2"/>
        <v/>
      </c>
      <c r="U24" s="13" t="e">
        <f t="shared" si="3"/>
        <v>#VALUE!</v>
      </c>
      <c r="V24" s="13" t="e">
        <f t="shared" si="4"/>
        <v>#VALUE!</v>
      </c>
      <c r="W24" s="17" t="e">
        <f t="shared" si="5"/>
        <v>#VALUE!</v>
      </c>
      <c r="X24" s="27" t="e">
        <f t="shared" si="6"/>
        <v>#DIV/0!</v>
      </c>
    </row>
    <row r="25" spans="1:25" s="24" customFormat="1" x14ac:dyDescent="0.25">
      <c r="A25" s="19">
        <v>450</v>
      </c>
      <c r="B25" s="1" t="s">
        <v>1045</v>
      </c>
      <c r="C25" s="1" t="s">
        <v>1043</v>
      </c>
      <c r="D25" s="1" t="str">
        <f t="shared" si="0"/>
        <v>GW</v>
      </c>
      <c r="E25" s="1">
        <v>4500</v>
      </c>
      <c r="F25" s="1"/>
      <c r="G25" s="1"/>
      <c r="H25" s="15" t="str">
        <f t="shared" si="1"/>
        <v/>
      </c>
      <c r="I25" s="1">
        <v>1</v>
      </c>
      <c r="J25" s="1"/>
      <c r="K25" s="1">
        <v>0</v>
      </c>
      <c r="L25" s="1" t="s">
        <v>358</v>
      </c>
      <c r="M25" s="1" t="s">
        <v>358</v>
      </c>
      <c r="N25" s="1">
        <f t="shared" si="7"/>
        <v>1</v>
      </c>
      <c r="O25" s="1"/>
      <c r="P25" s="1" t="s">
        <v>1138</v>
      </c>
      <c r="Q25" s="1" t="s">
        <v>1138</v>
      </c>
      <c r="R25" s="1"/>
      <c r="S25" s="1"/>
      <c r="T25" s="1" t="str">
        <f t="shared" si="2"/>
        <v/>
      </c>
      <c r="U25" s="13" t="e">
        <f t="shared" si="3"/>
        <v>#VALUE!</v>
      </c>
      <c r="V25" s="13" t="e">
        <f t="shared" si="4"/>
        <v>#VALUE!</v>
      </c>
      <c r="W25" s="17" t="e">
        <f t="shared" si="5"/>
        <v>#VALUE!</v>
      </c>
      <c r="X25" s="27" t="e">
        <f t="shared" si="6"/>
        <v>#DIV/0!</v>
      </c>
      <c r="Y25" s="12"/>
    </row>
    <row r="26" spans="1:25" s="41" customFormat="1" x14ac:dyDescent="0.25">
      <c r="A26" s="19">
        <v>457</v>
      </c>
      <c r="B26" s="1" t="s">
        <v>1046</v>
      </c>
      <c r="C26" s="1" t="s">
        <v>1044</v>
      </c>
      <c r="D26" s="1" t="str">
        <f t="shared" si="0"/>
        <v>GW</v>
      </c>
      <c r="E26" s="1">
        <v>4570</v>
      </c>
      <c r="F26" s="1"/>
      <c r="G26" s="1"/>
      <c r="H26" s="15" t="str">
        <f t="shared" si="1"/>
        <v/>
      </c>
      <c r="I26" s="1">
        <v>1</v>
      </c>
      <c r="J26" s="1"/>
      <c r="K26" s="1">
        <v>0</v>
      </c>
      <c r="L26" s="1" t="s">
        <v>358</v>
      </c>
      <c r="M26" s="1" t="s">
        <v>358</v>
      </c>
      <c r="N26" s="1">
        <f t="shared" si="7"/>
        <v>1</v>
      </c>
      <c r="O26" s="1"/>
      <c r="P26" s="1" t="s">
        <v>1138</v>
      </c>
      <c r="Q26" s="1" t="s">
        <v>1138</v>
      </c>
      <c r="R26" s="1"/>
      <c r="S26" s="1"/>
      <c r="T26" s="1" t="str">
        <f t="shared" si="2"/>
        <v/>
      </c>
      <c r="U26" s="13" t="e">
        <f t="shared" si="3"/>
        <v>#VALUE!</v>
      </c>
      <c r="V26" s="13" t="e">
        <f t="shared" si="4"/>
        <v>#VALUE!</v>
      </c>
      <c r="W26" s="17" t="e">
        <f t="shared" si="5"/>
        <v>#VALUE!</v>
      </c>
      <c r="X26" s="27" t="e">
        <f t="shared" si="6"/>
        <v>#DIV/0!</v>
      </c>
      <c r="Y26" s="12"/>
    </row>
    <row r="27" spans="1:25" s="8" customFormat="1" x14ac:dyDescent="0.25">
      <c r="A27" s="37">
        <v>470</v>
      </c>
      <c r="B27" s="38" t="s">
        <v>1032</v>
      </c>
      <c r="C27" s="38" t="s">
        <v>1033</v>
      </c>
      <c r="D27" s="38" t="str">
        <f t="shared" si="0"/>
        <v>GW</v>
      </c>
      <c r="E27" s="38">
        <v>4700</v>
      </c>
      <c r="F27" s="38">
        <v>1919</v>
      </c>
      <c r="G27" s="38">
        <v>1964</v>
      </c>
      <c r="H27" s="55">
        <f t="shared" si="1"/>
        <v>9.5393920141694561</v>
      </c>
      <c r="I27" s="38">
        <v>2</v>
      </c>
      <c r="J27" s="38">
        <v>130</v>
      </c>
      <c r="K27" s="38">
        <v>0</v>
      </c>
      <c r="L27" s="38" t="s">
        <v>358</v>
      </c>
      <c r="M27" s="38" t="s">
        <v>358</v>
      </c>
      <c r="N27" s="38">
        <f t="shared" si="7"/>
        <v>1</v>
      </c>
      <c r="O27" s="38"/>
      <c r="P27" s="38" t="s">
        <v>1138</v>
      </c>
      <c r="Q27" s="38" t="s">
        <v>1138</v>
      </c>
      <c r="R27" s="38">
        <v>136</v>
      </c>
      <c r="S27" s="38"/>
      <c r="T27" s="38" t="str">
        <f t="shared" si="2"/>
        <v/>
      </c>
      <c r="U27" s="44" t="e">
        <f t="shared" si="3"/>
        <v>#VALUE!</v>
      </c>
      <c r="V27" s="44" t="e">
        <f t="shared" si="4"/>
        <v>#VALUE!</v>
      </c>
      <c r="W27" s="39" t="e">
        <f t="shared" si="5"/>
        <v>#VALUE!</v>
      </c>
      <c r="X27" s="40">
        <f t="shared" si="6"/>
        <v>0.10461538461538461</v>
      </c>
      <c r="Y27" s="12"/>
    </row>
    <row r="28" spans="1:25" x14ac:dyDescent="0.25">
      <c r="A28" s="18">
        <v>500</v>
      </c>
      <c r="B28" s="1" t="s">
        <v>27</v>
      </c>
      <c r="C28" s="1" t="s">
        <v>688</v>
      </c>
      <c r="D28" s="1" t="str">
        <f t="shared" si="0"/>
        <v>BR</v>
      </c>
      <c r="E28" s="1">
        <v>5</v>
      </c>
      <c r="F28" s="1">
        <v>1955</v>
      </c>
      <c r="G28" s="1">
        <v>1983</v>
      </c>
      <c r="H28" s="15">
        <f t="shared" si="1"/>
        <v>11.269427669584644</v>
      </c>
      <c r="I28" s="1">
        <v>1</v>
      </c>
      <c r="J28" s="1">
        <v>32</v>
      </c>
      <c r="K28" s="1">
        <v>0</v>
      </c>
      <c r="L28" s="1" t="s">
        <v>22</v>
      </c>
      <c r="M28" s="1" t="s">
        <v>22</v>
      </c>
      <c r="N28" s="1">
        <f t="shared" si="7"/>
        <v>4</v>
      </c>
      <c r="O28" s="1" t="s">
        <v>23</v>
      </c>
      <c r="P28" s="1">
        <v>18</v>
      </c>
      <c r="Q28" s="1">
        <v>18</v>
      </c>
      <c r="R28" s="1">
        <v>64</v>
      </c>
      <c r="S28" s="1">
        <v>204</v>
      </c>
      <c r="T28" s="1">
        <f t="shared" si="2"/>
        <v>1.6579315678715774</v>
      </c>
      <c r="U28" s="13">
        <f t="shared" si="3"/>
        <v>18.403680786971059</v>
      </c>
      <c r="V28" s="13">
        <f t="shared" si="4"/>
        <v>3.4885538851489475</v>
      </c>
      <c r="W28" s="17">
        <f t="shared" si="5"/>
        <v>0.44444444444444442</v>
      </c>
      <c r="X28" s="27">
        <f t="shared" si="6"/>
        <v>0.2</v>
      </c>
    </row>
    <row r="29" spans="1:25" x14ac:dyDescent="0.25">
      <c r="A29" s="20">
        <v>501</v>
      </c>
      <c r="B29" s="6" t="s">
        <v>556</v>
      </c>
      <c r="C29" s="6" t="s">
        <v>557</v>
      </c>
      <c r="D29" s="6" t="str">
        <f t="shared" si="0"/>
        <v>BR</v>
      </c>
      <c r="E29" s="6" t="s">
        <v>350</v>
      </c>
      <c r="F29" s="6">
        <v>1950</v>
      </c>
      <c r="G29" s="6"/>
      <c r="H29" s="35">
        <f t="shared" si="1"/>
        <v>11.045361017187261</v>
      </c>
      <c r="I29" s="6">
        <v>1</v>
      </c>
      <c r="J29" s="6">
        <v>6</v>
      </c>
      <c r="K29" s="6">
        <v>13</v>
      </c>
      <c r="L29" s="6" t="s">
        <v>332</v>
      </c>
      <c r="M29" s="6" t="s">
        <v>332</v>
      </c>
      <c r="N29" s="6" t="str">
        <f t="shared" si="7"/>
        <v/>
      </c>
      <c r="O29" s="6" t="s">
        <v>844</v>
      </c>
      <c r="P29" s="6">
        <v>50</v>
      </c>
      <c r="Q29" s="6">
        <v>50</v>
      </c>
      <c r="R29" s="6">
        <v>0</v>
      </c>
      <c r="S29" s="6">
        <v>1</v>
      </c>
      <c r="T29" s="6">
        <f t="shared" si="2"/>
        <v>4.3869133765083088</v>
      </c>
      <c r="U29" s="7">
        <f t="shared" si="3"/>
        <v>47.728216364742281</v>
      </c>
      <c r="V29" s="7">
        <f t="shared" si="4"/>
        <v>16.617280927687343</v>
      </c>
      <c r="W29" s="26">
        <f t="shared" si="5"/>
        <v>0.16</v>
      </c>
      <c r="X29" s="28">
        <f t="shared" si="6"/>
        <v>0</v>
      </c>
    </row>
    <row r="30" spans="1:25" x14ac:dyDescent="0.25">
      <c r="A30" s="22">
        <v>502</v>
      </c>
      <c r="B30" s="9" t="s">
        <v>558</v>
      </c>
      <c r="C30" s="9" t="s">
        <v>559</v>
      </c>
      <c r="D30" s="9" t="str">
        <f t="shared" si="0"/>
        <v>BR</v>
      </c>
      <c r="E30" s="9" t="s">
        <v>350</v>
      </c>
      <c r="F30" s="9">
        <v>1959</v>
      </c>
      <c r="G30" s="9"/>
      <c r="H30" s="42">
        <f t="shared" si="1"/>
        <v>11.445523142259598</v>
      </c>
      <c r="I30" s="9">
        <v>1</v>
      </c>
      <c r="J30" s="9">
        <v>8</v>
      </c>
      <c r="K30" s="9">
        <v>20</v>
      </c>
      <c r="L30" s="9" t="s">
        <v>332</v>
      </c>
      <c r="M30" s="9" t="s">
        <v>332</v>
      </c>
      <c r="N30" s="9" t="str">
        <f t="shared" si="7"/>
        <v/>
      </c>
      <c r="O30" s="9" t="s">
        <v>844</v>
      </c>
      <c r="P30" s="9">
        <v>65</v>
      </c>
      <c r="Q30" s="9">
        <v>65</v>
      </c>
      <c r="R30" s="9">
        <v>0</v>
      </c>
      <c r="S30" s="9">
        <v>1</v>
      </c>
      <c r="T30" s="9">
        <f t="shared" si="2"/>
        <v>4.3869133765083088</v>
      </c>
      <c r="U30" s="23">
        <f t="shared" si="3"/>
        <v>49.457360795305327</v>
      </c>
      <c r="V30" s="23">
        <f t="shared" si="4"/>
        <v>16.915616410775279</v>
      </c>
      <c r="W30" s="25">
        <f t="shared" si="5"/>
        <v>0.12307692307692308</v>
      </c>
      <c r="X30" s="29">
        <f t="shared" si="6"/>
        <v>0</v>
      </c>
    </row>
    <row r="31" spans="1:25" x14ac:dyDescent="0.25">
      <c r="A31" s="19">
        <v>510</v>
      </c>
      <c r="B31" s="1" t="s">
        <v>1056</v>
      </c>
      <c r="C31" s="1" t="s">
        <v>1053</v>
      </c>
      <c r="D31" s="1" t="str">
        <f t="shared" si="0"/>
        <v>GW</v>
      </c>
      <c r="E31" s="1">
        <v>5101</v>
      </c>
      <c r="F31" s="1">
        <v>1929</v>
      </c>
      <c r="G31" s="1">
        <v>1965</v>
      </c>
      <c r="H31" s="15">
        <f t="shared" si="1"/>
        <v>10.04987562112089</v>
      </c>
      <c r="I31" s="1">
        <v>1</v>
      </c>
      <c r="J31" s="1">
        <v>80</v>
      </c>
      <c r="K31" s="1">
        <v>0</v>
      </c>
      <c r="L31" s="1" t="s">
        <v>358</v>
      </c>
      <c r="M31" s="1" t="s">
        <v>358</v>
      </c>
      <c r="N31" s="1">
        <f t="shared" si="7"/>
        <v>1</v>
      </c>
      <c r="O31" s="1" t="s">
        <v>23</v>
      </c>
      <c r="P31" s="1" t="s">
        <v>1138</v>
      </c>
      <c r="Q31" s="1" t="s">
        <v>1138</v>
      </c>
      <c r="R31" s="1">
        <v>106</v>
      </c>
      <c r="T31" s="1" t="str">
        <f t="shared" si="2"/>
        <v/>
      </c>
      <c r="U31" s="13" t="e">
        <f t="shared" si="3"/>
        <v>#VALUE!</v>
      </c>
      <c r="V31" s="13" t="e">
        <f t="shared" si="4"/>
        <v>#VALUE!</v>
      </c>
      <c r="W31" s="17" t="e">
        <f t="shared" si="5"/>
        <v>#VALUE!</v>
      </c>
      <c r="X31" s="27">
        <f t="shared" si="6"/>
        <v>0.13250000000000001</v>
      </c>
    </row>
    <row r="32" spans="1:25" x14ac:dyDescent="0.25">
      <c r="A32" s="20">
        <v>560</v>
      </c>
      <c r="B32" s="6" t="s">
        <v>840</v>
      </c>
      <c r="C32" s="6" t="s">
        <v>841</v>
      </c>
      <c r="D32" s="6" t="str">
        <f t="shared" si="0"/>
        <v>GW</v>
      </c>
      <c r="E32" s="6">
        <v>5600</v>
      </c>
      <c r="F32" s="6">
        <v>1924</v>
      </c>
      <c r="G32" s="6">
        <v>1966</v>
      </c>
      <c r="H32" s="35">
        <f t="shared" si="1"/>
        <v>9.7979589711327115</v>
      </c>
      <c r="I32" s="6">
        <v>1</v>
      </c>
      <c r="J32" s="6">
        <v>70</v>
      </c>
      <c r="K32" s="6">
        <v>0</v>
      </c>
      <c r="L32" s="6" t="s">
        <v>358</v>
      </c>
      <c r="M32" s="6" t="s">
        <v>358</v>
      </c>
      <c r="N32" s="6">
        <f t="shared" si="7"/>
        <v>1</v>
      </c>
      <c r="O32" s="6" t="s">
        <v>23</v>
      </c>
      <c r="P32" s="6">
        <v>60</v>
      </c>
      <c r="Q32" s="6">
        <v>60</v>
      </c>
      <c r="R32" s="6">
        <v>115</v>
      </c>
      <c r="S32" s="6">
        <v>1400</v>
      </c>
      <c r="T32" s="6">
        <f t="shared" si="2"/>
        <v>2.6834349252834429</v>
      </c>
      <c r="U32" s="7">
        <f t="shared" si="3"/>
        <v>25.897802520137269</v>
      </c>
      <c r="V32" s="7">
        <f t="shared" si="4"/>
        <v>15.24696158714257</v>
      </c>
      <c r="W32" s="26">
        <f t="shared" si="5"/>
        <v>0.13333333333333333</v>
      </c>
      <c r="X32" s="28">
        <f t="shared" si="6"/>
        <v>0.16428571428571428</v>
      </c>
    </row>
    <row r="33" spans="1:25" x14ac:dyDescent="0.25">
      <c r="A33" s="19">
        <v>570</v>
      </c>
      <c r="B33" s="1" t="s">
        <v>834</v>
      </c>
      <c r="C33" s="1" t="s">
        <v>830</v>
      </c>
      <c r="D33" s="1" t="str">
        <f t="shared" si="0"/>
        <v>GW</v>
      </c>
      <c r="E33" s="1">
        <v>5700</v>
      </c>
      <c r="F33" s="1">
        <v>1929</v>
      </c>
      <c r="G33" s="1">
        <v>1971</v>
      </c>
      <c r="H33" s="15">
        <f t="shared" ref="H33:H64" si="8">IF(F33="","",SQRT(F33-1828))</f>
        <v>10.04987562112089</v>
      </c>
      <c r="I33" s="1">
        <v>1</v>
      </c>
      <c r="J33" s="1">
        <v>48</v>
      </c>
      <c r="K33" s="1">
        <v>0</v>
      </c>
      <c r="L33" s="1" t="s">
        <v>358</v>
      </c>
      <c r="M33" s="1" t="s">
        <v>358</v>
      </c>
      <c r="N33" s="1">
        <f t="shared" si="7"/>
        <v>1</v>
      </c>
      <c r="O33" s="1" t="s">
        <v>23</v>
      </c>
      <c r="P33" s="1" t="s">
        <v>1138</v>
      </c>
      <c r="Q33" s="1" t="s">
        <v>1138</v>
      </c>
      <c r="R33" s="1">
        <v>100</v>
      </c>
      <c r="T33" s="1" t="str">
        <f t="shared" ref="T33:T64" si="9">IF(L33="Wagon",(SQRT(SQRT(S33/27)))*10,IF(S33="","",SQRT(SQRT(S33/27))))</f>
        <v/>
      </c>
      <c r="U33" s="13" t="e">
        <f t="shared" ref="U33:U64" si="10">IF(I33="","",(H33*SQRT(I33)*T33-(I33*2)+2)*0.985)</f>
        <v>#VALUE!</v>
      </c>
      <c r="V33" s="13" t="e">
        <f t="shared" ref="V33:V58" si="11">IF(L33="Wagon",5*SQRT(H33),IF(L33="","",SQRT(Q33*J33*SQRT(S33))/(26)))</f>
        <v>#VALUE!</v>
      </c>
      <c r="W33" s="17" t="e">
        <f t="shared" si="5"/>
        <v>#VALUE!</v>
      </c>
      <c r="X33" s="27">
        <f t="shared" ref="X33:X64" si="12">R33/10/J33</f>
        <v>0.20833333333333334</v>
      </c>
    </row>
    <row r="34" spans="1:25" x14ac:dyDescent="0.25">
      <c r="A34" s="18">
        <v>600</v>
      </c>
      <c r="B34" s="1" t="s">
        <v>28</v>
      </c>
      <c r="C34" s="1" t="s">
        <v>689</v>
      </c>
      <c r="D34" s="1" t="str">
        <f t="shared" si="0"/>
        <v>BR</v>
      </c>
      <c r="E34" s="1">
        <v>6</v>
      </c>
      <c r="F34" s="1">
        <v>1958</v>
      </c>
      <c r="G34" s="1">
        <v>1984</v>
      </c>
      <c r="H34" s="15">
        <f t="shared" si="8"/>
        <v>11.401754250991379</v>
      </c>
      <c r="I34" s="1">
        <v>1</v>
      </c>
      <c r="J34" s="1">
        <v>38</v>
      </c>
      <c r="K34" s="1">
        <v>0</v>
      </c>
      <c r="L34" s="1" t="s">
        <v>22</v>
      </c>
      <c r="M34" s="1" t="s">
        <v>22</v>
      </c>
      <c r="N34" s="1">
        <f t="shared" si="7"/>
        <v>4</v>
      </c>
      <c r="O34" s="1" t="s">
        <v>23</v>
      </c>
      <c r="P34" s="1">
        <v>22</v>
      </c>
      <c r="Q34" s="1">
        <v>22</v>
      </c>
      <c r="R34" s="1">
        <v>88.1</v>
      </c>
      <c r="S34" s="1">
        <v>204</v>
      </c>
      <c r="T34" s="1">
        <f t="shared" si="9"/>
        <v>1.6579315678715774</v>
      </c>
      <c r="U34" s="13">
        <f t="shared" si="10"/>
        <v>18.619778377305071</v>
      </c>
      <c r="V34" s="13">
        <f t="shared" si="11"/>
        <v>4.202786539081222</v>
      </c>
      <c r="W34" s="17">
        <f t="shared" si="5"/>
        <v>0.36363636363636365</v>
      </c>
      <c r="X34" s="27">
        <f t="shared" si="12"/>
        <v>0.23184210526315785</v>
      </c>
    </row>
    <row r="35" spans="1:25" s="41" customFormat="1" x14ac:dyDescent="0.25">
      <c r="A35" s="37">
        <v>601</v>
      </c>
      <c r="B35" s="38" t="s">
        <v>831</v>
      </c>
      <c r="C35" s="38" t="s">
        <v>832</v>
      </c>
      <c r="D35" s="38" t="str">
        <f t="shared" si="0"/>
        <v>GW</v>
      </c>
      <c r="E35" s="38">
        <v>6000</v>
      </c>
      <c r="F35" s="38">
        <v>1927</v>
      </c>
      <c r="G35" s="38">
        <v>1962</v>
      </c>
      <c r="H35" s="55">
        <f t="shared" si="8"/>
        <v>9.9498743710661994</v>
      </c>
      <c r="I35" s="38">
        <v>2</v>
      </c>
      <c r="J35" s="38">
        <v>138</v>
      </c>
      <c r="K35" s="38">
        <v>0</v>
      </c>
      <c r="L35" s="38" t="s">
        <v>358</v>
      </c>
      <c r="M35" s="38" t="s">
        <v>358</v>
      </c>
      <c r="N35" s="38">
        <f t="shared" si="7"/>
        <v>1</v>
      </c>
      <c r="O35" s="38" t="s">
        <v>23</v>
      </c>
      <c r="P35" s="38">
        <v>100</v>
      </c>
      <c r="Q35" s="38">
        <v>100</v>
      </c>
      <c r="R35" s="38">
        <v>179</v>
      </c>
      <c r="S35" s="38"/>
      <c r="T35" s="38" t="str">
        <f t="shared" si="9"/>
        <v/>
      </c>
      <c r="U35" s="44" t="e">
        <f t="shared" si="10"/>
        <v>#VALUE!</v>
      </c>
      <c r="V35" s="44">
        <f t="shared" si="11"/>
        <v>0</v>
      </c>
      <c r="W35" s="39">
        <f t="shared" si="5"/>
        <v>0.08</v>
      </c>
      <c r="X35" s="40">
        <f t="shared" si="12"/>
        <v>0.12971014492753621</v>
      </c>
      <c r="Y35" s="12"/>
    </row>
    <row r="36" spans="1:25" s="8" customFormat="1" x14ac:dyDescent="0.25">
      <c r="A36" s="19">
        <v>610</v>
      </c>
      <c r="B36" s="1" t="s">
        <v>1050</v>
      </c>
      <c r="C36" s="1" t="s">
        <v>1040</v>
      </c>
      <c r="D36" s="1" t="str">
        <f t="shared" si="0"/>
        <v>GW</v>
      </c>
      <c r="E36" s="1">
        <v>6100</v>
      </c>
      <c r="F36" s="1"/>
      <c r="G36" s="1"/>
      <c r="H36" s="15" t="str">
        <f t="shared" si="8"/>
        <v/>
      </c>
      <c r="I36" s="1">
        <v>1</v>
      </c>
      <c r="J36" s="1"/>
      <c r="K36" s="1"/>
      <c r="L36" s="1" t="s">
        <v>358</v>
      </c>
      <c r="M36" s="1" t="s">
        <v>358</v>
      </c>
      <c r="N36" s="1">
        <f t="shared" si="7"/>
        <v>1</v>
      </c>
      <c r="O36" s="1"/>
      <c r="P36" s="1" t="s">
        <v>1138</v>
      </c>
      <c r="Q36" s="1" t="s">
        <v>1138</v>
      </c>
      <c r="R36" s="1"/>
      <c r="S36" s="1"/>
      <c r="T36" s="1" t="str">
        <f t="shared" si="9"/>
        <v/>
      </c>
      <c r="U36" s="13" t="e">
        <f t="shared" si="10"/>
        <v>#VALUE!</v>
      </c>
      <c r="V36" s="13" t="e">
        <f t="shared" si="11"/>
        <v>#VALUE!</v>
      </c>
      <c r="W36" s="17" t="e">
        <f t="shared" si="5"/>
        <v>#VALUE!</v>
      </c>
      <c r="X36" s="27" t="e">
        <f t="shared" si="12"/>
        <v>#DIV/0!</v>
      </c>
      <c r="Y36" s="12"/>
    </row>
    <row r="37" spans="1:25" x14ac:dyDescent="0.25">
      <c r="A37" s="19">
        <v>640</v>
      </c>
      <c r="B37" s="1" t="s">
        <v>1029</v>
      </c>
      <c r="C37" s="1" t="s">
        <v>1164</v>
      </c>
      <c r="D37" s="1" t="str">
        <f t="shared" si="0"/>
        <v>GW</v>
      </c>
      <c r="E37" s="1">
        <v>6400</v>
      </c>
      <c r="F37" s="1">
        <v>1932</v>
      </c>
      <c r="G37" s="1">
        <v>1965</v>
      </c>
      <c r="H37" s="15">
        <f t="shared" si="8"/>
        <v>10.198039027185569</v>
      </c>
      <c r="I37" s="1">
        <v>1</v>
      </c>
      <c r="J37" s="1">
        <v>46</v>
      </c>
      <c r="K37" s="1">
        <v>0</v>
      </c>
      <c r="L37" s="1" t="s">
        <v>358</v>
      </c>
      <c r="M37" s="1" t="s">
        <v>358</v>
      </c>
      <c r="N37" s="1">
        <f t="shared" si="7"/>
        <v>1</v>
      </c>
      <c r="O37" s="1" t="s">
        <v>23</v>
      </c>
      <c r="P37" s="1" t="s">
        <v>1138</v>
      </c>
      <c r="Q37" s="1" t="s">
        <v>1138</v>
      </c>
      <c r="R37" s="1">
        <v>73</v>
      </c>
      <c r="T37" s="1" t="str">
        <f t="shared" si="9"/>
        <v/>
      </c>
      <c r="U37" s="13" t="e">
        <f t="shared" si="10"/>
        <v>#VALUE!</v>
      </c>
      <c r="V37" s="13" t="e">
        <f t="shared" si="11"/>
        <v>#VALUE!</v>
      </c>
      <c r="W37" s="17" t="e">
        <f t="shared" si="5"/>
        <v>#VALUE!</v>
      </c>
      <c r="X37" s="27">
        <f t="shared" si="12"/>
        <v>0.15869565217391304</v>
      </c>
    </row>
    <row r="38" spans="1:25" x14ac:dyDescent="0.25">
      <c r="A38" s="19">
        <v>695</v>
      </c>
      <c r="B38" s="1" t="s">
        <v>1028</v>
      </c>
      <c r="C38" s="1" t="s">
        <v>837</v>
      </c>
      <c r="D38" s="1" t="str">
        <f t="shared" si="0"/>
        <v>GW</v>
      </c>
      <c r="E38" s="1">
        <v>6959</v>
      </c>
      <c r="F38" s="1">
        <v>1944</v>
      </c>
      <c r="G38" s="1">
        <v>1965</v>
      </c>
      <c r="H38" s="15">
        <f t="shared" si="8"/>
        <v>10.770329614269007</v>
      </c>
      <c r="I38" s="1">
        <v>2</v>
      </c>
      <c r="J38" s="1">
        <v>125</v>
      </c>
      <c r="K38" s="1">
        <v>0</v>
      </c>
      <c r="L38" s="1" t="s">
        <v>358</v>
      </c>
      <c r="M38" s="1" t="s">
        <v>358</v>
      </c>
      <c r="N38" s="1">
        <f t="shared" si="7"/>
        <v>1</v>
      </c>
      <c r="O38" s="1" t="s">
        <v>23</v>
      </c>
      <c r="P38" s="1" t="s">
        <v>1138</v>
      </c>
      <c r="Q38" s="1" t="s">
        <v>1138</v>
      </c>
      <c r="R38" s="1">
        <v>121</v>
      </c>
      <c r="T38" s="1" t="str">
        <f t="shared" si="9"/>
        <v/>
      </c>
      <c r="U38" s="13" t="e">
        <f t="shared" si="10"/>
        <v>#VALUE!</v>
      </c>
      <c r="V38" s="13" t="e">
        <f t="shared" si="11"/>
        <v>#VALUE!</v>
      </c>
      <c r="W38" s="17" t="e">
        <f t="shared" si="5"/>
        <v>#VALUE!</v>
      </c>
      <c r="X38" s="27">
        <f t="shared" si="12"/>
        <v>9.6799999999999997E-2</v>
      </c>
    </row>
    <row r="39" spans="1:25" x14ac:dyDescent="0.25">
      <c r="A39" s="18">
        <v>700</v>
      </c>
      <c r="B39" s="1" t="s">
        <v>29</v>
      </c>
      <c r="C39" s="1" t="s">
        <v>690</v>
      </c>
      <c r="D39" s="1" t="str">
        <f t="shared" si="0"/>
        <v>BR</v>
      </c>
      <c r="E39" s="1">
        <v>7</v>
      </c>
      <c r="F39" s="1">
        <v>1962</v>
      </c>
      <c r="G39" s="1">
        <v>1977</v>
      </c>
      <c r="H39" s="15">
        <f t="shared" si="8"/>
        <v>11.575836902790225</v>
      </c>
      <c r="I39" s="1">
        <v>1</v>
      </c>
      <c r="J39" s="1">
        <v>44</v>
      </c>
      <c r="K39" s="1">
        <v>0</v>
      </c>
      <c r="L39" s="1" t="s">
        <v>22</v>
      </c>
      <c r="M39" s="1" t="s">
        <v>22</v>
      </c>
      <c r="N39" s="1">
        <f t="shared" si="7"/>
        <v>4</v>
      </c>
      <c r="O39" s="1" t="s">
        <v>23</v>
      </c>
      <c r="P39" s="1">
        <v>27</v>
      </c>
      <c r="Q39" s="1">
        <v>27</v>
      </c>
      <c r="R39" s="1">
        <v>126</v>
      </c>
      <c r="S39" s="1">
        <v>275</v>
      </c>
      <c r="T39" s="1">
        <f t="shared" si="9"/>
        <v>1.786455622880436</v>
      </c>
      <c r="U39" s="13">
        <f t="shared" si="10"/>
        <v>20.369523140668402</v>
      </c>
      <c r="V39" s="13">
        <f t="shared" si="11"/>
        <v>5.3984371032602221</v>
      </c>
      <c r="W39" s="17">
        <f t="shared" si="5"/>
        <v>0.29629629629629628</v>
      </c>
      <c r="X39" s="27">
        <f t="shared" si="12"/>
        <v>0.28636363636363638</v>
      </c>
    </row>
    <row r="40" spans="1:25" x14ac:dyDescent="0.25">
      <c r="A40" s="20">
        <v>701</v>
      </c>
      <c r="B40" s="6" t="s">
        <v>1369</v>
      </c>
      <c r="C40" s="6" t="s">
        <v>952</v>
      </c>
      <c r="D40" s="6" t="str">
        <f t="shared" si="0"/>
        <v>BR</v>
      </c>
      <c r="E40" s="6" t="s">
        <v>350</v>
      </c>
      <c r="F40" s="6"/>
      <c r="G40" s="6"/>
      <c r="H40" s="35" t="str">
        <f t="shared" si="8"/>
        <v/>
      </c>
      <c r="I40" s="6">
        <v>1</v>
      </c>
      <c r="J40" s="6"/>
      <c r="K40" s="6"/>
      <c r="L40" s="6" t="s">
        <v>332</v>
      </c>
      <c r="M40" s="6" t="s">
        <v>332</v>
      </c>
      <c r="N40" s="6" t="str">
        <f t="shared" si="7"/>
        <v/>
      </c>
      <c r="O40" s="6"/>
      <c r="P40" s="6" t="s">
        <v>1138</v>
      </c>
      <c r="Q40" s="6" t="s">
        <v>1138</v>
      </c>
      <c r="R40" s="6"/>
      <c r="S40" s="6"/>
      <c r="T40" s="6">
        <f t="shared" si="9"/>
        <v>0</v>
      </c>
      <c r="U40" s="7" t="e">
        <f t="shared" si="10"/>
        <v>#VALUE!</v>
      </c>
      <c r="V40" s="7" t="e">
        <f t="shared" si="11"/>
        <v>#VALUE!</v>
      </c>
      <c r="W40" s="26" t="e">
        <f t="shared" si="5"/>
        <v>#VALUE!</v>
      </c>
      <c r="X40" s="28" t="e">
        <f t="shared" si="12"/>
        <v>#DIV/0!</v>
      </c>
    </row>
    <row r="41" spans="1:25" x14ac:dyDescent="0.25">
      <c r="A41" s="19">
        <v>702</v>
      </c>
      <c r="B41" s="1" t="s">
        <v>614</v>
      </c>
      <c r="C41" s="1" t="s">
        <v>625</v>
      </c>
      <c r="D41" s="1" t="str">
        <f t="shared" si="0"/>
        <v>BR</v>
      </c>
      <c r="E41" s="1" t="s">
        <v>350</v>
      </c>
      <c r="F41" s="1">
        <v>1952</v>
      </c>
      <c r="G41" s="1" t="s">
        <v>31</v>
      </c>
      <c r="H41" s="15">
        <f t="shared" si="8"/>
        <v>11.135528725660043</v>
      </c>
      <c r="I41" s="1">
        <v>1</v>
      </c>
      <c r="J41" s="1">
        <v>36</v>
      </c>
      <c r="K41" s="1">
        <v>24</v>
      </c>
      <c r="L41" s="6" t="s">
        <v>332</v>
      </c>
      <c r="M41" s="6" t="s">
        <v>332</v>
      </c>
      <c r="N41" s="1" t="str">
        <f t="shared" si="7"/>
        <v/>
      </c>
      <c r="O41" s="1" t="s">
        <v>845</v>
      </c>
      <c r="P41" s="1">
        <v>100</v>
      </c>
      <c r="Q41" s="1">
        <v>100</v>
      </c>
      <c r="S41" s="1">
        <v>1</v>
      </c>
      <c r="T41" s="1">
        <f t="shared" si="9"/>
        <v>4.3869133765083088</v>
      </c>
      <c r="U41" s="13">
        <f t="shared" si="10"/>
        <v>48.117840922274205</v>
      </c>
      <c r="V41" s="13">
        <f t="shared" si="11"/>
        <v>16.684969827407571</v>
      </c>
      <c r="W41" s="17">
        <f t="shared" si="5"/>
        <v>0.08</v>
      </c>
      <c r="X41" s="27">
        <f t="shared" si="12"/>
        <v>0</v>
      </c>
    </row>
    <row r="42" spans="1:25" x14ac:dyDescent="0.25">
      <c r="A42" s="19">
        <v>703</v>
      </c>
      <c r="B42" s="1" t="s">
        <v>615</v>
      </c>
      <c r="C42" s="1" t="s">
        <v>626</v>
      </c>
      <c r="D42" s="1" t="str">
        <f t="shared" si="0"/>
        <v>BR</v>
      </c>
      <c r="E42" s="1" t="s">
        <v>350</v>
      </c>
      <c r="F42" s="1">
        <v>1951</v>
      </c>
      <c r="G42" s="1" t="s">
        <v>31</v>
      </c>
      <c r="H42" s="15">
        <f t="shared" si="8"/>
        <v>11.090536506409418</v>
      </c>
      <c r="I42" s="1">
        <v>1</v>
      </c>
      <c r="J42" s="1">
        <v>36</v>
      </c>
      <c r="K42" s="1">
        <v>24</v>
      </c>
      <c r="L42" s="6" t="s">
        <v>332</v>
      </c>
      <c r="M42" s="6" t="s">
        <v>332</v>
      </c>
      <c r="N42" s="1" t="str">
        <f t="shared" si="7"/>
        <v/>
      </c>
      <c r="O42" s="1" t="s">
        <v>845</v>
      </c>
      <c r="P42" s="1">
        <v>100</v>
      </c>
      <c r="Q42" s="1">
        <v>100</v>
      </c>
      <c r="S42" s="1">
        <v>1</v>
      </c>
      <c r="T42" s="1">
        <f t="shared" si="9"/>
        <v>4.3869133765083088</v>
      </c>
      <c r="U42" s="13">
        <f t="shared" si="10"/>
        <v>47.923424608331878</v>
      </c>
      <c r="V42" s="13">
        <f t="shared" si="11"/>
        <v>16.651228563089134</v>
      </c>
      <c r="W42" s="17">
        <f t="shared" si="5"/>
        <v>0.08</v>
      </c>
      <c r="X42" s="27">
        <f t="shared" si="12"/>
        <v>0</v>
      </c>
    </row>
    <row r="43" spans="1:25" x14ac:dyDescent="0.25">
      <c r="A43" s="18">
        <v>704</v>
      </c>
      <c r="B43" s="1" t="s">
        <v>616</v>
      </c>
      <c r="C43" s="1" t="s">
        <v>627</v>
      </c>
      <c r="D43" s="1" t="str">
        <f t="shared" si="0"/>
        <v>BR</v>
      </c>
      <c r="E43" s="1" t="s">
        <v>350</v>
      </c>
      <c r="F43" s="1">
        <v>1951</v>
      </c>
      <c r="G43" s="1" t="s">
        <v>31</v>
      </c>
      <c r="H43" s="15">
        <f t="shared" si="8"/>
        <v>11.090536506409418</v>
      </c>
      <c r="I43" s="1">
        <v>1</v>
      </c>
      <c r="J43" s="1">
        <v>32</v>
      </c>
      <c r="L43" s="6" t="s">
        <v>332</v>
      </c>
      <c r="M43" s="6" t="s">
        <v>332</v>
      </c>
      <c r="N43" s="1" t="str">
        <f t="shared" si="7"/>
        <v/>
      </c>
      <c r="O43" s="1" t="s">
        <v>846</v>
      </c>
      <c r="P43" s="1">
        <v>100</v>
      </c>
      <c r="Q43" s="1">
        <v>100</v>
      </c>
      <c r="S43" s="1">
        <v>1</v>
      </c>
      <c r="T43" s="1">
        <f t="shared" si="9"/>
        <v>4.3869133765083088</v>
      </c>
      <c r="U43" s="13">
        <f t="shared" si="10"/>
        <v>47.923424608331878</v>
      </c>
      <c r="V43" s="13">
        <f t="shared" si="11"/>
        <v>16.651228563089134</v>
      </c>
      <c r="W43" s="17">
        <f t="shared" si="5"/>
        <v>0.08</v>
      </c>
      <c r="X43" s="27">
        <f t="shared" si="12"/>
        <v>0</v>
      </c>
    </row>
    <row r="44" spans="1:25" x14ac:dyDescent="0.25">
      <c r="A44" s="19">
        <v>705</v>
      </c>
      <c r="B44" s="1" t="s">
        <v>617</v>
      </c>
      <c r="C44" s="1" t="s">
        <v>628</v>
      </c>
      <c r="D44" s="1" t="str">
        <f t="shared" si="0"/>
        <v>BR</v>
      </c>
      <c r="E44" s="1" t="s">
        <v>350</v>
      </c>
      <c r="F44" s="1">
        <v>1951</v>
      </c>
      <c r="G44" s="1" t="s">
        <v>31</v>
      </c>
      <c r="H44" s="15">
        <f t="shared" si="8"/>
        <v>11.090536506409418</v>
      </c>
      <c r="I44" s="1">
        <v>1</v>
      </c>
      <c r="J44" s="1">
        <v>36</v>
      </c>
      <c r="K44" s="1">
        <v>32</v>
      </c>
      <c r="L44" s="6" t="s">
        <v>332</v>
      </c>
      <c r="M44" s="6" t="s">
        <v>332</v>
      </c>
      <c r="N44" s="1" t="str">
        <f t="shared" si="7"/>
        <v/>
      </c>
      <c r="O44" s="1" t="s">
        <v>845</v>
      </c>
      <c r="P44" s="1">
        <v>100</v>
      </c>
      <c r="Q44" s="1">
        <v>100</v>
      </c>
      <c r="S44" s="1">
        <v>1</v>
      </c>
      <c r="T44" s="1">
        <f t="shared" si="9"/>
        <v>4.3869133765083088</v>
      </c>
      <c r="U44" s="13">
        <f t="shared" si="10"/>
        <v>47.923424608331878</v>
      </c>
      <c r="V44" s="13">
        <f t="shared" si="11"/>
        <v>16.651228563089134</v>
      </c>
      <c r="W44" s="17">
        <f t="shared" si="5"/>
        <v>0.08</v>
      </c>
      <c r="X44" s="27">
        <f t="shared" si="12"/>
        <v>0</v>
      </c>
    </row>
    <row r="45" spans="1:25" s="8" customFormat="1" x14ac:dyDescent="0.25">
      <c r="A45" s="19">
        <v>706</v>
      </c>
      <c r="B45" s="1" t="s">
        <v>618</v>
      </c>
      <c r="C45" s="1" t="s">
        <v>629</v>
      </c>
      <c r="D45" s="1" t="str">
        <f t="shared" si="0"/>
        <v>BR</v>
      </c>
      <c r="E45" s="1" t="s">
        <v>350</v>
      </c>
      <c r="F45" s="1">
        <v>1955</v>
      </c>
      <c r="G45" s="1" t="s">
        <v>31</v>
      </c>
      <c r="H45" s="15">
        <f t="shared" si="8"/>
        <v>11.269427669584644</v>
      </c>
      <c r="I45" s="1">
        <v>1</v>
      </c>
      <c r="J45" s="1">
        <v>34</v>
      </c>
      <c r="K45" s="1">
        <v>39</v>
      </c>
      <c r="L45" s="6" t="s">
        <v>332</v>
      </c>
      <c r="M45" s="6" t="s">
        <v>332</v>
      </c>
      <c r="N45" s="1" t="str">
        <f t="shared" si="7"/>
        <v/>
      </c>
      <c r="O45" s="1" t="s">
        <v>845</v>
      </c>
      <c r="P45" s="1">
        <v>100</v>
      </c>
      <c r="Q45" s="1">
        <v>100</v>
      </c>
      <c r="R45" s="1"/>
      <c r="S45" s="1">
        <v>1</v>
      </c>
      <c r="T45" s="1">
        <f t="shared" si="9"/>
        <v>4.3869133765083088</v>
      </c>
      <c r="U45" s="13">
        <f t="shared" si="10"/>
        <v>48.69643294445433</v>
      </c>
      <c r="V45" s="13">
        <f t="shared" si="11"/>
        <v>16.784984114964661</v>
      </c>
      <c r="W45" s="17">
        <f t="shared" si="5"/>
        <v>0.08</v>
      </c>
      <c r="X45" s="27">
        <f t="shared" si="12"/>
        <v>0</v>
      </c>
      <c r="Y45" s="12"/>
    </row>
    <row r="46" spans="1:25" s="8" customFormat="1" x14ac:dyDescent="0.25">
      <c r="A46" s="18">
        <v>707</v>
      </c>
      <c r="B46" s="1" t="s">
        <v>619</v>
      </c>
      <c r="C46" s="1" t="s">
        <v>1061</v>
      </c>
      <c r="D46" s="1" t="str">
        <f t="shared" si="0"/>
        <v>BR</v>
      </c>
      <c r="E46" s="1" t="s">
        <v>350</v>
      </c>
      <c r="F46" s="1">
        <v>1952</v>
      </c>
      <c r="G46" s="1" t="s">
        <v>31</v>
      </c>
      <c r="H46" s="15">
        <f t="shared" si="8"/>
        <v>11.135528725660043</v>
      </c>
      <c r="I46" s="1">
        <v>1</v>
      </c>
      <c r="J46" s="1">
        <v>35</v>
      </c>
      <c r="K46" s="1">
        <v>31</v>
      </c>
      <c r="L46" s="6" t="s">
        <v>332</v>
      </c>
      <c r="M46" s="6" t="s">
        <v>332</v>
      </c>
      <c r="N46" s="1" t="str">
        <f t="shared" si="7"/>
        <v/>
      </c>
      <c r="O46" s="1" t="s">
        <v>845</v>
      </c>
      <c r="P46" s="1">
        <v>100</v>
      </c>
      <c r="Q46" s="1">
        <v>100</v>
      </c>
      <c r="R46" s="1"/>
      <c r="S46" s="1">
        <v>1</v>
      </c>
      <c r="T46" s="1">
        <f t="shared" si="9"/>
        <v>4.3869133765083088</v>
      </c>
      <c r="U46" s="13">
        <f t="shared" si="10"/>
        <v>48.117840922274205</v>
      </c>
      <c r="V46" s="13">
        <f t="shared" si="11"/>
        <v>16.684969827407571</v>
      </c>
      <c r="W46" s="17">
        <f t="shared" si="5"/>
        <v>0.08</v>
      </c>
      <c r="X46" s="27">
        <f t="shared" si="12"/>
        <v>0</v>
      </c>
      <c r="Y46" s="12"/>
    </row>
    <row r="47" spans="1:25" s="24" customFormat="1" x14ac:dyDescent="0.25">
      <c r="A47" s="19">
        <v>708</v>
      </c>
      <c r="B47" s="1" t="s">
        <v>620</v>
      </c>
      <c r="C47" s="1" t="s">
        <v>630</v>
      </c>
      <c r="D47" s="1" t="str">
        <f t="shared" si="0"/>
        <v>BR</v>
      </c>
      <c r="E47" s="1" t="s">
        <v>350</v>
      </c>
      <c r="F47" s="1">
        <v>1952</v>
      </c>
      <c r="G47" s="1" t="s">
        <v>31</v>
      </c>
      <c r="H47" s="15">
        <f t="shared" si="8"/>
        <v>11.135528725660043</v>
      </c>
      <c r="I47" s="1">
        <v>1</v>
      </c>
      <c r="J47" s="1">
        <v>32</v>
      </c>
      <c r="K47" s="1">
        <v>48</v>
      </c>
      <c r="L47" s="6" t="s">
        <v>332</v>
      </c>
      <c r="M47" s="6" t="s">
        <v>332</v>
      </c>
      <c r="N47" s="1" t="str">
        <f t="shared" si="7"/>
        <v/>
      </c>
      <c r="O47" s="1" t="s">
        <v>845</v>
      </c>
      <c r="P47" s="1">
        <v>100</v>
      </c>
      <c r="Q47" s="1">
        <v>100</v>
      </c>
      <c r="R47" s="1"/>
      <c r="S47" s="1">
        <v>1</v>
      </c>
      <c r="T47" s="1">
        <f t="shared" si="9"/>
        <v>4.3869133765083088</v>
      </c>
      <c r="U47" s="13">
        <f t="shared" si="10"/>
        <v>48.117840922274205</v>
      </c>
      <c r="V47" s="13">
        <f t="shared" si="11"/>
        <v>16.684969827407571</v>
      </c>
      <c r="W47" s="17">
        <f t="shared" si="5"/>
        <v>0.08</v>
      </c>
      <c r="X47" s="27">
        <f t="shared" si="12"/>
        <v>0</v>
      </c>
      <c r="Y47" s="12"/>
    </row>
    <row r="48" spans="1:25" x14ac:dyDescent="0.25">
      <c r="A48" s="18">
        <v>709</v>
      </c>
      <c r="B48" s="1" t="s">
        <v>621</v>
      </c>
      <c r="C48" s="1" t="s">
        <v>631</v>
      </c>
      <c r="D48" s="1" t="str">
        <f t="shared" si="0"/>
        <v>BR</v>
      </c>
      <c r="E48" s="1" t="s">
        <v>350</v>
      </c>
      <c r="F48" s="1">
        <v>1951</v>
      </c>
      <c r="G48" s="1" t="s">
        <v>31</v>
      </c>
      <c r="H48" s="15">
        <f t="shared" si="8"/>
        <v>11.090536506409418</v>
      </c>
      <c r="I48" s="1">
        <v>1</v>
      </c>
      <c r="J48" s="1">
        <v>32</v>
      </c>
      <c r="K48" s="1">
        <v>42</v>
      </c>
      <c r="L48" s="6" t="s">
        <v>332</v>
      </c>
      <c r="M48" s="6" t="s">
        <v>332</v>
      </c>
      <c r="N48" s="1" t="str">
        <f t="shared" si="7"/>
        <v/>
      </c>
      <c r="O48" s="1" t="s">
        <v>845</v>
      </c>
      <c r="P48" s="1">
        <v>100</v>
      </c>
      <c r="Q48" s="1">
        <v>100</v>
      </c>
      <c r="S48" s="1">
        <v>1</v>
      </c>
      <c r="T48" s="1">
        <f t="shared" si="9"/>
        <v>4.3869133765083088</v>
      </c>
      <c r="U48" s="13">
        <f t="shared" si="10"/>
        <v>47.923424608331878</v>
      </c>
      <c r="V48" s="13">
        <f t="shared" si="11"/>
        <v>16.651228563089134</v>
      </c>
      <c r="W48" s="17">
        <f t="shared" si="5"/>
        <v>0.08</v>
      </c>
      <c r="X48" s="27">
        <f t="shared" si="12"/>
        <v>0</v>
      </c>
    </row>
    <row r="49" spans="1:25" x14ac:dyDescent="0.25">
      <c r="A49" s="19">
        <v>710</v>
      </c>
      <c r="B49" s="1" t="s">
        <v>622</v>
      </c>
      <c r="C49" s="1" t="s">
        <v>632</v>
      </c>
      <c r="D49" s="1" t="str">
        <f t="shared" si="0"/>
        <v>BR</v>
      </c>
      <c r="E49" s="1" t="s">
        <v>350</v>
      </c>
      <c r="F49" s="1">
        <v>1951</v>
      </c>
      <c r="G49" s="1" t="s">
        <v>31</v>
      </c>
      <c r="H49" s="15">
        <f t="shared" si="8"/>
        <v>11.090536506409418</v>
      </c>
      <c r="I49" s="1">
        <v>1</v>
      </c>
      <c r="J49" s="1">
        <v>33</v>
      </c>
      <c r="K49" s="1">
        <v>42</v>
      </c>
      <c r="L49" s="6" t="s">
        <v>332</v>
      </c>
      <c r="M49" s="6" t="s">
        <v>332</v>
      </c>
      <c r="N49" s="1" t="str">
        <f t="shared" si="7"/>
        <v/>
      </c>
      <c r="O49" s="1" t="s">
        <v>845</v>
      </c>
      <c r="P49" s="1">
        <v>100</v>
      </c>
      <c r="Q49" s="1">
        <v>100</v>
      </c>
      <c r="S49" s="1">
        <v>1</v>
      </c>
      <c r="T49" s="1">
        <f t="shared" si="9"/>
        <v>4.3869133765083088</v>
      </c>
      <c r="U49" s="13">
        <f t="shared" si="10"/>
        <v>47.923424608331878</v>
      </c>
      <c r="V49" s="13">
        <f t="shared" si="11"/>
        <v>16.651228563089134</v>
      </c>
      <c r="W49" s="17">
        <f t="shared" si="5"/>
        <v>0.08</v>
      </c>
      <c r="X49" s="27">
        <f t="shared" si="12"/>
        <v>0</v>
      </c>
    </row>
    <row r="50" spans="1:25" x14ac:dyDescent="0.25">
      <c r="A50" s="19">
        <v>711</v>
      </c>
      <c r="B50" s="1" t="s">
        <v>639</v>
      </c>
      <c r="C50" s="1" t="s">
        <v>640</v>
      </c>
      <c r="D50" s="1" t="str">
        <f t="shared" si="0"/>
        <v>BR</v>
      </c>
      <c r="E50" s="1" t="s">
        <v>350</v>
      </c>
      <c r="H50" s="15" t="str">
        <f t="shared" si="8"/>
        <v/>
      </c>
      <c r="I50" s="1">
        <v>1</v>
      </c>
      <c r="L50" s="6" t="s">
        <v>332</v>
      </c>
      <c r="M50" s="6" t="s">
        <v>332</v>
      </c>
      <c r="O50" s="1" t="s">
        <v>845</v>
      </c>
      <c r="P50" s="1">
        <v>100</v>
      </c>
      <c r="Q50" s="1">
        <v>100</v>
      </c>
      <c r="S50" s="1">
        <v>1</v>
      </c>
      <c r="T50" s="1">
        <f t="shared" si="9"/>
        <v>4.3869133765083088</v>
      </c>
      <c r="U50" s="13" t="e">
        <f t="shared" si="10"/>
        <v>#VALUE!</v>
      </c>
      <c r="V50" s="13" t="e">
        <f t="shared" si="11"/>
        <v>#VALUE!</v>
      </c>
      <c r="W50" s="17">
        <f t="shared" si="5"/>
        <v>0.08</v>
      </c>
      <c r="X50" s="27" t="e">
        <f t="shared" si="12"/>
        <v>#DIV/0!</v>
      </c>
    </row>
    <row r="51" spans="1:25" s="24" customFormat="1" x14ac:dyDescent="0.25">
      <c r="A51" s="19">
        <v>712</v>
      </c>
      <c r="B51" s="1" t="s">
        <v>634</v>
      </c>
      <c r="C51" s="1" t="s">
        <v>635</v>
      </c>
      <c r="D51" s="1" t="str">
        <f t="shared" si="0"/>
        <v>BR</v>
      </c>
      <c r="E51" s="1" t="s">
        <v>350</v>
      </c>
      <c r="F51" s="1">
        <v>1951</v>
      </c>
      <c r="G51" s="1" t="s">
        <v>31</v>
      </c>
      <c r="H51" s="15">
        <f t="shared" si="8"/>
        <v>11.090536506409418</v>
      </c>
      <c r="I51" s="1">
        <v>1</v>
      </c>
      <c r="J51" s="1">
        <v>36</v>
      </c>
      <c r="K51" s="1">
        <v>0</v>
      </c>
      <c r="L51" s="6" t="s">
        <v>332</v>
      </c>
      <c r="M51" s="6" t="s">
        <v>332</v>
      </c>
      <c r="N51" s="1" t="str">
        <f>IF(L51="Steam",1,IF(L51="Electric",2,IF(L51="Diesel",4,IF(L51="Diesel-Electric",3,""))))</f>
        <v/>
      </c>
      <c r="O51" s="1" t="s">
        <v>845</v>
      </c>
      <c r="P51" s="1">
        <v>100</v>
      </c>
      <c r="Q51" s="1">
        <v>100</v>
      </c>
      <c r="R51" s="1"/>
      <c r="S51" s="1">
        <v>1</v>
      </c>
      <c r="T51" s="1">
        <f t="shared" si="9"/>
        <v>4.3869133765083088</v>
      </c>
      <c r="U51" s="13">
        <f t="shared" si="10"/>
        <v>47.923424608331878</v>
      </c>
      <c r="V51" s="13">
        <f t="shared" si="11"/>
        <v>16.651228563089134</v>
      </c>
      <c r="W51" s="17">
        <f t="shared" si="5"/>
        <v>0.08</v>
      </c>
      <c r="X51" s="27">
        <f t="shared" si="12"/>
        <v>0</v>
      </c>
      <c r="Y51" s="12"/>
    </row>
    <row r="52" spans="1:25" x14ac:dyDescent="0.25">
      <c r="A52" s="18">
        <v>713</v>
      </c>
      <c r="B52" s="1" t="s">
        <v>637</v>
      </c>
      <c r="C52" s="1" t="s">
        <v>638</v>
      </c>
      <c r="D52" s="1" t="str">
        <f t="shared" si="0"/>
        <v>BR</v>
      </c>
      <c r="E52" s="1" t="s">
        <v>350</v>
      </c>
      <c r="H52" s="15" t="str">
        <f t="shared" si="8"/>
        <v/>
      </c>
      <c r="I52" s="1">
        <v>1</v>
      </c>
      <c r="L52" s="6" t="s">
        <v>332</v>
      </c>
      <c r="M52" s="6" t="s">
        <v>332</v>
      </c>
      <c r="O52" s="1" t="s">
        <v>845</v>
      </c>
      <c r="P52" s="1">
        <v>100</v>
      </c>
      <c r="Q52" s="1">
        <v>100</v>
      </c>
      <c r="S52" s="1">
        <v>1</v>
      </c>
      <c r="T52" s="1">
        <f t="shared" si="9"/>
        <v>4.3869133765083088</v>
      </c>
      <c r="U52" s="13" t="e">
        <f t="shared" si="10"/>
        <v>#VALUE!</v>
      </c>
      <c r="V52" s="13" t="e">
        <f t="shared" si="11"/>
        <v>#VALUE!</v>
      </c>
      <c r="W52" s="17">
        <f t="shared" si="5"/>
        <v>0.08</v>
      </c>
      <c r="X52" s="27" t="e">
        <f t="shared" si="12"/>
        <v>#DIV/0!</v>
      </c>
    </row>
    <row r="53" spans="1:25" x14ac:dyDescent="0.25">
      <c r="A53" s="19">
        <v>714</v>
      </c>
      <c r="B53" s="1" t="s">
        <v>623</v>
      </c>
      <c r="C53" s="1" t="s">
        <v>633</v>
      </c>
      <c r="D53" s="1" t="str">
        <f t="shared" si="0"/>
        <v>BR</v>
      </c>
      <c r="E53" s="1" t="s">
        <v>350</v>
      </c>
      <c r="F53" s="1">
        <v>1957</v>
      </c>
      <c r="G53" s="1" t="s">
        <v>31</v>
      </c>
      <c r="H53" s="15">
        <f t="shared" si="8"/>
        <v>11.357816691600547</v>
      </c>
      <c r="I53" s="1">
        <v>1</v>
      </c>
      <c r="J53" s="1">
        <v>35</v>
      </c>
      <c r="K53" s="1">
        <v>44</v>
      </c>
      <c r="L53" s="6" t="s">
        <v>332</v>
      </c>
      <c r="M53" s="6" t="s">
        <v>332</v>
      </c>
      <c r="N53" s="1" t="str">
        <f>IF(L53="Steam",1,IF(L53="Electric",2,IF(L53="Diesel",4,IF(L53="Diesel-Electric",3,""))))</f>
        <v/>
      </c>
      <c r="O53" s="1" t="s">
        <v>845</v>
      </c>
      <c r="P53" s="1">
        <v>100</v>
      </c>
      <c r="Q53" s="1">
        <v>100</v>
      </c>
      <c r="S53" s="1">
        <v>1</v>
      </c>
      <c r="T53" s="1">
        <f t="shared" si="9"/>
        <v>4.3869133765083088</v>
      </c>
      <c r="U53" s="13">
        <f t="shared" si="10"/>
        <v>49.07837160272711</v>
      </c>
      <c r="V53" s="13">
        <f t="shared" si="11"/>
        <v>16.850680024557278</v>
      </c>
      <c r="W53" s="17">
        <f t="shared" si="5"/>
        <v>0.08</v>
      </c>
      <c r="X53" s="27">
        <f t="shared" si="12"/>
        <v>0</v>
      </c>
    </row>
    <row r="54" spans="1:25" s="8" customFormat="1" x14ac:dyDescent="0.25">
      <c r="A54" s="19">
        <v>715</v>
      </c>
      <c r="B54" s="1" t="s">
        <v>641</v>
      </c>
      <c r="C54" s="1" t="s">
        <v>649</v>
      </c>
      <c r="D54" s="1" t="str">
        <f t="shared" si="0"/>
        <v>BR</v>
      </c>
      <c r="E54" s="1" t="s">
        <v>350</v>
      </c>
      <c r="F54" s="1"/>
      <c r="G54" s="1"/>
      <c r="H54" s="1" t="str">
        <f t="shared" si="8"/>
        <v/>
      </c>
      <c r="I54" s="1">
        <v>1</v>
      </c>
      <c r="J54" s="1"/>
      <c r="K54" s="1"/>
      <c r="L54" s="6" t="s">
        <v>332</v>
      </c>
      <c r="M54" s="6" t="s">
        <v>332</v>
      </c>
      <c r="N54" s="1"/>
      <c r="O54" s="1" t="s">
        <v>845</v>
      </c>
      <c r="P54" s="1">
        <v>100</v>
      </c>
      <c r="Q54" s="1">
        <v>100</v>
      </c>
      <c r="R54" s="1"/>
      <c r="S54" s="1">
        <v>1</v>
      </c>
      <c r="T54" s="1">
        <f t="shared" si="9"/>
        <v>4.3869133765083088</v>
      </c>
      <c r="U54" s="13" t="e">
        <f t="shared" si="10"/>
        <v>#VALUE!</v>
      </c>
      <c r="V54" s="13" t="e">
        <f t="shared" si="11"/>
        <v>#VALUE!</v>
      </c>
      <c r="W54" s="17">
        <f t="shared" si="5"/>
        <v>0.08</v>
      </c>
      <c r="X54" s="27" t="e">
        <f t="shared" si="12"/>
        <v>#DIV/0!</v>
      </c>
      <c r="Y54" s="12"/>
    </row>
    <row r="55" spans="1:25" s="8" customFormat="1" x14ac:dyDescent="0.25">
      <c r="A55" s="49">
        <v>716</v>
      </c>
      <c r="B55" s="9" t="s">
        <v>547</v>
      </c>
      <c r="C55" s="9" t="s">
        <v>1405</v>
      </c>
      <c r="D55" s="9" t="str">
        <f t="shared" si="0"/>
        <v>BR</v>
      </c>
      <c r="E55" s="9" t="s">
        <v>350</v>
      </c>
      <c r="F55" s="9">
        <v>1951</v>
      </c>
      <c r="G55" s="9" t="s">
        <v>31</v>
      </c>
      <c r="H55" s="9">
        <f t="shared" si="8"/>
        <v>11.090536506409418</v>
      </c>
      <c r="I55" s="9">
        <v>1</v>
      </c>
      <c r="J55" s="9">
        <v>32</v>
      </c>
      <c r="K55" s="9">
        <v>64</v>
      </c>
      <c r="L55" s="9" t="s">
        <v>332</v>
      </c>
      <c r="M55" s="9" t="s">
        <v>332</v>
      </c>
      <c r="N55" s="9" t="str">
        <f>IF(L55="Steam",1,IF(L55="Electric",2,IF(L55="Diesel",4,IF(L55="Diesel-Electric",3,""))))</f>
        <v/>
      </c>
      <c r="O55" s="9" t="s">
        <v>845</v>
      </c>
      <c r="P55" s="9">
        <v>100</v>
      </c>
      <c r="Q55" s="9">
        <v>100</v>
      </c>
      <c r="R55" s="9"/>
      <c r="S55" s="9">
        <v>1</v>
      </c>
      <c r="T55" s="9">
        <f t="shared" si="9"/>
        <v>4.3869133765083088</v>
      </c>
      <c r="U55" s="23">
        <f t="shared" si="10"/>
        <v>47.923424608331878</v>
      </c>
      <c r="V55" s="23">
        <f t="shared" si="11"/>
        <v>16.651228563089134</v>
      </c>
      <c r="W55" s="25">
        <f t="shared" si="5"/>
        <v>0.08</v>
      </c>
      <c r="X55" s="29">
        <f t="shared" si="12"/>
        <v>0</v>
      </c>
      <c r="Y55" s="12"/>
    </row>
    <row r="56" spans="1:25" x14ac:dyDescent="0.25">
      <c r="A56" s="19">
        <v>717</v>
      </c>
      <c r="B56" s="1" t="s">
        <v>642</v>
      </c>
      <c r="C56" s="1" t="s">
        <v>650</v>
      </c>
      <c r="D56" s="1" t="str">
        <f t="shared" si="0"/>
        <v>BR</v>
      </c>
      <c r="E56" s="1" t="s">
        <v>350</v>
      </c>
      <c r="F56" s="1">
        <v>1957</v>
      </c>
      <c r="H56" s="1">
        <f t="shared" si="8"/>
        <v>11.357816691600547</v>
      </c>
      <c r="I56" s="1">
        <v>1</v>
      </c>
      <c r="K56" s="1">
        <v>17</v>
      </c>
      <c r="L56" s="6" t="s">
        <v>332</v>
      </c>
      <c r="M56" s="6" t="s">
        <v>332</v>
      </c>
      <c r="O56" s="1" t="s">
        <v>845</v>
      </c>
      <c r="P56" s="1">
        <v>100</v>
      </c>
      <c r="Q56" s="1">
        <v>100</v>
      </c>
      <c r="S56" s="1">
        <v>1</v>
      </c>
      <c r="T56" s="1">
        <f t="shared" si="9"/>
        <v>4.3869133765083088</v>
      </c>
      <c r="U56" s="13">
        <f t="shared" si="10"/>
        <v>49.07837160272711</v>
      </c>
      <c r="V56" s="13">
        <f t="shared" si="11"/>
        <v>16.850680024557278</v>
      </c>
      <c r="W56" s="17">
        <f t="shared" si="5"/>
        <v>0.08</v>
      </c>
      <c r="X56" s="27" t="e">
        <f t="shared" si="12"/>
        <v>#DIV/0!</v>
      </c>
    </row>
    <row r="57" spans="1:25" s="24" customFormat="1" x14ac:dyDescent="0.25">
      <c r="A57" s="19">
        <v>718</v>
      </c>
      <c r="B57" s="1" t="s">
        <v>643</v>
      </c>
      <c r="C57" s="1" t="s">
        <v>651</v>
      </c>
      <c r="D57" s="1" t="str">
        <f t="shared" si="0"/>
        <v>BR</v>
      </c>
      <c r="E57" s="1" t="s">
        <v>350</v>
      </c>
      <c r="F57" s="1">
        <v>1957</v>
      </c>
      <c r="G57" s="1"/>
      <c r="H57" s="1">
        <f t="shared" si="8"/>
        <v>11.357816691600547</v>
      </c>
      <c r="I57" s="1">
        <v>1</v>
      </c>
      <c r="J57" s="1"/>
      <c r="K57" s="1"/>
      <c r="L57" s="6" t="s">
        <v>332</v>
      </c>
      <c r="M57" s="6" t="s">
        <v>332</v>
      </c>
      <c r="N57" s="1"/>
      <c r="O57" s="1" t="s">
        <v>845</v>
      </c>
      <c r="P57" s="1">
        <v>100</v>
      </c>
      <c r="Q57" s="1">
        <v>100</v>
      </c>
      <c r="R57" s="1"/>
      <c r="S57" s="1">
        <v>1</v>
      </c>
      <c r="T57" s="1">
        <f t="shared" si="9"/>
        <v>4.3869133765083088</v>
      </c>
      <c r="U57" s="13">
        <f t="shared" si="10"/>
        <v>49.07837160272711</v>
      </c>
      <c r="V57" s="13">
        <f t="shared" si="11"/>
        <v>16.850680024557278</v>
      </c>
      <c r="W57" s="17">
        <f t="shared" si="5"/>
        <v>0.08</v>
      </c>
      <c r="X57" s="27" t="e">
        <f t="shared" si="12"/>
        <v>#DIV/0!</v>
      </c>
      <c r="Y57" s="12"/>
    </row>
    <row r="58" spans="1:25" x14ac:dyDescent="0.25">
      <c r="A58" s="19">
        <v>719</v>
      </c>
      <c r="B58" s="1" t="s">
        <v>645</v>
      </c>
      <c r="C58" s="1" t="s">
        <v>652</v>
      </c>
      <c r="D58" s="1" t="str">
        <f t="shared" si="0"/>
        <v>BR</v>
      </c>
      <c r="E58" s="1" t="s">
        <v>350</v>
      </c>
      <c r="F58" s="1">
        <v>1957</v>
      </c>
      <c r="H58" s="1">
        <f t="shared" si="8"/>
        <v>11.357816691600547</v>
      </c>
      <c r="I58" s="1">
        <v>1</v>
      </c>
      <c r="K58" s="1">
        <v>11</v>
      </c>
      <c r="L58" s="6" t="s">
        <v>332</v>
      </c>
      <c r="M58" s="6" t="s">
        <v>332</v>
      </c>
      <c r="O58" s="1" t="s">
        <v>845</v>
      </c>
      <c r="P58" s="1">
        <v>100</v>
      </c>
      <c r="Q58" s="1">
        <v>100</v>
      </c>
      <c r="S58" s="1">
        <v>1</v>
      </c>
      <c r="T58" s="1">
        <f t="shared" si="9"/>
        <v>4.3869133765083088</v>
      </c>
      <c r="U58" s="13">
        <f t="shared" si="10"/>
        <v>49.07837160272711</v>
      </c>
      <c r="V58" s="13">
        <f t="shared" si="11"/>
        <v>16.850680024557278</v>
      </c>
      <c r="W58" s="17">
        <f t="shared" si="5"/>
        <v>0.08</v>
      </c>
      <c r="X58" s="27" t="e">
        <f t="shared" si="12"/>
        <v>#DIV/0!</v>
      </c>
    </row>
    <row r="59" spans="1:25" s="41" customFormat="1" x14ac:dyDescent="0.25">
      <c r="A59" s="19">
        <v>720</v>
      </c>
      <c r="B59" s="1" t="s">
        <v>842</v>
      </c>
      <c r="C59" s="1" t="s">
        <v>843</v>
      </c>
      <c r="D59" s="1" t="str">
        <f t="shared" si="0"/>
        <v>GW</v>
      </c>
      <c r="E59" s="1">
        <v>7200</v>
      </c>
      <c r="F59" s="1">
        <v>1934</v>
      </c>
      <c r="G59" s="1">
        <v>1965</v>
      </c>
      <c r="H59" s="1">
        <f t="shared" si="8"/>
        <v>10.295630140987001</v>
      </c>
      <c r="I59" s="1">
        <v>1</v>
      </c>
      <c r="J59" s="1">
        <v>94</v>
      </c>
      <c r="K59" s="1">
        <v>0</v>
      </c>
      <c r="L59" s="6" t="s">
        <v>358</v>
      </c>
      <c r="M59" s="6" t="s">
        <v>358</v>
      </c>
      <c r="N59" s="1"/>
      <c r="O59" s="1" t="s">
        <v>23</v>
      </c>
      <c r="P59" s="1" t="s">
        <v>1138</v>
      </c>
      <c r="Q59" s="1" t="s">
        <v>1138</v>
      </c>
      <c r="R59" s="1">
        <v>148</v>
      </c>
      <c r="S59" s="1"/>
      <c r="T59" s="1" t="str">
        <f t="shared" si="9"/>
        <v/>
      </c>
      <c r="U59" s="13" t="e">
        <f t="shared" si="10"/>
        <v>#VALUE!</v>
      </c>
      <c r="V59" s="13"/>
      <c r="W59" s="17" t="e">
        <f t="shared" si="5"/>
        <v>#VALUE!</v>
      </c>
      <c r="X59" s="27">
        <f t="shared" si="12"/>
        <v>0.1574468085106383</v>
      </c>
      <c r="Y59" s="12"/>
    </row>
    <row r="60" spans="1:25" x14ac:dyDescent="0.25">
      <c r="A60" s="18">
        <v>721</v>
      </c>
      <c r="B60" s="1" t="s">
        <v>644</v>
      </c>
      <c r="C60" s="1" t="s">
        <v>653</v>
      </c>
      <c r="D60" s="1" t="str">
        <f t="shared" si="0"/>
        <v>BR</v>
      </c>
      <c r="E60" s="1" t="s">
        <v>350</v>
      </c>
      <c r="F60" s="1">
        <v>1957</v>
      </c>
      <c r="H60" s="1">
        <f t="shared" si="8"/>
        <v>11.357816691600547</v>
      </c>
      <c r="I60" s="1">
        <v>1</v>
      </c>
      <c r="K60" s="1">
        <v>22</v>
      </c>
      <c r="L60" s="6" t="s">
        <v>332</v>
      </c>
      <c r="M60" s="6" t="s">
        <v>332</v>
      </c>
      <c r="O60" s="1" t="s">
        <v>845</v>
      </c>
      <c r="P60" s="1">
        <v>100</v>
      </c>
      <c r="Q60" s="1">
        <v>100</v>
      </c>
      <c r="S60" s="1">
        <v>1</v>
      </c>
      <c r="T60" s="1">
        <f t="shared" si="9"/>
        <v>4.3869133765083088</v>
      </c>
      <c r="U60" s="13">
        <f t="shared" si="10"/>
        <v>49.07837160272711</v>
      </c>
      <c r="V60" s="13">
        <f t="shared" ref="V60:V91" si="13">IF(L60="Wagon",5*SQRT(H60),IF(L60="","",SQRT(Q60*J60*SQRT(S60))/(26)))</f>
        <v>16.850680024557278</v>
      </c>
      <c r="W60" s="17">
        <f t="shared" si="5"/>
        <v>0.08</v>
      </c>
      <c r="X60" s="27" t="e">
        <f t="shared" si="12"/>
        <v>#DIV/0!</v>
      </c>
    </row>
    <row r="61" spans="1:25" x14ac:dyDescent="0.25">
      <c r="A61" s="22">
        <v>722</v>
      </c>
      <c r="B61" s="9" t="s">
        <v>624</v>
      </c>
      <c r="C61" s="9" t="s">
        <v>636</v>
      </c>
      <c r="D61" s="9" t="str">
        <f t="shared" si="0"/>
        <v>BR</v>
      </c>
      <c r="E61" s="9" t="s">
        <v>350</v>
      </c>
      <c r="F61" s="9">
        <v>1954</v>
      </c>
      <c r="G61" s="9" t="s">
        <v>31</v>
      </c>
      <c r="H61" s="9">
        <f t="shared" si="8"/>
        <v>11.224972160321824</v>
      </c>
      <c r="I61" s="9">
        <v>1</v>
      </c>
      <c r="J61" s="9">
        <v>32</v>
      </c>
      <c r="K61" s="9">
        <v>48</v>
      </c>
      <c r="L61" s="9" t="s">
        <v>332</v>
      </c>
      <c r="M61" s="9" t="s">
        <v>332</v>
      </c>
      <c r="N61" s="9" t="str">
        <f>IF(L61="Steam",1,IF(L61="Electric",2,IF(L61="Diesel",4,IF(L61="Diesel-Electric",3,""))))</f>
        <v/>
      </c>
      <c r="O61" s="9" t="s">
        <v>845</v>
      </c>
      <c r="P61" s="9">
        <v>100</v>
      </c>
      <c r="Q61" s="9">
        <v>100</v>
      </c>
      <c r="R61" s="9"/>
      <c r="S61" s="9">
        <v>1</v>
      </c>
      <c r="T61" s="9">
        <f t="shared" si="9"/>
        <v>4.3869133765083088</v>
      </c>
      <c r="U61" s="23">
        <f t="shared" si="10"/>
        <v>48.504335813233446</v>
      </c>
      <c r="V61" s="23">
        <f t="shared" si="13"/>
        <v>16.751844794172538</v>
      </c>
      <c r="W61" s="25">
        <f t="shared" si="5"/>
        <v>0.08</v>
      </c>
      <c r="X61" s="29">
        <f t="shared" si="12"/>
        <v>0</v>
      </c>
    </row>
    <row r="62" spans="1:25" x14ac:dyDescent="0.25">
      <c r="A62" s="22">
        <v>723</v>
      </c>
      <c r="B62" s="9" t="s">
        <v>546</v>
      </c>
      <c r="C62" s="9" t="s">
        <v>1329</v>
      </c>
      <c r="D62" s="9" t="str">
        <f t="shared" si="0"/>
        <v>BR</v>
      </c>
      <c r="E62" s="9" t="s">
        <v>350</v>
      </c>
      <c r="F62" s="9">
        <v>1953</v>
      </c>
      <c r="G62" s="9" t="s">
        <v>31</v>
      </c>
      <c r="H62" s="9">
        <f t="shared" si="8"/>
        <v>11.180339887498949</v>
      </c>
      <c r="I62" s="9">
        <v>1</v>
      </c>
      <c r="J62" s="9">
        <v>36</v>
      </c>
      <c r="K62" s="9">
        <v>64</v>
      </c>
      <c r="L62" s="9" t="s">
        <v>332</v>
      </c>
      <c r="M62" s="9" t="s">
        <v>332</v>
      </c>
      <c r="N62" s="9" t="str">
        <f>IF(L62="Steam",1,IF(L62="Electric",2,IF(L62="Diesel",4,IF(L62="Diesel-Electric",3,""))))</f>
        <v/>
      </c>
      <c r="O62" s="9" t="s">
        <v>845</v>
      </c>
      <c r="P62" s="9">
        <v>100</v>
      </c>
      <c r="Q62" s="9">
        <v>100</v>
      </c>
      <c r="R62" s="9"/>
      <c r="S62" s="9">
        <v>1</v>
      </c>
      <c r="T62" s="9">
        <f t="shared" si="9"/>
        <v>4.3869133765083088</v>
      </c>
      <c r="U62" s="23">
        <f t="shared" si="10"/>
        <v>48.311474867282861</v>
      </c>
      <c r="V62" s="23">
        <f t="shared" si="13"/>
        <v>16.718507624410549</v>
      </c>
      <c r="W62" s="25">
        <f t="shared" si="5"/>
        <v>0.08</v>
      </c>
      <c r="X62" s="29">
        <f t="shared" si="12"/>
        <v>0</v>
      </c>
    </row>
    <row r="63" spans="1:25" x14ac:dyDescent="0.25">
      <c r="A63" s="19">
        <v>724</v>
      </c>
      <c r="B63" s="1" t="s">
        <v>1312</v>
      </c>
      <c r="C63" s="1" t="s">
        <v>1313</v>
      </c>
      <c r="D63" s="1" t="str">
        <f t="shared" si="0"/>
        <v>BR</v>
      </c>
      <c r="E63" s="1" t="s">
        <v>350</v>
      </c>
      <c r="H63" s="1" t="str">
        <f t="shared" si="8"/>
        <v/>
      </c>
      <c r="I63" s="1">
        <v>1</v>
      </c>
      <c r="L63" s="6" t="s">
        <v>332</v>
      </c>
      <c r="M63" s="6" t="s">
        <v>332</v>
      </c>
      <c r="O63" s="1" t="s">
        <v>845</v>
      </c>
      <c r="T63" s="1">
        <f t="shared" si="9"/>
        <v>0</v>
      </c>
      <c r="U63" s="13" t="e">
        <f t="shared" si="10"/>
        <v>#VALUE!</v>
      </c>
      <c r="V63" s="13" t="e">
        <f t="shared" si="13"/>
        <v>#VALUE!</v>
      </c>
      <c r="W63" s="17" t="e">
        <f t="shared" si="5"/>
        <v>#DIV/0!</v>
      </c>
      <c r="X63" s="27" t="e">
        <f t="shared" si="12"/>
        <v>#DIV/0!</v>
      </c>
    </row>
    <row r="64" spans="1:25" x14ac:dyDescent="0.25">
      <c r="A64" s="19">
        <v>725</v>
      </c>
      <c r="B64" s="1" t="s">
        <v>647</v>
      </c>
      <c r="C64" s="1" t="s">
        <v>655</v>
      </c>
      <c r="D64" s="1" t="str">
        <f t="shared" si="0"/>
        <v>BR</v>
      </c>
      <c r="E64" s="1" t="s">
        <v>350</v>
      </c>
      <c r="H64" s="1" t="str">
        <f t="shared" si="8"/>
        <v/>
      </c>
      <c r="I64" s="1">
        <v>1</v>
      </c>
      <c r="L64" s="6" t="s">
        <v>332</v>
      </c>
      <c r="M64" s="6" t="s">
        <v>332</v>
      </c>
      <c r="O64" s="1" t="s">
        <v>845</v>
      </c>
      <c r="P64" s="1">
        <v>75</v>
      </c>
      <c r="Q64" s="1">
        <v>75</v>
      </c>
      <c r="S64" s="1">
        <v>1</v>
      </c>
      <c r="T64" s="1">
        <f t="shared" si="9"/>
        <v>4.3869133765083088</v>
      </c>
      <c r="U64" s="13" t="e">
        <f t="shared" si="10"/>
        <v>#VALUE!</v>
      </c>
      <c r="V64" s="13" t="e">
        <f t="shared" si="13"/>
        <v>#VALUE!</v>
      </c>
      <c r="W64" s="17">
        <f t="shared" si="5"/>
        <v>0.10666666666666667</v>
      </c>
      <c r="X64" s="27" t="e">
        <f t="shared" si="12"/>
        <v>#DIV/0!</v>
      </c>
    </row>
    <row r="65" spans="1:25" x14ac:dyDescent="0.25">
      <c r="A65" s="19">
        <v>726</v>
      </c>
      <c r="B65" s="1" t="s">
        <v>646</v>
      </c>
      <c r="C65" s="1" t="s">
        <v>654</v>
      </c>
      <c r="D65" s="1" t="str">
        <f t="shared" ref="D65:D128" si="14">IF(B65="","zzz",LEFT(B65,2))</f>
        <v>BR</v>
      </c>
      <c r="E65" s="1" t="s">
        <v>350</v>
      </c>
      <c r="H65" s="1" t="str">
        <f t="shared" ref="H65:H96" si="15">IF(F65="","",SQRT(F65-1828))</f>
        <v/>
      </c>
      <c r="I65" s="1">
        <v>1</v>
      </c>
      <c r="L65" s="6" t="s">
        <v>332</v>
      </c>
      <c r="M65" s="6" t="s">
        <v>332</v>
      </c>
      <c r="O65" s="1" t="s">
        <v>845</v>
      </c>
      <c r="P65" s="1">
        <v>75</v>
      </c>
      <c r="Q65" s="1">
        <v>75</v>
      </c>
      <c r="S65" s="1">
        <v>1</v>
      </c>
      <c r="T65" s="1">
        <f t="shared" ref="T65:T96" si="16">IF(L65="Wagon",(SQRT(SQRT(S65/27)))*10,IF(S65="","",SQRT(SQRT(S65/27))))</f>
        <v>4.3869133765083088</v>
      </c>
      <c r="U65" s="13" t="e">
        <f t="shared" ref="U65:U96" si="17">IF(I65="","",(H65*SQRT(I65)*T65-(I65*2)+2)*0.985)</f>
        <v>#VALUE!</v>
      </c>
      <c r="V65" s="13" t="e">
        <f t="shared" si="13"/>
        <v>#VALUE!</v>
      </c>
      <c r="W65" s="17">
        <f t="shared" ref="W65:W128" si="18">8/P65</f>
        <v>0.10666666666666667</v>
      </c>
      <c r="X65" s="27" t="e">
        <f t="shared" ref="X65:X96" si="19">R65/10/J65</f>
        <v>#DIV/0!</v>
      </c>
    </row>
    <row r="66" spans="1:25" x14ac:dyDescent="0.25">
      <c r="A66" s="19">
        <v>727</v>
      </c>
      <c r="B66" s="1" t="s">
        <v>658</v>
      </c>
      <c r="C66" s="1" t="s">
        <v>657</v>
      </c>
      <c r="D66" s="1" t="str">
        <f t="shared" si="14"/>
        <v>BR</v>
      </c>
      <c r="E66" s="1" t="s">
        <v>350</v>
      </c>
      <c r="H66" s="1" t="str">
        <f t="shared" si="15"/>
        <v/>
      </c>
      <c r="I66" s="1">
        <v>1</v>
      </c>
      <c r="L66" s="6" t="s">
        <v>332</v>
      </c>
      <c r="M66" s="6" t="s">
        <v>332</v>
      </c>
      <c r="O66" s="1" t="s">
        <v>845</v>
      </c>
      <c r="P66" s="1">
        <v>75</v>
      </c>
      <c r="Q66" s="1">
        <v>75</v>
      </c>
      <c r="S66" s="1">
        <v>1</v>
      </c>
      <c r="T66" s="1">
        <f t="shared" si="16"/>
        <v>4.3869133765083088</v>
      </c>
      <c r="U66" s="13" t="e">
        <f t="shared" si="17"/>
        <v>#VALUE!</v>
      </c>
      <c r="V66" s="13" t="e">
        <f t="shared" si="13"/>
        <v>#VALUE!</v>
      </c>
      <c r="W66" s="17">
        <f t="shared" si="18"/>
        <v>0.10666666666666667</v>
      </c>
      <c r="X66" s="27" t="e">
        <f t="shared" si="19"/>
        <v>#DIV/0!</v>
      </c>
    </row>
    <row r="67" spans="1:25" x14ac:dyDescent="0.25">
      <c r="A67" s="19">
        <v>728</v>
      </c>
      <c r="B67" s="1" t="s">
        <v>648</v>
      </c>
      <c r="C67" s="1" t="s">
        <v>656</v>
      </c>
      <c r="D67" s="1" t="str">
        <f t="shared" si="14"/>
        <v>BR</v>
      </c>
      <c r="E67" s="1" t="s">
        <v>350</v>
      </c>
      <c r="H67" s="1" t="str">
        <f t="shared" si="15"/>
        <v/>
      </c>
      <c r="I67" s="1">
        <v>1</v>
      </c>
      <c r="L67" s="6" t="s">
        <v>332</v>
      </c>
      <c r="M67" s="6" t="s">
        <v>332</v>
      </c>
      <c r="O67" s="1" t="s">
        <v>845</v>
      </c>
      <c r="P67" s="1">
        <v>75</v>
      </c>
      <c r="Q67" s="1">
        <v>75</v>
      </c>
      <c r="S67" s="1">
        <v>1</v>
      </c>
      <c r="T67" s="1">
        <f t="shared" si="16"/>
        <v>4.3869133765083088</v>
      </c>
      <c r="U67" s="13" t="e">
        <f t="shared" si="17"/>
        <v>#VALUE!</v>
      </c>
      <c r="V67" s="13" t="e">
        <f t="shared" si="13"/>
        <v>#VALUE!</v>
      </c>
      <c r="W67" s="17">
        <f t="shared" si="18"/>
        <v>0.10666666666666667</v>
      </c>
      <c r="X67" s="27" t="e">
        <f t="shared" si="19"/>
        <v>#DIV/0!</v>
      </c>
    </row>
    <row r="68" spans="1:25" x14ac:dyDescent="0.25">
      <c r="A68" s="19">
        <v>729</v>
      </c>
      <c r="B68" s="1" t="s">
        <v>1314</v>
      </c>
      <c r="C68" s="1" t="s">
        <v>1315</v>
      </c>
      <c r="D68" s="1" t="str">
        <f t="shared" si="14"/>
        <v>BR</v>
      </c>
      <c r="E68" s="1" t="s">
        <v>350</v>
      </c>
      <c r="H68" s="1" t="str">
        <f t="shared" si="15"/>
        <v/>
      </c>
      <c r="I68" s="1">
        <v>1</v>
      </c>
      <c r="L68" s="6" t="s">
        <v>332</v>
      </c>
      <c r="M68" s="6" t="s">
        <v>332</v>
      </c>
      <c r="O68" s="1" t="s">
        <v>846</v>
      </c>
      <c r="P68" s="1">
        <v>100</v>
      </c>
      <c r="Q68" s="1">
        <v>100</v>
      </c>
      <c r="S68" s="1">
        <v>1</v>
      </c>
      <c r="T68" s="1">
        <f t="shared" si="16"/>
        <v>4.3869133765083088</v>
      </c>
      <c r="U68" s="13" t="e">
        <f t="shared" si="17"/>
        <v>#VALUE!</v>
      </c>
      <c r="V68" s="13" t="e">
        <f t="shared" si="13"/>
        <v>#VALUE!</v>
      </c>
      <c r="W68" s="17">
        <f t="shared" si="18"/>
        <v>0.08</v>
      </c>
      <c r="X68" s="27" t="e">
        <f t="shared" si="19"/>
        <v>#DIV/0!</v>
      </c>
    </row>
    <row r="69" spans="1:25" s="24" customFormat="1" x14ac:dyDescent="0.25">
      <c r="A69" s="19">
        <v>730</v>
      </c>
      <c r="B69" s="1" t="s">
        <v>1316</v>
      </c>
      <c r="C69" s="1" t="s">
        <v>659</v>
      </c>
      <c r="D69" s="1" t="str">
        <f t="shared" si="14"/>
        <v>BR</v>
      </c>
      <c r="E69" s="1" t="s">
        <v>350</v>
      </c>
      <c r="F69" s="1"/>
      <c r="G69" s="1"/>
      <c r="H69" s="1" t="str">
        <f t="shared" si="15"/>
        <v/>
      </c>
      <c r="I69" s="1">
        <v>1</v>
      </c>
      <c r="J69" s="1"/>
      <c r="K69" s="1"/>
      <c r="L69" s="6" t="s">
        <v>332</v>
      </c>
      <c r="M69" s="6" t="s">
        <v>332</v>
      </c>
      <c r="N69" s="1"/>
      <c r="O69" s="1" t="s">
        <v>846</v>
      </c>
      <c r="P69" s="1">
        <v>100</v>
      </c>
      <c r="Q69" s="1">
        <v>100</v>
      </c>
      <c r="R69" s="1"/>
      <c r="S69" s="1">
        <v>1</v>
      </c>
      <c r="T69" s="1">
        <f t="shared" si="16"/>
        <v>4.3869133765083088</v>
      </c>
      <c r="U69" s="13" t="e">
        <f t="shared" si="17"/>
        <v>#VALUE!</v>
      </c>
      <c r="V69" s="13" t="e">
        <f t="shared" si="13"/>
        <v>#VALUE!</v>
      </c>
      <c r="W69" s="17">
        <f t="shared" si="18"/>
        <v>0.08</v>
      </c>
      <c r="X69" s="27" t="e">
        <f t="shared" si="19"/>
        <v>#DIV/0!</v>
      </c>
      <c r="Y69" s="12"/>
    </row>
    <row r="70" spans="1:25" x14ac:dyDescent="0.25">
      <c r="A70" s="19">
        <v>731</v>
      </c>
      <c r="B70" s="1" t="s">
        <v>1317</v>
      </c>
      <c r="C70" s="1" t="s">
        <v>666</v>
      </c>
      <c r="D70" s="1" t="str">
        <f t="shared" si="14"/>
        <v>BR</v>
      </c>
      <c r="E70" s="1" t="s">
        <v>350</v>
      </c>
      <c r="H70" s="1" t="str">
        <f t="shared" si="15"/>
        <v/>
      </c>
      <c r="I70" s="1">
        <v>1</v>
      </c>
      <c r="L70" s="6" t="s">
        <v>332</v>
      </c>
      <c r="M70" s="6" t="s">
        <v>332</v>
      </c>
      <c r="P70" s="1">
        <v>100</v>
      </c>
      <c r="Q70" s="1">
        <v>100</v>
      </c>
      <c r="S70" s="1">
        <v>1</v>
      </c>
      <c r="T70" s="1">
        <f t="shared" si="16"/>
        <v>4.3869133765083088</v>
      </c>
      <c r="U70" s="13" t="e">
        <f t="shared" si="17"/>
        <v>#VALUE!</v>
      </c>
      <c r="V70" s="13" t="e">
        <f t="shared" si="13"/>
        <v>#VALUE!</v>
      </c>
      <c r="W70" s="17">
        <f t="shared" si="18"/>
        <v>0.08</v>
      </c>
      <c r="X70" s="27" t="e">
        <f t="shared" si="19"/>
        <v>#DIV/0!</v>
      </c>
    </row>
    <row r="71" spans="1:25" x14ac:dyDescent="0.25">
      <c r="A71" s="19">
        <v>732</v>
      </c>
      <c r="B71" s="1" t="s">
        <v>1318</v>
      </c>
      <c r="C71" s="1" t="s">
        <v>665</v>
      </c>
      <c r="D71" s="1" t="str">
        <f t="shared" si="14"/>
        <v>BR</v>
      </c>
      <c r="E71" s="1" t="s">
        <v>350</v>
      </c>
      <c r="H71" s="1" t="str">
        <f t="shared" si="15"/>
        <v/>
      </c>
      <c r="I71" s="1">
        <v>1</v>
      </c>
      <c r="L71" s="6" t="s">
        <v>332</v>
      </c>
      <c r="M71" s="6" t="s">
        <v>332</v>
      </c>
      <c r="P71" s="1">
        <v>100</v>
      </c>
      <c r="Q71" s="1">
        <v>100</v>
      </c>
      <c r="S71" s="1">
        <v>1</v>
      </c>
      <c r="T71" s="1">
        <f t="shared" si="16"/>
        <v>4.3869133765083088</v>
      </c>
      <c r="U71" s="13" t="e">
        <f t="shared" si="17"/>
        <v>#VALUE!</v>
      </c>
      <c r="V71" s="13" t="e">
        <f t="shared" si="13"/>
        <v>#VALUE!</v>
      </c>
      <c r="W71" s="17">
        <f t="shared" si="18"/>
        <v>0.08</v>
      </c>
      <c r="X71" s="27" t="e">
        <f t="shared" si="19"/>
        <v>#DIV/0!</v>
      </c>
    </row>
    <row r="72" spans="1:25" x14ac:dyDescent="0.25">
      <c r="A72" s="19">
        <v>733</v>
      </c>
      <c r="B72" s="1" t="s">
        <v>1319</v>
      </c>
      <c r="C72" s="1" t="s">
        <v>664</v>
      </c>
      <c r="D72" s="1" t="str">
        <f t="shared" si="14"/>
        <v>BR</v>
      </c>
      <c r="E72" s="1" t="s">
        <v>350</v>
      </c>
      <c r="H72" s="1" t="str">
        <f t="shared" si="15"/>
        <v/>
      </c>
      <c r="I72" s="1">
        <v>1</v>
      </c>
      <c r="L72" s="6" t="s">
        <v>332</v>
      </c>
      <c r="M72" s="6" t="s">
        <v>332</v>
      </c>
      <c r="O72" s="1" t="s">
        <v>846</v>
      </c>
      <c r="P72" s="1">
        <v>100</v>
      </c>
      <c r="Q72" s="1">
        <v>100</v>
      </c>
      <c r="S72" s="1">
        <v>1</v>
      </c>
      <c r="T72" s="1">
        <f t="shared" si="16"/>
        <v>4.3869133765083088</v>
      </c>
      <c r="U72" s="13" t="e">
        <f t="shared" si="17"/>
        <v>#VALUE!</v>
      </c>
      <c r="V72" s="13" t="e">
        <f t="shared" si="13"/>
        <v>#VALUE!</v>
      </c>
      <c r="W72" s="17">
        <f t="shared" si="18"/>
        <v>0.08</v>
      </c>
      <c r="X72" s="27" t="e">
        <f t="shared" si="19"/>
        <v>#DIV/0!</v>
      </c>
    </row>
    <row r="73" spans="1:25" x14ac:dyDescent="0.25">
      <c r="A73" s="19">
        <v>734</v>
      </c>
      <c r="B73" s="1" t="s">
        <v>1320</v>
      </c>
      <c r="C73" s="1" t="s">
        <v>663</v>
      </c>
      <c r="D73" s="1" t="str">
        <f t="shared" si="14"/>
        <v>BR</v>
      </c>
      <c r="E73" s="1" t="s">
        <v>350</v>
      </c>
      <c r="H73" s="1" t="str">
        <f t="shared" si="15"/>
        <v/>
      </c>
      <c r="I73" s="1">
        <v>1</v>
      </c>
      <c r="L73" s="6" t="s">
        <v>332</v>
      </c>
      <c r="M73" s="6" t="s">
        <v>332</v>
      </c>
      <c r="P73" s="1">
        <v>100</v>
      </c>
      <c r="Q73" s="1">
        <v>100</v>
      </c>
      <c r="S73" s="1">
        <v>1</v>
      </c>
      <c r="T73" s="1">
        <f t="shared" si="16"/>
        <v>4.3869133765083088</v>
      </c>
      <c r="U73" s="13" t="e">
        <f t="shared" si="17"/>
        <v>#VALUE!</v>
      </c>
      <c r="V73" s="13" t="e">
        <f t="shared" si="13"/>
        <v>#VALUE!</v>
      </c>
      <c r="W73" s="17">
        <f t="shared" si="18"/>
        <v>0.08</v>
      </c>
      <c r="X73" s="27" t="e">
        <f t="shared" si="19"/>
        <v>#DIV/0!</v>
      </c>
    </row>
    <row r="74" spans="1:25" x14ac:dyDescent="0.25">
      <c r="A74" s="19">
        <v>735</v>
      </c>
      <c r="B74" s="1" t="s">
        <v>1321</v>
      </c>
      <c r="C74" s="1" t="s">
        <v>662</v>
      </c>
      <c r="D74" s="1" t="str">
        <f t="shared" si="14"/>
        <v>BR</v>
      </c>
      <c r="E74" s="1" t="s">
        <v>350</v>
      </c>
      <c r="H74" s="1" t="str">
        <f t="shared" si="15"/>
        <v/>
      </c>
      <c r="I74" s="1">
        <v>1</v>
      </c>
      <c r="L74" s="6" t="s">
        <v>332</v>
      </c>
      <c r="M74" s="6" t="s">
        <v>332</v>
      </c>
      <c r="O74" s="1" t="s">
        <v>846</v>
      </c>
      <c r="P74" s="1">
        <v>100</v>
      </c>
      <c r="Q74" s="1">
        <v>100</v>
      </c>
      <c r="S74" s="1">
        <v>1</v>
      </c>
      <c r="T74" s="1">
        <f t="shared" si="16"/>
        <v>4.3869133765083088</v>
      </c>
      <c r="U74" s="13" t="e">
        <f t="shared" si="17"/>
        <v>#VALUE!</v>
      </c>
      <c r="V74" s="13" t="e">
        <f t="shared" si="13"/>
        <v>#VALUE!</v>
      </c>
      <c r="W74" s="17">
        <f t="shared" si="18"/>
        <v>0.08</v>
      </c>
      <c r="X74" s="27" t="e">
        <f t="shared" si="19"/>
        <v>#DIV/0!</v>
      </c>
    </row>
    <row r="75" spans="1:25" x14ac:dyDescent="0.25">
      <c r="A75" s="19">
        <v>736</v>
      </c>
      <c r="B75" s="1" t="s">
        <v>1322</v>
      </c>
      <c r="C75" s="1" t="s">
        <v>661</v>
      </c>
      <c r="D75" s="1" t="str">
        <f t="shared" si="14"/>
        <v>BR</v>
      </c>
      <c r="E75" s="1" t="s">
        <v>350</v>
      </c>
      <c r="H75" s="1" t="str">
        <f t="shared" si="15"/>
        <v/>
      </c>
      <c r="I75" s="1">
        <v>1</v>
      </c>
      <c r="L75" s="6" t="s">
        <v>332</v>
      </c>
      <c r="M75" s="6" t="s">
        <v>332</v>
      </c>
      <c r="O75" s="1" t="s">
        <v>846</v>
      </c>
      <c r="P75" s="1">
        <v>100</v>
      </c>
      <c r="Q75" s="1">
        <v>100</v>
      </c>
      <c r="S75" s="1">
        <v>1</v>
      </c>
      <c r="T75" s="1">
        <f t="shared" si="16"/>
        <v>4.3869133765083088</v>
      </c>
      <c r="U75" s="13" t="e">
        <f t="shared" si="17"/>
        <v>#VALUE!</v>
      </c>
      <c r="V75" s="13" t="e">
        <f t="shared" si="13"/>
        <v>#VALUE!</v>
      </c>
      <c r="W75" s="17">
        <f t="shared" si="18"/>
        <v>0.08</v>
      </c>
      <c r="X75" s="27" t="e">
        <f t="shared" si="19"/>
        <v>#DIV/0!</v>
      </c>
    </row>
    <row r="76" spans="1:25" x14ac:dyDescent="0.25">
      <c r="A76" s="19">
        <v>737</v>
      </c>
      <c r="B76" s="1" t="s">
        <v>1323</v>
      </c>
      <c r="C76" s="1" t="s">
        <v>660</v>
      </c>
      <c r="D76" s="1" t="str">
        <f t="shared" si="14"/>
        <v>BR</v>
      </c>
      <c r="E76" s="1" t="s">
        <v>350</v>
      </c>
      <c r="H76" s="1" t="str">
        <f t="shared" si="15"/>
        <v/>
      </c>
      <c r="I76" s="1">
        <v>1</v>
      </c>
      <c r="L76" s="6" t="s">
        <v>332</v>
      </c>
      <c r="M76" s="6" t="s">
        <v>332</v>
      </c>
      <c r="O76" s="1" t="s">
        <v>846</v>
      </c>
      <c r="P76" s="1">
        <v>100</v>
      </c>
      <c r="Q76" s="1">
        <v>100</v>
      </c>
      <c r="S76" s="1">
        <v>1</v>
      </c>
      <c r="T76" s="1">
        <f t="shared" si="16"/>
        <v>4.3869133765083088</v>
      </c>
      <c r="U76" s="13" t="e">
        <f t="shared" si="17"/>
        <v>#VALUE!</v>
      </c>
      <c r="V76" s="13" t="e">
        <f t="shared" si="13"/>
        <v>#VALUE!</v>
      </c>
      <c r="W76" s="17">
        <f t="shared" si="18"/>
        <v>0.08</v>
      </c>
      <c r="X76" s="27" t="e">
        <f t="shared" si="19"/>
        <v>#DIV/0!</v>
      </c>
    </row>
    <row r="77" spans="1:25" s="8" customFormat="1" x14ac:dyDescent="0.25">
      <c r="A77" s="19">
        <v>738</v>
      </c>
      <c r="B77" s="1" t="s">
        <v>549</v>
      </c>
      <c r="C77" s="1" t="s">
        <v>949</v>
      </c>
      <c r="D77" s="1" t="str">
        <f t="shared" si="14"/>
        <v>BR</v>
      </c>
      <c r="E77" s="1" t="s">
        <v>350</v>
      </c>
      <c r="F77" s="1">
        <v>1964</v>
      </c>
      <c r="G77" s="1"/>
      <c r="H77" s="1">
        <f t="shared" si="15"/>
        <v>11.661903789690601</v>
      </c>
      <c r="I77" s="1">
        <v>1</v>
      </c>
      <c r="J77" s="1">
        <v>32</v>
      </c>
      <c r="K77" s="1">
        <v>48</v>
      </c>
      <c r="L77" s="1" t="s">
        <v>332</v>
      </c>
      <c r="M77" s="1" t="s">
        <v>332</v>
      </c>
      <c r="N77" s="1" t="str">
        <f t="shared" ref="N77:N108" si="20">IF(L77="Steam",1,IF(L77="Electric",2,IF(L77="Diesel",4,IF(L77="Diesel-Electric",3,""))))</f>
        <v/>
      </c>
      <c r="O77" s="1"/>
      <c r="P77" s="1"/>
      <c r="Q77" s="1"/>
      <c r="R77" s="1"/>
      <c r="S77" s="1">
        <v>1</v>
      </c>
      <c r="T77" s="1">
        <f t="shared" si="16"/>
        <v>4.3869133765083088</v>
      </c>
      <c r="U77" s="13">
        <f t="shared" si="17"/>
        <v>50.392365304588438</v>
      </c>
      <c r="V77" s="13">
        <f t="shared" si="13"/>
        <v>17.074764851741445</v>
      </c>
      <c r="W77" s="17" t="e">
        <f t="shared" si="18"/>
        <v>#DIV/0!</v>
      </c>
      <c r="X77" s="27">
        <f t="shared" si="19"/>
        <v>0</v>
      </c>
      <c r="Y77" s="12"/>
    </row>
    <row r="78" spans="1:25" x14ac:dyDescent="0.25">
      <c r="A78" s="19">
        <v>739</v>
      </c>
      <c r="B78" s="1" t="s">
        <v>875</v>
      </c>
      <c r="C78" s="1" t="s">
        <v>889</v>
      </c>
      <c r="D78" s="1" t="str">
        <f t="shared" si="14"/>
        <v>BR</v>
      </c>
      <c r="E78" s="1" t="s">
        <v>350</v>
      </c>
      <c r="H78" s="1" t="str">
        <f t="shared" si="15"/>
        <v/>
      </c>
      <c r="I78" s="1">
        <v>1</v>
      </c>
      <c r="L78" s="6" t="s">
        <v>332</v>
      </c>
      <c r="M78" s="6" t="s">
        <v>332</v>
      </c>
      <c r="N78" s="1" t="str">
        <f t="shared" si="20"/>
        <v/>
      </c>
      <c r="O78" s="1" t="s">
        <v>845</v>
      </c>
      <c r="P78" s="1" t="s">
        <v>1138</v>
      </c>
      <c r="Q78" s="1" t="s">
        <v>1138</v>
      </c>
      <c r="T78" s="1">
        <f t="shared" si="16"/>
        <v>0</v>
      </c>
      <c r="U78" s="13" t="e">
        <f t="shared" si="17"/>
        <v>#VALUE!</v>
      </c>
      <c r="V78" s="13" t="e">
        <f t="shared" si="13"/>
        <v>#VALUE!</v>
      </c>
      <c r="W78" s="17" t="e">
        <f t="shared" si="18"/>
        <v>#VALUE!</v>
      </c>
      <c r="X78" s="27" t="e">
        <f t="shared" si="19"/>
        <v>#DIV/0!</v>
      </c>
    </row>
    <row r="79" spans="1:25" x14ac:dyDescent="0.25">
      <c r="A79" s="19">
        <v>740</v>
      </c>
      <c r="B79" s="1" t="s">
        <v>873</v>
      </c>
      <c r="C79" s="1" t="s">
        <v>887</v>
      </c>
      <c r="D79" s="1" t="str">
        <f t="shared" si="14"/>
        <v>BR</v>
      </c>
      <c r="E79" s="1" t="s">
        <v>350</v>
      </c>
      <c r="H79" s="1" t="str">
        <f t="shared" si="15"/>
        <v/>
      </c>
      <c r="I79" s="1">
        <v>1</v>
      </c>
      <c r="L79" s="6" t="s">
        <v>332</v>
      </c>
      <c r="M79" s="6" t="s">
        <v>332</v>
      </c>
      <c r="N79" s="1" t="str">
        <f t="shared" si="20"/>
        <v/>
      </c>
      <c r="O79" s="1" t="s">
        <v>845</v>
      </c>
      <c r="P79" s="1" t="s">
        <v>1138</v>
      </c>
      <c r="Q79" s="1" t="s">
        <v>1138</v>
      </c>
      <c r="T79" s="1">
        <f t="shared" si="16"/>
        <v>0</v>
      </c>
      <c r="U79" s="13" t="e">
        <f t="shared" si="17"/>
        <v>#VALUE!</v>
      </c>
      <c r="V79" s="13" t="e">
        <f t="shared" si="13"/>
        <v>#VALUE!</v>
      </c>
      <c r="W79" s="17" t="e">
        <f t="shared" si="18"/>
        <v>#VALUE!</v>
      </c>
      <c r="X79" s="27" t="e">
        <f t="shared" si="19"/>
        <v>#DIV/0!</v>
      </c>
    </row>
    <row r="80" spans="1:25" x14ac:dyDescent="0.25">
      <c r="A80" s="19">
        <v>741</v>
      </c>
      <c r="B80" s="1" t="s">
        <v>1163</v>
      </c>
      <c r="C80" s="1" t="s">
        <v>1165</v>
      </c>
      <c r="D80" s="1" t="str">
        <f t="shared" si="14"/>
        <v>GW</v>
      </c>
      <c r="E80" s="1">
        <v>7400</v>
      </c>
      <c r="F80" s="1">
        <v>1936</v>
      </c>
      <c r="G80" s="1">
        <v>1965</v>
      </c>
      <c r="H80" s="1">
        <f t="shared" si="15"/>
        <v>10.392304845413264</v>
      </c>
      <c r="I80" s="1">
        <v>1</v>
      </c>
      <c r="J80" s="1">
        <v>46</v>
      </c>
      <c r="K80" s="1">
        <v>0</v>
      </c>
      <c r="L80" s="1" t="s">
        <v>358</v>
      </c>
      <c r="M80" s="1" t="s">
        <v>358</v>
      </c>
      <c r="N80" s="1">
        <f t="shared" si="20"/>
        <v>1</v>
      </c>
      <c r="O80" s="1" t="s">
        <v>23</v>
      </c>
      <c r="P80" s="1" t="s">
        <v>1138</v>
      </c>
      <c r="Q80" s="1" t="s">
        <v>1138</v>
      </c>
      <c r="R80" s="1">
        <v>80</v>
      </c>
      <c r="T80" s="1" t="str">
        <f t="shared" si="16"/>
        <v/>
      </c>
      <c r="U80" s="13" t="e">
        <f t="shared" si="17"/>
        <v>#VALUE!</v>
      </c>
      <c r="V80" s="13" t="e">
        <f t="shared" si="13"/>
        <v>#VALUE!</v>
      </c>
      <c r="W80" s="17" t="e">
        <f t="shared" si="18"/>
        <v>#VALUE!</v>
      </c>
      <c r="X80" s="27">
        <f t="shared" si="19"/>
        <v>0.17391304347826086</v>
      </c>
    </row>
    <row r="81" spans="1:25" s="24" customFormat="1" x14ac:dyDescent="0.25">
      <c r="A81" s="19">
        <v>742</v>
      </c>
      <c r="B81" s="1" t="s">
        <v>874</v>
      </c>
      <c r="C81" s="1" t="s">
        <v>888</v>
      </c>
      <c r="D81" s="1" t="str">
        <f t="shared" si="14"/>
        <v>BR</v>
      </c>
      <c r="E81" s="1" t="s">
        <v>350</v>
      </c>
      <c r="F81" s="1"/>
      <c r="G81" s="1"/>
      <c r="H81" s="1" t="str">
        <f t="shared" si="15"/>
        <v/>
      </c>
      <c r="I81" s="1">
        <v>1</v>
      </c>
      <c r="J81" s="1"/>
      <c r="K81" s="1"/>
      <c r="L81" s="6" t="s">
        <v>332</v>
      </c>
      <c r="M81" s="6" t="s">
        <v>332</v>
      </c>
      <c r="N81" s="1" t="str">
        <f t="shared" si="20"/>
        <v/>
      </c>
      <c r="O81" s="1" t="s">
        <v>845</v>
      </c>
      <c r="P81" s="1" t="s">
        <v>1138</v>
      </c>
      <c r="Q81" s="1" t="s">
        <v>1138</v>
      </c>
      <c r="R81" s="1"/>
      <c r="S81" s="1"/>
      <c r="T81" s="1">
        <f t="shared" si="16"/>
        <v>0</v>
      </c>
      <c r="U81" s="13" t="e">
        <f t="shared" si="17"/>
        <v>#VALUE!</v>
      </c>
      <c r="V81" s="13" t="e">
        <f t="shared" si="13"/>
        <v>#VALUE!</v>
      </c>
      <c r="W81" s="17" t="e">
        <f t="shared" si="18"/>
        <v>#VALUE!</v>
      </c>
      <c r="X81" s="27" t="e">
        <f t="shared" si="19"/>
        <v>#DIV/0!</v>
      </c>
      <c r="Y81" s="12"/>
    </row>
    <row r="82" spans="1:25" x14ac:dyDescent="0.25">
      <c r="A82" s="19">
        <v>743</v>
      </c>
      <c r="B82" s="1" t="s">
        <v>876</v>
      </c>
      <c r="C82" s="1" t="s">
        <v>890</v>
      </c>
      <c r="D82" s="1" t="str">
        <f t="shared" si="14"/>
        <v>BR</v>
      </c>
      <c r="E82" s="1" t="s">
        <v>350</v>
      </c>
      <c r="H82" s="1" t="str">
        <f t="shared" si="15"/>
        <v/>
      </c>
      <c r="I82" s="1">
        <v>1</v>
      </c>
      <c r="L82" s="6" t="s">
        <v>332</v>
      </c>
      <c r="M82" s="6" t="s">
        <v>332</v>
      </c>
      <c r="N82" s="1" t="str">
        <f t="shared" si="20"/>
        <v/>
      </c>
      <c r="O82" s="1" t="s">
        <v>845</v>
      </c>
      <c r="P82" s="1" t="s">
        <v>1138</v>
      </c>
      <c r="Q82" s="1" t="s">
        <v>1138</v>
      </c>
      <c r="T82" s="1">
        <f t="shared" si="16"/>
        <v>0</v>
      </c>
      <c r="U82" s="13" t="e">
        <f t="shared" si="17"/>
        <v>#VALUE!</v>
      </c>
      <c r="V82" s="13" t="e">
        <f t="shared" si="13"/>
        <v>#VALUE!</v>
      </c>
      <c r="W82" s="17" t="e">
        <f t="shared" si="18"/>
        <v>#VALUE!</v>
      </c>
      <c r="X82" s="27" t="e">
        <f t="shared" si="19"/>
        <v>#DIV/0!</v>
      </c>
    </row>
    <row r="83" spans="1:25" s="24" customFormat="1" x14ac:dyDescent="0.25">
      <c r="A83" s="19">
        <v>744</v>
      </c>
      <c r="B83" s="1" t="s">
        <v>870</v>
      </c>
      <c r="C83" s="1" t="s">
        <v>884</v>
      </c>
      <c r="D83" s="1" t="str">
        <f t="shared" si="14"/>
        <v>BR</v>
      </c>
      <c r="E83" s="1" t="s">
        <v>350</v>
      </c>
      <c r="F83" s="1"/>
      <c r="G83" s="1"/>
      <c r="H83" s="1" t="str">
        <f t="shared" si="15"/>
        <v/>
      </c>
      <c r="I83" s="1">
        <v>1</v>
      </c>
      <c r="J83" s="1"/>
      <c r="K83" s="1"/>
      <c r="L83" s="6" t="s">
        <v>332</v>
      </c>
      <c r="M83" s="6" t="s">
        <v>332</v>
      </c>
      <c r="N83" s="1" t="str">
        <f t="shared" si="20"/>
        <v/>
      </c>
      <c r="O83" s="1" t="s">
        <v>845</v>
      </c>
      <c r="P83" s="1" t="s">
        <v>1138</v>
      </c>
      <c r="Q83" s="1" t="s">
        <v>1138</v>
      </c>
      <c r="R83" s="1"/>
      <c r="S83" s="1"/>
      <c r="T83" s="1">
        <f t="shared" si="16"/>
        <v>0</v>
      </c>
      <c r="U83" s="13" t="e">
        <f t="shared" si="17"/>
        <v>#VALUE!</v>
      </c>
      <c r="V83" s="13" t="e">
        <f t="shared" si="13"/>
        <v>#VALUE!</v>
      </c>
      <c r="W83" s="17" t="e">
        <f t="shared" si="18"/>
        <v>#VALUE!</v>
      </c>
      <c r="X83" s="27" t="e">
        <f t="shared" si="19"/>
        <v>#DIV/0!</v>
      </c>
      <c r="Y83" s="12"/>
    </row>
    <row r="84" spans="1:25" x14ac:dyDescent="0.25">
      <c r="A84" s="19">
        <v>745</v>
      </c>
      <c r="B84" s="1" t="s">
        <v>869</v>
      </c>
      <c r="C84" s="1" t="s">
        <v>882</v>
      </c>
      <c r="D84" s="1" t="str">
        <f t="shared" si="14"/>
        <v>BR</v>
      </c>
      <c r="E84" s="1" t="s">
        <v>350</v>
      </c>
      <c r="H84" s="1" t="str">
        <f t="shared" si="15"/>
        <v/>
      </c>
      <c r="I84" s="1">
        <v>1</v>
      </c>
      <c r="L84" s="6" t="s">
        <v>332</v>
      </c>
      <c r="M84" s="6" t="s">
        <v>332</v>
      </c>
      <c r="N84" s="1" t="str">
        <f t="shared" si="20"/>
        <v/>
      </c>
      <c r="O84" s="1" t="s">
        <v>845</v>
      </c>
      <c r="P84" s="1" t="s">
        <v>1138</v>
      </c>
      <c r="Q84" s="1" t="s">
        <v>1138</v>
      </c>
      <c r="T84" s="1">
        <f t="shared" si="16"/>
        <v>0</v>
      </c>
      <c r="U84" s="13" t="e">
        <f t="shared" si="17"/>
        <v>#VALUE!</v>
      </c>
      <c r="V84" s="13" t="e">
        <f t="shared" si="13"/>
        <v>#VALUE!</v>
      </c>
      <c r="W84" s="17" t="e">
        <f t="shared" si="18"/>
        <v>#VALUE!</v>
      </c>
      <c r="X84" s="27" t="e">
        <f t="shared" si="19"/>
        <v>#DIV/0!</v>
      </c>
    </row>
    <row r="85" spans="1:25" x14ac:dyDescent="0.25">
      <c r="A85" s="19">
        <v>746</v>
      </c>
      <c r="B85" s="1" t="s">
        <v>868</v>
      </c>
      <c r="C85" s="1" t="s">
        <v>883</v>
      </c>
      <c r="D85" s="1" t="str">
        <f t="shared" si="14"/>
        <v>BR</v>
      </c>
      <c r="E85" s="1" t="s">
        <v>350</v>
      </c>
      <c r="H85" s="1" t="str">
        <f t="shared" si="15"/>
        <v/>
      </c>
      <c r="I85" s="1">
        <v>1</v>
      </c>
      <c r="L85" s="6" t="s">
        <v>332</v>
      </c>
      <c r="M85" s="6" t="s">
        <v>332</v>
      </c>
      <c r="N85" s="1" t="str">
        <f t="shared" si="20"/>
        <v/>
      </c>
      <c r="O85" s="1" t="s">
        <v>845</v>
      </c>
      <c r="P85" s="1" t="s">
        <v>1138</v>
      </c>
      <c r="Q85" s="1" t="s">
        <v>1138</v>
      </c>
      <c r="T85" s="1">
        <f t="shared" si="16"/>
        <v>0</v>
      </c>
      <c r="U85" s="13" t="e">
        <f t="shared" si="17"/>
        <v>#VALUE!</v>
      </c>
      <c r="V85" s="13" t="e">
        <f t="shared" si="13"/>
        <v>#VALUE!</v>
      </c>
      <c r="W85" s="17" t="e">
        <f t="shared" si="18"/>
        <v>#VALUE!</v>
      </c>
      <c r="X85" s="27" t="e">
        <f t="shared" si="19"/>
        <v>#DIV/0!</v>
      </c>
    </row>
    <row r="86" spans="1:25" x14ac:dyDescent="0.25">
      <c r="A86" s="19">
        <v>747</v>
      </c>
      <c r="B86" s="1" t="s">
        <v>872</v>
      </c>
      <c r="C86" s="1" t="s">
        <v>886</v>
      </c>
      <c r="D86" s="1" t="str">
        <f t="shared" si="14"/>
        <v>BR</v>
      </c>
      <c r="E86" s="1" t="s">
        <v>350</v>
      </c>
      <c r="H86" s="1" t="str">
        <f t="shared" si="15"/>
        <v/>
      </c>
      <c r="I86" s="1">
        <v>1</v>
      </c>
      <c r="L86" s="6" t="s">
        <v>332</v>
      </c>
      <c r="M86" s="6" t="s">
        <v>332</v>
      </c>
      <c r="N86" s="1" t="str">
        <f t="shared" si="20"/>
        <v/>
      </c>
      <c r="O86" s="1" t="s">
        <v>845</v>
      </c>
      <c r="P86" s="1" t="s">
        <v>1138</v>
      </c>
      <c r="Q86" s="1" t="s">
        <v>1138</v>
      </c>
      <c r="T86" s="1">
        <f t="shared" si="16"/>
        <v>0</v>
      </c>
      <c r="U86" s="13" t="e">
        <f t="shared" si="17"/>
        <v>#VALUE!</v>
      </c>
      <c r="V86" s="13" t="e">
        <f t="shared" si="13"/>
        <v>#VALUE!</v>
      </c>
      <c r="W86" s="17" t="e">
        <f t="shared" si="18"/>
        <v>#VALUE!</v>
      </c>
      <c r="X86" s="27" t="e">
        <f t="shared" si="19"/>
        <v>#DIV/0!</v>
      </c>
    </row>
    <row r="87" spans="1:25" x14ac:dyDescent="0.25">
      <c r="A87" s="22">
        <v>748</v>
      </c>
      <c r="B87" s="9" t="s">
        <v>871</v>
      </c>
      <c r="C87" s="9" t="s">
        <v>885</v>
      </c>
      <c r="D87" s="9" t="str">
        <f t="shared" si="14"/>
        <v>BR</v>
      </c>
      <c r="E87" s="9" t="s">
        <v>350</v>
      </c>
      <c r="F87" s="9">
        <v>1966</v>
      </c>
      <c r="G87" s="9"/>
      <c r="H87" s="9">
        <f t="shared" si="15"/>
        <v>11.74734012447073</v>
      </c>
      <c r="I87" s="9">
        <v>1</v>
      </c>
      <c r="J87" s="9">
        <v>31</v>
      </c>
      <c r="K87" s="9">
        <v>64</v>
      </c>
      <c r="L87" s="9" t="s">
        <v>332</v>
      </c>
      <c r="M87" s="9" t="s">
        <v>332</v>
      </c>
      <c r="N87" s="9" t="str">
        <f t="shared" si="20"/>
        <v/>
      </c>
      <c r="O87" s="9" t="s">
        <v>1310</v>
      </c>
      <c r="P87" s="9">
        <v>100</v>
      </c>
      <c r="Q87" s="9">
        <v>100</v>
      </c>
      <c r="R87" s="9">
        <v>0</v>
      </c>
      <c r="S87" s="9">
        <v>1</v>
      </c>
      <c r="T87" s="9">
        <f t="shared" si="16"/>
        <v>4.3869133765083088</v>
      </c>
      <c r="U87" s="23">
        <f t="shared" si="17"/>
        <v>50.761545077476924</v>
      </c>
      <c r="V87" s="23">
        <f t="shared" si="13"/>
        <v>17.137196477597151</v>
      </c>
      <c r="W87" s="25">
        <f t="shared" si="18"/>
        <v>0.08</v>
      </c>
      <c r="X87" s="29">
        <f t="shared" si="19"/>
        <v>0</v>
      </c>
    </row>
    <row r="88" spans="1:25" x14ac:dyDescent="0.25">
      <c r="A88" s="18">
        <v>749</v>
      </c>
      <c r="B88" s="1" t="s">
        <v>549</v>
      </c>
      <c r="C88" s="1" t="s">
        <v>1311</v>
      </c>
      <c r="D88" s="1" t="str">
        <f t="shared" si="14"/>
        <v>BR</v>
      </c>
      <c r="E88" s="1" t="s">
        <v>350</v>
      </c>
      <c r="F88" s="1">
        <v>1964</v>
      </c>
      <c r="H88" s="1">
        <f t="shared" si="15"/>
        <v>11.661903789690601</v>
      </c>
      <c r="I88" s="1">
        <v>1</v>
      </c>
      <c r="J88" s="1">
        <v>32</v>
      </c>
      <c r="K88" s="1">
        <v>48</v>
      </c>
      <c r="L88" s="1" t="s">
        <v>332</v>
      </c>
      <c r="M88" s="1" t="s">
        <v>332</v>
      </c>
      <c r="N88" s="1" t="str">
        <f t="shared" si="20"/>
        <v/>
      </c>
      <c r="O88" s="1" t="s">
        <v>845</v>
      </c>
      <c r="P88" s="1">
        <v>90</v>
      </c>
      <c r="Q88" s="1">
        <v>90</v>
      </c>
      <c r="S88" s="1">
        <v>1</v>
      </c>
      <c r="T88" s="1">
        <f t="shared" si="16"/>
        <v>4.3869133765083088</v>
      </c>
      <c r="U88" s="13">
        <f t="shared" si="17"/>
        <v>50.392365304588438</v>
      </c>
      <c r="V88" s="13">
        <f t="shared" si="13"/>
        <v>17.074764851741445</v>
      </c>
      <c r="W88" s="17">
        <f t="shared" si="18"/>
        <v>8.8888888888888892E-2</v>
      </c>
      <c r="X88" s="27">
        <f t="shared" si="19"/>
        <v>0</v>
      </c>
    </row>
    <row r="89" spans="1:25" x14ac:dyDescent="0.25">
      <c r="A89" s="19">
        <v>750</v>
      </c>
      <c r="B89" s="1" t="s">
        <v>881</v>
      </c>
      <c r="C89" s="1" t="s">
        <v>895</v>
      </c>
      <c r="D89" s="1" t="str">
        <f t="shared" si="14"/>
        <v>BR</v>
      </c>
      <c r="E89" s="1" t="s">
        <v>350</v>
      </c>
      <c r="H89" s="1" t="str">
        <f t="shared" si="15"/>
        <v/>
      </c>
      <c r="I89" s="1">
        <v>1</v>
      </c>
      <c r="L89" s="6" t="s">
        <v>332</v>
      </c>
      <c r="M89" s="6" t="s">
        <v>332</v>
      </c>
      <c r="N89" s="1" t="str">
        <f t="shared" si="20"/>
        <v/>
      </c>
      <c r="P89" s="1" t="s">
        <v>1138</v>
      </c>
      <c r="Q89" s="1" t="s">
        <v>1138</v>
      </c>
      <c r="T89" s="1">
        <f t="shared" si="16"/>
        <v>0</v>
      </c>
      <c r="U89" s="13" t="e">
        <f t="shared" si="17"/>
        <v>#VALUE!</v>
      </c>
      <c r="V89" s="13" t="e">
        <f t="shared" si="13"/>
        <v>#VALUE!</v>
      </c>
      <c r="W89" s="17" t="e">
        <f t="shared" si="18"/>
        <v>#VALUE!</v>
      </c>
      <c r="X89" s="27" t="e">
        <f t="shared" si="19"/>
        <v>#DIV/0!</v>
      </c>
    </row>
    <row r="90" spans="1:25" x14ac:dyDescent="0.25">
      <c r="A90" s="19">
        <v>751</v>
      </c>
      <c r="B90" s="1" t="s">
        <v>879</v>
      </c>
      <c r="C90" s="1" t="s">
        <v>893</v>
      </c>
      <c r="D90" s="1" t="str">
        <f t="shared" si="14"/>
        <v>BR</v>
      </c>
      <c r="E90" s="1" t="s">
        <v>350</v>
      </c>
      <c r="H90" s="1" t="str">
        <f t="shared" si="15"/>
        <v/>
      </c>
      <c r="I90" s="1">
        <v>1</v>
      </c>
      <c r="L90" s="6" t="s">
        <v>332</v>
      </c>
      <c r="M90" s="6" t="s">
        <v>332</v>
      </c>
      <c r="N90" s="1" t="str">
        <f t="shared" si="20"/>
        <v/>
      </c>
      <c r="P90" s="1" t="s">
        <v>1138</v>
      </c>
      <c r="Q90" s="1" t="s">
        <v>1138</v>
      </c>
      <c r="T90" s="1">
        <f t="shared" si="16"/>
        <v>0</v>
      </c>
      <c r="U90" s="13" t="e">
        <f t="shared" si="17"/>
        <v>#VALUE!</v>
      </c>
      <c r="V90" s="13" t="e">
        <f t="shared" si="13"/>
        <v>#VALUE!</v>
      </c>
      <c r="W90" s="17" t="e">
        <f t="shared" si="18"/>
        <v>#VALUE!</v>
      </c>
      <c r="X90" s="27" t="e">
        <f t="shared" si="19"/>
        <v>#DIV/0!</v>
      </c>
    </row>
    <row r="91" spans="1:25" x14ac:dyDescent="0.25">
      <c r="A91" s="18">
        <v>752</v>
      </c>
      <c r="B91" s="1" t="s">
        <v>924</v>
      </c>
      <c r="C91" s="1" t="s">
        <v>925</v>
      </c>
      <c r="D91" s="1" t="str">
        <f t="shared" si="14"/>
        <v>BR</v>
      </c>
      <c r="E91" s="1" t="s">
        <v>350</v>
      </c>
      <c r="H91" s="1" t="str">
        <f t="shared" si="15"/>
        <v/>
      </c>
      <c r="I91" s="1">
        <v>1</v>
      </c>
      <c r="L91" s="6" t="s">
        <v>332</v>
      </c>
      <c r="M91" s="6" t="s">
        <v>332</v>
      </c>
      <c r="N91" s="1" t="str">
        <f t="shared" si="20"/>
        <v/>
      </c>
      <c r="P91" s="1" t="s">
        <v>1138</v>
      </c>
      <c r="Q91" s="1" t="s">
        <v>1138</v>
      </c>
      <c r="T91" s="1">
        <f t="shared" si="16"/>
        <v>0</v>
      </c>
      <c r="U91" s="13" t="e">
        <f t="shared" si="17"/>
        <v>#VALUE!</v>
      </c>
      <c r="V91" s="13" t="e">
        <f t="shared" si="13"/>
        <v>#VALUE!</v>
      </c>
      <c r="W91" s="17" t="e">
        <f t="shared" si="18"/>
        <v>#VALUE!</v>
      </c>
      <c r="X91" s="27" t="e">
        <f t="shared" si="19"/>
        <v>#DIV/0!</v>
      </c>
    </row>
    <row r="92" spans="1:25" x14ac:dyDescent="0.25">
      <c r="A92" s="19">
        <v>753</v>
      </c>
      <c r="B92" s="1" t="s">
        <v>880</v>
      </c>
      <c r="C92" s="1" t="s">
        <v>894</v>
      </c>
      <c r="D92" s="1" t="str">
        <f t="shared" si="14"/>
        <v>BR</v>
      </c>
      <c r="E92" s="1" t="s">
        <v>350</v>
      </c>
      <c r="H92" s="1" t="str">
        <f t="shared" si="15"/>
        <v/>
      </c>
      <c r="I92" s="1">
        <v>1</v>
      </c>
      <c r="L92" s="6" t="s">
        <v>332</v>
      </c>
      <c r="M92" s="6" t="s">
        <v>332</v>
      </c>
      <c r="N92" s="1" t="str">
        <f t="shared" si="20"/>
        <v/>
      </c>
      <c r="P92" s="1" t="s">
        <v>1138</v>
      </c>
      <c r="Q92" s="1" t="s">
        <v>1138</v>
      </c>
      <c r="T92" s="1">
        <f t="shared" si="16"/>
        <v>0</v>
      </c>
      <c r="U92" s="13" t="e">
        <f t="shared" si="17"/>
        <v>#VALUE!</v>
      </c>
      <c r="V92" s="13" t="e">
        <f t="shared" ref="V92:V111" si="21">IF(L92="Wagon",5*SQRT(H92),IF(L92="","",SQRT(Q92*J92*SQRT(S92))/(26)))</f>
        <v>#VALUE!</v>
      </c>
      <c r="W92" s="17" t="e">
        <f t="shared" si="18"/>
        <v>#VALUE!</v>
      </c>
      <c r="X92" s="27" t="e">
        <f t="shared" si="19"/>
        <v>#DIV/0!</v>
      </c>
    </row>
    <row r="93" spans="1:25" x14ac:dyDescent="0.25">
      <c r="A93" s="19">
        <v>754</v>
      </c>
      <c r="B93" s="1" t="s">
        <v>877</v>
      </c>
      <c r="C93" s="1" t="s">
        <v>891</v>
      </c>
      <c r="D93" s="1" t="str">
        <f t="shared" si="14"/>
        <v>BR</v>
      </c>
      <c r="E93" s="1" t="s">
        <v>350</v>
      </c>
      <c r="H93" s="1" t="str">
        <f t="shared" si="15"/>
        <v/>
      </c>
      <c r="I93" s="1">
        <v>1</v>
      </c>
      <c r="L93" s="6" t="s">
        <v>332</v>
      </c>
      <c r="M93" s="6" t="s">
        <v>332</v>
      </c>
      <c r="N93" s="1" t="str">
        <f t="shared" si="20"/>
        <v/>
      </c>
      <c r="P93" s="1" t="s">
        <v>1138</v>
      </c>
      <c r="Q93" s="1" t="s">
        <v>1138</v>
      </c>
      <c r="T93" s="1">
        <f t="shared" si="16"/>
        <v>0</v>
      </c>
      <c r="U93" s="13" t="e">
        <f t="shared" si="17"/>
        <v>#VALUE!</v>
      </c>
      <c r="V93" s="13" t="e">
        <f t="shared" si="21"/>
        <v>#VALUE!</v>
      </c>
      <c r="W93" s="17" t="e">
        <f t="shared" si="18"/>
        <v>#VALUE!</v>
      </c>
      <c r="X93" s="27" t="e">
        <f t="shared" si="19"/>
        <v>#DIV/0!</v>
      </c>
    </row>
    <row r="94" spans="1:25" x14ac:dyDescent="0.25">
      <c r="A94" s="18">
        <v>755</v>
      </c>
      <c r="B94" s="1" t="s">
        <v>878</v>
      </c>
      <c r="C94" s="1" t="s">
        <v>892</v>
      </c>
      <c r="D94" s="1" t="str">
        <f t="shared" si="14"/>
        <v>BR</v>
      </c>
      <c r="E94" s="1" t="s">
        <v>350</v>
      </c>
      <c r="H94" s="1" t="str">
        <f t="shared" si="15"/>
        <v/>
      </c>
      <c r="I94" s="1">
        <v>1</v>
      </c>
      <c r="L94" s="6" t="s">
        <v>332</v>
      </c>
      <c r="M94" s="6" t="s">
        <v>332</v>
      </c>
      <c r="N94" s="1" t="str">
        <f t="shared" si="20"/>
        <v/>
      </c>
      <c r="P94" s="1" t="s">
        <v>1138</v>
      </c>
      <c r="Q94" s="1" t="s">
        <v>1138</v>
      </c>
      <c r="T94" s="1">
        <f t="shared" si="16"/>
        <v>0</v>
      </c>
      <c r="U94" s="13" t="e">
        <f t="shared" si="17"/>
        <v>#VALUE!</v>
      </c>
      <c r="V94" s="13" t="e">
        <f t="shared" si="21"/>
        <v>#VALUE!</v>
      </c>
      <c r="W94" s="17" t="e">
        <f t="shared" si="18"/>
        <v>#VALUE!</v>
      </c>
      <c r="X94" s="27" t="e">
        <f t="shared" si="19"/>
        <v>#DIV/0!</v>
      </c>
    </row>
    <row r="95" spans="1:25" x14ac:dyDescent="0.25">
      <c r="A95" s="19">
        <v>756</v>
      </c>
      <c r="B95" s="1" t="s">
        <v>550</v>
      </c>
      <c r="C95" s="1" t="s">
        <v>927</v>
      </c>
      <c r="D95" s="1" t="str">
        <f t="shared" si="14"/>
        <v>BR</v>
      </c>
      <c r="E95" s="1" t="s">
        <v>350</v>
      </c>
      <c r="F95" s="1">
        <v>1976</v>
      </c>
      <c r="H95" s="1">
        <f t="shared" si="15"/>
        <v>12.165525060596439</v>
      </c>
      <c r="I95" s="1">
        <v>1</v>
      </c>
      <c r="J95" s="1">
        <v>35</v>
      </c>
      <c r="L95" s="6" t="s">
        <v>332</v>
      </c>
      <c r="M95" s="6" t="s">
        <v>332</v>
      </c>
      <c r="N95" s="1" t="str">
        <f t="shared" si="20"/>
        <v/>
      </c>
      <c r="O95" s="1" t="s">
        <v>845</v>
      </c>
      <c r="P95" s="1" t="s">
        <v>1138</v>
      </c>
      <c r="Q95" s="1" t="s">
        <v>1138</v>
      </c>
      <c r="S95" s="1">
        <v>1</v>
      </c>
      <c r="T95" s="1">
        <f t="shared" si="16"/>
        <v>4.3869133765083088</v>
      </c>
      <c r="U95" s="13">
        <f t="shared" si="17"/>
        <v>52.568568051268912</v>
      </c>
      <c r="V95" s="13">
        <f t="shared" si="21"/>
        <v>17.439556373798933</v>
      </c>
      <c r="W95" s="17" t="e">
        <f t="shared" si="18"/>
        <v>#VALUE!</v>
      </c>
      <c r="X95" s="27">
        <f t="shared" si="19"/>
        <v>0</v>
      </c>
    </row>
    <row r="96" spans="1:25" x14ac:dyDescent="0.25">
      <c r="A96" s="19">
        <v>757</v>
      </c>
      <c r="B96" s="1" t="s">
        <v>899</v>
      </c>
      <c r="C96" s="1" t="s">
        <v>913</v>
      </c>
      <c r="D96" s="1" t="str">
        <f t="shared" si="14"/>
        <v>BR</v>
      </c>
      <c r="E96" s="1" t="s">
        <v>350</v>
      </c>
      <c r="H96" s="1" t="str">
        <f t="shared" si="15"/>
        <v/>
      </c>
      <c r="I96" s="1">
        <v>1</v>
      </c>
      <c r="L96" s="6" t="s">
        <v>332</v>
      </c>
      <c r="M96" s="6" t="s">
        <v>332</v>
      </c>
      <c r="N96" s="1" t="str">
        <f t="shared" si="20"/>
        <v/>
      </c>
      <c r="P96" s="1" t="s">
        <v>1138</v>
      </c>
      <c r="Q96" s="1" t="s">
        <v>1138</v>
      </c>
      <c r="T96" s="1">
        <f t="shared" si="16"/>
        <v>0</v>
      </c>
      <c r="U96" s="13" t="e">
        <f t="shared" si="17"/>
        <v>#VALUE!</v>
      </c>
      <c r="V96" s="13" t="e">
        <f t="shared" si="21"/>
        <v>#VALUE!</v>
      </c>
      <c r="W96" s="17" t="e">
        <f t="shared" si="18"/>
        <v>#VALUE!</v>
      </c>
      <c r="X96" s="27" t="e">
        <f t="shared" si="19"/>
        <v>#DIV/0!</v>
      </c>
    </row>
    <row r="97" spans="1:25" x14ac:dyDescent="0.25">
      <c r="A97" s="18">
        <v>758</v>
      </c>
      <c r="B97" s="1" t="s">
        <v>901</v>
      </c>
      <c r="C97" s="1" t="s">
        <v>915</v>
      </c>
      <c r="D97" s="1" t="str">
        <f t="shared" si="14"/>
        <v>BR</v>
      </c>
      <c r="E97" s="1" t="s">
        <v>350</v>
      </c>
      <c r="H97" s="1" t="str">
        <f t="shared" ref="H97:H111" si="22">IF(F97="","",SQRT(F97-1828))</f>
        <v/>
      </c>
      <c r="I97" s="1">
        <v>1</v>
      </c>
      <c r="L97" s="6" t="s">
        <v>332</v>
      </c>
      <c r="M97" s="6" t="s">
        <v>332</v>
      </c>
      <c r="N97" s="1" t="str">
        <f t="shared" si="20"/>
        <v/>
      </c>
      <c r="P97" s="1" t="s">
        <v>1138</v>
      </c>
      <c r="Q97" s="1" t="s">
        <v>1138</v>
      </c>
      <c r="T97" s="1">
        <f t="shared" ref="T97:T111" si="23">IF(L97="Wagon",(SQRT(SQRT(S97/27)))*10,IF(S97="","",SQRT(SQRT(S97/27))))</f>
        <v>0</v>
      </c>
      <c r="U97" s="13" t="e">
        <f t="shared" ref="U97:U111" si="24">IF(I97="","",(H97*SQRT(I97)*T97-(I97*2)+2)*0.985)</f>
        <v>#VALUE!</v>
      </c>
      <c r="V97" s="13" t="e">
        <f t="shared" si="21"/>
        <v>#VALUE!</v>
      </c>
      <c r="W97" s="17" t="e">
        <f t="shared" si="18"/>
        <v>#VALUE!</v>
      </c>
      <c r="X97" s="27" t="e">
        <f t="shared" ref="X97:X128" si="25">R97/10/J97</f>
        <v>#DIV/0!</v>
      </c>
    </row>
    <row r="98" spans="1:25" x14ac:dyDescent="0.25">
      <c r="A98" s="19">
        <v>759</v>
      </c>
      <c r="B98" s="1" t="s">
        <v>896</v>
      </c>
      <c r="C98" s="1" t="s">
        <v>911</v>
      </c>
      <c r="D98" s="1" t="str">
        <f t="shared" si="14"/>
        <v>BR</v>
      </c>
      <c r="E98" s="1" t="s">
        <v>350</v>
      </c>
      <c r="H98" s="1" t="str">
        <f t="shared" si="22"/>
        <v/>
      </c>
      <c r="I98" s="1">
        <v>1</v>
      </c>
      <c r="L98" s="6" t="s">
        <v>332</v>
      </c>
      <c r="M98" s="6" t="s">
        <v>332</v>
      </c>
      <c r="N98" s="1" t="str">
        <f t="shared" si="20"/>
        <v/>
      </c>
      <c r="P98" s="1" t="s">
        <v>1138</v>
      </c>
      <c r="Q98" s="1" t="s">
        <v>1138</v>
      </c>
      <c r="T98" s="1">
        <f t="shared" si="23"/>
        <v>0</v>
      </c>
      <c r="U98" s="13" t="e">
        <f t="shared" si="24"/>
        <v>#VALUE!</v>
      </c>
      <c r="V98" s="13" t="e">
        <f t="shared" si="21"/>
        <v>#VALUE!</v>
      </c>
      <c r="W98" s="17" t="e">
        <f t="shared" si="18"/>
        <v>#VALUE!</v>
      </c>
      <c r="X98" s="27" t="e">
        <f t="shared" si="25"/>
        <v>#DIV/0!</v>
      </c>
    </row>
    <row r="99" spans="1:25" x14ac:dyDescent="0.25">
      <c r="A99" s="19">
        <v>760</v>
      </c>
      <c r="B99" s="1" t="s">
        <v>897</v>
      </c>
      <c r="C99" s="1" t="s">
        <v>912</v>
      </c>
      <c r="D99" s="1" t="str">
        <f t="shared" si="14"/>
        <v>BR</v>
      </c>
      <c r="E99" s="1" t="s">
        <v>350</v>
      </c>
      <c r="H99" s="1" t="str">
        <f t="shared" si="22"/>
        <v/>
      </c>
      <c r="I99" s="1">
        <v>1</v>
      </c>
      <c r="L99" s="6" t="s">
        <v>332</v>
      </c>
      <c r="M99" s="6" t="s">
        <v>332</v>
      </c>
      <c r="N99" s="1" t="str">
        <f t="shared" si="20"/>
        <v/>
      </c>
      <c r="P99" s="1" t="s">
        <v>1138</v>
      </c>
      <c r="Q99" s="1" t="s">
        <v>1138</v>
      </c>
      <c r="T99" s="1">
        <f t="shared" si="23"/>
        <v>0</v>
      </c>
      <c r="U99" s="13" t="e">
        <f t="shared" si="24"/>
        <v>#VALUE!</v>
      </c>
      <c r="V99" s="13" t="e">
        <f t="shared" si="21"/>
        <v>#VALUE!</v>
      </c>
      <c r="W99" s="17" t="e">
        <f t="shared" si="18"/>
        <v>#VALUE!</v>
      </c>
      <c r="X99" s="27" t="e">
        <f t="shared" si="25"/>
        <v>#DIV/0!</v>
      </c>
    </row>
    <row r="100" spans="1:25" x14ac:dyDescent="0.25">
      <c r="A100" s="18">
        <v>761</v>
      </c>
      <c r="B100" s="1" t="s">
        <v>898</v>
      </c>
      <c r="C100" s="1" t="s">
        <v>926</v>
      </c>
      <c r="D100" s="1" t="str">
        <f t="shared" si="14"/>
        <v>BR</v>
      </c>
      <c r="E100" s="1" t="s">
        <v>350</v>
      </c>
      <c r="H100" s="1" t="str">
        <f t="shared" si="22"/>
        <v/>
      </c>
      <c r="I100" s="1">
        <v>1</v>
      </c>
      <c r="L100" s="6" t="s">
        <v>332</v>
      </c>
      <c r="M100" s="6" t="s">
        <v>332</v>
      </c>
      <c r="N100" s="1" t="str">
        <f t="shared" si="20"/>
        <v/>
      </c>
      <c r="P100" s="1" t="s">
        <v>1138</v>
      </c>
      <c r="Q100" s="1" t="s">
        <v>1138</v>
      </c>
      <c r="T100" s="1">
        <f t="shared" si="23"/>
        <v>0</v>
      </c>
      <c r="U100" s="13" t="e">
        <f t="shared" si="24"/>
        <v>#VALUE!</v>
      </c>
      <c r="V100" s="13" t="e">
        <f t="shared" si="21"/>
        <v>#VALUE!</v>
      </c>
      <c r="W100" s="17" t="e">
        <f t="shared" si="18"/>
        <v>#VALUE!</v>
      </c>
      <c r="X100" s="27" t="e">
        <f t="shared" si="25"/>
        <v>#DIV/0!</v>
      </c>
    </row>
    <row r="101" spans="1:25" x14ac:dyDescent="0.25">
      <c r="A101" s="19">
        <v>762</v>
      </c>
      <c r="B101" s="1" t="s">
        <v>900</v>
      </c>
      <c r="C101" s="1" t="s">
        <v>914</v>
      </c>
      <c r="D101" s="1" t="str">
        <f t="shared" si="14"/>
        <v>BR</v>
      </c>
      <c r="E101" s="1" t="s">
        <v>350</v>
      </c>
      <c r="H101" s="1" t="str">
        <f t="shared" si="22"/>
        <v/>
      </c>
      <c r="I101" s="1">
        <v>1</v>
      </c>
      <c r="L101" s="6" t="s">
        <v>332</v>
      </c>
      <c r="M101" s="6" t="s">
        <v>332</v>
      </c>
      <c r="N101" s="1" t="str">
        <f t="shared" si="20"/>
        <v/>
      </c>
      <c r="P101" s="1" t="s">
        <v>1138</v>
      </c>
      <c r="Q101" s="1" t="s">
        <v>1138</v>
      </c>
      <c r="T101" s="1">
        <f t="shared" si="23"/>
        <v>0</v>
      </c>
      <c r="U101" s="13" t="e">
        <f t="shared" si="24"/>
        <v>#VALUE!</v>
      </c>
      <c r="V101" s="13" t="e">
        <f t="shared" si="21"/>
        <v>#VALUE!</v>
      </c>
      <c r="W101" s="17" t="e">
        <f t="shared" si="18"/>
        <v>#VALUE!</v>
      </c>
      <c r="X101" s="27" t="e">
        <f t="shared" si="25"/>
        <v>#DIV/0!</v>
      </c>
    </row>
    <row r="102" spans="1:25" x14ac:dyDescent="0.25">
      <c r="A102" s="19">
        <v>763</v>
      </c>
      <c r="B102" s="1" t="s">
        <v>951</v>
      </c>
      <c r="C102" s="1" t="s">
        <v>950</v>
      </c>
      <c r="D102" s="1" t="str">
        <f t="shared" si="14"/>
        <v>BR</v>
      </c>
      <c r="E102" s="1" t="s">
        <v>350</v>
      </c>
      <c r="F102" s="1">
        <v>1975</v>
      </c>
      <c r="H102" s="1">
        <f t="shared" si="22"/>
        <v>12.124355652982141</v>
      </c>
      <c r="I102" s="1">
        <v>1</v>
      </c>
      <c r="N102" s="1" t="str">
        <f t="shared" si="20"/>
        <v/>
      </c>
      <c r="P102" s="1" t="s">
        <v>1138</v>
      </c>
      <c r="Q102" s="1" t="s">
        <v>1138</v>
      </c>
      <c r="T102" s="1" t="str">
        <f t="shared" si="23"/>
        <v/>
      </c>
      <c r="U102" s="13" t="e">
        <f t="shared" si="24"/>
        <v>#VALUE!</v>
      </c>
      <c r="V102" s="13" t="str">
        <f t="shared" si="21"/>
        <v/>
      </c>
      <c r="W102" s="17" t="e">
        <f t="shared" si="18"/>
        <v>#VALUE!</v>
      </c>
      <c r="X102" s="27" t="e">
        <f t="shared" si="25"/>
        <v>#DIV/0!</v>
      </c>
    </row>
    <row r="103" spans="1:25" x14ac:dyDescent="0.25">
      <c r="A103" s="18">
        <v>764</v>
      </c>
      <c r="B103" s="1" t="s">
        <v>905</v>
      </c>
      <c r="C103" s="1" t="s">
        <v>919</v>
      </c>
      <c r="D103" s="1" t="str">
        <f t="shared" si="14"/>
        <v>BR</v>
      </c>
      <c r="E103" s="1" t="s">
        <v>350</v>
      </c>
      <c r="H103" s="1" t="str">
        <f t="shared" si="22"/>
        <v/>
      </c>
      <c r="I103" s="1">
        <v>1</v>
      </c>
      <c r="L103" s="6" t="s">
        <v>332</v>
      </c>
      <c r="M103" s="6" t="s">
        <v>332</v>
      </c>
      <c r="N103" s="1" t="str">
        <f t="shared" si="20"/>
        <v/>
      </c>
      <c r="P103" s="1" t="s">
        <v>1138</v>
      </c>
      <c r="Q103" s="1" t="s">
        <v>1138</v>
      </c>
      <c r="T103" s="1">
        <f t="shared" si="23"/>
        <v>0</v>
      </c>
      <c r="U103" s="13" t="e">
        <f t="shared" si="24"/>
        <v>#VALUE!</v>
      </c>
      <c r="V103" s="13" t="e">
        <f t="shared" si="21"/>
        <v>#VALUE!</v>
      </c>
      <c r="W103" s="17" t="e">
        <f t="shared" si="18"/>
        <v>#VALUE!</v>
      </c>
      <c r="X103" s="27" t="e">
        <f t="shared" si="25"/>
        <v>#DIV/0!</v>
      </c>
    </row>
    <row r="104" spans="1:25" x14ac:dyDescent="0.25">
      <c r="A104" s="19">
        <v>765</v>
      </c>
      <c r="B104" s="1" t="s">
        <v>902</v>
      </c>
      <c r="C104" s="1" t="s">
        <v>916</v>
      </c>
      <c r="D104" s="1" t="str">
        <f t="shared" si="14"/>
        <v>BR</v>
      </c>
      <c r="E104" s="1" t="s">
        <v>350</v>
      </c>
      <c r="H104" s="1" t="str">
        <f t="shared" si="22"/>
        <v/>
      </c>
      <c r="I104" s="1">
        <v>1</v>
      </c>
      <c r="L104" s="6" t="s">
        <v>332</v>
      </c>
      <c r="M104" s="6" t="s">
        <v>332</v>
      </c>
      <c r="N104" s="1" t="str">
        <f t="shared" si="20"/>
        <v/>
      </c>
      <c r="P104" s="1" t="s">
        <v>1138</v>
      </c>
      <c r="Q104" s="1" t="s">
        <v>1138</v>
      </c>
      <c r="T104" s="1">
        <f t="shared" si="23"/>
        <v>0</v>
      </c>
      <c r="U104" s="13" t="e">
        <f t="shared" si="24"/>
        <v>#VALUE!</v>
      </c>
      <c r="V104" s="13" t="e">
        <f t="shared" si="21"/>
        <v>#VALUE!</v>
      </c>
      <c r="W104" s="17" t="e">
        <f t="shared" si="18"/>
        <v>#VALUE!</v>
      </c>
      <c r="X104" s="27" t="e">
        <f t="shared" si="25"/>
        <v>#DIV/0!</v>
      </c>
    </row>
    <row r="105" spans="1:25" x14ac:dyDescent="0.25">
      <c r="A105" s="19">
        <v>766</v>
      </c>
      <c r="B105" s="1" t="s">
        <v>907</v>
      </c>
      <c r="C105" s="1" t="s">
        <v>920</v>
      </c>
      <c r="D105" s="1" t="str">
        <f t="shared" si="14"/>
        <v>BR</v>
      </c>
      <c r="E105" s="1" t="s">
        <v>350</v>
      </c>
      <c r="H105" s="1" t="str">
        <f t="shared" si="22"/>
        <v/>
      </c>
      <c r="I105" s="1">
        <v>1</v>
      </c>
      <c r="L105" s="6" t="s">
        <v>332</v>
      </c>
      <c r="M105" s="6" t="s">
        <v>332</v>
      </c>
      <c r="N105" s="1" t="str">
        <f t="shared" si="20"/>
        <v/>
      </c>
      <c r="P105" s="1" t="s">
        <v>1138</v>
      </c>
      <c r="Q105" s="1" t="s">
        <v>1138</v>
      </c>
      <c r="T105" s="1">
        <f t="shared" si="23"/>
        <v>0</v>
      </c>
      <c r="U105" s="13" t="e">
        <f t="shared" si="24"/>
        <v>#VALUE!</v>
      </c>
      <c r="V105" s="13" t="e">
        <f t="shared" si="21"/>
        <v>#VALUE!</v>
      </c>
      <c r="W105" s="17" t="e">
        <f t="shared" si="18"/>
        <v>#VALUE!</v>
      </c>
      <c r="X105" s="27" t="e">
        <f t="shared" si="25"/>
        <v>#DIV/0!</v>
      </c>
    </row>
    <row r="106" spans="1:25" x14ac:dyDescent="0.25">
      <c r="A106" s="18">
        <v>767</v>
      </c>
      <c r="B106" s="1" t="s">
        <v>904</v>
      </c>
      <c r="C106" s="1" t="s">
        <v>918</v>
      </c>
      <c r="D106" s="1" t="str">
        <f t="shared" si="14"/>
        <v>BR</v>
      </c>
      <c r="E106" s="1" t="s">
        <v>350</v>
      </c>
      <c r="H106" s="1" t="str">
        <f t="shared" si="22"/>
        <v/>
      </c>
      <c r="I106" s="1">
        <v>1</v>
      </c>
      <c r="L106" s="6" t="s">
        <v>332</v>
      </c>
      <c r="M106" s="6" t="s">
        <v>332</v>
      </c>
      <c r="N106" s="1" t="str">
        <f t="shared" si="20"/>
        <v/>
      </c>
      <c r="P106" s="1" t="s">
        <v>1138</v>
      </c>
      <c r="Q106" s="1" t="s">
        <v>1138</v>
      </c>
      <c r="T106" s="1">
        <f t="shared" si="23"/>
        <v>0</v>
      </c>
      <c r="U106" s="13" t="e">
        <f t="shared" si="24"/>
        <v>#VALUE!</v>
      </c>
      <c r="V106" s="13" t="e">
        <f t="shared" si="21"/>
        <v>#VALUE!</v>
      </c>
      <c r="W106" s="17" t="e">
        <f t="shared" si="18"/>
        <v>#VALUE!</v>
      </c>
      <c r="X106" s="27" t="e">
        <f t="shared" si="25"/>
        <v>#DIV/0!</v>
      </c>
    </row>
    <row r="107" spans="1:25" x14ac:dyDescent="0.25">
      <c r="A107" s="19">
        <v>768</v>
      </c>
      <c r="B107" s="1" t="s">
        <v>903</v>
      </c>
      <c r="C107" s="1" t="s">
        <v>917</v>
      </c>
      <c r="D107" s="1" t="str">
        <f t="shared" si="14"/>
        <v>BR</v>
      </c>
      <c r="E107" s="1" t="s">
        <v>350</v>
      </c>
      <c r="H107" s="1" t="str">
        <f t="shared" si="22"/>
        <v/>
      </c>
      <c r="I107" s="1">
        <v>1</v>
      </c>
      <c r="L107" s="6" t="s">
        <v>332</v>
      </c>
      <c r="M107" s="6" t="s">
        <v>332</v>
      </c>
      <c r="N107" s="1" t="str">
        <f t="shared" si="20"/>
        <v/>
      </c>
      <c r="P107" s="1" t="s">
        <v>1138</v>
      </c>
      <c r="Q107" s="1" t="s">
        <v>1138</v>
      </c>
      <c r="T107" s="1">
        <f t="shared" si="23"/>
        <v>0</v>
      </c>
      <c r="U107" s="13" t="e">
        <f t="shared" si="24"/>
        <v>#VALUE!</v>
      </c>
      <c r="V107" s="13" t="e">
        <f t="shared" si="21"/>
        <v>#VALUE!</v>
      </c>
      <c r="W107" s="17" t="e">
        <f t="shared" si="18"/>
        <v>#VALUE!</v>
      </c>
      <c r="X107" s="27" t="e">
        <f t="shared" si="25"/>
        <v>#DIV/0!</v>
      </c>
    </row>
    <row r="108" spans="1:25" s="41" customFormat="1" x14ac:dyDescent="0.25">
      <c r="A108" s="37">
        <v>769</v>
      </c>
      <c r="B108" s="38" t="s">
        <v>906</v>
      </c>
      <c r="C108" s="38" t="s">
        <v>921</v>
      </c>
      <c r="D108" s="38" t="str">
        <f t="shared" si="14"/>
        <v>BR</v>
      </c>
      <c r="E108" s="38" t="s">
        <v>350</v>
      </c>
      <c r="F108" s="38"/>
      <c r="G108" s="38"/>
      <c r="H108" s="38" t="str">
        <f t="shared" si="22"/>
        <v/>
      </c>
      <c r="I108" s="38">
        <v>1</v>
      </c>
      <c r="J108" s="38"/>
      <c r="K108" s="38"/>
      <c r="L108" s="38" t="s">
        <v>332</v>
      </c>
      <c r="M108" s="38" t="s">
        <v>332</v>
      </c>
      <c r="N108" s="38" t="str">
        <f t="shared" si="20"/>
        <v/>
      </c>
      <c r="O108" s="38"/>
      <c r="P108" s="38" t="s">
        <v>1138</v>
      </c>
      <c r="Q108" s="38" t="s">
        <v>1138</v>
      </c>
      <c r="R108" s="38"/>
      <c r="S108" s="38"/>
      <c r="T108" s="38">
        <f t="shared" si="23"/>
        <v>0</v>
      </c>
      <c r="U108" s="44" t="e">
        <f t="shared" si="24"/>
        <v>#VALUE!</v>
      </c>
      <c r="V108" s="44" t="e">
        <f t="shared" si="21"/>
        <v>#VALUE!</v>
      </c>
      <c r="W108" s="39" t="e">
        <f t="shared" si="18"/>
        <v>#VALUE!</v>
      </c>
      <c r="X108" s="40" t="e">
        <f t="shared" si="25"/>
        <v>#DIV/0!</v>
      </c>
      <c r="Y108" s="12"/>
    </row>
    <row r="109" spans="1:25" x14ac:dyDescent="0.25">
      <c r="A109" s="18">
        <v>770</v>
      </c>
      <c r="B109" s="1" t="s">
        <v>909</v>
      </c>
      <c r="C109" s="1" t="s">
        <v>922</v>
      </c>
      <c r="D109" s="1" t="str">
        <f t="shared" si="14"/>
        <v>BR</v>
      </c>
      <c r="E109" s="1" t="s">
        <v>350</v>
      </c>
      <c r="H109" s="1" t="str">
        <f t="shared" si="22"/>
        <v/>
      </c>
      <c r="I109" s="1">
        <v>1</v>
      </c>
      <c r="L109" s="6" t="s">
        <v>332</v>
      </c>
      <c r="M109" s="6" t="s">
        <v>332</v>
      </c>
      <c r="N109" s="1" t="str">
        <f t="shared" ref="N109:N140" si="26">IF(L109="Steam",1,IF(L109="Electric",2,IF(L109="Diesel",4,IF(L109="Diesel-Electric",3,""))))</f>
        <v/>
      </c>
      <c r="P109" s="1" t="s">
        <v>1138</v>
      </c>
      <c r="Q109" s="1" t="s">
        <v>1138</v>
      </c>
      <c r="T109" s="1">
        <f t="shared" si="23"/>
        <v>0</v>
      </c>
      <c r="U109" s="13" t="e">
        <f t="shared" si="24"/>
        <v>#VALUE!</v>
      </c>
      <c r="V109" s="13" t="e">
        <f t="shared" si="21"/>
        <v>#VALUE!</v>
      </c>
      <c r="W109" s="17" t="e">
        <f t="shared" si="18"/>
        <v>#VALUE!</v>
      </c>
      <c r="X109" s="27" t="e">
        <f t="shared" si="25"/>
        <v>#DIV/0!</v>
      </c>
    </row>
    <row r="110" spans="1:25" x14ac:dyDescent="0.25">
      <c r="A110" s="19">
        <v>771</v>
      </c>
      <c r="B110" s="1" t="s">
        <v>910</v>
      </c>
      <c r="C110" s="1" t="s">
        <v>923</v>
      </c>
      <c r="D110" s="1" t="str">
        <f t="shared" si="14"/>
        <v>BR</v>
      </c>
      <c r="E110" s="1" t="s">
        <v>350</v>
      </c>
      <c r="H110" s="1" t="str">
        <f t="shared" si="22"/>
        <v/>
      </c>
      <c r="I110" s="1">
        <v>1</v>
      </c>
      <c r="L110" s="6" t="s">
        <v>332</v>
      </c>
      <c r="M110" s="6" t="s">
        <v>332</v>
      </c>
      <c r="N110" s="1" t="str">
        <f t="shared" si="26"/>
        <v/>
      </c>
      <c r="P110" s="1" t="s">
        <v>1138</v>
      </c>
      <c r="Q110" s="1" t="s">
        <v>1138</v>
      </c>
      <c r="T110" s="1">
        <f t="shared" si="23"/>
        <v>0</v>
      </c>
      <c r="U110" s="13" t="e">
        <f t="shared" si="24"/>
        <v>#VALUE!</v>
      </c>
      <c r="V110" s="13" t="e">
        <f t="shared" si="21"/>
        <v>#VALUE!</v>
      </c>
      <c r="W110" s="17" t="e">
        <f t="shared" si="18"/>
        <v>#VALUE!</v>
      </c>
      <c r="X110" s="27" t="e">
        <f t="shared" si="25"/>
        <v>#DIV/0!</v>
      </c>
    </row>
    <row r="111" spans="1:25" x14ac:dyDescent="0.25">
      <c r="A111" s="19">
        <v>772</v>
      </c>
      <c r="B111" s="1" t="s">
        <v>908</v>
      </c>
      <c r="C111" s="1" t="s">
        <v>919</v>
      </c>
      <c r="D111" s="1" t="str">
        <f t="shared" si="14"/>
        <v>BR</v>
      </c>
      <c r="E111" s="1" t="s">
        <v>350</v>
      </c>
      <c r="H111" s="1" t="str">
        <f t="shared" si="22"/>
        <v/>
      </c>
      <c r="I111" s="1">
        <v>1</v>
      </c>
      <c r="L111" s="6" t="s">
        <v>332</v>
      </c>
      <c r="M111" s="6" t="s">
        <v>332</v>
      </c>
      <c r="N111" s="1" t="str">
        <f t="shared" si="26"/>
        <v/>
      </c>
      <c r="P111" s="1" t="s">
        <v>1138</v>
      </c>
      <c r="Q111" s="1" t="s">
        <v>1138</v>
      </c>
      <c r="T111" s="1">
        <f t="shared" si="23"/>
        <v>0</v>
      </c>
      <c r="U111" s="13" t="e">
        <f t="shared" si="24"/>
        <v>#VALUE!</v>
      </c>
      <c r="V111" s="13" t="e">
        <f t="shared" si="21"/>
        <v>#VALUE!</v>
      </c>
      <c r="W111" s="17" t="e">
        <f t="shared" si="18"/>
        <v>#VALUE!</v>
      </c>
      <c r="X111" s="27" t="e">
        <f t="shared" si="25"/>
        <v>#DIV/0!</v>
      </c>
    </row>
    <row r="112" spans="1:25" x14ac:dyDescent="0.25">
      <c r="A112" s="18">
        <v>773</v>
      </c>
      <c r="B112" s="1" t="s">
        <v>548</v>
      </c>
      <c r="C112" s="1" t="s">
        <v>948</v>
      </c>
      <c r="D112" s="1" t="str">
        <f t="shared" si="14"/>
        <v>BR</v>
      </c>
      <c r="E112" s="1" t="s">
        <v>350</v>
      </c>
      <c r="I112" s="1">
        <v>1</v>
      </c>
      <c r="L112" s="1" t="s">
        <v>332</v>
      </c>
      <c r="M112" s="1" t="s">
        <v>332</v>
      </c>
      <c r="N112" s="1" t="str">
        <f t="shared" si="26"/>
        <v/>
      </c>
      <c r="O112" s="1" t="s">
        <v>845</v>
      </c>
      <c r="P112" s="1" t="s">
        <v>1138</v>
      </c>
      <c r="Q112" s="1" t="s">
        <v>1138</v>
      </c>
      <c r="S112" s="1">
        <v>1</v>
      </c>
      <c r="U112" s="13"/>
      <c r="V112" s="13"/>
      <c r="W112" s="17" t="e">
        <f t="shared" si="18"/>
        <v>#VALUE!</v>
      </c>
      <c r="X112" s="27" t="e">
        <f t="shared" si="25"/>
        <v>#DIV/0!</v>
      </c>
    </row>
    <row r="113" spans="1:25" x14ac:dyDescent="0.25">
      <c r="A113" s="19">
        <v>774</v>
      </c>
      <c r="B113" s="1" t="s">
        <v>1330</v>
      </c>
      <c r="C113" s="1" t="s">
        <v>1336</v>
      </c>
      <c r="D113" s="1" t="str">
        <f t="shared" si="14"/>
        <v>BR</v>
      </c>
      <c r="E113" s="1" t="s">
        <v>1244</v>
      </c>
      <c r="H113" s="1" t="str">
        <f t="shared" ref="H113:H176" si="27">IF(F113="","",SQRT(F113-1828))</f>
        <v/>
      </c>
      <c r="N113" s="1" t="str">
        <f t="shared" si="26"/>
        <v/>
      </c>
      <c r="P113" s="1" t="s">
        <v>1138</v>
      </c>
      <c r="Q113" s="1" t="s">
        <v>1138</v>
      </c>
      <c r="T113" s="1" t="str">
        <f t="shared" ref="T113:T176" si="28">IF(L113="Wagon",(SQRT(SQRT(S113/27)))*10,IF(S113="","",SQRT(SQRT(S113/27))))</f>
        <v/>
      </c>
      <c r="U113" s="13" t="str">
        <f t="shared" ref="U113:U176" si="29">IF(I113="","",(H113*SQRT(I113)*T113-(I113*2)+2)*0.985)</f>
        <v/>
      </c>
      <c r="V113" s="13" t="str">
        <f t="shared" ref="V113:V144" si="30">IF(L113="Wagon",5*SQRT(H113),IF(L113="","",SQRT(Q113*J113*SQRT(S113))/(26)))</f>
        <v/>
      </c>
      <c r="W113" s="17" t="e">
        <f t="shared" si="18"/>
        <v>#VALUE!</v>
      </c>
      <c r="X113" s="27" t="e">
        <f t="shared" si="25"/>
        <v>#DIV/0!</v>
      </c>
    </row>
    <row r="114" spans="1:25" x14ac:dyDescent="0.25">
      <c r="A114" s="19">
        <v>775</v>
      </c>
      <c r="B114" s="1" t="s">
        <v>1331</v>
      </c>
      <c r="C114" s="1" t="s">
        <v>1337</v>
      </c>
      <c r="D114" s="1" t="str">
        <f t="shared" si="14"/>
        <v>BR</v>
      </c>
      <c r="E114" s="1" t="s">
        <v>1244</v>
      </c>
      <c r="H114" s="1" t="str">
        <f t="shared" si="27"/>
        <v/>
      </c>
      <c r="N114" s="1" t="str">
        <f t="shared" si="26"/>
        <v/>
      </c>
      <c r="P114" s="1" t="s">
        <v>1138</v>
      </c>
      <c r="Q114" s="1" t="s">
        <v>1138</v>
      </c>
      <c r="T114" s="1" t="str">
        <f t="shared" si="28"/>
        <v/>
      </c>
      <c r="U114" s="13" t="str">
        <f t="shared" si="29"/>
        <v/>
      </c>
      <c r="V114" s="13" t="str">
        <f t="shared" si="30"/>
        <v/>
      </c>
      <c r="W114" s="17" t="e">
        <f t="shared" si="18"/>
        <v>#VALUE!</v>
      </c>
      <c r="X114" s="27" t="e">
        <f t="shared" si="25"/>
        <v>#DIV/0!</v>
      </c>
    </row>
    <row r="115" spans="1:25" x14ac:dyDescent="0.25">
      <c r="A115" s="19">
        <v>776</v>
      </c>
      <c r="B115" s="1" t="s">
        <v>1332</v>
      </c>
      <c r="C115" s="1" t="s">
        <v>1338</v>
      </c>
      <c r="D115" s="1" t="str">
        <f t="shared" si="14"/>
        <v>BR</v>
      </c>
      <c r="E115" s="1" t="s">
        <v>1244</v>
      </c>
      <c r="H115" s="1" t="str">
        <f t="shared" si="27"/>
        <v/>
      </c>
      <c r="N115" s="1" t="str">
        <f t="shared" si="26"/>
        <v/>
      </c>
      <c r="P115" s="1" t="s">
        <v>1138</v>
      </c>
      <c r="Q115" s="1" t="s">
        <v>1138</v>
      </c>
      <c r="T115" s="1" t="str">
        <f t="shared" si="28"/>
        <v/>
      </c>
      <c r="U115" s="13" t="str">
        <f t="shared" si="29"/>
        <v/>
      </c>
      <c r="V115" s="13" t="str">
        <f t="shared" si="30"/>
        <v/>
      </c>
      <c r="W115" s="17" t="e">
        <f t="shared" si="18"/>
        <v>#VALUE!</v>
      </c>
      <c r="X115" s="27" t="e">
        <f t="shared" si="25"/>
        <v>#DIV/0!</v>
      </c>
    </row>
    <row r="116" spans="1:25" s="41" customFormat="1" x14ac:dyDescent="0.25">
      <c r="A116" s="37">
        <v>777</v>
      </c>
      <c r="B116" s="38" t="s">
        <v>1333</v>
      </c>
      <c r="C116" s="38" t="s">
        <v>1339</v>
      </c>
      <c r="D116" s="38" t="str">
        <f t="shared" si="14"/>
        <v>BR</v>
      </c>
      <c r="E116" s="38" t="s">
        <v>1244</v>
      </c>
      <c r="F116" s="38"/>
      <c r="G116" s="38"/>
      <c r="H116" s="38" t="str">
        <f t="shared" si="27"/>
        <v/>
      </c>
      <c r="I116" s="38"/>
      <c r="J116" s="38"/>
      <c r="K116" s="38"/>
      <c r="L116" s="38"/>
      <c r="M116" s="38"/>
      <c r="N116" s="38" t="str">
        <f t="shared" si="26"/>
        <v/>
      </c>
      <c r="O116" s="38"/>
      <c r="P116" s="38" t="s">
        <v>1138</v>
      </c>
      <c r="Q116" s="38" t="s">
        <v>1138</v>
      </c>
      <c r="R116" s="38"/>
      <c r="S116" s="38"/>
      <c r="T116" s="38" t="str">
        <f t="shared" si="28"/>
        <v/>
      </c>
      <c r="U116" s="44" t="str">
        <f t="shared" si="29"/>
        <v/>
      </c>
      <c r="V116" s="44" t="str">
        <f t="shared" si="30"/>
        <v/>
      </c>
      <c r="W116" s="39" t="e">
        <f t="shared" si="18"/>
        <v>#VALUE!</v>
      </c>
      <c r="X116" s="40" t="e">
        <f t="shared" si="25"/>
        <v>#DIV/0!</v>
      </c>
      <c r="Y116" s="12"/>
    </row>
    <row r="117" spans="1:25" x14ac:dyDescent="0.25">
      <c r="A117" s="19">
        <v>778</v>
      </c>
      <c r="B117" s="1" t="s">
        <v>1334</v>
      </c>
      <c r="C117" s="1" t="s">
        <v>1340</v>
      </c>
      <c r="D117" s="1" t="str">
        <f t="shared" si="14"/>
        <v>BR</v>
      </c>
      <c r="E117" s="1" t="s">
        <v>1244</v>
      </c>
      <c r="H117" s="1" t="str">
        <f t="shared" si="27"/>
        <v/>
      </c>
      <c r="N117" s="1" t="str">
        <f t="shared" si="26"/>
        <v/>
      </c>
      <c r="P117" s="1" t="s">
        <v>1138</v>
      </c>
      <c r="Q117" s="1" t="s">
        <v>1138</v>
      </c>
      <c r="T117" s="1" t="str">
        <f t="shared" si="28"/>
        <v/>
      </c>
      <c r="U117" s="13" t="str">
        <f t="shared" si="29"/>
        <v/>
      </c>
      <c r="V117" s="13" t="str">
        <f t="shared" si="30"/>
        <v/>
      </c>
      <c r="W117" s="17" t="e">
        <f t="shared" si="18"/>
        <v>#VALUE!</v>
      </c>
      <c r="X117" s="27" t="e">
        <f t="shared" si="25"/>
        <v>#DIV/0!</v>
      </c>
    </row>
    <row r="118" spans="1:25" x14ac:dyDescent="0.25">
      <c r="A118" s="19">
        <v>779</v>
      </c>
      <c r="B118" s="1" t="s">
        <v>1335</v>
      </c>
      <c r="C118" s="1" t="s">
        <v>1341</v>
      </c>
      <c r="D118" s="1" t="str">
        <f t="shared" si="14"/>
        <v>BR</v>
      </c>
      <c r="E118" s="1" t="s">
        <v>1244</v>
      </c>
      <c r="H118" s="1" t="str">
        <f t="shared" si="27"/>
        <v/>
      </c>
      <c r="N118" s="1" t="str">
        <f t="shared" si="26"/>
        <v/>
      </c>
      <c r="P118" s="1" t="s">
        <v>1138</v>
      </c>
      <c r="Q118" s="1" t="s">
        <v>1138</v>
      </c>
      <c r="T118" s="1" t="str">
        <f t="shared" si="28"/>
        <v/>
      </c>
      <c r="U118" s="13" t="str">
        <f t="shared" si="29"/>
        <v/>
      </c>
      <c r="V118" s="13" t="str">
        <f t="shared" si="30"/>
        <v/>
      </c>
      <c r="W118" s="17" t="e">
        <f t="shared" si="18"/>
        <v>#VALUE!</v>
      </c>
      <c r="X118" s="27" t="e">
        <f t="shared" si="25"/>
        <v>#DIV/0!</v>
      </c>
    </row>
    <row r="119" spans="1:25" x14ac:dyDescent="0.25">
      <c r="A119" s="19">
        <v>780</v>
      </c>
      <c r="B119" s="1" t="s">
        <v>953</v>
      </c>
      <c r="C119" s="1" t="s">
        <v>954</v>
      </c>
      <c r="D119" s="1" t="str">
        <f t="shared" si="14"/>
        <v>GW</v>
      </c>
      <c r="E119" s="1">
        <v>7800</v>
      </c>
      <c r="F119" s="1">
        <v>1938</v>
      </c>
      <c r="G119" s="1">
        <v>1965</v>
      </c>
      <c r="H119" s="1">
        <f t="shared" si="27"/>
        <v>10.488088481701515</v>
      </c>
      <c r="I119" s="1">
        <v>2</v>
      </c>
      <c r="J119" s="1">
        <v>112</v>
      </c>
      <c r="K119" s="1">
        <v>0</v>
      </c>
      <c r="L119" s="1" t="s">
        <v>358</v>
      </c>
      <c r="M119" s="1" t="s">
        <v>358</v>
      </c>
      <c r="N119" s="1">
        <f t="shared" si="26"/>
        <v>1</v>
      </c>
      <c r="O119" s="1" t="s">
        <v>23</v>
      </c>
      <c r="P119" s="1" t="s">
        <v>1138</v>
      </c>
      <c r="Q119" s="1" t="s">
        <v>1138</v>
      </c>
      <c r="R119" s="1">
        <v>122</v>
      </c>
      <c r="T119" s="1" t="str">
        <f t="shared" si="28"/>
        <v/>
      </c>
      <c r="U119" s="13" t="e">
        <f t="shared" si="29"/>
        <v>#VALUE!</v>
      </c>
      <c r="V119" s="13" t="e">
        <f t="shared" si="30"/>
        <v>#VALUE!</v>
      </c>
      <c r="W119" s="17" t="e">
        <f t="shared" si="18"/>
        <v>#VALUE!</v>
      </c>
      <c r="X119" s="27">
        <f t="shared" si="25"/>
        <v>0.10892857142857142</v>
      </c>
    </row>
    <row r="120" spans="1:25" x14ac:dyDescent="0.25">
      <c r="A120" s="19">
        <v>781</v>
      </c>
      <c r="B120" s="1" t="s">
        <v>1342</v>
      </c>
      <c r="C120" s="1" t="s">
        <v>1343</v>
      </c>
      <c r="D120" s="1" t="str">
        <f t="shared" si="14"/>
        <v>BR</v>
      </c>
      <c r="E120" s="1" t="s">
        <v>1244</v>
      </c>
      <c r="H120" s="1" t="str">
        <f t="shared" si="27"/>
        <v/>
      </c>
      <c r="N120" s="1" t="str">
        <f t="shared" si="26"/>
        <v/>
      </c>
      <c r="P120" s="1" t="s">
        <v>1138</v>
      </c>
      <c r="Q120" s="1" t="s">
        <v>1138</v>
      </c>
      <c r="T120" s="1" t="str">
        <f t="shared" si="28"/>
        <v/>
      </c>
      <c r="U120" s="13" t="str">
        <f t="shared" si="29"/>
        <v/>
      </c>
      <c r="V120" s="13" t="str">
        <f t="shared" si="30"/>
        <v/>
      </c>
      <c r="W120" s="17" t="e">
        <f t="shared" si="18"/>
        <v>#VALUE!</v>
      </c>
      <c r="X120" s="27" t="e">
        <f t="shared" si="25"/>
        <v>#DIV/0!</v>
      </c>
    </row>
    <row r="121" spans="1:25" x14ac:dyDescent="0.25">
      <c r="A121" s="19">
        <v>782</v>
      </c>
      <c r="B121" s="1" t="s">
        <v>1344</v>
      </c>
      <c r="C121" s="1" t="s">
        <v>1390</v>
      </c>
      <c r="D121" s="1" t="str">
        <f t="shared" si="14"/>
        <v>BR</v>
      </c>
      <c r="E121" s="1" t="s">
        <v>1244</v>
      </c>
      <c r="H121" s="1" t="str">
        <f t="shared" si="27"/>
        <v/>
      </c>
      <c r="N121" s="1" t="str">
        <f t="shared" si="26"/>
        <v/>
      </c>
      <c r="P121" s="1" t="s">
        <v>1138</v>
      </c>
      <c r="Q121" s="1" t="s">
        <v>1138</v>
      </c>
      <c r="T121" s="1" t="str">
        <f t="shared" si="28"/>
        <v/>
      </c>
      <c r="U121" s="13" t="str">
        <f t="shared" si="29"/>
        <v/>
      </c>
      <c r="V121" s="13" t="str">
        <f t="shared" si="30"/>
        <v/>
      </c>
      <c r="W121" s="17" t="e">
        <f t="shared" si="18"/>
        <v>#VALUE!</v>
      </c>
      <c r="X121" s="27" t="e">
        <f t="shared" si="25"/>
        <v>#DIV/0!</v>
      </c>
    </row>
    <row r="122" spans="1:25" x14ac:dyDescent="0.25">
      <c r="A122" s="19">
        <v>783</v>
      </c>
      <c r="B122" s="1" t="s">
        <v>1345</v>
      </c>
      <c r="C122" s="1" t="s">
        <v>1391</v>
      </c>
      <c r="D122" s="1" t="str">
        <f t="shared" si="14"/>
        <v>BR</v>
      </c>
      <c r="E122" s="1" t="s">
        <v>1244</v>
      </c>
      <c r="H122" s="1" t="str">
        <f t="shared" si="27"/>
        <v/>
      </c>
      <c r="N122" s="1" t="str">
        <f t="shared" si="26"/>
        <v/>
      </c>
      <c r="P122" s="1" t="s">
        <v>1138</v>
      </c>
      <c r="Q122" s="1" t="s">
        <v>1138</v>
      </c>
      <c r="T122" s="1" t="str">
        <f t="shared" si="28"/>
        <v/>
      </c>
      <c r="U122" s="13" t="str">
        <f t="shared" si="29"/>
        <v/>
      </c>
      <c r="V122" s="13" t="str">
        <f t="shared" si="30"/>
        <v/>
      </c>
      <c r="W122" s="17" t="e">
        <f t="shared" si="18"/>
        <v>#VALUE!</v>
      </c>
      <c r="X122" s="27" t="e">
        <f t="shared" si="25"/>
        <v>#DIV/0!</v>
      </c>
    </row>
    <row r="123" spans="1:25" x14ac:dyDescent="0.25">
      <c r="A123" s="19">
        <v>784</v>
      </c>
      <c r="B123" s="1" t="s">
        <v>1346</v>
      </c>
      <c r="C123" s="1" t="s">
        <v>1392</v>
      </c>
      <c r="D123" s="1" t="str">
        <f t="shared" si="14"/>
        <v>BR</v>
      </c>
      <c r="E123" s="1" t="s">
        <v>1244</v>
      </c>
      <c r="H123" s="1" t="str">
        <f t="shared" si="27"/>
        <v/>
      </c>
      <c r="N123" s="1" t="str">
        <f t="shared" si="26"/>
        <v/>
      </c>
      <c r="P123" s="1" t="s">
        <v>1138</v>
      </c>
      <c r="Q123" s="1" t="s">
        <v>1138</v>
      </c>
      <c r="T123" s="1" t="str">
        <f t="shared" si="28"/>
        <v/>
      </c>
      <c r="U123" s="13" t="str">
        <f t="shared" si="29"/>
        <v/>
      </c>
      <c r="V123" s="13" t="str">
        <f t="shared" si="30"/>
        <v/>
      </c>
      <c r="W123" s="17" t="e">
        <f t="shared" si="18"/>
        <v>#VALUE!</v>
      </c>
      <c r="X123" s="27" t="e">
        <f t="shared" si="25"/>
        <v>#DIV/0!</v>
      </c>
    </row>
    <row r="124" spans="1:25" x14ac:dyDescent="0.25">
      <c r="A124" s="19">
        <v>785</v>
      </c>
      <c r="B124" s="1" t="s">
        <v>1347</v>
      </c>
      <c r="C124" s="1" t="s">
        <v>1393</v>
      </c>
      <c r="D124" s="1" t="str">
        <f t="shared" si="14"/>
        <v>BR</v>
      </c>
      <c r="E124" s="1" t="s">
        <v>1244</v>
      </c>
      <c r="H124" s="1" t="str">
        <f t="shared" si="27"/>
        <v/>
      </c>
      <c r="N124" s="1" t="str">
        <f t="shared" si="26"/>
        <v/>
      </c>
      <c r="P124" s="1" t="s">
        <v>1138</v>
      </c>
      <c r="Q124" s="1" t="s">
        <v>1138</v>
      </c>
      <c r="T124" s="1" t="str">
        <f t="shared" si="28"/>
        <v/>
      </c>
      <c r="U124" s="13" t="str">
        <f t="shared" si="29"/>
        <v/>
      </c>
      <c r="V124" s="13" t="str">
        <f t="shared" si="30"/>
        <v/>
      </c>
      <c r="W124" s="17" t="e">
        <f t="shared" si="18"/>
        <v>#VALUE!</v>
      </c>
      <c r="X124" s="27" t="e">
        <f t="shared" si="25"/>
        <v>#DIV/0!</v>
      </c>
    </row>
    <row r="125" spans="1:25" x14ac:dyDescent="0.25">
      <c r="A125" s="19">
        <v>786</v>
      </c>
      <c r="B125" s="1" t="s">
        <v>1348</v>
      </c>
      <c r="C125" s="1" t="s">
        <v>1394</v>
      </c>
      <c r="D125" s="1" t="str">
        <f t="shared" si="14"/>
        <v>BR</v>
      </c>
      <c r="E125" s="1" t="s">
        <v>1244</v>
      </c>
      <c r="H125" s="1" t="str">
        <f t="shared" si="27"/>
        <v/>
      </c>
      <c r="N125" s="1" t="str">
        <f t="shared" si="26"/>
        <v/>
      </c>
      <c r="P125" s="1" t="s">
        <v>1138</v>
      </c>
      <c r="Q125" s="1" t="s">
        <v>1138</v>
      </c>
      <c r="T125" s="1" t="str">
        <f t="shared" si="28"/>
        <v/>
      </c>
      <c r="U125" s="13" t="str">
        <f t="shared" si="29"/>
        <v/>
      </c>
      <c r="V125" s="13" t="str">
        <f t="shared" si="30"/>
        <v/>
      </c>
      <c r="W125" s="17" t="e">
        <f t="shared" si="18"/>
        <v>#VALUE!</v>
      </c>
      <c r="X125" s="27" t="e">
        <f t="shared" si="25"/>
        <v>#DIV/0!</v>
      </c>
    </row>
    <row r="126" spans="1:25" x14ac:dyDescent="0.25">
      <c r="A126" s="19">
        <v>787</v>
      </c>
      <c r="B126" s="1" t="s">
        <v>1349</v>
      </c>
      <c r="C126" s="1" t="s">
        <v>1395</v>
      </c>
      <c r="D126" s="1" t="str">
        <f t="shared" si="14"/>
        <v>BR</v>
      </c>
      <c r="E126" s="1" t="s">
        <v>1244</v>
      </c>
      <c r="H126" s="1" t="str">
        <f t="shared" si="27"/>
        <v/>
      </c>
      <c r="N126" s="1" t="str">
        <f t="shared" si="26"/>
        <v/>
      </c>
      <c r="P126" s="1" t="s">
        <v>1138</v>
      </c>
      <c r="Q126" s="1" t="s">
        <v>1138</v>
      </c>
      <c r="T126" s="1" t="str">
        <f t="shared" si="28"/>
        <v/>
      </c>
      <c r="U126" s="13" t="str">
        <f t="shared" si="29"/>
        <v/>
      </c>
      <c r="V126" s="13" t="str">
        <f t="shared" si="30"/>
        <v/>
      </c>
      <c r="W126" s="17" t="e">
        <f t="shared" si="18"/>
        <v>#VALUE!</v>
      </c>
      <c r="X126" s="27" t="e">
        <f t="shared" si="25"/>
        <v>#DIV/0!</v>
      </c>
    </row>
    <row r="127" spans="1:25" x14ac:dyDescent="0.25">
      <c r="A127" s="19">
        <v>788</v>
      </c>
      <c r="B127" s="1" t="s">
        <v>1359</v>
      </c>
      <c r="C127" s="1" t="s">
        <v>1368</v>
      </c>
      <c r="D127" s="1" t="str">
        <f t="shared" si="14"/>
        <v>BR</v>
      </c>
      <c r="E127" s="1" t="s">
        <v>1244</v>
      </c>
      <c r="H127" s="1" t="str">
        <f t="shared" si="27"/>
        <v/>
      </c>
      <c r="N127" s="1" t="str">
        <f t="shared" si="26"/>
        <v/>
      </c>
      <c r="P127" s="1" t="s">
        <v>1138</v>
      </c>
      <c r="Q127" s="1" t="s">
        <v>1138</v>
      </c>
      <c r="T127" s="1" t="str">
        <f t="shared" si="28"/>
        <v/>
      </c>
      <c r="U127" s="13" t="str">
        <f t="shared" si="29"/>
        <v/>
      </c>
      <c r="V127" s="13" t="str">
        <f t="shared" si="30"/>
        <v/>
      </c>
      <c r="W127" s="17" t="e">
        <f t="shared" si="18"/>
        <v>#VALUE!</v>
      </c>
      <c r="X127" s="27" t="e">
        <f t="shared" si="25"/>
        <v>#DIV/0!</v>
      </c>
    </row>
    <row r="128" spans="1:25" x14ac:dyDescent="0.25">
      <c r="A128" s="19">
        <v>789</v>
      </c>
      <c r="B128" s="1" t="s">
        <v>1360</v>
      </c>
      <c r="C128" s="1" t="s">
        <v>1382</v>
      </c>
      <c r="D128" s="1" t="str">
        <f t="shared" si="14"/>
        <v>BR</v>
      </c>
      <c r="E128" s="1" t="s">
        <v>1244</v>
      </c>
      <c r="H128" s="1" t="str">
        <f t="shared" si="27"/>
        <v/>
      </c>
      <c r="N128" s="1" t="str">
        <f t="shared" si="26"/>
        <v/>
      </c>
      <c r="P128" s="1" t="s">
        <v>1138</v>
      </c>
      <c r="Q128" s="1" t="s">
        <v>1138</v>
      </c>
      <c r="T128" s="1" t="str">
        <f t="shared" si="28"/>
        <v/>
      </c>
      <c r="U128" s="13" t="str">
        <f t="shared" si="29"/>
        <v/>
      </c>
      <c r="V128" s="13" t="str">
        <f t="shared" si="30"/>
        <v/>
      </c>
      <c r="W128" s="17" t="e">
        <f t="shared" si="18"/>
        <v>#VALUE!</v>
      </c>
      <c r="X128" s="27" t="e">
        <f t="shared" si="25"/>
        <v>#DIV/0!</v>
      </c>
    </row>
    <row r="129" spans="1:24" x14ac:dyDescent="0.25">
      <c r="A129" s="19">
        <v>790</v>
      </c>
      <c r="B129" s="1" t="s">
        <v>1361</v>
      </c>
      <c r="C129" s="1" t="s">
        <v>1383</v>
      </c>
      <c r="D129" s="1" t="str">
        <f t="shared" ref="D129:D192" si="31">IF(B129="","zzz",LEFT(B129,2))</f>
        <v>BR</v>
      </c>
      <c r="E129" s="1" t="s">
        <v>1244</v>
      </c>
      <c r="H129" s="1" t="str">
        <f t="shared" si="27"/>
        <v/>
      </c>
      <c r="N129" s="1" t="str">
        <f t="shared" si="26"/>
        <v/>
      </c>
      <c r="P129" s="1" t="s">
        <v>1138</v>
      </c>
      <c r="Q129" s="1" t="s">
        <v>1138</v>
      </c>
      <c r="T129" s="1" t="str">
        <f t="shared" si="28"/>
        <v/>
      </c>
      <c r="U129" s="13" t="str">
        <f t="shared" si="29"/>
        <v/>
      </c>
      <c r="V129" s="13" t="str">
        <f t="shared" si="30"/>
        <v/>
      </c>
      <c r="W129" s="17" t="e">
        <f t="shared" ref="W129:W192" si="32">8/P129</f>
        <v>#VALUE!</v>
      </c>
      <c r="X129" s="27" t="e">
        <f t="shared" ref="X129:X160" si="33">R129/10/J129</f>
        <v>#DIV/0!</v>
      </c>
    </row>
    <row r="130" spans="1:24" x14ac:dyDescent="0.25">
      <c r="A130" s="19">
        <v>791</v>
      </c>
      <c r="B130" s="1" t="s">
        <v>1362</v>
      </c>
      <c r="C130" s="1" t="s">
        <v>1384</v>
      </c>
      <c r="D130" s="1" t="str">
        <f t="shared" si="31"/>
        <v>BR</v>
      </c>
      <c r="E130" s="1" t="s">
        <v>1244</v>
      </c>
      <c r="H130" s="1" t="str">
        <f t="shared" si="27"/>
        <v/>
      </c>
      <c r="N130" s="1" t="str">
        <f t="shared" si="26"/>
        <v/>
      </c>
      <c r="P130" s="1" t="s">
        <v>1138</v>
      </c>
      <c r="Q130" s="1" t="s">
        <v>1138</v>
      </c>
      <c r="T130" s="1" t="str">
        <f t="shared" si="28"/>
        <v/>
      </c>
      <c r="U130" s="13" t="str">
        <f t="shared" si="29"/>
        <v/>
      </c>
      <c r="V130" s="13" t="str">
        <f t="shared" si="30"/>
        <v/>
      </c>
      <c r="W130" s="17" t="e">
        <f t="shared" si="32"/>
        <v>#VALUE!</v>
      </c>
      <c r="X130" s="27" t="e">
        <f t="shared" si="33"/>
        <v>#DIV/0!</v>
      </c>
    </row>
    <row r="131" spans="1:24" x14ac:dyDescent="0.25">
      <c r="A131" s="19">
        <v>792</v>
      </c>
      <c r="B131" s="1" t="s">
        <v>1363</v>
      </c>
      <c r="C131" s="1" t="s">
        <v>1385</v>
      </c>
      <c r="D131" s="1" t="str">
        <f t="shared" si="31"/>
        <v>BR</v>
      </c>
      <c r="E131" s="1" t="s">
        <v>1244</v>
      </c>
      <c r="H131" s="1" t="str">
        <f t="shared" si="27"/>
        <v/>
      </c>
      <c r="N131" s="1" t="str">
        <f t="shared" si="26"/>
        <v/>
      </c>
      <c r="P131" s="1" t="s">
        <v>1138</v>
      </c>
      <c r="Q131" s="1" t="s">
        <v>1138</v>
      </c>
      <c r="T131" s="1" t="str">
        <f t="shared" si="28"/>
        <v/>
      </c>
      <c r="U131" s="13" t="str">
        <f t="shared" si="29"/>
        <v/>
      </c>
      <c r="V131" s="13" t="str">
        <f t="shared" si="30"/>
        <v/>
      </c>
      <c r="W131" s="17" t="e">
        <f t="shared" si="32"/>
        <v>#VALUE!</v>
      </c>
      <c r="X131" s="27" t="e">
        <f t="shared" si="33"/>
        <v>#DIV/0!</v>
      </c>
    </row>
    <row r="132" spans="1:24" x14ac:dyDescent="0.25">
      <c r="A132" s="19">
        <v>793</v>
      </c>
      <c r="B132" s="1" t="s">
        <v>1364</v>
      </c>
      <c r="C132" s="1" t="s">
        <v>1386</v>
      </c>
      <c r="D132" s="1" t="str">
        <f t="shared" si="31"/>
        <v>BR</v>
      </c>
      <c r="E132" s="1" t="s">
        <v>1244</v>
      </c>
      <c r="H132" s="1" t="str">
        <f t="shared" si="27"/>
        <v/>
      </c>
      <c r="N132" s="1" t="str">
        <f t="shared" si="26"/>
        <v/>
      </c>
      <c r="P132" s="1" t="s">
        <v>1138</v>
      </c>
      <c r="Q132" s="1" t="s">
        <v>1138</v>
      </c>
      <c r="T132" s="1" t="str">
        <f t="shared" si="28"/>
        <v/>
      </c>
      <c r="U132" s="13" t="str">
        <f t="shared" si="29"/>
        <v/>
      </c>
      <c r="V132" s="13" t="str">
        <f t="shared" si="30"/>
        <v/>
      </c>
      <c r="W132" s="17" t="e">
        <f t="shared" si="32"/>
        <v>#VALUE!</v>
      </c>
      <c r="X132" s="27" t="e">
        <f t="shared" si="33"/>
        <v>#DIV/0!</v>
      </c>
    </row>
    <row r="133" spans="1:24" x14ac:dyDescent="0.25">
      <c r="A133" s="19">
        <v>794</v>
      </c>
      <c r="B133" s="1" t="s">
        <v>1365</v>
      </c>
      <c r="C133" s="1" t="s">
        <v>1387</v>
      </c>
      <c r="D133" s="1" t="str">
        <f t="shared" si="31"/>
        <v>BR</v>
      </c>
      <c r="E133" s="1" t="s">
        <v>1244</v>
      </c>
      <c r="H133" s="1" t="str">
        <f t="shared" si="27"/>
        <v/>
      </c>
      <c r="N133" s="1" t="str">
        <f t="shared" si="26"/>
        <v/>
      </c>
      <c r="P133" s="1" t="s">
        <v>1138</v>
      </c>
      <c r="Q133" s="1" t="s">
        <v>1138</v>
      </c>
      <c r="T133" s="1" t="str">
        <f t="shared" si="28"/>
        <v/>
      </c>
      <c r="U133" s="13" t="str">
        <f t="shared" si="29"/>
        <v/>
      </c>
      <c r="V133" s="13" t="str">
        <f t="shared" si="30"/>
        <v/>
      </c>
      <c r="W133" s="17" t="e">
        <f t="shared" si="32"/>
        <v>#VALUE!</v>
      </c>
      <c r="X133" s="27" t="e">
        <f t="shared" si="33"/>
        <v>#DIV/0!</v>
      </c>
    </row>
    <row r="134" spans="1:24" x14ac:dyDescent="0.25">
      <c r="A134" s="19">
        <v>795</v>
      </c>
      <c r="B134" s="1" t="s">
        <v>1366</v>
      </c>
      <c r="C134" s="1" t="s">
        <v>1388</v>
      </c>
      <c r="D134" s="1" t="str">
        <f t="shared" si="31"/>
        <v>BR</v>
      </c>
      <c r="E134" s="1" t="s">
        <v>1244</v>
      </c>
      <c r="H134" s="1" t="str">
        <f t="shared" si="27"/>
        <v/>
      </c>
      <c r="N134" s="1" t="str">
        <f t="shared" si="26"/>
        <v/>
      </c>
      <c r="P134" s="1" t="s">
        <v>1138</v>
      </c>
      <c r="Q134" s="1" t="s">
        <v>1138</v>
      </c>
      <c r="T134" s="1" t="str">
        <f t="shared" si="28"/>
        <v/>
      </c>
      <c r="U134" s="13" t="str">
        <f t="shared" si="29"/>
        <v/>
      </c>
      <c r="V134" s="13" t="str">
        <f t="shared" si="30"/>
        <v/>
      </c>
      <c r="W134" s="17" t="e">
        <f t="shared" si="32"/>
        <v>#VALUE!</v>
      </c>
      <c r="X134" s="27" t="e">
        <f t="shared" si="33"/>
        <v>#DIV/0!</v>
      </c>
    </row>
    <row r="135" spans="1:24" x14ac:dyDescent="0.25">
      <c r="A135" s="19">
        <v>796</v>
      </c>
      <c r="B135" s="1" t="s">
        <v>1367</v>
      </c>
      <c r="C135" s="1" t="s">
        <v>1389</v>
      </c>
      <c r="D135" s="1" t="str">
        <f t="shared" si="31"/>
        <v>BR</v>
      </c>
      <c r="E135" s="1" t="s">
        <v>1244</v>
      </c>
      <c r="H135" s="1" t="str">
        <f t="shared" si="27"/>
        <v/>
      </c>
      <c r="N135" s="1" t="str">
        <f t="shared" si="26"/>
        <v/>
      </c>
      <c r="P135" s="1" t="s">
        <v>1138</v>
      </c>
      <c r="Q135" s="1" t="s">
        <v>1138</v>
      </c>
      <c r="T135" s="1" t="str">
        <f t="shared" si="28"/>
        <v/>
      </c>
      <c r="U135" s="13" t="str">
        <f t="shared" si="29"/>
        <v/>
      </c>
      <c r="V135" s="13" t="str">
        <f t="shared" si="30"/>
        <v/>
      </c>
      <c r="W135" s="17" t="e">
        <f t="shared" si="32"/>
        <v>#VALUE!</v>
      </c>
      <c r="X135" s="27" t="e">
        <f t="shared" si="33"/>
        <v>#DIV/0!</v>
      </c>
    </row>
    <row r="136" spans="1:24" x14ac:dyDescent="0.25">
      <c r="A136" s="19">
        <v>797</v>
      </c>
      <c r="B136" s="1" t="s">
        <v>1351</v>
      </c>
      <c r="C136" s="1" t="s">
        <v>1355</v>
      </c>
      <c r="D136" s="1" t="str">
        <f t="shared" si="31"/>
        <v>BR</v>
      </c>
      <c r="E136" s="1" t="s">
        <v>1244</v>
      </c>
      <c r="H136" s="1" t="str">
        <f t="shared" si="27"/>
        <v/>
      </c>
      <c r="N136" s="1" t="str">
        <f t="shared" si="26"/>
        <v/>
      </c>
      <c r="P136" s="1" t="s">
        <v>1138</v>
      </c>
      <c r="Q136" s="1" t="s">
        <v>1138</v>
      </c>
      <c r="T136" s="1" t="str">
        <f t="shared" si="28"/>
        <v/>
      </c>
      <c r="U136" s="13" t="str">
        <f t="shared" si="29"/>
        <v/>
      </c>
      <c r="V136" s="13" t="str">
        <f t="shared" si="30"/>
        <v/>
      </c>
      <c r="W136" s="17" t="e">
        <f t="shared" si="32"/>
        <v>#VALUE!</v>
      </c>
      <c r="X136" s="27" t="e">
        <f t="shared" si="33"/>
        <v>#DIV/0!</v>
      </c>
    </row>
    <row r="137" spans="1:24" x14ac:dyDescent="0.25">
      <c r="A137" s="19">
        <v>798</v>
      </c>
      <c r="B137" s="1" t="s">
        <v>1354</v>
      </c>
      <c r="C137" s="1" t="s">
        <v>1396</v>
      </c>
      <c r="D137" s="1" t="str">
        <f t="shared" si="31"/>
        <v>BR</v>
      </c>
      <c r="E137" s="1" t="s">
        <v>1244</v>
      </c>
      <c r="H137" s="1" t="str">
        <f t="shared" si="27"/>
        <v/>
      </c>
      <c r="N137" s="1" t="str">
        <f t="shared" si="26"/>
        <v/>
      </c>
      <c r="P137" s="1" t="s">
        <v>1138</v>
      </c>
      <c r="Q137" s="1" t="s">
        <v>1138</v>
      </c>
      <c r="T137" s="1" t="str">
        <f t="shared" si="28"/>
        <v/>
      </c>
      <c r="U137" s="13" t="str">
        <f t="shared" si="29"/>
        <v/>
      </c>
      <c r="V137" s="13" t="str">
        <f t="shared" si="30"/>
        <v/>
      </c>
      <c r="W137" s="17" t="e">
        <f t="shared" si="32"/>
        <v>#VALUE!</v>
      </c>
      <c r="X137" s="27" t="e">
        <f t="shared" si="33"/>
        <v>#DIV/0!</v>
      </c>
    </row>
    <row r="138" spans="1:24" x14ac:dyDescent="0.25">
      <c r="A138" s="19">
        <v>799</v>
      </c>
      <c r="B138" s="1" t="s">
        <v>1350</v>
      </c>
      <c r="C138" s="1" t="s">
        <v>1379</v>
      </c>
      <c r="D138" s="1" t="str">
        <f t="shared" si="31"/>
        <v>BR</v>
      </c>
      <c r="E138" s="1" t="s">
        <v>1244</v>
      </c>
      <c r="H138" s="1" t="str">
        <f t="shared" si="27"/>
        <v/>
      </c>
      <c r="N138" s="1" t="str">
        <f t="shared" si="26"/>
        <v/>
      </c>
      <c r="P138" s="1" t="s">
        <v>1138</v>
      </c>
      <c r="Q138" s="1" t="s">
        <v>1138</v>
      </c>
      <c r="T138" s="1" t="str">
        <f t="shared" si="28"/>
        <v/>
      </c>
      <c r="U138" s="13" t="str">
        <f t="shared" si="29"/>
        <v/>
      </c>
      <c r="V138" s="13" t="str">
        <f t="shared" si="30"/>
        <v/>
      </c>
      <c r="W138" s="17" t="e">
        <f t="shared" si="32"/>
        <v>#VALUE!</v>
      </c>
      <c r="X138" s="27" t="e">
        <f t="shared" si="33"/>
        <v>#DIV/0!</v>
      </c>
    </row>
    <row r="139" spans="1:24" s="24" customFormat="1" x14ac:dyDescent="0.25">
      <c r="A139" s="49">
        <v>800</v>
      </c>
      <c r="B139" s="9" t="s">
        <v>30</v>
      </c>
      <c r="C139" s="9" t="s">
        <v>691</v>
      </c>
      <c r="D139" s="9" t="str">
        <f t="shared" si="31"/>
        <v>BR</v>
      </c>
      <c r="E139" s="9">
        <v>8</v>
      </c>
      <c r="F139" s="9">
        <v>1952</v>
      </c>
      <c r="G139" s="9" t="s">
        <v>31</v>
      </c>
      <c r="H139" s="9">
        <f t="shared" si="27"/>
        <v>11.135528725660043</v>
      </c>
      <c r="I139" s="9">
        <v>1</v>
      </c>
      <c r="J139" s="9">
        <v>52</v>
      </c>
      <c r="K139" s="9">
        <v>0</v>
      </c>
      <c r="L139" s="9" t="s">
        <v>22</v>
      </c>
      <c r="M139" s="9" t="s">
        <v>22</v>
      </c>
      <c r="N139" s="9">
        <f t="shared" si="26"/>
        <v>4</v>
      </c>
      <c r="O139" s="9" t="s">
        <v>23</v>
      </c>
      <c r="P139" s="9">
        <v>19</v>
      </c>
      <c r="Q139" s="9">
        <v>19</v>
      </c>
      <c r="R139" s="9">
        <v>160</v>
      </c>
      <c r="S139" s="9">
        <v>350</v>
      </c>
      <c r="T139" s="9">
        <f t="shared" si="28"/>
        <v>1.8974750325407388</v>
      </c>
      <c r="U139" s="23">
        <f t="shared" si="29"/>
        <v>20.81244691511392</v>
      </c>
      <c r="V139" s="23">
        <f t="shared" si="30"/>
        <v>5.2290420636430177</v>
      </c>
      <c r="W139" s="25">
        <f t="shared" si="32"/>
        <v>0.42105263157894735</v>
      </c>
      <c r="X139" s="29">
        <f t="shared" si="33"/>
        <v>0.30769230769230771</v>
      </c>
    </row>
    <row r="140" spans="1:24" x14ac:dyDescent="0.25">
      <c r="A140" s="18">
        <v>801</v>
      </c>
      <c r="B140" s="1" t="s">
        <v>850</v>
      </c>
      <c r="C140" s="1" t="s">
        <v>851</v>
      </c>
      <c r="D140" s="1" t="str">
        <f t="shared" si="31"/>
        <v>GW</v>
      </c>
      <c r="E140" s="1">
        <v>8000</v>
      </c>
      <c r="F140" s="1">
        <v>1941</v>
      </c>
      <c r="G140" s="1">
        <v>1941</v>
      </c>
      <c r="H140" s="1">
        <f t="shared" si="27"/>
        <v>10.63014581273465</v>
      </c>
      <c r="I140" s="1">
        <v>2</v>
      </c>
      <c r="K140" s="1">
        <v>0</v>
      </c>
      <c r="L140" s="6" t="s">
        <v>358</v>
      </c>
      <c r="M140" s="6" t="s">
        <v>358</v>
      </c>
      <c r="N140" s="1">
        <f t="shared" si="26"/>
        <v>1</v>
      </c>
      <c r="O140" s="1" t="s">
        <v>23</v>
      </c>
      <c r="P140" s="1">
        <v>100</v>
      </c>
      <c r="Q140" s="1">
        <v>100</v>
      </c>
      <c r="R140" s="1">
        <v>179</v>
      </c>
      <c r="T140" s="1" t="str">
        <f t="shared" si="28"/>
        <v/>
      </c>
      <c r="U140" s="13" t="e">
        <f t="shared" si="29"/>
        <v>#VALUE!</v>
      </c>
      <c r="V140" s="13">
        <f t="shared" si="30"/>
        <v>0</v>
      </c>
      <c r="W140" s="17">
        <f t="shared" si="32"/>
        <v>0.08</v>
      </c>
      <c r="X140" s="27" t="e">
        <f t="shared" si="33"/>
        <v>#DIV/0!</v>
      </c>
    </row>
    <row r="141" spans="1:24" x14ac:dyDescent="0.25">
      <c r="A141" s="19">
        <v>802</v>
      </c>
      <c r="B141" s="1" t="s">
        <v>1352</v>
      </c>
      <c r="C141" s="1" t="s">
        <v>1380</v>
      </c>
      <c r="D141" s="1" t="str">
        <f t="shared" si="31"/>
        <v>BR</v>
      </c>
      <c r="E141" s="1" t="s">
        <v>1244</v>
      </c>
      <c r="H141" s="1" t="str">
        <f t="shared" si="27"/>
        <v/>
      </c>
      <c r="N141" s="1" t="str">
        <f t="shared" ref="N141:N172" si="34">IF(L141="Steam",1,IF(L141="Electric",2,IF(L141="Diesel",4,IF(L141="Diesel-Electric",3,""))))</f>
        <v/>
      </c>
      <c r="P141" s="1" t="s">
        <v>1138</v>
      </c>
      <c r="Q141" s="1" t="s">
        <v>1138</v>
      </c>
      <c r="T141" s="1" t="str">
        <f t="shared" si="28"/>
        <v/>
      </c>
      <c r="U141" s="13" t="str">
        <f t="shared" si="29"/>
        <v/>
      </c>
      <c r="V141" s="13" t="str">
        <f t="shared" si="30"/>
        <v/>
      </c>
      <c r="W141" s="17" t="e">
        <f t="shared" si="32"/>
        <v>#VALUE!</v>
      </c>
      <c r="X141" s="27" t="e">
        <f t="shared" si="33"/>
        <v>#DIV/0!</v>
      </c>
    </row>
    <row r="142" spans="1:24" x14ac:dyDescent="0.25">
      <c r="A142" s="19">
        <v>803</v>
      </c>
      <c r="B142" s="1" t="s">
        <v>1353</v>
      </c>
      <c r="C142" s="1" t="s">
        <v>1381</v>
      </c>
      <c r="D142" s="1" t="str">
        <f t="shared" si="31"/>
        <v>BR</v>
      </c>
      <c r="E142" s="1" t="s">
        <v>1244</v>
      </c>
      <c r="H142" s="1" t="str">
        <f t="shared" si="27"/>
        <v/>
      </c>
      <c r="N142" s="1" t="str">
        <f t="shared" si="34"/>
        <v/>
      </c>
      <c r="P142" s="1" t="s">
        <v>1138</v>
      </c>
      <c r="Q142" s="1" t="s">
        <v>1138</v>
      </c>
      <c r="T142" s="1" t="str">
        <f t="shared" si="28"/>
        <v/>
      </c>
      <c r="U142" s="13" t="str">
        <f t="shared" si="29"/>
        <v/>
      </c>
      <c r="V142" s="13" t="str">
        <f t="shared" si="30"/>
        <v/>
      </c>
      <c r="W142" s="17" t="e">
        <f t="shared" si="32"/>
        <v>#VALUE!</v>
      </c>
      <c r="X142" s="27" t="e">
        <f t="shared" si="33"/>
        <v>#DIV/0!</v>
      </c>
    </row>
    <row r="143" spans="1:24" x14ac:dyDescent="0.25">
      <c r="A143" s="45">
        <v>804</v>
      </c>
      <c r="B143" s="46" t="s">
        <v>1356</v>
      </c>
      <c r="C143" s="46"/>
      <c r="D143" s="46" t="str">
        <f t="shared" si="31"/>
        <v>Re</v>
      </c>
      <c r="E143" s="46"/>
      <c r="F143" s="46"/>
      <c r="G143" s="46"/>
      <c r="H143" s="46" t="str">
        <f t="shared" si="27"/>
        <v/>
      </c>
      <c r="I143" s="46"/>
      <c r="J143" s="46"/>
      <c r="K143" s="46"/>
      <c r="L143" s="46"/>
      <c r="M143" s="46"/>
      <c r="N143" s="46" t="str">
        <f t="shared" si="34"/>
        <v/>
      </c>
      <c r="O143" s="46"/>
      <c r="P143" s="46" t="s">
        <v>1138</v>
      </c>
      <c r="Q143" s="46" t="s">
        <v>1138</v>
      </c>
      <c r="R143" s="46"/>
      <c r="S143" s="46"/>
      <c r="T143" s="46" t="str">
        <f t="shared" si="28"/>
        <v/>
      </c>
      <c r="U143" s="47" t="str">
        <f t="shared" si="29"/>
        <v/>
      </c>
      <c r="V143" s="47" t="str">
        <f t="shared" si="30"/>
        <v/>
      </c>
      <c r="W143" s="56" t="e">
        <f t="shared" si="32"/>
        <v>#VALUE!</v>
      </c>
      <c r="X143" s="57" t="e">
        <f t="shared" si="33"/>
        <v>#DIV/0!</v>
      </c>
    </row>
    <row r="144" spans="1:24" x14ac:dyDescent="0.25">
      <c r="A144" s="45">
        <v>805</v>
      </c>
      <c r="B144" s="46" t="s">
        <v>1356</v>
      </c>
      <c r="C144" s="46"/>
      <c r="D144" s="46" t="str">
        <f t="shared" si="31"/>
        <v>Re</v>
      </c>
      <c r="E144" s="46"/>
      <c r="F144" s="46"/>
      <c r="G144" s="46"/>
      <c r="H144" s="46" t="str">
        <f t="shared" si="27"/>
        <v/>
      </c>
      <c r="I144" s="46"/>
      <c r="J144" s="46"/>
      <c r="K144" s="46"/>
      <c r="L144" s="46"/>
      <c r="M144" s="46"/>
      <c r="N144" s="46" t="str">
        <f t="shared" si="34"/>
        <v/>
      </c>
      <c r="O144" s="46"/>
      <c r="P144" s="46" t="s">
        <v>1138</v>
      </c>
      <c r="Q144" s="46" t="s">
        <v>1138</v>
      </c>
      <c r="R144" s="46"/>
      <c r="S144" s="46"/>
      <c r="T144" s="46" t="str">
        <f t="shared" si="28"/>
        <v/>
      </c>
      <c r="U144" s="47" t="str">
        <f t="shared" si="29"/>
        <v/>
      </c>
      <c r="V144" s="47" t="str">
        <f t="shared" si="30"/>
        <v/>
      </c>
      <c r="W144" s="56" t="e">
        <f t="shared" si="32"/>
        <v>#VALUE!</v>
      </c>
      <c r="X144" s="57" t="e">
        <f t="shared" si="33"/>
        <v>#DIV/0!</v>
      </c>
    </row>
    <row r="145" spans="1:25" x14ac:dyDescent="0.25">
      <c r="A145" s="45">
        <v>806</v>
      </c>
      <c r="B145" s="46" t="s">
        <v>1356</v>
      </c>
      <c r="C145" s="46"/>
      <c r="D145" s="46" t="str">
        <f t="shared" si="31"/>
        <v>Re</v>
      </c>
      <c r="E145" s="46"/>
      <c r="F145" s="46"/>
      <c r="G145" s="46"/>
      <c r="H145" s="46" t="str">
        <f t="shared" si="27"/>
        <v/>
      </c>
      <c r="I145" s="46"/>
      <c r="J145" s="46"/>
      <c r="K145" s="46"/>
      <c r="L145" s="46"/>
      <c r="M145" s="46"/>
      <c r="N145" s="46" t="str">
        <f t="shared" si="34"/>
        <v/>
      </c>
      <c r="O145" s="46"/>
      <c r="P145" s="46" t="s">
        <v>1138</v>
      </c>
      <c r="Q145" s="46" t="s">
        <v>1138</v>
      </c>
      <c r="R145" s="46"/>
      <c r="S145" s="46"/>
      <c r="T145" s="46" t="str">
        <f t="shared" si="28"/>
        <v/>
      </c>
      <c r="U145" s="47" t="str">
        <f t="shared" si="29"/>
        <v/>
      </c>
      <c r="V145" s="47" t="str">
        <f t="shared" ref="V145:V179" si="35">IF(L145="Wagon",5*SQRT(H145),IF(L145="","",SQRT(Q145*J145*SQRT(S145))/(26)))</f>
        <v/>
      </c>
      <c r="W145" s="56" t="e">
        <f t="shared" si="32"/>
        <v>#VALUE!</v>
      </c>
      <c r="X145" s="57" t="e">
        <f t="shared" si="33"/>
        <v>#DIV/0!</v>
      </c>
    </row>
    <row r="146" spans="1:25" x14ac:dyDescent="0.25">
      <c r="A146" s="45">
        <v>807</v>
      </c>
      <c r="B146" s="46" t="s">
        <v>1356</v>
      </c>
      <c r="C146" s="46"/>
      <c r="D146" s="46" t="str">
        <f t="shared" si="31"/>
        <v>Re</v>
      </c>
      <c r="E146" s="46"/>
      <c r="F146" s="46"/>
      <c r="G146" s="46"/>
      <c r="H146" s="46" t="str">
        <f t="shared" si="27"/>
        <v/>
      </c>
      <c r="I146" s="46"/>
      <c r="J146" s="46"/>
      <c r="K146" s="46"/>
      <c r="L146" s="46"/>
      <c r="M146" s="46"/>
      <c r="N146" s="46" t="str">
        <f t="shared" si="34"/>
        <v/>
      </c>
      <c r="O146" s="46"/>
      <c r="P146" s="46" t="s">
        <v>1138</v>
      </c>
      <c r="Q146" s="46" t="s">
        <v>1138</v>
      </c>
      <c r="R146" s="46"/>
      <c r="S146" s="46"/>
      <c r="T146" s="46" t="str">
        <f t="shared" si="28"/>
        <v/>
      </c>
      <c r="U146" s="47" t="str">
        <f t="shared" si="29"/>
        <v/>
      </c>
      <c r="V146" s="47" t="str">
        <f t="shared" si="35"/>
        <v/>
      </c>
      <c r="W146" s="56" t="e">
        <f t="shared" si="32"/>
        <v>#VALUE!</v>
      </c>
      <c r="X146" s="57" t="e">
        <f t="shared" si="33"/>
        <v>#DIV/0!</v>
      </c>
    </row>
    <row r="147" spans="1:25" x14ac:dyDescent="0.25">
      <c r="A147" s="45">
        <v>808</v>
      </c>
      <c r="B147" s="46" t="s">
        <v>1356</v>
      </c>
      <c r="C147" s="46"/>
      <c r="D147" s="46" t="str">
        <f t="shared" si="31"/>
        <v>Re</v>
      </c>
      <c r="E147" s="46"/>
      <c r="F147" s="46"/>
      <c r="G147" s="46"/>
      <c r="H147" s="46" t="str">
        <f t="shared" si="27"/>
        <v/>
      </c>
      <c r="I147" s="46"/>
      <c r="J147" s="46"/>
      <c r="K147" s="46"/>
      <c r="L147" s="46"/>
      <c r="M147" s="46"/>
      <c r="N147" s="46" t="str">
        <f t="shared" si="34"/>
        <v/>
      </c>
      <c r="O147" s="46"/>
      <c r="P147" s="46" t="s">
        <v>1138</v>
      </c>
      <c r="Q147" s="46" t="s">
        <v>1138</v>
      </c>
      <c r="R147" s="46"/>
      <c r="S147" s="46"/>
      <c r="T147" s="46" t="str">
        <f t="shared" si="28"/>
        <v/>
      </c>
      <c r="U147" s="47" t="str">
        <f t="shared" si="29"/>
        <v/>
      </c>
      <c r="V147" s="47" t="str">
        <f t="shared" si="35"/>
        <v/>
      </c>
      <c r="W147" s="56" t="e">
        <f t="shared" si="32"/>
        <v>#VALUE!</v>
      </c>
      <c r="X147" s="57" t="e">
        <f t="shared" si="33"/>
        <v>#DIV/0!</v>
      </c>
    </row>
    <row r="148" spans="1:25" x14ac:dyDescent="0.25">
      <c r="A148" s="45">
        <v>809</v>
      </c>
      <c r="B148" s="46" t="s">
        <v>1356</v>
      </c>
      <c r="C148" s="46"/>
      <c r="D148" s="46" t="str">
        <f t="shared" si="31"/>
        <v>Re</v>
      </c>
      <c r="E148" s="46"/>
      <c r="F148" s="46"/>
      <c r="G148" s="46"/>
      <c r="H148" s="46" t="str">
        <f t="shared" si="27"/>
        <v/>
      </c>
      <c r="I148" s="46"/>
      <c r="J148" s="46"/>
      <c r="K148" s="46"/>
      <c r="L148" s="46"/>
      <c r="M148" s="46"/>
      <c r="N148" s="46" t="str">
        <f t="shared" si="34"/>
        <v/>
      </c>
      <c r="O148" s="46"/>
      <c r="P148" s="46" t="s">
        <v>1138</v>
      </c>
      <c r="Q148" s="46" t="s">
        <v>1138</v>
      </c>
      <c r="R148" s="46"/>
      <c r="S148" s="46"/>
      <c r="T148" s="46" t="str">
        <f t="shared" si="28"/>
        <v/>
      </c>
      <c r="U148" s="47" t="str">
        <f t="shared" si="29"/>
        <v/>
      </c>
      <c r="V148" s="47" t="str">
        <f t="shared" si="35"/>
        <v/>
      </c>
      <c r="W148" s="56" t="e">
        <f t="shared" si="32"/>
        <v>#VALUE!</v>
      </c>
      <c r="X148" s="57" t="e">
        <f t="shared" si="33"/>
        <v>#DIV/0!</v>
      </c>
    </row>
    <row r="149" spans="1:25" x14ac:dyDescent="0.25">
      <c r="A149" s="19">
        <v>810</v>
      </c>
      <c r="B149" s="1" t="s">
        <v>1051</v>
      </c>
      <c r="C149" s="1" t="s">
        <v>1041</v>
      </c>
      <c r="D149" s="1" t="str">
        <f t="shared" si="31"/>
        <v>GW</v>
      </c>
      <c r="F149" s="1">
        <v>1938</v>
      </c>
      <c r="H149" s="1">
        <f t="shared" si="27"/>
        <v>10.488088481701515</v>
      </c>
      <c r="I149" s="1">
        <v>1</v>
      </c>
      <c r="L149" s="1" t="s">
        <v>358</v>
      </c>
      <c r="M149" s="1" t="s">
        <v>358</v>
      </c>
      <c r="N149" s="1">
        <f t="shared" si="34"/>
        <v>1</v>
      </c>
      <c r="P149" s="1" t="s">
        <v>1138</v>
      </c>
      <c r="Q149" s="1" t="s">
        <v>1138</v>
      </c>
      <c r="S149" s="1">
        <v>120</v>
      </c>
      <c r="T149" s="1">
        <f t="shared" si="28"/>
        <v>1.4519590582309543</v>
      </c>
      <c r="U149" s="13">
        <f t="shared" si="29"/>
        <v>14.999850948416237</v>
      </c>
      <c r="V149" s="13" t="e">
        <f t="shared" si="35"/>
        <v>#VALUE!</v>
      </c>
      <c r="W149" s="17" t="e">
        <f t="shared" si="32"/>
        <v>#VALUE!</v>
      </c>
      <c r="X149" s="27" t="e">
        <f t="shared" si="33"/>
        <v>#DIV/0!</v>
      </c>
    </row>
    <row r="150" spans="1:25" x14ac:dyDescent="0.25">
      <c r="A150" s="18">
        <v>900</v>
      </c>
      <c r="B150" s="1" t="s">
        <v>32</v>
      </c>
      <c r="C150" s="1" t="s">
        <v>692</v>
      </c>
      <c r="D150" s="1" t="str">
        <f t="shared" si="31"/>
        <v>BR</v>
      </c>
      <c r="E150" s="1">
        <v>9</v>
      </c>
      <c r="F150" s="1">
        <v>1959</v>
      </c>
      <c r="G150" s="1" t="s">
        <v>31</v>
      </c>
      <c r="H150" s="1">
        <f t="shared" si="27"/>
        <v>11.445523142259598</v>
      </c>
      <c r="I150" s="1">
        <v>1</v>
      </c>
      <c r="J150" s="1">
        <v>50</v>
      </c>
      <c r="K150" s="1">
        <v>0</v>
      </c>
      <c r="L150" s="1" t="s">
        <v>22</v>
      </c>
      <c r="M150" s="1" t="s">
        <v>22</v>
      </c>
      <c r="N150" s="1">
        <f t="shared" si="34"/>
        <v>4</v>
      </c>
      <c r="O150" s="1" t="s">
        <v>23</v>
      </c>
      <c r="P150" s="1">
        <v>27</v>
      </c>
      <c r="Q150" s="1">
        <v>27</v>
      </c>
      <c r="R150" s="1">
        <v>111.2</v>
      </c>
      <c r="S150" s="1">
        <v>350</v>
      </c>
      <c r="T150" s="1">
        <f t="shared" si="28"/>
        <v>1.8974750325407388</v>
      </c>
      <c r="U150" s="13">
        <f t="shared" si="29"/>
        <v>21.391830480852736</v>
      </c>
      <c r="V150" s="13">
        <f t="shared" si="35"/>
        <v>6.1123828337561292</v>
      </c>
      <c r="W150" s="17">
        <f t="shared" si="32"/>
        <v>0.29629629629629628</v>
      </c>
      <c r="X150" s="27">
        <f t="shared" si="33"/>
        <v>0.22240000000000001</v>
      </c>
    </row>
    <row r="151" spans="1:25" x14ac:dyDescent="0.25">
      <c r="A151" s="22">
        <v>901</v>
      </c>
      <c r="B151" s="9" t="s">
        <v>1141</v>
      </c>
      <c r="C151" s="9" t="s">
        <v>1142</v>
      </c>
      <c r="D151" s="1" t="str">
        <f t="shared" si="31"/>
        <v>LN</v>
      </c>
      <c r="E151" s="9" t="s">
        <v>350</v>
      </c>
      <c r="F151" s="9">
        <v>1940</v>
      </c>
      <c r="G151" s="9"/>
      <c r="H151" s="9">
        <f t="shared" si="27"/>
        <v>10.583005244258363</v>
      </c>
      <c r="I151" s="9">
        <v>2</v>
      </c>
      <c r="J151" s="9">
        <v>47</v>
      </c>
      <c r="K151" s="9">
        <v>140</v>
      </c>
      <c r="L151" s="9" t="s">
        <v>332</v>
      </c>
      <c r="M151" s="9" t="s">
        <v>332</v>
      </c>
      <c r="N151" s="9" t="str">
        <f t="shared" si="34"/>
        <v/>
      </c>
      <c r="O151" s="9" t="s">
        <v>845</v>
      </c>
      <c r="P151" s="9">
        <v>60</v>
      </c>
      <c r="Q151" s="9">
        <v>60</v>
      </c>
      <c r="R151" s="9">
        <v>0</v>
      </c>
      <c r="S151" s="9">
        <v>1</v>
      </c>
      <c r="T151" s="9">
        <f t="shared" si="28"/>
        <v>4.3869133765083088</v>
      </c>
      <c r="U151" s="23">
        <f t="shared" si="29"/>
        <v>62.702447750977925</v>
      </c>
      <c r="V151" s="23">
        <f t="shared" si="35"/>
        <v>16.265765616977859</v>
      </c>
      <c r="W151" s="25">
        <f t="shared" si="32"/>
        <v>0.13333333333333333</v>
      </c>
      <c r="X151" s="29">
        <f t="shared" si="33"/>
        <v>0</v>
      </c>
    </row>
    <row r="152" spans="1:25" x14ac:dyDescent="0.25">
      <c r="A152" s="19">
        <v>940</v>
      </c>
      <c r="B152" s="1" t="s">
        <v>1057</v>
      </c>
      <c r="C152" s="1" t="s">
        <v>1167</v>
      </c>
      <c r="D152" s="1" t="str">
        <f t="shared" si="31"/>
        <v>GW</v>
      </c>
      <c r="E152" s="1">
        <v>9400</v>
      </c>
      <c r="H152" s="1" t="str">
        <f t="shared" si="27"/>
        <v/>
      </c>
      <c r="L152" s="1" t="s">
        <v>358</v>
      </c>
      <c r="M152" s="1" t="s">
        <v>358</v>
      </c>
      <c r="N152" s="1">
        <f t="shared" si="34"/>
        <v>1</v>
      </c>
      <c r="P152" s="1" t="s">
        <v>1138</v>
      </c>
      <c r="Q152" s="1" t="s">
        <v>1138</v>
      </c>
      <c r="T152" s="1" t="str">
        <f t="shared" si="28"/>
        <v/>
      </c>
      <c r="U152" s="13" t="str">
        <f t="shared" si="29"/>
        <v/>
      </c>
      <c r="V152" s="13" t="e">
        <f t="shared" si="35"/>
        <v>#VALUE!</v>
      </c>
      <c r="W152" s="17" t="e">
        <f t="shared" si="32"/>
        <v>#VALUE!</v>
      </c>
      <c r="X152" s="27" t="e">
        <f t="shared" si="33"/>
        <v>#DIV/0!</v>
      </c>
    </row>
    <row r="153" spans="1:25" x14ac:dyDescent="0.25">
      <c r="A153" s="19">
        <v>960</v>
      </c>
      <c r="B153" s="1" t="s">
        <v>343</v>
      </c>
      <c r="C153" s="1" t="s">
        <v>1596</v>
      </c>
      <c r="D153" s="1" t="str">
        <f t="shared" si="31"/>
        <v>BR</v>
      </c>
      <c r="E153" s="1">
        <v>960</v>
      </c>
      <c r="F153" s="1">
        <v>1992</v>
      </c>
      <c r="G153" s="1">
        <v>2012</v>
      </c>
      <c r="H153" s="1">
        <f t="shared" si="27"/>
        <v>12.806248474865697</v>
      </c>
      <c r="I153" s="1">
        <v>2</v>
      </c>
      <c r="J153" s="1">
        <v>68</v>
      </c>
      <c r="K153" s="1">
        <v>0</v>
      </c>
      <c r="L153" s="1" t="s">
        <v>22</v>
      </c>
      <c r="M153" s="1" t="s">
        <v>22</v>
      </c>
      <c r="N153" s="1">
        <f t="shared" si="34"/>
        <v>4</v>
      </c>
      <c r="P153" s="1">
        <v>68</v>
      </c>
      <c r="Q153" s="1">
        <v>68</v>
      </c>
      <c r="S153" s="1">
        <v>300</v>
      </c>
      <c r="T153" s="1">
        <f t="shared" si="28"/>
        <v>1.8257418583505538</v>
      </c>
      <c r="U153" s="13">
        <f t="shared" si="29"/>
        <v>30.599607509660498</v>
      </c>
      <c r="V153" s="13">
        <f t="shared" si="35"/>
        <v>10.884685331521982</v>
      </c>
      <c r="W153" s="17">
        <f t="shared" si="32"/>
        <v>0.11764705882352941</v>
      </c>
      <c r="X153" s="27">
        <f t="shared" si="33"/>
        <v>0</v>
      </c>
    </row>
    <row r="154" spans="1:25" x14ac:dyDescent="0.25">
      <c r="A154" s="18">
        <v>1000</v>
      </c>
      <c r="B154" s="1" t="s">
        <v>33</v>
      </c>
      <c r="C154" s="1" t="s">
        <v>693</v>
      </c>
      <c r="D154" s="1" t="str">
        <f t="shared" si="31"/>
        <v>BR</v>
      </c>
      <c r="E154" s="1">
        <v>10</v>
      </c>
      <c r="F154" s="1">
        <v>1955</v>
      </c>
      <c r="G154" s="1">
        <v>1972</v>
      </c>
      <c r="H154" s="1">
        <f t="shared" si="27"/>
        <v>11.269427669584644</v>
      </c>
      <c r="I154" s="1">
        <v>1</v>
      </c>
      <c r="J154" s="1">
        <v>49</v>
      </c>
      <c r="K154" s="1">
        <v>0</v>
      </c>
      <c r="L154" s="1" t="s">
        <v>22</v>
      </c>
      <c r="M154" s="1" t="s">
        <v>22</v>
      </c>
      <c r="N154" s="1">
        <f t="shared" si="34"/>
        <v>4</v>
      </c>
      <c r="O154" s="1" t="s">
        <v>23</v>
      </c>
      <c r="P154" s="1">
        <v>27</v>
      </c>
      <c r="Q154" s="1">
        <v>27</v>
      </c>
      <c r="R154" s="1">
        <v>155.69999999999999</v>
      </c>
      <c r="S154" s="1">
        <v>350</v>
      </c>
      <c r="T154" s="1">
        <f t="shared" si="28"/>
        <v>1.8974750325407388</v>
      </c>
      <c r="U154" s="13">
        <f t="shared" si="29"/>
        <v>21.062705769549716</v>
      </c>
      <c r="V154" s="13">
        <f t="shared" si="35"/>
        <v>6.0509502913400866</v>
      </c>
      <c r="W154" s="17">
        <f t="shared" si="32"/>
        <v>0.29629629629629628</v>
      </c>
      <c r="X154" s="27">
        <f t="shared" si="33"/>
        <v>0.31775510204081631</v>
      </c>
    </row>
    <row r="155" spans="1:25" s="41" customFormat="1" x14ac:dyDescent="0.25">
      <c r="A155" s="19">
        <v>1001</v>
      </c>
      <c r="B155" s="1" t="s">
        <v>114</v>
      </c>
      <c r="C155" s="1"/>
      <c r="D155" s="1" t="str">
        <f t="shared" si="31"/>
        <v>BR</v>
      </c>
      <c r="E155" s="1">
        <v>100</v>
      </c>
      <c r="F155" s="1"/>
      <c r="G155" s="1"/>
      <c r="H155" s="1" t="str">
        <f t="shared" si="27"/>
        <v/>
      </c>
      <c r="I155" s="1"/>
      <c r="J155" s="1"/>
      <c r="K155" s="1"/>
      <c r="L155" s="1" t="s">
        <v>22</v>
      </c>
      <c r="M155" s="1" t="s">
        <v>22</v>
      </c>
      <c r="N155" s="1">
        <f t="shared" si="34"/>
        <v>4</v>
      </c>
      <c r="O155" s="1"/>
      <c r="P155" s="1" t="s">
        <v>1138</v>
      </c>
      <c r="Q155" s="1" t="s">
        <v>1138</v>
      </c>
      <c r="R155" s="1"/>
      <c r="S155" s="1"/>
      <c r="T155" s="1" t="str">
        <f t="shared" si="28"/>
        <v/>
      </c>
      <c r="U155" s="13" t="str">
        <f t="shared" si="29"/>
        <v/>
      </c>
      <c r="V155" s="13" t="e">
        <f t="shared" si="35"/>
        <v>#VALUE!</v>
      </c>
      <c r="W155" s="17" t="e">
        <f t="shared" si="32"/>
        <v>#VALUE!</v>
      </c>
      <c r="X155" s="27" t="e">
        <f t="shared" si="33"/>
        <v>#DIV/0!</v>
      </c>
      <c r="Y155" s="12"/>
    </row>
    <row r="156" spans="1:25" s="41" customFormat="1" x14ac:dyDescent="0.25">
      <c r="A156" s="37">
        <v>1010</v>
      </c>
      <c r="B156" s="38" t="s">
        <v>115</v>
      </c>
      <c r="C156" s="38" t="s">
        <v>596</v>
      </c>
      <c r="D156" s="38" t="str">
        <f t="shared" si="31"/>
        <v>BR</v>
      </c>
      <c r="E156" s="38">
        <v>101</v>
      </c>
      <c r="F156" s="38">
        <v>1956</v>
      </c>
      <c r="G156" s="38">
        <v>2003</v>
      </c>
      <c r="H156" s="38">
        <f t="shared" si="27"/>
        <v>11.313708498984761</v>
      </c>
      <c r="I156" s="38">
        <v>2</v>
      </c>
      <c r="J156" s="38">
        <v>65</v>
      </c>
      <c r="K156" s="38"/>
      <c r="L156" s="38" t="s">
        <v>22</v>
      </c>
      <c r="M156" s="38" t="s">
        <v>22</v>
      </c>
      <c r="N156" s="38">
        <f t="shared" si="34"/>
        <v>4</v>
      </c>
      <c r="O156" s="38" t="s">
        <v>845</v>
      </c>
      <c r="P156" s="38">
        <v>43</v>
      </c>
      <c r="Q156" s="38">
        <v>43</v>
      </c>
      <c r="R156" s="38"/>
      <c r="S156" s="38">
        <v>600</v>
      </c>
      <c r="T156" s="38">
        <f t="shared" si="28"/>
        <v>2.1711852081087688</v>
      </c>
      <c r="U156" s="44">
        <f t="shared" si="29"/>
        <v>32.2478788797942</v>
      </c>
      <c r="V156" s="44">
        <f t="shared" si="35"/>
        <v>10.063646443992807</v>
      </c>
      <c r="W156" s="39">
        <f t="shared" si="32"/>
        <v>0.18604651162790697</v>
      </c>
      <c r="X156" s="40">
        <f t="shared" si="33"/>
        <v>0</v>
      </c>
      <c r="Y156" s="12"/>
    </row>
    <row r="157" spans="1:25" s="41" customFormat="1" x14ac:dyDescent="0.25">
      <c r="A157" s="37">
        <v>1013</v>
      </c>
      <c r="B157" s="38" t="s">
        <v>116</v>
      </c>
      <c r="C157" s="38" t="s">
        <v>597</v>
      </c>
      <c r="D157" s="38" t="str">
        <f t="shared" si="31"/>
        <v>BR</v>
      </c>
      <c r="E157" s="38">
        <v>101</v>
      </c>
      <c r="F157" s="38">
        <v>1956</v>
      </c>
      <c r="G157" s="38">
        <v>2003</v>
      </c>
      <c r="H157" s="38">
        <f t="shared" si="27"/>
        <v>11.313708498984761</v>
      </c>
      <c r="I157" s="38">
        <v>3</v>
      </c>
      <c r="J157" s="38">
        <v>90</v>
      </c>
      <c r="K157" s="38"/>
      <c r="L157" s="38" t="s">
        <v>22</v>
      </c>
      <c r="M157" s="38" t="s">
        <v>22</v>
      </c>
      <c r="N157" s="38">
        <f t="shared" si="34"/>
        <v>4</v>
      </c>
      <c r="O157" s="38" t="s">
        <v>845</v>
      </c>
      <c r="P157" s="38">
        <v>43</v>
      </c>
      <c r="Q157" s="38">
        <v>43</v>
      </c>
      <c r="R157" s="38"/>
      <c r="S157" s="38">
        <v>600</v>
      </c>
      <c r="T157" s="38">
        <f t="shared" si="28"/>
        <v>2.1711852081087688</v>
      </c>
      <c r="U157" s="44">
        <f t="shared" si="29"/>
        <v>37.968171667926519</v>
      </c>
      <c r="V157" s="44">
        <f t="shared" si="35"/>
        <v>11.841860675957992</v>
      </c>
      <c r="W157" s="39">
        <f t="shared" si="32"/>
        <v>0.18604651162790697</v>
      </c>
      <c r="X157" s="40">
        <f t="shared" si="33"/>
        <v>0</v>
      </c>
      <c r="Y157" s="12"/>
    </row>
    <row r="158" spans="1:25" x14ac:dyDescent="0.25">
      <c r="A158" s="37">
        <v>1014</v>
      </c>
      <c r="B158" s="38" t="s">
        <v>117</v>
      </c>
      <c r="C158" s="38" t="s">
        <v>598</v>
      </c>
      <c r="D158" s="38" t="str">
        <f t="shared" si="31"/>
        <v>BR</v>
      </c>
      <c r="E158" s="38">
        <v>101</v>
      </c>
      <c r="F158" s="38">
        <v>1956</v>
      </c>
      <c r="G158" s="38">
        <v>2003</v>
      </c>
      <c r="H158" s="38">
        <f t="shared" si="27"/>
        <v>11.313708498984761</v>
      </c>
      <c r="I158" s="38">
        <v>4</v>
      </c>
      <c r="J158" s="38">
        <v>115</v>
      </c>
      <c r="K158" s="38"/>
      <c r="L158" s="38" t="s">
        <v>22</v>
      </c>
      <c r="M158" s="38" t="s">
        <v>22</v>
      </c>
      <c r="N158" s="38">
        <f t="shared" si="34"/>
        <v>4</v>
      </c>
      <c r="O158" s="38" t="s">
        <v>845</v>
      </c>
      <c r="P158" s="38">
        <v>43</v>
      </c>
      <c r="Q158" s="38">
        <v>43</v>
      </c>
      <c r="R158" s="38"/>
      <c r="S158" s="38">
        <v>600</v>
      </c>
      <c r="T158" s="38">
        <f t="shared" si="28"/>
        <v>2.1711852081087688</v>
      </c>
      <c r="U158" s="44">
        <f t="shared" si="29"/>
        <v>42.481388387444845</v>
      </c>
      <c r="V158" s="44">
        <f t="shared" si="35"/>
        <v>13.385901119756992</v>
      </c>
      <c r="W158" s="39">
        <f t="shared" si="32"/>
        <v>0.18604651162790697</v>
      </c>
      <c r="X158" s="40">
        <f t="shared" si="33"/>
        <v>0</v>
      </c>
    </row>
    <row r="159" spans="1:25" x14ac:dyDescent="0.25">
      <c r="A159" s="19">
        <v>1020</v>
      </c>
      <c r="B159" s="1" t="s">
        <v>118</v>
      </c>
      <c r="C159" s="1" t="s">
        <v>605</v>
      </c>
      <c r="D159" s="1" t="str">
        <f t="shared" si="31"/>
        <v>BR</v>
      </c>
      <c r="E159" s="1">
        <v>102</v>
      </c>
      <c r="F159" s="1">
        <v>1956</v>
      </c>
      <c r="G159" s="1">
        <v>2003</v>
      </c>
      <c r="H159" s="1">
        <f t="shared" si="27"/>
        <v>11.313708498984761</v>
      </c>
      <c r="I159" s="1">
        <v>2</v>
      </c>
      <c r="J159" s="1">
        <v>58</v>
      </c>
      <c r="L159" s="1" t="s">
        <v>22</v>
      </c>
      <c r="M159" s="1" t="s">
        <v>22</v>
      </c>
      <c r="N159" s="1">
        <f t="shared" si="34"/>
        <v>4</v>
      </c>
      <c r="O159" s="1" t="s">
        <v>845</v>
      </c>
      <c r="P159" s="1">
        <v>43</v>
      </c>
      <c r="Q159" s="1">
        <v>43</v>
      </c>
      <c r="S159" s="1">
        <v>300</v>
      </c>
      <c r="T159" s="1">
        <f t="shared" si="28"/>
        <v>1.8257418583505538</v>
      </c>
      <c r="U159" s="13">
        <f t="shared" si="29"/>
        <v>26.803691687604733</v>
      </c>
      <c r="V159" s="13">
        <f t="shared" si="35"/>
        <v>7.9938351931854559</v>
      </c>
      <c r="W159" s="17">
        <f t="shared" si="32"/>
        <v>0.18604651162790697</v>
      </c>
      <c r="X159" s="27">
        <f t="shared" si="33"/>
        <v>0</v>
      </c>
    </row>
    <row r="160" spans="1:25" x14ac:dyDescent="0.25">
      <c r="A160" s="19">
        <v>1030</v>
      </c>
      <c r="B160" s="1" t="s">
        <v>119</v>
      </c>
      <c r="C160" s="1" t="s">
        <v>1174</v>
      </c>
      <c r="D160" s="1" t="str">
        <f t="shared" si="31"/>
        <v>BR</v>
      </c>
      <c r="E160" s="1">
        <v>103</v>
      </c>
      <c r="F160" s="1">
        <v>1957</v>
      </c>
      <c r="G160" s="1">
        <v>1983</v>
      </c>
      <c r="H160" s="1">
        <f t="shared" si="27"/>
        <v>11.357816691600547</v>
      </c>
      <c r="I160" s="1">
        <v>2</v>
      </c>
      <c r="J160" s="1">
        <v>61</v>
      </c>
      <c r="K160" s="1">
        <v>116</v>
      </c>
      <c r="L160" s="1" t="s">
        <v>22</v>
      </c>
      <c r="M160" s="1" t="s">
        <v>22</v>
      </c>
      <c r="N160" s="1">
        <f t="shared" si="34"/>
        <v>4</v>
      </c>
      <c r="P160" s="1">
        <v>70</v>
      </c>
      <c r="Q160" s="1">
        <v>70</v>
      </c>
      <c r="S160" s="1">
        <v>300</v>
      </c>
      <c r="T160" s="1">
        <f t="shared" si="28"/>
        <v>1.8257418583505538</v>
      </c>
      <c r="U160" s="13">
        <f t="shared" si="29"/>
        <v>26.915870248271904</v>
      </c>
      <c r="V160" s="13">
        <f t="shared" si="35"/>
        <v>10.459740334948235</v>
      </c>
      <c r="W160" s="17">
        <f t="shared" si="32"/>
        <v>0.11428571428571428</v>
      </c>
      <c r="X160" s="27">
        <f t="shared" si="33"/>
        <v>0</v>
      </c>
    </row>
    <row r="161" spans="1:25" x14ac:dyDescent="0.25">
      <c r="A161" s="19">
        <v>1040</v>
      </c>
      <c r="B161" s="1" t="s">
        <v>1175</v>
      </c>
      <c r="C161" s="1" t="s">
        <v>1176</v>
      </c>
      <c r="D161" s="1" t="str">
        <f t="shared" si="31"/>
        <v>BR</v>
      </c>
      <c r="E161" s="1">
        <v>104</v>
      </c>
      <c r="F161" s="1">
        <v>1957</v>
      </c>
      <c r="G161" s="1">
        <v>1993</v>
      </c>
      <c r="H161" s="1">
        <f t="shared" si="27"/>
        <v>11.357816691600547</v>
      </c>
      <c r="I161" s="1">
        <v>2</v>
      </c>
      <c r="J161" s="1">
        <v>56</v>
      </c>
      <c r="K161" s="1">
        <v>115</v>
      </c>
      <c r="L161" s="1" t="s">
        <v>22</v>
      </c>
      <c r="M161" s="1" t="s">
        <v>22</v>
      </c>
      <c r="N161" s="1">
        <f t="shared" si="34"/>
        <v>4</v>
      </c>
      <c r="P161" s="1">
        <v>70</v>
      </c>
      <c r="Q161" s="1">
        <v>70</v>
      </c>
      <c r="S161" s="1">
        <v>300</v>
      </c>
      <c r="T161" s="1">
        <f t="shared" si="28"/>
        <v>1.8257418583505538</v>
      </c>
      <c r="U161" s="13">
        <f t="shared" si="29"/>
        <v>26.915870248271904</v>
      </c>
      <c r="V161" s="13">
        <f t="shared" si="35"/>
        <v>10.021898482637996</v>
      </c>
      <c r="W161" s="17">
        <f t="shared" si="32"/>
        <v>0.11428571428571428</v>
      </c>
      <c r="X161" s="27">
        <f t="shared" ref="X161:X179" si="36">R161/10/J161</f>
        <v>0</v>
      </c>
    </row>
    <row r="162" spans="1:25" x14ac:dyDescent="0.25">
      <c r="A162" s="19">
        <v>1041</v>
      </c>
      <c r="B162" s="1" t="s">
        <v>1177</v>
      </c>
      <c r="C162" s="1" t="s">
        <v>1179</v>
      </c>
      <c r="D162" s="1" t="str">
        <f t="shared" si="31"/>
        <v>BR</v>
      </c>
      <c r="E162" s="1">
        <v>104</v>
      </c>
      <c r="F162" s="1">
        <v>1957</v>
      </c>
      <c r="G162" s="1">
        <v>1993</v>
      </c>
      <c r="H162" s="1">
        <f t="shared" si="27"/>
        <v>11.357816691600547</v>
      </c>
      <c r="I162" s="1">
        <v>3</v>
      </c>
      <c r="J162" s="1">
        <v>81</v>
      </c>
      <c r="K162" s="1">
        <v>181</v>
      </c>
      <c r="L162" s="1" t="s">
        <v>22</v>
      </c>
      <c r="M162" s="1" t="s">
        <v>22</v>
      </c>
      <c r="N162" s="1">
        <f t="shared" si="34"/>
        <v>4</v>
      </c>
      <c r="P162" s="1">
        <v>70</v>
      </c>
      <c r="Q162" s="1">
        <v>70</v>
      </c>
      <c r="S162" s="1">
        <v>300</v>
      </c>
      <c r="T162" s="1">
        <f t="shared" si="28"/>
        <v>1.8257418583505538</v>
      </c>
      <c r="U162" s="13">
        <f t="shared" si="29"/>
        <v>31.437821442253902</v>
      </c>
      <c r="V162" s="13">
        <f t="shared" si="35"/>
        <v>12.053092656555325</v>
      </c>
      <c r="W162" s="17">
        <f t="shared" si="32"/>
        <v>0.11428571428571428</v>
      </c>
      <c r="X162" s="27">
        <f t="shared" si="36"/>
        <v>0</v>
      </c>
    </row>
    <row r="163" spans="1:25" x14ac:dyDescent="0.25">
      <c r="A163" s="19">
        <v>1042</v>
      </c>
      <c r="B163" s="1" t="s">
        <v>1178</v>
      </c>
      <c r="C163" s="1" t="s">
        <v>1180</v>
      </c>
      <c r="D163" s="1" t="str">
        <f t="shared" si="31"/>
        <v>BR</v>
      </c>
      <c r="E163" s="1">
        <v>104</v>
      </c>
      <c r="F163" s="1">
        <v>1957</v>
      </c>
      <c r="G163" s="1">
        <v>1993</v>
      </c>
      <c r="H163" s="1">
        <f t="shared" si="27"/>
        <v>11.357816691600547</v>
      </c>
      <c r="I163" s="1">
        <v>4</v>
      </c>
      <c r="J163" s="1">
        <v>113</v>
      </c>
      <c r="K163" s="1">
        <v>246</v>
      </c>
      <c r="L163" s="1" t="s">
        <v>22</v>
      </c>
      <c r="M163" s="1" t="s">
        <v>22</v>
      </c>
      <c r="N163" s="1">
        <f t="shared" si="34"/>
        <v>4</v>
      </c>
      <c r="P163" s="1">
        <v>70</v>
      </c>
      <c r="Q163" s="1">
        <v>70</v>
      </c>
      <c r="S163" s="1">
        <v>300</v>
      </c>
      <c r="T163" s="1">
        <f t="shared" si="28"/>
        <v>1.8257418583505538</v>
      </c>
      <c r="U163" s="13">
        <f t="shared" si="29"/>
        <v>34.940789466055605</v>
      </c>
      <c r="V163" s="13">
        <f t="shared" si="35"/>
        <v>14.236236937064927</v>
      </c>
      <c r="W163" s="17">
        <f t="shared" si="32"/>
        <v>0.11428571428571428</v>
      </c>
      <c r="X163" s="27">
        <f t="shared" si="36"/>
        <v>0</v>
      </c>
    </row>
    <row r="164" spans="1:25" x14ac:dyDescent="0.25">
      <c r="A164" s="19">
        <v>1050</v>
      </c>
      <c r="B164" s="1" t="s">
        <v>1182</v>
      </c>
      <c r="C164" s="1" t="s">
        <v>1183</v>
      </c>
      <c r="D164" s="1" t="str">
        <f t="shared" si="31"/>
        <v>BR</v>
      </c>
      <c r="E164" s="1" t="s">
        <v>1185</v>
      </c>
      <c r="F164" s="1">
        <v>1959</v>
      </c>
      <c r="G164" s="1">
        <v>1988</v>
      </c>
      <c r="H164" s="1">
        <f t="shared" si="27"/>
        <v>11.445523142259598</v>
      </c>
      <c r="I164" s="1">
        <v>2</v>
      </c>
      <c r="J164" s="1">
        <v>58</v>
      </c>
      <c r="L164" s="1" t="s">
        <v>22</v>
      </c>
      <c r="M164" s="1" t="s">
        <v>22</v>
      </c>
      <c r="N164" s="1">
        <f t="shared" si="34"/>
        <v>4</v>
      </c>
      <c r="P164" s="1">
        <v>70</v>
      </c>
      <c r="Q164" s="1">
        <v>70</v>
      </c>
      <c r="S164" s="1">
        <v>300</v>
      </c>
      <c r="T164" s="1">
        <f t="shared" si="28"/>
        <v>1.8257418583505538</v>
      </c>
      <c r="U164" s="13">
        <f t="shared" si="29"/>
        <v>27.138930473882642</v>
      </c>
      <c r="V164" s="13">
        <f t="shared" si="35"/>
        <v>10.199290988475536</v>
      </c>
      <c r="W164" s="17">
        <f t="shared" si="32"/>
        <v>0.11428571428571428</v>
      </c>
      <c r="X164" s="27">
        <f t="shared" si="36"/>
        <v>0</v>
      </c>
    </row>
    <row r="165" spans="1:25" x14ac:dyDescent="0.25">
      <c r="A165" s="19">
        <v>1051</v>
      </c>
      <c r="B165" s="1" t="s">
        <v>1181</v>
      </c>
      <c r="C165" s="1" t="s">
        <v>1184</v>
      </c>
      <c r="D165" s="1" t="str">
        <f t="shared" si="31"/>
        <v>BR</v>
      </c>
      <c r="E165" s="1" t="s">
        <v>1185</v>
      </c>
      <c r="F165" s="1">
        <v>1959</v>
      </c>
      <c r="G165" s="1">
        <v>1988</v>
      </c>
      <c r="H165" s="1">
        <f t="shared" si="27"/>
        <v>11.445523142259598</v>
      </c>
      <c r="I165" s="1">
        <v>3</v>
      </c>
      <c r="J165" s="1">
        <v>82.5</v>
      </c>
      <c r="L165" s="1" t="s">
        <v>22</v>
      </c>
      <c r="M165" s="1" t="s">
        <v>22</v>
      </c>
      <c r="N165" s="1">
        <f t="shared" si="34"/>
        <v>4</v>
      </c>
      <c r="P165" s="1">
        <v>70</v>
      </c>
      <c r="Q165" s="1">
        <v>70</v>
      </c>
      <c r="S165" s="1">
        <v>300</v>
      </c>
      <c r="T165" s="1">
        <f t="shared" si="28"/>
        <v>1.8257418583505538</v>
      </c>
      <c r="U165" s="13">
        <f t="shared" si="29"/>
        <v>31.7110133095821</v>
      </c>
      <c r="V165" s="13">
        <f t="shared" si="35"/>
        <v>12.16418341652987</v>
      </c>
      <c r="W165" s="17">
        <f t="shared" si="32"/>
        <v>0.11428571428571428</v>
      </c>
      <c r="X165" s="27">
        <f t="shared" si="36"/>
        <v>0</v>
      </c>
    </row>
    <row r="166" spans="1:25" x14ac:dyDescent="0.25">
      <c r="A166" s="19">
        <v>1070</v>
      </c>
      <c r="B166" s="1" t="s">
        <v>120</v>
      </c>
      <c r="C166" s="1" t="s">
        <v>1186</v>
      </c>
      <c r="D166" s="1" t="str">
        <f t="shared" si="31"/>
        <v>BR</v>
      </c>
      <c r="E166" s="1">
        <v>107</v>
      </c>
      <c r="F166" s="1">
        <v>1960</v>
      </c>
      <c r="G166" s="1">
        <v>1991</v>
      </c>
      <c r="H166" s="1">
        <f t="shared" si="27"/>
        <v>11.489125293076057</v>
      </c>
      <c r="I166" s="1">
        <v>3</v>
      </c>
      <c r="J166" s="1">
        <v>99</v>
      </c>
      <c r="K166" s="1">
        <v>188</v>
      </c>
      <c r="L166" s="1" t="s">
        <v>22</v>
      </c>
      <c r="M166" s="1" t="s">
        <v>22</v>
      </c>
      <c r="N166" s="1">
        <f t="shared" si="34"/>
        <v>4</v>
      </c>
      <c r="P166" s="1">
        <v>70</v>
      </c>
      <c r="Q166" s="1">
        <v>70</v>
      </c>
      <c r="S166" s="1">
        <v>600</v>
      </c>
      <c r="T166" s="1">
        <f t="shared" si="28"/>
        <v>2.1711852081087688</v>
      </c>
      <c r="U166" s="13">
        <f t="shared" si="29"/>
        <v>38.617949512288959</v>
      </c>
      <c r="V166" s="13">
        <f t="shared" si="35"/>
        <v>15.84641706161498</v>
      </c>
      <c r="W166" s="17">
        <f t="shared" si="32"/>
        <v>0.11428571428571428</v>
      </c>
      <c r="X166" s="27">
        <f t="shared" si="36"/>
        <v>0</v>
      </c>
    </row>
    <row r="167" spans="1:25" x14ac:dyDescent="0.25">
      <c r="A167" s="19">
        <v>1080</v>
      </c>
      <c r="B167" s="1" t="s">
        <v>121</v>
      </c>
      <c r="D167" s="1" t="str">
        <f t="shared" si="31"/>
        <v>BR</v>
      </c>
      <c r="E167" s="1">
        <v>108</v>
      </c>
      <c r="F167" s="1">
        <v>1958</v>
      </c>
      <c r="H167" s="1">
        <f t="shared" si="27"/>
        <v>11.401754250991379</v>
      </c>
      <c r="I167" s="1">
        <v>2</v>
      </c>
      <c r="L167" s="1" t="s">
        <v>22</v>
      </c>
      <c r="M167" s="1" t="s">
        <v>22</v>
      </c>
      <c r="N167" s="1">
        <f t="shared" si="34"/>
        <v>4</v>
      </c>
      <c r="P167" s="1" t="s">
        <v>1138</v>
      </c>
      <c r="Q167" s="1" t="s">
        <v>1138</v>
      </c>
      <c r="S167" s="1">
        <v>600</v>
      </c>
      <c r="T167" s="1">
        <f t="shared" si="28"/>
        <v>2.1711852081087688</v>
      </c>
      <c r="U167" s="13">
        <f t="shared" si="29"/>
        <v>32.514169891120254</v>
      </c>
      <c r="V167" s="13" t="e">
        <f t="shared" si="35"/>
        <v>#VALUE!</v>
      </c>
      <c r="W167" s="17" t="e">
        <f t="shared" si="32"/>
        <v>#VALUE!</v>
      </c>
      <c r="X167" s="27" t="e">
        <f t="shared" si="36"/>
        <v>#DIV/0!</v>
      </c>
    </row>
    <row r="168" spans="1:25" x14ac:dyDescent="0.25">
      <c r="A168" s="19">
        <v>1081</v>
      </c>
      <c r="B168" s="1" t="s">
        <v>122</v>
      </c>
      <c r="D168" s="1" t="str">
        <f t="shared" si="31"/>
        <v>BR</v>
      </c>
      <c r="E168" s="1">
        <v>108</v>
      </c>
      <c r="F168" s="1">
        <v>1958</v>
      </c>
      <c r="H168" s="1">
        <f t="shared" si="27"/>
        <v>11.401754250991379</v>
      </c>
      <c r="I168" s="1">
        <v>3</v>
      </c>
      <c r="L168" s="1" t="s">
        <v>22</v>
      </c>
      <c r="M168" s="1" t="s">
        <v>22</v>
      </c>
      <c r="N168" s="1">
        <f t="shared" si="34"/>
        <v>4</v>
      </c>
      <c r="P168" s="1" t="s">
        <v>1138</v>
      </c>
      <c r="Q168" s="1" t="s">
        <v>1138</v>
      </c>
      <c r="S168" s="1">
        <v>600</v>
      </c>
      <c r="T168" s="1">
        <f t="shared" si="28"/>
        <v>2.1711852081087688</v>
      </c>
      <c r="U168" s="13">
        <f t="shared" si="29"/>
        <v>38.294310218345778</v>
      </c>
      <c r="V168" s="13" t="e">
        <f t="shared" si="35"/>
        <v>#VALUE!</v>
      </c>
      <c r="W168" s="17" t="e">
        <f t="shared" si="32"/>
        <v>#VALUE!</v>
      </c>
      <c r="X168" s="27" t="e">
        <f t="shared" si="36"/>
        <v>#DIV/0!</v>
      </c>
    </row>
    <row r="169" spans="1:25" x14ac:dyDescent="0.25">
      <c r="A169" s="19">
        <v>1082</v>
      </c>
      <c r="B169" s="1" t="s">
        <v>123</v>
      </c>
      <c r="D169" s="1" t="str">
        <f t="shared" si="31"/>
        <v>BR</v>
      </c>
      <c r="E169" s="1">
        <v>108</v>
      </c>
      <c r="F169" s="1">
        <v>1958</v>
      </c>
      <c r="H169" s="1">
        <f t="shared" si="27"/>
        <v>11.401754250991379</v>
      </c>
      <c r="I169" s="1">
        <v>4</v>
      </c>
      <c r="L169" s="1" t="s">
        <v>22</v>
      </c>
      <c r="M169" s="1" t="s">
        <v>22</v>
      </c>
      <c r="N169" s="1">
        <f t="shared" si="34"/>
        <v>4</v>
      </c>
      <c r="P169" s="1" t="s">
        <v>1138</v>
      </c>
      <c r="Q169" s="1" t="s">
        <v>1138</v>
      </c>
      <c r="S169" s="1">
        <v>600</v>
      </c>
      <c r="T169" s="1">
        <f t="shared" si="28"/>
        <v>2.1711852081087688</v>
      </c>
      <c r="U169" s="13">
        <f t="shared" si="29"/>
        <v>42.857980747200202</v>
      </c>
      <c r="V169" s="13" t="e">
        <f t="shared" si="35"/>
        <v>#VALUE!</v>
      </c>
      <c r="W169" s="17" t="e">
        <f t="shared" si="32"/>
        <v>#VALUE!</v>
      </c>
      <c r="X169" s="27" t="e">
        <f t="shared" si="36"/>
        <v>#DIV/0!</v>
      </c>
    </row>
    <row r="170" spans="1:25" x14ac:dyDescent="0.25">
      <c r="A170" s="19">
        <v>1083</v>
      </c>
      <c r="B170" s="1" t="s">
        <v>345</v>
      </c>
      <c r="C170" s="1" t="s">
        <v>694</v>
      </c>
      <c r="D170" s="1" t="str">
        <f t="shared" si="31"/>
        <v>BR</v>
      </c>
      <c r="E170" s="1">
        <v>10800</v>
      </c>
      <c r="F170" s="1">
        <v>1950</v>
      </c>
      <c r="G170" s="1">
        <v>1959</v>
      </c>
      <c r="H170" s="1">
        <f t="shared" si="27"/>
        <v>11.045361017187261</v>
      </c>
      <c r="I170" s="1">
        <v>1</v>
      </c>
      <c r="J170" s="1">
        <v>71</v>
      </c>
      <c r="K170" s="1">
        <v>0</v>
      </c>
      <c r="L170" s="1" t="s">
        <v>176</v>
      </c>
      <c r="M170" s="1" t="s">
        <v>22</v>
      </c>
      <c r="N170" s="1">
        <f t="shared" si="34"/>
        <v>3</v>
      </c>
      <c r="P170" s="1">
        <v>68</v>
      </c>
      <c r="Q170" s="1">
        <v>68</v>
      </c>
      <c r="S170" s="1">
        <v>827</v>
      </c>
      <c r="T170" s="1">
        <f t="shared" si="28"/>
        <v>2.3525314408490341</v>
      </c>
      <c r="U170" s="13">
        <f t="shared" si="29"/>
        <v>25.594790682434382</v>
      </c>
      <c r="V170" s="13">
        <f t="shared" si="35"/>
        <v>14.331335403312828</v>
      </c>
      <c r="W170" s="17">
        <f t="shared" si="32"/>
        <v>0.11764705882352941</v>
      </c>
      <c r="X170" s="27">
        <f t="shared" si="36"/>
        <v>0</v>
      </c>
    </row>
    <row r="171" spans="1:25" x14ac:dyDescent="0.25">
      <c r="A171" s="19">
        <v>1090</v>
      </c>
      <c r="B171" s="1" t="s">
        <v>124</v>
      </c>
      <c r="C171" s="1" t="s">
        <v>1187</v>
      </c>
      <c r="D171" s="1" t="str">
        <f t="shared" si="31"/>
        <v>BR</v>
      </c>
      <c r="E171" s="1">
        <v>109</v>
      </c>
      <c r="F171" s="1">
        <v>1957</v>
      </c>
      <c r="G171" s="1">
        <v>1971</v>
      </c>
      <c r="H171" s="1">
        <f t="shared" si="27"/>
        <v>11.357816691600547</v>
      </c>
      <c r="I171" s="1">
        <v>2</v>
      </c>
      <c r="J171" s="1">
        <v>66</v>
      </c>
      <c r="K171" s="1">
        <v>0</v>
      </c>
      <c r="L171" s="1" t="s">
        <v>22</v>
      </c>
      <c r="M171" s="1" t="s">
        <v>22</v>
      </c>
      <c r="N171" s="1">
        <f t="shared" si="34"/>
        <v>4</v>
      </c>
      <c r="P171" s="1">
        <v>70</v>
      </c>
      <c r="Q171" s="1">
        <v>70</v>
      </c>
      <c r="S171" s="1">
        <v>300</v>
      </c>
      <c r="T171" s="1">
        <f t="shared" si="28"/>
        <v>1.8257418583505538</v>
      </c>
      <c r="U171" s="13">
        <f t="shared" si="29"/>
        <v>26.915870248271904</v>
      </c>
      <c r="V171" s="13">
        <f t="shared" si="35"/>
        <v>10.87997640405457</v>
      </c>
      <c r="W171" s="17">
        <f t="shared" si="32"/>
        <v>0.11428571428571428</v>
      </c>
      <c r="X171" s="27">
        <f t="shared" si="36"/>
        <v>0</v>
      </c>
    </row>
    <row r="172" spans="1:25" x14ac:dyDescent="0.25">
      <c r="A172" s="18">
        <v>1100</v>
      </c>
      <c r="B172" s="1" t="s">
        <v>34</v>
      </c>
      <c r="C172" s="1" t="s">
        <v>695</v>
      </c>
      <c r="D172" s="1" t="str">
        <f t="shared" si="31"/>
        <v>BR</v>
      </c>
      <c r="E172" s="1">
        <v>11</v>
      </c>
      <c r="F172" s="1">
        <v>1945</v>
      </c>
      <c r="G172" s="1">
        <v>1972</v>
      </c>
      <c r="H172" s="1">
        <f t="shared" si="27"/>
        <v>10.816653826391969</v>
      </c>
      <c r="I172" s="1">
        <v>1</v>
      </c>
      <c r="J172" s="1">
        <v>48</v>
      </c>
      <c r="K172" s="1">
        <v>0</v>
      </c>
      <c r="L172" s="1" t="s">
        <v>22</v>
      </c>
      <c r="M172" s="1" t="s">
        <v>22</v>
      </c>
      <c r="N172" s="1">
        <f t="shared" si="34"/>
        <v>4</v>
      </c>
      <c r="O172" s="1" t="s">
        <v>23</v>
      </c>
      <c r="P172" s="1">
        <v>19</v>
      </c>
      <c r="Q172" s="1">
        <v>19</v>
      </c>
      <c r="R172" s="1">
        <v>115.2</v>
      </c>
      <c r="S172" s="1">
        <v>350</v>
      </c>
      <c r="T172" s="1">
        <f t="shared" si="28"/>
        <v>1.8974750325407388</v>
      </c>
      <c r="U172" s="13">
        <f t="shared" si="29"/>
        <v>20.216465612646783</v>
      </c>
      <c r="V172" s="13">
        <f t="shared" si="35"/>
        <v>5.0239011109217966</v>
      </c>
      <c r="W172" s="17">
        <f t="shared" si="32"/>
        <v>0.42105263157894735</v>
      </c>
      <c r="X172" s="27">
        <f t="shared" si="36"/>
        <v>0.24</v>
      </c>
    </row>
    <row r="173" spans="1:25" s="41" customFormat="1" x14ac:dyDescent="0.25">
      <c r="A173" s="19">
        <v>1101</v>
      </c>
      <c r="B173" s="1" t="s">
        <v>125</v>
      </c>
      <c r="C173" s="1"/>
      <c r="D173" s="1" t="str">
        <f t="shared" si="31"/>
        <v>BR</v>
      </c>
      <c r="E173" s="1">
        <v>110</v>
      </c>
      <c r="F173" s="1">
        <v>1961</v>
      </c>
      <c r="G173" s="1"/>
      <c r="H173" s="1">
        <f t="shared" si="27"/>
        <v>11.532562594670797</v>
      </c>
      <c r="I173" s="1">
        <v>3</v>
      </c>
      <c r="J173" s="1"/>
      <c r="K173" s="1"/>
      <c r="L173" s="1" t="s">
        <v>22</v>
      </c>
      <c r="M173" s="1" t="s">
        <v>22</v>
      </c>
      <c r="N173" s="1">
        <f t="shared" ref="N173:N207" si="37">IF(L173="Steam",1,IF(L173="Electric",2,IF(L173="Diesel",4,IF(L173="Diesel-Electric",3,""))))</f>
        <v>4</v>
      </c>
      <c r="O173" s="1"/>
      <c r="P173" s="1" t="s">
        <v>1138</v>
      </c>
      <c r="Q173" s="1" t="s">
        <v>1138</v>
      </c>
      <c r="R173" s="1"/>
      <c r="S173" s="1">
        <v>720</v>
      </c>
      <c r="T173" s="1">
        <f t="shared" si="28"/>
        <v>2.2724387329349987</v>
      </c>
      <c r="U173" s="13">
        <f t="shared" si="29"/>
        <v>40.771049216982327</v>
      </c>
      <c r="V173" s="13" t="e">
        <f t="shared" si="35"/>
        <v>#VALUE!</v>
      </c>
      <c r="W173" s="17" t="e">
        <f t="shared" si="32"/>
        <v>#VALUE!</v>
      </c>
      <c r="X173" s="27" t="e">
        <f t="shared" si="36"/>
        <v>#DIV/0!</v>
      </c>
      <c r="Y173" s="12"/>
    </row>
    <row r="174" spans="1:25" s="41" customFormat="1" x14ac:dyDescent="0.25">
      <c r="A174" s="37">
        <v>1110</v>
      </c>
      <c r="B174" s="38" t="s">
        <v>126</v>
      </c>
      <c r="C174" s="38" t="s">
        <v>602</v>
      </c>
      <c r="D174" s="38" t="str">
        <f t="shared" si="31"/>
        <v>BR</v>
      </c>
      <c r="E174" s="38">
        <v>111</v>
      </c>
      <c r="F174" s="38">
        <v>1957</v>
      </c>
      <c r="G174" s="38">
        <v>1989</v>
      </c>
      <c r="H174" s="38">
        <f t="shared" si="27"/>
        <v>11.357816691600547</v>
      </c>
      <c r="I174" s="38">
        <v>3</v>
      </c>
      <c r="J174" s="38">
        <v>92</v>
      </c>
      <c r="K174" s="38">
        <v>188</v>
      </c>
      <c r="L174" s="38" t="s">
        <v>22</v>
      </c>
      <c r="M174" s="38" t="s">
        <v>22</v>
      </c>
      <c r="N174" s="38">
        <f t="shared" si="37"/>
        <v>4</v>
      </c>
      <c r="O174" s="38" t="s">
        <v>845</v>
      </c>
      <c r="P174" s="38">
        <v>70</v>
      </c>
      <c r="Q174" s="38">
        <v>70</v>
      </c>
      <c r="R174" s="38"/>
      <c r="S174" s="38">
        <v>720</v>
      </c>
      <c r="T174" s="38">
        <f t="shared" si="28"/>
        <v>2.2724387329349987</v>
      </c>
      <c r="U174" s="44">
        <f t="shared" si="29"/>
        <v>40.093569896276072</v>
      </c>
      <c r="V174" s="44">
        <f t="shared" si="35"/>
        <v>15.988315505207508</v>
      </c>
      <c r="W174" s="39">
        <f t="shared" si="32"/>
        <v>0.11428571428571428</v>
      </c>
      <c r="X174" s="40">
        <f t="shared" si="36"/>
        <v>0</v>
      </c>
      <c r="Y174" s="12"/>
    </row>
    <row r="175" spans="1:25" x14ac:dyDescent="0.25">
      <c r="A175" s="37">
        <v>1111</v>
      </c>
      <c r="B175" s="38" t="s">
        <v>601</v>
      </c>
      <c r="C175" s="38" t="s">
        <v>603</v>
      </c>
      <c r="D175" s="38" t="str">
        <f t="shared" si="31"/>
        <v>BR</v>
      </c>
      <c r="E175" s="38">
        <v>111</v>
      </c>
      <c r="F175" s="38">
        <v>1957</v>
      </c>
      <c r="G175" s="38">
        <v>1989</v>
      </c>
      <c r="H175" s="38">
        <f t="shared" si="27"/>
        <v>11.357816691600547</v>
      </c>
      <c r="I175" s="38">
        <v>2</v>
      </c>
      <c r="J175" s="38">
        <v>67</v>
      </c>
      <c r="K175" s="38">
        <v>117</v>
      </c>
      <c r="L175" s="38" t="s">
        <v>22</v>
      </c>
      <c r="M175" s="38" t="s">
        <v>22</v>
      </c>
      <c r="N175" s="38">
        <f t="shared" si="37"/>
        <v>4</v>
      </c>
      <c r="O175" s="38" t="s">
        <v>845</v>
      </c>
      <c r="P175" s="38">
        <v>70</v>
      </c>
      <c r="Q175" s="38">
        <v>70</v>
      </c>
      <c r="R175" s="38"/>
      <c r="S175" s="38">
        <v>720</v>
      </c>
      <c r="T175" s="38">
        <f t="shared" si="28"/>
        <v>2.2724387329349987</v>
      </c>
      <c r="U175" s="44">
        <f t="shared" si="29"/>
        <v>33.98325926635146</v>
      </c>
      <c r="V175" s="44">
        <f t="shared" si="35"/>
        <v>13.644140958867872</v>
      </c>
      <c r="W175" s="39">
        <f t="shared" si="32"/>
        <v>0.11428571428571428</v>
      </c>
      <c r="X175" s="40">
        <f t="shared" si="36"/>
        <v>0</v>
      </c>
    </row>
    <row r="176" spans="1:25" x14ac:dyDescent="0.25">
      <c r="A176" s="19">
        <v>1112</v>
      </c>
      <c r="B176" s="1" t="s">
        <v>600</v>
      </c>
      <c r="C176" s="1" t="s">
        <v>604</v>
      </c>
      <c r="D176" s="1" t="str">
        <f t="shared" si="31"/>
        <v>BR</v>
      </c>
      <c r="E176" s="1">
        <v>111</v>
      </c>
      <c r="F176" s="1">
        <v>1957</v>
      </c>
      <c r="G176" s="1">
        <v>1989</v>
      </c>
      <c r="H176" s="1">
        <f t="shared" si="27"/>
        <v>11.357816691600547</v>
      </c>
      <c r="I176" s="1">
        <v>4</v>
      </c>
      <c r="J176" s="1">
        <v>116</v>
      </c>
      <c r="K176" s="1">
        <v>259</v>
      </c>
      <c r="L176" s="1" t="s">
        <v>22</v>
      </c>
      <c r="M176" s="1" t="s">
        <v>22</v>
      </c>
      <c r="N176" s="1">
        <f t="shared" si="37"/>
        <v>4</v>
      </c>
      <c r="O176" s="1" t="s">
        <v>845</v>
      </c>
      <c r="P176" s="1">
        <v>70</v>
      </c>
      <c r="Q176" s="1">
        <v>70</v>
      </c>
      <c r="S176" s="1">
        <v>720</v>
      </c>
      <c r="T176" s="1">
        <f t="shared" si="28"/>
        <v>2.2724387329349987</v>
      </c>
      <c r="U176" s="13">
        <f t="shared" si="29"/>
        <v>44.935586865990388</v>
      </c>
      <c r="V176" s="13">
        <f t="shared" si="35"/>
        <v>17.953031411856816</v>
      </c>
      <c r="W176" s="17">
        <f t="shared" si="32"/>
        <v>0.11428571428571428</v>
      </c>
      <c r="X176" s="27">
        <f t="shared" si="36"/>
        <v>0</v>
      </c>
    </row>
    <row r="177" spans="1:25" x14ac:dyDescent="0.25">
      <c r="A177" s="19">
        <v>1120</v>
      </c>
      <c r="B177" s="1" t="s">
        <v>1189</v>
      </c>
      <c r="C177" s="1" t="s">
        <v>1188</v>
      </c>
      <c r="D177" s="1" t="str">
        <f t="shared" si="31"/>
        <v>BR</v>
      </c>
      <c r="E177" s="1">
        <v>112</v>
      </c>
      <c r="F177" s="1">
        <v>1959</v>
      </c>
      <c r="G177" s="1">
        <v>1969</v>
      </c>
      <c r="H177" s="1">
        <f t="shared" ref="H177:H240" si="38">IF(F177="","",SQRT(F177-1828))</f>
        <v>11.445523142259598</v>
      </c>
      <c r="I177" s="1">
        <v>2</v>
      </c>
      <c r="J177" s="1">
        <v>71</v>
      </c>
      <c r="K177" s="1">
        <v>115</v>
      </c>
      <c r="L177" s="1" t="s">
        <v>22</v>
      </c>
      <c r="M177" s="1" t="s">
        <v>22</v>
      </c>
      <c r="N177" s="1">
        <f t="shared" si="37"/>
        <v>4</v>
      </c>
      <c r="P177" s="1">
        <v>70</v>
      </c>
      <c r="Q177" s="1">
        <v>70</v>
      </c>
      <c r="S177" s="1">
        <v>476</v>
      </c>
      <c r="T177" s="1">
        <f t="shared" ref="T177:T240" si="39">IF(L177="Wagon",(SQRT(SQRT(S177/27)))*10,IF(S177="","",SQRT(SQRT(S177/27))))</f>
        <v>2.0490888830399818</v>
      </c>
      <c r="U177" s="13">
        <f t="shared" ref="U177:U240" si="40">IF(I177="","",(H177*SQRT(I177)*T177-(I177*2)+2)*0.985)</f>
        <v>30.699890082436902</v>
      </c>
      <c r="V177" s="13">
        <f t="shared" si="35"/>
        <v>12.665040548684438</v>
      </c>
      <c r="W177" s="17">
        <f t="shared" si="32"/>
        <v>0.11428571428571428</v>
      </c>
      <c r="X177" s="27">
        <f t="shared" si="36"/>
        <v>0</v>
      </c>
    </row>
    <row r="178" spans="1:25" x14ac:dyDescent="0.25">
      <c r="A178" s="19">
        <v>1140</v>
      </c>
      <c r="B178" s="1" t="s">
        <v>127</v>
      </c>
      <c r="C178" s="1" t="s">
        <v>1190</v>
      </c>
      <c r="D178" s="1" t="str">
        <f t="shared" si="31"/>
        <v>BR</v>
      </c>
      <c r="E178" s="1">
        <v>114</v>
      </c>
      <c r="F178" s="1">
        <v>1956</v>
      </c>
      <c r="G178" s="1">
        <v>2002</v>
      </c>
      <c r="H178" s="1">
        <f t="shared" si="38"/>
        <v>11.313708498984761</v>
      </c>
      <c r="I178" s="1">
        <v>2</v>
      </c>
      <c r="K178" s="1">
        <v>136</v>
      </c>
      <c r="L178" s="1" t="s">
        <v>22</v>
      </c>
      <c r="M178" s="1" t="s">
        <v>22</v>
      </c>
      <c r="N178" s="1">
        <f t="shared" si="37"/>
        <v>4</v>
      </c>
      <c r="P178" s="1">
        <v>70</v>
      </c>
      <c r="Q178" s="1">
        <v>70</v>
      </c>
      <c r="S178" s="1">
        <v>476</v>
      </c>
      <c r="T178" s="1">
        <f t="shared" si="39"/>
        <v>2.0490888830399818</v>
      </c>
      <c r="U178" s="13">
        <f t="shared" si="40"/>
        <v>30.323640796710119</v>
      </c>
      <c r="V178" s="13">
        <f t="shared" si="35"/>
        <v>0</v>
      </c>
      <c r="W178" s="17">
        <f t="shared" si="32"/>
        <v>0.11428571428571428</v>
      </c>
      <c r="X178" s="27" t="e">
        <f t="shared" si="36"/>
        <v>#DIV/0!</v>
      </c>
    </row>
    <row r="179" spans="1:25" x14ac:dyDescent="0.25">
      <c r="A179" s="19">
        <v>1150</v>
      </c>
      <c r="B179" s="1" t="s">
        <v>128</v>
      </c>
      <c r="C179" s="1" t="s">
        <v>1191</v>
      </c>
      <c r="D179" s="1" t="str">
        <f t="shared" si="31"/>
        <v>BR</v>
      </c>
      <c r="E179" s="1">
        <v>115</v>
      </c>
      <c r="F179" s="1">
        <v>1960</v>
      </c>
      <c r="G179" s="1">
        <v>1998</v>
      </c>
      <c r="H179" s="1">
        <f t="shared" si="38"/>
        <v>11.489125293076057</v>
      </c>
      <c r="I179" s="1">
        <v>4</v>
      </c>
      <c r="J179" s="1">
        <v>137</v>
      </c>
      <c r="K179" s="1">
        <v>332</v>
      </c>
      <c r="L179" s="1" t="s">
        <v>22</v>
      </c>
      <c r="M179" s="1" t="s">
        <v>22</v>
      </c>
      <c r="N179" s="1">
        <f t="shared" si="37"/>
        <v>4</v>
      </c>
      <c r="P179" s="1">
        <v>70</v>
      </c>
      <c r="Q179" s="1">
        <v>70</v>
      </c>
      <c r="S179" s="1">
        <v>920</v>
      </c>
      <c r="T179" s="1">
        <f t="shared" si="39"/>
        <v>2.4160505455128116</v>
      </c>
      <c r="U179" s="13">
        <f t="shared" si="40"/>
        <v>48.77386564064885</v>
      </c>
      <c r="V179" s="13">
        <f t="shared" si="35"/>
        <v>20.743541877794755</v>
      </c>
      <c r="W179" s="17">
        <f t="shared" si="32"/>
        <v>0.11428571428571428</v>
      </c>
      <c r="X179" s="27">
        <f t="shared" si="36"/>
        <v>0</v>
      </c>
    </row>
    <row r="180" spans="1:25" x14ac:dyDescent="0.25">
      <c r="A180" s="19">
        <v>1160</v>
      </c>
      <c r="B180" s="1" t="s">
        <v>129</v>
      </c>
      <c r="C180" s="1" t="s">
        <v>1192</v>
      </c>
      <c r="D180" s="1" t="str">
        <f t="shared" si="31"/>
        <v>BR</v>
      </c>
      <c r="E180" s="1">
        <v>116</v>
      </c>
      <c r="F180" s="1">
        <v>1957</v>
      </c>
      <c r="G180" s="1">
        <v>1995</v>
      </c>
      <c r="H180" s="1">
        <f t="shared" si="38"/>
        <v>11.357816691600547</v>
      </c>
      <c r="I180" s="1">
        <v>2</v>
      </c>
      <c r="J180" s="1">
        <v>73</v>
      </c>
      <c r="K180" s="1">
        <v>180</v>
      </c>
      <c r="L180" s="1" t="s">
        <v>22</v>
      </c>
      <c r="M180" s="1" t="s">
        <v>22</v>
      </c>
      <c r="N180" s="1">
        <f t="shared" si="37"/>
        <v>4</v>
      </c>
      <c r="P180" s="1">
        <v>70</v>
      </c>
      <c r="Q180" s="1">
        <v>70</v>
      </c>
      <c r="S180" s="1">
        <v>600</v>
      </c>
      <c r="T180" s="1">
        <f t="shared" si="39"/>
        <v>2.1711852081087688</v>
      </c>
      <c r="U180" s="13">
        <f t="shared" si="40"/>
        <v>32.381282422290369</v>
      </c>
      <c r="V180" s="13">
        <f>IF(L180="Wagon",5*SQRT(H180),IF(L180="","",SQRT(Q180*J181*SQRT(S180))/(26)))</f>
        <v>16.084722419663681</v>
      </c>
      <c r="W180" s="17">
        <f t="shared" si="32"/>
        <v>0.11428571428571428</v>
      </c>
      <c r="X180" s="27">
        <f>R180/10/J181</f>
        <v>0</v>
      </c>
    </row>
    <row r="181" spans="1:25" x14ac:dyDescent="0.25">
      <c r="A181" s="19">
        <v>1161</v>
      </c>
      <c r="B181" s="1" t="s">
        <v>130</v>
      </c>
      <c r="C181" s="1" t="s">
        <v>1193</v>
      </c>
      <c r="D181" s="1" t="str">
        <f t="shared" si="31"/>
        <v>BR</v>
      </c>
      <c r="E181" s="1">
        <v>116</v>
      </c>
      <c r="F181" s="1">
        <v>1957</v>
      </c>
      <c r="G181" s="1">
        <v>1995</v>
      </c>
      <c r="H181" s="1">
        <f t="shared" si="38"/>
        <v>11.357816691600547</v>
      </c>
      <c r="I181" s="1">
        <v>3</v>
      </c>
      <c r="J181" s="1">
        <v>102</v>
      </c>
      <c r="K181" s="1">
        <v>282</v>
      </c>
      <c r="L181" s="1" t="s">
        <v>22</v>
      </c>
      <c r="M181" s="1" t="s">
        <v>22</v>
      </c>
      <c r="N181" s="1">
        <f t="shared" si="37"/>
        <v>4</v>
      </c>
      <c r="P181" s="1">
        <v>70</v>
      </c>
      <c r="Q181" s="1">
        <v>70</v>
      </c>
      <c r="S181" s="1">
        <v>600</v>
      </c>
      <c r="T181" s="1">
        <f t="shared" si="39"/>
        <v>2.1711852081087688</v>
      </c>
      <c r="U181" s="13">
        <f t="shared" si="40"/>
        <v>38.131556972424171</v>
      </c>
      <c r="V181" s="13" t="e">
        <f>IF(L181="Wagon",5*SQRT(H181),IF(L181="","",SQRT(Q181*#REF!*SQRT(S181))/(26)))</f>
        <v>#REF!</v>
      </c>
      <c r="W181" s="17">
        <f t="shared" si="32"/>
        <v>0.11428571428571428</v>
      </c>
      <c r="X181" s="27" t="e">
        <f>R181/10/#REF!</f>
        <v>#REF!</v>
      </c>
    </row>
    <row r="182" spans="1:25" x14ac:dyDescent="0.25">
      <c r="A182" s="19">
        <v>1170</v>
      </c>
      <c r="B182" s="1" t="s">
        <v>131</v>
      </c>
      <c r="C182" s="1" t="s">
        <v>1194</v>
      </c>
      <c r="D182" s="1" t="str">
        <f t="shared" si="31"/>
        <v>BR</v>
      </c>
      <c r="E182" s="1">
        <v>117</v>
      </c>
      <c r="F182" s="1">
        <v>1959</v>
      </c>
      <c r="G182" s="1">
        <v>2000</v>
      </c>
      <c r="H182" s="1">
        <f t="shared" si="38"/>
        <v>11.445523142259598</v>
      </c>
      <c r="I182" s="1">
        <v>3</v>
      </c>
      <c r="J182" s="1">
        <v>104</v>
      </c>
      <c r="L182" s="1" t="s">
        <v>22</v>
      </c>
      <c r="M182" s="1" t="s">
        <v>22</v>
      </c>
      <c r="N182" s="1">
        <f t="shared" si="37"/>
        <v>4</v>
      </c>
      <c r="P182" s="1">
        <v>70</v>
      </c>
      <c r="Q182" s="1">
        <v>70</v>
      </c>
      <c r="S182" s="1">
        <v>600</v>
      </c>
      <c r="T182" s="1">
        <f t="shared" si="39"/>
        <v>2.1711852081087688</v>
      </c>
      <c r="U182" s="13">
        <f t="shared" si="40"/>
        <v>38.456438684811744</v>
      </c>
      <c r="V182" s="13">
        <f t="shared" ref="V182:V213" si="41">IF(L182="Wagon",5*SQRT(H182),IF(L182="","",SQRT(Q182*J182*SQRT(S182))/(26)))</f>
        <v>16.241650256946109</v>
      </c>
      <c r="W182" s="17">
        <f t="shared" si="32"/>
        <v>0.11428571428571428</v>
      </c>
      <c r="X182" s="27">
        <f t="shared" ref="X182:X213" si="42">R182/10/J182</f>
        <v>0</v>
      </c>
    </row>
    <row r="183" spans="1:25" x14ac:dyDescent="0.25">
      <c r="A183" s="19">
        <v>1180</v>
      </c>
      <c r="B183" s="1" t="s">
        <v>132</v>
      </c>
      <c r="C183" s="1" t="s">
        <v>1195</v>
      </c>
      <c r="D183" s="1" t="str">
        <f t="shared" si="31"/>
        <v>BR</v>
      </c>
      <c r="E183" s="1">
        <v>118</v>
      </c>
      <c r="F183" s="1">
        <v>1960</v>
      </c>
      <c r="G183" s="1">
        <v>1994</v>
      </c>
      <c r="H183" s="1">
        <f t="shared" si="38"/>
        <v>11.489125293076057</v>
      </c>
      <c r="I183" s="1">
        <v>3</v>
      </c>
      <c r="J183" s="1">
        <v>104</v>
      </c>
      <c r="K183" s="1">
        <v>228</v>
      </c>
      <c r="L183" s="1" t="s">
        <v>22</v>
      </c>
      <c r="M183" s="1" t="s">
        <v>22</v>
      </c>
      <c r="N183" s="1">
        <f t="shared" si="37"/>
        <v>4</v>
      </c>
      <c r="P183" s="1">
        <v>70</v>
      </c>
      <c r="Q183" s="1">
        <v>70</v>
      </c>
      <c r="S183" s="1">
        <v>600</v>
      </c>
      <c r="T183" s="1">
        <f t="shared" si="39"/>
        <v>2.1711852081087688</v>
      </c>
      <c r="U183" s="13">
        <f t="shared" si="40"/>
        <v>38.617949512288959</v>
      </c>
      <c r="V183" s="13">
        <f t="shared" si="41"/>
        <v>16.241650256946109</v>
      </c>
      <c r="W183" s="17">
        <f t="shared" si="32"/>
        <v>0.11428571428571428</v>
      </c>
      <c r="X183" s="27">
        <f t="shared" si="42"/>
        <v>0</v>
      </c>
    </row>
    <row r="184" spans="1:25" x14ac:dyDescent="0.25">
      <c r="A184" s="19">
        <v>1190</v>
      </c>
      <c r="B184" s="1" t="s">
        <v>133</v>
      </c>
      <c r="C184" s="1" t="s">
        <v>1196</v>
      </c>
      <c r="D184" s="1" t="str">
        <f t="shared" si="31"/>
        <v>BR</v>
      </c>
      <c r="E184" s="1">
        <v>119</v>
      </c>
      <c r="F184" s="1">
        <v>1958</v>
      </c>
      <c r="G184" s="1">
        <v>1992</v>
      </c>
      <c r="H184" s="1">
        <f t="shared" si="38"/>
        <v>11.401754250991379</v>
      </c>
      <c r="I184" s="1">
        <v>3</v>
      </c>
      <c r="J184" s="1">
        <v>108</v>
      </c>
      <c r="K184" s="1">
        <v>162</v>
      </c>
      <c r="L184" s="1" t="s">
        <v>22</v>
      </c>
      <c r="M184" s="1" t="s">
        <v>22</v>
      </c>
      <c r="N184" s="1">
        <f t="shared" si="37"/>
        <v>4</v>
      </c>
      <c r="P184" s="1">
        <v>70</v>
      </c>
      <c r="Q184" s="1">
        <v>70</v>
      </c>
      <c r="S184" s="1">
        <v>600</v>
      </c>
      <c r="T184" s="1">
        <f t="shared" si="39"/>
        <v>2.1711852081087688</v>
      </c>
      <c r="U184" s="13">
        <f t="shared" si="40"/>
        <v>38.294310218345778</v>
      </c>
      <c r="V184" s="13">
        <f t="shared" si="41"/>
        <v>16.55104282429388</v>
      </c>
      <c r="W184" s="17">
        <f t="shared" si="32"/>
        <v>0.11428571428571428</v>
      </c>
      <c r="X184" s="27">
        <f t="shared" si="42"/>
        <v>0</v>
      </c>
    </row>
    <row r="185" spans="1:25" x14ac:dyDescent="0.25">
      <c r="A185" s="19">
        <v>1200</v>
      </c>
      <c r="B185" s="1" t="s">
        <v>35</v>
      </c>
      <c r="C185" s="1" t="s">
        <v>696</v>
      </c>
      <c r="D185" s="1" t="str">
        <f t="shared" si="31"/>
        <v>BR</v>
      </c>
      <c r="E185" s="1">
        <v>12</v>
      </c>
      <c r="F185" s="1">
        <v>1949</v>
      </c>
      <c r="G185" s="1">
        <v>1971</v>
      </c>
      <c r="H185" s="1">
        <f t="shared" si="38"/>
        <v>11</v>
      </c>
      <c r="I185" s="1">
        <v>1</v>
      </c>
      <c r="J185" s="1">
        <v>49</v>
      </c>
      <c r="K185" s="1">
        <v>0</v>
      </c>
      <c r="L185" s="1" t="s">
        <v>22</v>
      </c>
      <c r="M185" s="1" t="s">
        <v>22</v>
      </c>
      <c r="N185" s="1">
        <f t="shared" si="37"/>
        <v>4</v>
      </c>
      <c r="O185" s="1" t="s">
        <v>23</v>
      </c>
      <c r="P185" s="1">
        <v>27</v>
      </c>
      <c r="Q185" s="1">
        <v>27</v>
      </c>
      <c r="R185" s="1">
        <v>109.4</v>
      </c>
      <c r="S185" s="1">
        <v>350</v>
      </c>
      <c r="T185" s="1">
        <f t="shared" si="39"/>
        <v>1.8974750325407388</v>
      </c>
      <c r="U185" s="13">
        <f t="shared" si="40"/>
        <v>20.559141977578907</v>
      </c>
      <c r="V185" s="13">
        <f t="shared" si="41"/>
        <v>6.0509502913400866</v>
      </c>
      <c r="W185" s="17">
        <f t="shared" si="32"/>
        <v>0.29629629629629628</v>
      </c>
      <c r="X185" s="27">
        <f t="shared" si="42"/>
        <v>0.22326530612244899</v>
      </c>
    </row>
    <row r="186" spans="1:25" x14ac:dyDescent="0.25">
      <c r="A186" s="19">
        <v>1200</v>
      </c>
      <c r="B186" s="1" t="s">
        <v>134</v>
      </c>
      <c r="C186" s="1" t="s">
        <v>1197</v>
      </c>
      <c r="D186" s="1" t="str">
        <f t="shared" si="31"/>
        <v>BR</v>
      </c>
      <c r="E186" s="1">
        <v>120</v>
      </c>
      <c r="F186" s="1">
        <v>1958</v>
      </c>
      <c r="G186" s="1">
        <v>1989</v>
      </c>
      <c r="H186" s="1">
        <f t="shared" si="38"/>
        <v>11.401754250991379</v>
      </c>
      <c r="I186" s="1">
        <v>3</v>
      </c>
      <c r="L186" s="1" t="s">
        <v>22</v>
      </c>
      <c r="M186" s="1" t="s">
        <v>22</v>
      </c>
      <c r="N186" s="1">
        <f t="shared" si="37"/>
        <v>4</v>
      </c>
      <c r="P186" s="1" t="s">
        <v>1138</v>
      </c>
      <c r="Q186" s="1" t="s">
        <v>1138</v>
      </c>
      <c r="T186" s="1" t="str">
        <f t="shared" si="39"/>
        <v/>
      </c>
      <c r="U186" s="13" t="e">
        <f t="shared" si="40"/>
        <v>#VALUE!</v>
      </c>
      <c r="V186" s="13" t="e">
        <f t="shared" si="41"/>
        <v>#VALUE!</v>
      </c>
      <c r="W186" s="17" t="e">
        <f t="shared" si="32"/>
        <v>#VALUE!</v>
      </c>
      <c r="X186" s="27" t="e">
        <f t="shared" si="42"/>
        <v>#DIV/0!</v>
      </c>
    </row>
    <row r="187" spans="1:25" x14ac:dyDescent="0.25">
      <c r="A187" s="19">
        <v>1210</v>
      </c>
      <c r="B187" s="1" t="s">
        <v>135</v>
      </c>
      <c r="C187" s="1" t="s">
        <v>1201</v>
      </c>
      <c r="D187" s="1" t="str">
        <f t="shared" si="31"/>
        <v>BR</v>
      </c>
      <c r="E187" s="1">
        <v>121</v>
      </c>
      <c r="F187" s="1">
        <v>1960</v>
      </c>
      <c r="G187" s="1" t="s">
        <v>31</v>
      </c>
      <c r="H187" s="1">
        <f t="shared" si="38"/>
        <v>11.489125293076057</v>
      </c>
      <c r="I187" s="1">
        <v>1</v>
      </c>
      <c r="J187" s="1">
        <v>38</v>
      </c>
      <c r="K187" s="1">
        <v>65</v>
      </c>
      <c r="L187" s="1" t="s">
        <v>22</v>
      </c>
      <c r="M187" s="1" t="s">
        <v>22</v>
      </c>
      <c r="N187" s="1">
        <f t="shared" si="37"/>
        <v>4</v>
      </c>
      <c r="P187" s="1">
        <v>70</v>
      </c>
      <c r="Q187" s="1">
        <v>70</v>
      </c>
      <c r="S187" s="1">
        <v>300</v>
      </c>
      <c r="T187" s="1">
        <f t="shared" si="39"/>
        <v>1.8257418583505538</v>
      </c>
      <c r="U187" s="13">
        <f t="shared" si="40"/>
        <v>20.661534308951985</v>
      </c>
      <c r="V187" s="13">
        <f t="shared" si="41"/>
        <v>8.2555836834613547</v>
      </c>
      <c r="W187" s="17">
        <f t="shared" si="32"/>
        <v>0.11428571428571428</v>
      </c>
      <c r="X187" s="27">
        <f t="shared" si="42"/>
        <v>0</v>
      </c>
    </row>
    <row r="188" spans="1:25" x14ac:dyDescent="0.25">
      <c r="A188" s="19">
        <v>1211</v>
      </c>
      <c r="B188" s="1" t="s">
        <v>1198</v>
      </c>
      <c r="C188" s="1" t="s">
        <v>1199</v>
      </c>
      <c r="D188" s="1" t="str">
        <f t="shared" si="31"/>
        <v>BR</v>
      </c>
      <c r="E188" s="1">
        <v>121</v>
      </c>
      <c r="F188" s="1">
        <v>1960</v>
      </c>
      <c r="G188" s="1" t="s">
        <v>31</v>
      </c>
      <c r="H188" s="1">
        <f t="shared" si="38"/>
        <v>11.489125293076057</v>
      </c>
      <c r="I188" s="1">
        <v>1</v>
      </c>
      <c r="J188" s="1">
        <v>30</v>
      </c>
      <c r="K188" s="1">
        <v>91</v>
      </c>
      <c r="L188" s="1" t="s">
        <v>22</v>
      </c>
      <c r="M188" s="1" t="s">
        <v>22</v>
      </c>
      <c r="N188" s="1">
        <f t="shared" si="37"/>
        <v>4</v>
      </c>
      <c r="P188" s="1">
        <v>70</v>
      </c>
      <c r="Q188" s="1">
        <v>70</v>
      </c>
      <c r="S188" s="1">
        <v>300</v>
      </c>
      <c r="T188" s="1">
        <f t="shared" si="39"/>
        <v>1.8257418583505538</v>
      </c>
      <c r="U188" s="13">
        <f t="shared" si="40"/>
        <v>20.661534308951985</v>
      </c>
      <c r="V188" s="13">
        <f t="shared" si="41"/>
        <v>7.3352785952169102</v>
      </c>
      <c r="W188" s="17">
        <f t="shared" si="32"/>
        <v>0.11428571428571428</v>
      </c>
      <c r="X188" s="27">
        <f t="shared" si="42"/>
        <v>0</v>
      </c>
    </row>
    <row r="189" spans="1:25" x14ac:dyDescent="0.25">
      <c r="A189" s="19">
        <v>1220</v>
      </c>
      <c r="B189" s="1" t="s">
        <v>136</v>
      </c>
      <c r="C189" s="1" t="s">
        <v>1200</v>
      </c>
      <c r="D189" s="1" t="str">
        <f t="shared" si="31"/>
        <v>BR</v>
      </c>
      <c r="E189" s="1">
        <v>122</v>
      </c>
      <c r="F189" s="1">
        <v>1958</v>
      </c>
      <c r="G189" s="1">
        <v>1995</v>
      </c>
      <c r="H189" s="1">
        <f t="shared" si="38"/>
        <v>11.401754250991379</v>
      </c>
      <c r="I189" s="1">
        <v>1</v>
      </c>
      <c r="J189" s="1">
        <v>37</v>
      </c>
      <c r="K189" s="1">
        <v>65</v>
      </c>
      <c r="L189" s="1" t="s">
        <v>22</v>
      </c>
      <c r="M189" s="1" t="s">
        <v>22</v>
      </c>
      <c r="N189" s="1">
        <f t="shared" si="37"/>
        <v>4</v>
      </c>
      <c r="P189" s="1">
        <v>70</v>
      </c>
      <c r="Q189" s="1">
        <v>70</v>
      </c>
      <c r="S189" s="1">
        <v>300</v>
      </c>
      <c r="T189" s="1">
        <f t="shared" si="39"/>
        <v>1.8257418583505538</v>
      </c>
      <c r="U189" s="13">
        <f t="shared" si="40"/>
        <v>20.504410094741409</v>
      </c>
      <c r="V189" s="13">
        <f t="shared" si="41"/>
        <v>8.1462333761674852</v>
      </c>
      <c r="W189" s="17">
        <f t="shared" si="32"/>
        <v>0.11428571428571428</v>
      </c>
      <c r="X189" s="27">
        <f t="shared" si="42"/>
        <v>0</v>
      </c>
    </row>
    <row r="190" spans="1:25" x14ac:dyDescent="0.25">
      <c r="A190" s="19">
        <v>1221</v>
      </c>
      <c r="B190" s="1" t="s">
        <v>1202</v>
      </c>
      <c r="C190" s="1" t="s">
        <v>1203</v>
      </c>
      <c r="D190" s="1" t="str">
        <f t="shared" si="31"/>
        <v>BR</v>
      </c>
      <c r="E190" s="1">
        <v>122</v>
      </c>
      <c r="F190" s="1">
        <v>1958</v>
      </c>
      <c r="G190" s="1">
        <v>1995</v>
      </c>
      <c r="H190" s="1">
        <f t="shared" si="38"/>
        <v>11.401754250991379</v>
      </c>
      <c r="I190" s="1">
        <v>1</v>
      </c>
      <c r="J190" s="1">
        <v>29</v>
      </c>
      <c r="K190" s="1">
        <v>95</v>
      </c>
      <c r="L190" s="1" t="s">
        <v>22</v>
      </c>
      <c r="M190" s="1" t="s">
        <v>22</v>
      </c>
      <c r="N190" s="1">
        <f t="shared" si="37"/>
        <v>4</v>
      </c>
      <c r="P190" s="1">
        <v>70</v>
      </c>
      <c r="Q190" s="1">
        <v>70</v>
      </c>
      <c r="S190" s="1">
        <v>300</v>
      </c>
      <c r="T190" s="1">
        <f t="shared" si="39"/>
        <v>1.8257418583505538</v>
      </c>
      <c r="U190" s="13">
        <f t="shared" si="40"/>
        <v>20.504410094741409</v>
      </c>
      <c r="V190" s="13">
        <f t="shared" si="41"/>
        <v>7.2119878212458968</v>
      </c>
      <c r="W190" s="17">
        <f t="shared" si="32"/>
        <v>0.11428571428571428</v>
      </c>
      <c r="X190" s="27">
        <f t="shared" si="42"/>
        <v>0</v>
      </c>
    </row>
    <row r="191" spans="1:25" x14ac:dyDescent="0.25">
      <c r="A191" s="19">
        <v>1230</v>
      </c>
      <c r="B191" s="1" t="s">
        <v>137</v>
      </c>
      <c r="C191" s="1" t="s">
        <v>1204</v>
      </c>
      <c r="D191" s="1" t="str">
        <f t="shared" si="31"/>
        <v>BR</v>
      </c>
      <c r="E191" s="1">
        <v>123</v>
      </c>
      <c r="F191" s="1">
        <v>1963</v>
      </c>
      <c r="G191" s="1">
        <v>1984</v>
      </c>
      <c r="H191" s="1">
        <f t="shared" si="38"/>
        <v>11.61895003862225</v>
      </c>
      <c r="I191" s="1">
        <v>4</v>
      </c>
      <c r="J191" s="1">
        <v>149</v>
      </c>
      <c r="K191" s="1">
        <v>200</v>
      </c>
      <c r="L191" s="1" t="s">
        <v>22</v>
      </c>
      <c r="M191" s="1" t="s">
        <v>22</v>
      </c>
      <c r="N191" s="1">
        <f t="shared" si="37"/>
        <v>4</v>
      </c>
      <c r="P191" s="1">
        <v>70</v>
      </c>
      <c r="Q191" s="1">
        <v>70</v>
      </c>
      <c r="S191" s="1">
        <v>920</v>
      </c>
      <c r="T191" s="1">
        <f t="shared" si="39"/>
        <v>2.4160505455128116</v>
      </c>
      <c r="U191" s="13">
        <f t="shared" si="40"/>
        <v>49.391782040825802</v>
      </c>
      <c r="V191" s="13">
        <f t="shared" si="41"/>
        <v>21.632950825736735</v>
      </c>
      <c r="W191" s="17">
        <f t="shared" si="32"/>
        <v>0.11428571428571428</v>
      </c>
      <c r="X191" s="27">
        <f t="shared" si="42"/>
        <v>0</v>
      </c>
    </row>
    <row r="192" spans="1:25" s="8" customFormat="1" x14ac:dyDescent="0.25">
      <c r="A192" s="19">
        <v>1231</v>
      </c>
      <c r="B192" s="1" t="s">
        <v>1205</v>
      </c>
      <c r="C192" s="1" t="s">
        <v>1206</v>
      </c>
      <c r="D192" s="1" t="str">
        <f t="shared" si="31"/>
        <v>BR</v>
      </c>
      <c r="E192" s="1">
        <v>123</v>
      </c>
      <c r="F192" s="1">
        <v>1963</v>
      </c>
      <c r="G192" s="1">
        <v>1984</v>
      </c>
      <c r="H192" s="1">
        <f t="shared" si="38"/>
        <v>11.61895003862225</v>
      </c>
      <c r="I192" s="1">
        <v>4</v>
      </c>
      <c r="J192" s="1">
        <v>149</v>
      </c>
      <c r="K192" s="1">
        <v>168</v>
      </c>
      <c r="L192" s="1" t="s">
        <v>22</v>
      </c>
      <c r="M192" s="1" t="s">
        <v>22</v>
      </c>
      <c r="N192" s="1">
        <f t="shared" si="37"/>
        <v>4</v>
      </c>
      <c r="O192" s="1"/>
      <c r="P192" s="1">
        <v>70</v>
      </c>
      <c r="Q192" s="1">
        <v>70</v>
      </c>
      <c r="R192" s="1"/>
      <c r="S192" s="1">
        <v>920</v>
      </c>
      <c r="T192" s="1">
        <f t="shared" si="39"/>
        <v>2.4160505455128116</v>
      </c>
      <c r="U192" s="13">
        <f t="shared" si="40"/>
        <v>49.391782040825802</v>
      </c>
      <c r="V192" s="13">
        <f t="shared" si="41"/>
        <v>21.632950825736735</v>
      </c>
      <c r="W192" s="17">
        <f t="shared" si="32"/>
        <v>0.11428571428571428</v>
      </c>
      <c r="X192" s="27">
        <f t="shared" si="42"/>
        <v>0</v>
      </c>
      <c r="Y192" s="12"/>
    </row>
    <row r="193" spans="1:25" s="8" customFormat="1" x14ac:dyDescent="0.25">
      <c r="A193" s="19">
        <v>1240</v>
      </c>
      <c r="B193" s="1" t="s">
        <v>138</v>
      </c>
      <c r="C193" s="1" t="s">
        <v>1207</v>
      </c>
      <c r="D193" s="1" t="str">
        <f t="shared" ref="D193:D256" si="43">IF(B193="","zzz",LEFT(B193,2))</f>
        <v>BR</v>
      </c>
      <c r="E193" s="1">
        <v>124</v>
      </c>
      <c r="F193" s="1">
        <v>1960</v>
      </c>
      <c r="G193" s="1">
        <v>1984</v>
      </c>
      <c r="H193" s="1">
        <f t="shared" si="38"/>
        <v>11.489125293076057</v>
      </c>
      <c r="I193" s="1">
        <v>4</v>
      </c>
      <c r="J193" s="1">
        <v>232</v>
      </c>
      <c r="K193" s="1">
        <v>300</v>
      </c>
      <c r="L193" s="1" t="s">
        <v>22</v>
      </c>
      <c r="M193" s="1" t="s">
        <v>22</v>
      </c>
      <c r="N193" s="1">
        <f t="shared" si="37"/>
        <v>4</v>
      </c>
      <c r="O193" s="1"/>
      <c r="P193" s="1">
        <v>70</v>
      </c>
      <c r="Q193" s="1">
        <v>70</v>
      </c>
      <c r="R193" s="1"/>
      <c r="S193" s="1">
        <v>920</v>
      </c>
      <c r="T193" s="1">
        <f t="shared" si="39"/>
        <v>2.4160505455128116</v>
      </c>
      <c r="U193" s="13">
        <f t="shared" si="40"/>
        <v>48.77386564064885</v>
      </c>
      <c r="V193" s="13">
        <f t="shared" si="41"/>
        <v>26.993961324645056</v>
      </c>
      <c r="W193" s="17">
        <f t="shared" ref="W193:W256" si="44">8/P193</f>
        <v>0.11428571428571428</v>
      </c>
      <c r="X193" s="27">
        <f t="shared" si="42"/>
        <v>0</v>
      </c>
      <c r="Y193" s="12"/>
    </row>
    <row r="194" spans="1:25" x14ac:dyDescent="0.25">
      <c r="A194" s="19">
        <v>1250</v>
      </c>
      <c r="B194" s="1" t="s">
        <v>139</v>
      </c>
      <c r="C194" s="1" t="s">
        <v>1208</v>
      </c>
      <c r="D194" s="1" t="str">
        <f t="shared" si="43"/>
        <v>BR</v>
      </c>
      <c r="E194" s="1">
        <v>125</v>
      </c>
      <c r="F194" s="1">
        <v>1958</v>
      </c>
      <c r="G194" s="1">
        <v>1977</v>
      </c>
      <c r="H194" s="1">
        <f t="shared" si="38"/>
        <v>11.401754250991379</v>
      </c>
      <c r="I194" s="1">
        <v>3</v>
      </c>
      <c r="J194" s="1">
        <v>112</v>
      </c>
      <c r="K194" s="1">
        <v>266</v>
      </c>
      <c r="L194" s="1" t="s">
        <v>22</v>
      </c>
      <c r="M194" s="1" t="s">
        <v>22</v>
      </c>
      <c r="N194" s="1">
        <f t="shared" si="37"/>
        <v>4</v>
      </c>
      <c r="P194" s="1">
        <v>70</v>
      </c>
      <c r="Q194" s="1">
        <v>70</v>
      </c>
      <c r="S194" s="1">
        <v>952</v>
      </c>
      <c r="T194" s="1">
        <f t="shared" si="39"/>
        <v>2.4367910789841249</v>
      </c>
      <c r="U194" s="13">
        <f t="shared" si="40"/>
        <v>43.460926453786584</v>
      </c>
      <c r="V194" s="13">
        <f t="shared" si="41"/>
        <v>18.916636582667813</v>
      </c>
      <c r="W194" s="17">
        <f t="shared" si="44"/>
        <v>0.11428571428571428</v>
      </c>
      <c r="X194" s="27">
        <f t="shared" si="42"/>
        <v>0</v>
      </c>
    </row>
    <row r="195" spans="1:25" x14ac:dyDescent="0.25">
      <c r="A195" s="19">
        <v>1260</v>
      </c>
      <c r="B195" s="1" t="s">
        <v>140</v>
      </c>
      <c r="C195" s="1" t="s">
        <v>1209</v>
      </c>
      <c r="D195" s="1" t="str">
        <f t="shared" si="43"/>
        <v>BR</v>
      </c>
      <c r="E195" s="1">
        <v>126</v>
      </c>
      <c r="F195" s="1">
        <v>1959</v>
      </c>
      <c r="G195" s="1">
        <v>1983</v>
      </c>
      <c r="H195" s="1">
        <f t="shared" si="38"/>
        <v>11.445523142259598</v>
      </c>
      <c r="I195" s="1">
        <v>3</v>
      </c>
      <c r="L195" s="1" t="s">
        <v>22</v>
      </c>
      <c r="M195" s="1" t="s">
        <v>22</v>
      </c>
      <c r="N195" s="1">
        <f t="shared" si="37"/>
        <v>4</v>
      </c>
      <c r="P195" s="1" t="s">
        <v>1138</v>
      </c>
      <c r="Q195" s="1" t="s">
        <v>1138</v>
      </c>
      <c r="T195" s="1" t="str">
        <f t="shared" si="39"/>
        <v/>
      </c>
      <c r="U195" s="13" t="e">
        <f t="shared" si="40"/>
        <v>#VALUE!</v>
      </c>
      <c r="V195" s="13" t="e">
        <f t="shared" si="41"/>
        <v>#VALUE!</v>
      </c>
      <c r="W195" s="17" t="e">
        <f t="shared" si="44"/>
        <v>#VALUE!</v>
      </c>
      <c r="X195" s="27" t="e">
        <f t="shared" si="42"/>
        <v>#DIV/0!</v>
      </c>
    </row>
    <row r="196" spans="1:25" x14ac:dyDescent="0.25">
      <c r="A196" s="19">
        <v>1270</v>
      </c>
      <c r="B196" s="1" t="s">
        <v>141</v>
      </c>
      <c r="C196" s="1" t="s">
        <v>1210</v>
      </c>
      <c r="D196" s="1" t="str">
        <f t="shared" si="43"/>
        <v>BR</v>
      </c>
      <c r="E196" s="1">
        <v>127</v>
      </c>
      <c r="F196" s="1">
        <v>1959</v>
      </c>
      <c r="G196" s="1">
        <v>1993</v>
      </c>
      <c r="H196" s="1">
        <f t="shared" si="38"/>
        <v>11.445523142259598</v>
      </c>
      <c r="I196" s="1">
        <v>4</v>
      </c>
      <c r="J196" s="1">
        <v>141</v>
      </c>
      <c r="K196" s="1">
        <v>352</v>
      </c>
      <c r="L196" s="1" t="s">
        <v>22</v>
      </c>
      <c r="M196" s="1" t="s">
        <v>22</v>
      </c>
      <c r="N196" s="1">
        <f t="shared" si="37"/>
        <v>4</v>
      </c>
      <c r="P196" s="1">
        <v>70</v>
      </c>
      <c r="Q196" s="1">
        <v>70</v>
      </c>
      <c r="S196" s="1">
        <v>952</v>
      </c>
      <c r="T196" s="1">
        <f t="shared" si="39"/>
        <v>2.4367910789841249</v>
      </c>
      <c r="U196" s="13">
        <f t="shared" si="40"/>
        <v>49.033986914108134</v>
      </c>
      <c r="V196" s="13">
        <f t="shared" si="41"/>
        <v>21.224841973941086</v>
      </c>
      <c r="W196" s="17">
        <f t="shared" si="44"/>
        <v>0.11428571428571428</v>
      </c>
      <c r="X196" s="27">
        <f t="shared" si="42"/>
        <v>0</v>
      </c>
    </row>
    <row r="197" spans="1:25" x14ac:dyDescent="0.25">
      <c r="A197" s="19">
        <v>1280</v>
      </c>
      <c r="B197" s="1" t="s">
        <v>142</v>
      </c>
      <c r="C197" s="1" t="s">
        <v>1211</v>
      </c>
      <c r="D197" s="1" t="str">
        <f t="shared" si="43"/>
        <v>BR</v>
      </c>
      <c r="E197" s="1">
        <v>128</v>
      </c>
      <c r="F197" s="1">
        <v>1959</v>
      </c>
      <c r="G197" s="1">
        <v>1990</v>
      </c>
      <c r="H197" s="1">
        <f t="shared" si="38"/>
        <v>11.445523142259598</v>
      </c>
      <c r="I197" s="1">
        <v>1</v>
      </c>
      <c r="J197" s="1">
        <v>41.5</v>
      </c>
      <c r="L197" s="1" t="s">
        <v>22</v>
      </c>
      <c r="M197" s="1" t="s">
        <v>22</v>
      </c>
      <c r="N197" s="1">
        <f t="shared" si="37"/>
        <v>4</v>
      </c>
      <c r="O197" s="1" t="s">
        <v>846</v>
      </c>
      <c r="P197" s="1">
        <v>70</v>
      </c>
      <c r="Q197" s="1">
        <v>70</v>
      </c>
      <c r="S197" s="1">
        <v>460</v>
      </c>
      <c r="T197" s="1">
        <f t="shared" si="39"/>
        <v>2.0316482427935045</v>
      </c>
      <c r="U197" s="13">
        <f t="shared" si="40"/>
        <v>22.90447782512674</v>
      </c>
      <c r="V197" s="13">
        <f t="shared" si="41"/>
        <v>9.6003966851733384</v>
      </c>
      <c r="W197" s="17">
        <f t="shared" si="44"/>
        <v>0.11428571428571428</v>
      </c>
      <c r="X197" s="27">
        <f t="shared" si="42"/>
        <v>0</v>
      </c>
    </row>
    <row r="198" spans="1:25" x14ac:dyDescent="0.25">
      <c r="A198" s="19">
        <v>1281</v>
      </c>
      <c r="B198" s="1" t="s">
        <v>1212</v>
      </c>
      <c r="C198" s="1" t="s">
        <v>1213</v>
      </c>
      <c r="D198" s="1" t="str">
        <f t="shared" si="43"/>
        <v>BR</v>
      </c>
      <c r="E198" s="1">
        <v>128</v>
      </c>
      <c r="F198" s="1">
        <v>1959</v>
      </c>
      <c r="G198" s="1">
        <v>1990</v>
      </c>
      <c r="H198" s="1">
        <f t="shared" si="38"/>
        <v>11.445523142259598</v>
      </c>
      <c r="I198" s="1">
        <v>1</v>
      </c>
      <c r="J198" s="1">
        <v>40.5</v>
      </c>
      <c r="L198" s="1" t="s">
        <v>22</v>
      </c>
      <c r="M198" s="1" t="s">
        <v>22</v>
      </c>
      <c r="N198" s="1">
        <f t="shared" si="37"/>
        <v>4</v>
      </c>
      <c r="O198" s="1" t="s">
        <v>846</v>
      </c>
      <c r="P198" s="1">
        <v>70</v>
      </c>
      <c r="Q198" s="1">
        <v>70</v>
      </c>
      <c r="S198" s="1">
        <v>460</v>
      </c>
      <c r="T198" s="1">
        <f t="shared" si="39"/>
        <v>2.0316482427935045</v>
      </c>
      <c r="U198" s="13">
        <f t="shared" si="40"/>
        <v>22.90447782512674</v>
      </c>
      <c r="V198" s="13">
        <f t="shared" si="41"/>
        <v>9.4840239397997497</v>
      </c>
      <c r="W198" s="17">
        <f t="shared" si="44"/>
        <v>0.11428571428571428</v>
      </c>
      <c r="X198" s="27">
        <f t="shared" si="42"/>
        <v>0</v>
      </c>
    </row>
    <row r="199" spans="1:25" x14ac:dyDescent="0.25">
      <c r="A199" s="19">
        <v>1290</v>
      </c>
      <c r="B199" s="1" t="s">
        <v>143</v>
      </c>
      <c r="C199" s="1" t="s">
        <v>1214</v>
      </c>
      <c r="D199" s="1" t="str">
        <f t="shared" si="43"/>
        <v>BR</v>
      </c>
      <c r="E199" s="1">
        <v>129</v>
      </c>
      <c r="F199" s="1">
        <v>1958</v>
      </c>
      <c r="G199" s="1">
        <v>1973</v>
      </c>
      <c r="H199" s="1">
        <f t="shared" si="38"/>
        <v>11.401754250991379</v>
      </c>
      <c r="I199" s="1">
        <v>1</v>
      </c>
      <c r="J199" s="1">
        <v>30</v>
      </c>
      <c r="L199" s="1" t="s">
        <v>22</v>
      </c>
      <c r="M199" s="1" t="s">
        <v>22</v>
      </c>
      <c r="N199" s="1">
        <f t="shared" si="37"/>
        <v>4</v>
      </c>
      <c r="O199" s="1" t="s">
        <v>846</v>
      </c>
      <c r="P199" s="1">
        <v>70</v>
      </c>
      <c r="Q199" s="1">
        <v>70</v>
      </c>
      <c r="S199" s="1">
        <v>300</v>
      </c>
      <c r="T199" s="1">
        <f t="shared" si="39"/>
        <v>1.8257418583505538</v>
      </c>
      <c r="U199" s="13">
        <f t="shared" si="40"/>
        <v>20.504410094741409</v>
      </c>
      <c r="V199" s="13">
        <f t="shared" si="41"/>
        <v>7.3352785952169102</v>
      </c>
      <c r="W199" s="17">
        <f t="shared" si="44"/>
        <v>0.11428571428571428</v>
      </c>
      <c r="X199" s="27">
        <f t="shared" si="42"/>
        <v>0</v>
      </c>
    </row>
    <row r="200" spans="1:25" x14ac:dyDescent="0.25">
      <c r="A200" s="19">
        <v>1300</v>
      </c>
      <c r="B200" s="1" t="s">
        <v>36</v>
      </c>
      <c r="C200" s="1" t="s">
        <v>697</v>
      </c>
      <c r="D200" s="1" t="str">
        <f t="shared" si="43"/>
        <v>BR</v>
      </c>
      <c r="E200" s="1">
        <v>13</v>
      </c>
      <c r="F200" s="1">
        <v>1965</v>
      </c>
      <c r="G200" s="1">
        <v>1985</v>
      </c>
      <c r="H200" s="1">
        <f t="shared" si="38"/>
        <v>11.704699910719626</v>
      </c>
      <c r="I200" s="1">
        <v>2</v>
      </c>
      <c r="J200" s="1">
        <v>122</v>
      </c>
      <c r="K200" s="1">
        <v>0</v>
      </c>
      <c r="L200" s="6" t="s">
        <v>22</v>
      </c>
      <c r="M200" s="6" t="s">
        <v>22</v>
      </c>
      <c r="N200" s="1">
        <f t="shared" si="37"/>
        <v>4</v>
      </c>
      <c r="O200" s="1" t="s">
        <v>23</v>
      </c>
      <c r="P200" s="1">
        <v>19</v>
      </c>
      <c r="Q200" s="1">
        <v>19</v>
      </c>
      <c r="R200" s="1">
        <v>311.39999999999998</v>
      </c>
      <c r="S200" s="1">
        <v>700</v>
      </c>
      <c r="T200" s="1">
        <f t="shared" si="39"/>
        <v>2.2564908092374663</v>
      </c>
      <c r="U200" s="13">
        <f t="shared" si="40"/>
        <v>34.821295528470941</v>
      </c>
      <c r="V200" s="13">
        <f t="shared" si="41"/>
        <v>9.5248441406184057</v>
      </c>
      <c r="W200" s="17">
        <f t="shared" si="44"/>
        <v>0.42105263157894735</v>
      </c>
      <c r="X200" s="27">
        <f t="shared" si="42"/>
        <v>0.25524590163934424</v>
      </c>
    </row>
    <row r="201" spans="1:25" x14ac:dyDescent="0.25">
      <c r="A201" s="19">
        <v>1301</v>
      </c>
      <c r="B201" s="1" t="s">
        <v>144</v>
      </c>
      <c r="C201" s="1" t="s">
        <v>1215</v>
      </c>
      <c r="D201" s="1" t="str">
        <f t="shared" si="43"/>
        <v>BR</v>
      </c>
      <c r="E201" s="1">
        <v>130</v>
      </c>
      <c r="F201" s="1">
        <v>1957</v>
      </c>
      <c r="G201" s="1">
        <v>1995</v>
      </c>
      <c r="H201" s="1">
        <f t="shared" si="38"/>
        <v>11.357816691600547</v>
      </c>
      <c r="I201" s="1">
        <v>2</v>
      </c>
      <c r="J201" s="1">
        <v>73</v>
      </c>
      <c r="L201" s="1" t="s">
        <v>22</v>
      </c>
      <c r="M201" s="1" t="s">
        <v>22</v>
      </c>
      <c r="N201" s="1">
        <f t="shared" si="37"/>
        <v>4</v>
      </c>
      <c r="O201" s="1" t="s">
        <v>846</v>
      </c>
      <c r="P201" s="1">
        <v>70</v>
      </c>
      <c r="Q201" s="1">
        <v>70</v>
      </c>
      <c r="S201" s="1">
        <v>600</v>
      </c>
      <c r="T201" s="1">
        <f t="shared" si="39"/>
        <v>2.1711852081087688</v>
      </c>
      <c r="U201" s="13">
        <f t="shared" si="40"/>
        <v>32.381282422290369</v>
      </c>
      <c r="V201" s="13">
        <f t="shared" si="41"/>
        <v>13.607392583570261</v>
      </c>
      <c r="W201" s="17">
        <f t="shared" si="44"/>
        <v>0.11428571428571428</v>
      </c>
      <c r="X201" s="27">
        <f t="shared" si="42"/>
        <v>0</v>
      </c>
    </row>
    <row r="202" spans="1:25" x14ac:dyDescent="0.25">
      <c r="A202" s="19">
        <v>1310</v>
      </c>
      <c r="B202" s="1" t="s">
        <v>145</v>
      </c>
      <c r="C202" s="1" t="s">
        <v>1216</v>
      </c>
      <c r="D202" s="1" t="str">
        <f t="shared" si="43"/>
        <v>BR</v>
      </c>
      <c r="E202" s="1">
        <v>131</v>
      </c>
      <c r="F202" s="1">
        <v>1958</v>
      </c>
      <c r="G202" s="1">
        <v>1995</v>
      </c>
      <c r="H202" s="1">
        <f t="shared" si="38"/>
        <v>11.401754250991379</v>
      </c>
      <c r="I202" s="1">
        <v>1</v>
      </c>
      <c r="J202" s="1">
        <v>37</v>
      </c>
      <c r="L202" s="1" t="s">
        <v>22</v>
      </c>
      <c r="M202" s="1" t="s">
        <v>22</v>
      </c>
      <c r="N202" s="1">
        <f t="shared" si="37"/>
        <v>4</v>
      </c>
      <c r="O202" s="1" t="s">
        <v>846</v>
      </c>
      <c r="P202" s="1">
        <v>70</v>
      </c>
      <c r="Q202" s="1">
        <v>70</v>
      </c>
      <c r="S202" s="1">
        <v>300</v>
      </c>
      <c r="T202" s="1">
        <f t="shared" si="39"/>
        <v>1.8257418583505538</v>
      </c>
      <c r="U202" s="13">
        <f t="shared" si="40"/>
        <v>20.504410094741409</v>
      </c>
      <c r="V202" s="13">
        <f t="shared" si="41"/>
        <v>8.1462333761674852</v>
      </c>
      <c r="W202" s="17">
        <f t="shared" si="44"/>
        <v>0.11428571428571428</v>
      </c>
      <c r="X202" s="27">
        <f t="shared" si="42"/>
        <v>0</v>
      </c>
    </row>
    <row r="203" spans="1:25" x14ac:dyDescent="0.25">
      <c r="A203" s="19">
        <v>1390</v>
      </c>
      <c r="B203" s="1" t="s">
        <v>146</v>
      </c>
      <c r="C203" s="1" t="s">
        <v>1245</v>
      </c>
      <c r="D203" s="1" t="str">
        <f t="shared" si="43"/>
        <v>BR</v>
      </c>
      <c r="E203" s="1">
        <v>139</v>
      </c>
      <c r="F203" s="1">
        <v>2009</v>
      </c>
      <c r="G203" s="1" t="s">
        <v>31</v>
      </c>
      <c r="H203" s="1">
        <f t="shared" si="38"/>
        <v>13.45362404707371</v>
      </c>
      <c r="I203" s="1">
        <v>1</v>
      </c>
      <c r="J203" s="1">
        <v>12</v>
      </c>
      <c r="K203" s="1">
        <v>25</v>
      </c>
      <c r="L203" s="1" t="s">
        <v>22</v>
      </c>
      <c r="M203" s="1" t="s">
        <v>22</v>
      </c>
      <c r="N203" s="1">
        <f t="shared" si="37"/>
        <v>4</v>
      </c>
      <c r="P203" s="1">
        <v>20</v>
      </c>
      <c r="Q203" s="1">
        <v>20</v>
      </c>
      <c r="S203" s="1">
        <v>86</v>
      </c>
      <c r="T203" s="1">
        <f t="shared" si="39"/>
        <v>1.3359299051891829</v>
      </c>
      <c r="U203" s="13">
        <f t="shared" si="40"/>
        <v>17.703502217193218</v>
      </c>
      <c r="V203" s="13">
        <f t="shared" si="41"/>
        <v>1.8144996371760687</v>
      </c>
      <c r="W203" s="17">
        <f t="shared" si="44"/>
        <v>0.4</v>
      </c>
      <c r="X203" s="27">
        <f t="shared" si="42"/>
        <v>0</v>
      </c>
    </row>
    <row r="204" spans="1:25" s="24" customFormat="1" x14ac:dyDescent="0.25">
      <c r="A204" s="19">
        <v>1400</v>
      </c>
      <c r="B204" s="1" t="s">
        <v>37</v>
      </c>
      <c r="C204" s="1" t="s">
        <v>698</v>
      </c>
      <c r="D204" s="1" t="str">
        <f t="shared" si="43"/>
        <v>BR</v>
      </c>
      <c r="E204" s="1">
        <v>14</v>
      </c>
      <c r="F204" s="1">
        <v>1964</v>
      </c>
      <c r="G204" s="1">
        <v>1969</v>
      </c>
      <c r="H204" s="1">
        <f t="shared" si="38"/>
        <v>11.661903789690601</v>
      </c>
      <c r="I204" s="1">
        <v>1</v>
      </c>
      <c r="J204" s="1">
        <v>49</v>
      </c>
      <c r="K204" s="1">
        <v>0</v>
      </c>
      <c r="L204" s="1" t="s">
        <v>22</v>
      </c>
      <c r="M204" s="1" t="s">
        <v>22</v>
      </c>
      <c r="N204" s="1">
        <f t="shared" si="37"/>
        <v>4</v>
      </c>
      <c r="O204" s="1" t="s">
        <v>23</v>
      </c>
      <c r="P204" s="1">
        <v>40</v>
      </c>
      <c r="Q204" s="1">
        <v>40</v>
      </c>
      <c r="R204" s="1">
        <v>137.5</v>
      </c>
      <c r="S204" s="1">
        <v>650</v>
      </c>
      <c r="T204" s="1">
        <f t="shared" si="39"/>
        <v>2.2150697087510771</v>
      </c>
      <c r="U204" s="13">
        <f t="shared" si="40"/>
        <v>25.444450883449349</v>
      </c>
      <c r="V204" s="13">
        <f t="shared" si="41"/>
        <v>8.5977146434704554</v>
      </c>
      <c r="W204" s="17">
        <f t="shared" si="44"/>
        <v>0.2</v>
      </c>
      <c r="X204" s="27">
        <f t="shared" si="42"/>
        <v>0.28061224489795916</v>
      </c>
      <c r="Y204" s="12"/>
    </row>
    <row r="205" spans="1:25" x14ac:dyDescent="0.25">
      <c r="A205" s="19">
        <v>1401</v>
      </c>
      <c r="B205" s="1" t="s">
        <v>147</v>
      </c>
      <c r="C205" s="1" t="s">
        <v>609</v>
      </c>
      <c r="D205" s="1" t="str">
        <f t="shared" si="43"/>
        <v>BR</v>
      </c>
      <c r="E205" s="1">
        <v>140</v>
      </c>
      <c r="F205" s="1">
        <v>1980</v>
      </c>
      <c r="G205" s="1">
        <v>1986</v>
      </c>
      <c r="H205" s="1">
        <f t="shared" si="38"/>
        <v>12.328828005937952</v>
      </c>
      <c r="I205" s="1">
        <v>2</v>
      </c>
      <c r="J205" s="1">
        <v>46</v>
      </c>
      <c r="K205" s="1">
        <v>102</v>
      </c>
      <c r="L205" s="1" t="s">
        <v>22</v>
      </c>
      <c r="M205" s="1" t="s">
        <v>22</v>
      </c>
      <c r="N205" s="1">
        <f t="shared" si="37"/>
        <v>4</v>
      </c>
      <c r="O205" s="1" t="s">
        <v>845</v>
      </c>
      <c r="P205" s="1">
        <v>75</v>
      </c>
      <c r="Q205" s="1">
        <v>75</v>
      </c>
      <c r="S205" s="1">
        <v>410</v>
      </c>
      <c r="T205" s="1">
        <f t="shared" si="39"/>
        <v>1.9740357937062269</v>
      </c>
      <c r="U205" s="13">
        <f t="shared" si="40"/>
        <v>31.932212790648336</v>
      </c>
      <c r="V205" s="13">
        <f t="shared" si="41"/>
        <v>10.165580029775892</v>
      </c>
      <c r="W205" s="17">
        <f t="shared" si="44"/>
        <v>0.10666666666666667</v>
      </c>
      <c r="X205" s="27">
        <f t="shared" si="42"/>
        <v>0</v>
      </c>
    </row>
    <row r="206" spans="1:25" x14ac:dyDescent="0.25">
      <c r="A206" s="19">
        <v>1410</v>
      </c>
      <c r="B206" s="1" t="s">
        <v>148</v>
      </c>
      <c r="C206" s="1" t="s">
        <v>606</v>
      </c>
      <c r="D206" s="1" t="str">
        <f t="shared" si="43"/>
        <v>BR</v>
      </c>
      <c r="E206" s="1">
        <v>141</v>
      </c>
      <c r="F206" s="1">
        <v>1984</v>
      </c>
      <c r="G206" s="1">
        <v>1997</v>
      </c>
      <c r="H206" s="1">
        <f t="shared" si="38"/>
        <v>12.489995996796797</v>
      </c>
      <c r="I206" s="1">
        <v>2</v>
      </c>
      <c r="J206" s="1">
        <v>53</v>
      </c>
      <c r="K206" s="1">
        <v>94</v>
      </c>
      <c r="L206" s="1" t="s">
        <v>22</v>
      </c>
      <c r="M206" s="1" t="s">
        <v>22</v>
      </c>
      <c r="N206" s="1">
        <f t="shared" si="37"/>
        <v>4</v>
      </c>
      <c r="O206" s="1" t="s">
        <v>845</v>
      </c>
      <c r="P206" s="1">
        <v>75</v>
      </c>
      <c r="Q206" s="1">
        <v>75</v>
      </c>
      <c r="S206" s="1">
        <v>410</v>
      </c>
      <c r="T206" s="1">
        <f t="shared" si="39"/>
        <v>1.9740357937062269</v>
      </c>
      <c r="U206" s="13">
        <f t="shared" si="40"/>
        <v>32.37539778102262</v>
      </c>
      <c r="V206" s="13">
        <f t="shared" si="41"/>
        <v>10.911668982366754</v>
      </c>
      <c r="W206" s="17">
        <f t="shared" si="44"/>
        <v>0.10666666666666667</v>
      </c>
      <c r="X206" s="27">
        <f t="shared" si="42"/>
        <v>0</v>
      </c>
    </row>
    <row r="207" spans="1:25" x14ac:dyDescent="0.25">
      <c r="A207" s="19">
        <v>1420</v>
      </c>
      <c r="B207" s="1" t="s">
        <v>149</v>
      </c>
      <c r="C207" s="1" t="s">
        <v>607</v>
      </c>
      <c r="D207" s="1" t="str">
        <f t="shared" si="43"/>
        <v>BR</v>
      </c>
      <c r="E207" s="1">
        <v>142</v>
      </c>
      <c r="F207" s="1">
        <v>1985</v>
      </c>
      <c r="G207" s="1">
        <v>2020</v>
      </c>
      <c r="H207" s="1">
        <f t="shared" si="38"/>
        <v>12.529964086141668</v>
      </c>
      <c r="I207" s="1">
        <v>2</v>
      </c>
      <c r="J207" s="1">
        <v>43</v>
      </c>
      <c r="K207" s="1">
        <v>102</v>
      </c>
      <c r="L207" s="1" t="s">
        <v>22</v>
      </c>
      <c r="M207" s="1" t="s">
        <v>22</v>
      </c>
      <c r="N207" s="1">
        <f t="shared" si="37"/>
        <v>4</v>
      </c>
      <c r="O207" s="1" t="s">
        <v>845</v>
      </c>
      <c r="P207" s="1">
        <v>75</v>
      </c>
      <c r="Q207" s="1">
        <v>75</v>
      </c>
      <c r="S207" s="1">
        <v>400</v>
      </c>
      <c r="T207" s="1">
        <f t="shared" si="39"/>
        <v>1.9618873042551412</v>
      </c>
      <c r="U207" s="13">
        <f t="shared" si="40"/>
        <v>32.273260630017354</v>
      </c>
      <c r="V207" s="13">
        <f t="shared" si="41"/>
        <v>9.7680193070771502</v>
      </c>
      <c r="W207" s="17">
        <f t="shared" si="44"/>
        <v>0.10666666666666667</v>
      </c>
      <c r="X207" s="27">
        <f t="shared" si="42"/>
        <v>0</v>
      </c>
    </row>
    <row r="208" spans="1:25" x14ac:dyDescent="0.25">
      <c r="A208" s="19">
        <v>1421</v>
      </c>
      <c r="B208" s="1" t="s">
        <v>610</v>
      </c>
      <c r="C208" s="1" t="s">
        <v>611</v>
      </c>
      <c r="D208" s="1" t="str">
        <f t="shared" si="43"/>
        <v>BR</v>
      </c>
      <c r="E208" s="1">
        <v>142</v>
      </c>
      <c r="F208" s="1">
        <v>1997</v>
      </c>
      <c r="G208" s="1">
        <v>2020</v>
      </c>
      <c r="H208" s="1">
        <f t="shared" si="38"/>
        <v>13</v>
      </c>
      <c r="I208" s="1">
        <v>2</v>
      </c>
      <c r="J208" s="1">
        <v>50</v>
      </c>
      <c r="K208" s="1">
        <v>121</v>
      </c>
      <c r="L208" s="1" t="s">
        <v>22</v>
      </c>
      <c r="M208" s="1" t="s">
        <v>22</v>
      </c>
      <c r="O208" s="1" t="s">
        <v>845</v>
      </c>
      <c r="P208" s="1">
        <v>75</v>
      </c>
      <c r="Q208" s="1">
        <v>75</v>
      </c>
      <c r="S208" s="1">
        <v>450</v>
      </c>
      <c r="T208" s="1">
        <f t="shared" si="39"/>
        <v>2.0205155046766237</v>
      </c>
      <c r="U208" s="13">
        <f t="shared" si="40"/>
        <v>34.619524702293141</v>
      </c>
      <c r="V208" s="13">
        <f t="shared" si="41"/>
        <v>10.847893537749213</v>
      </c>
      <c r="W208" s="17">
        <f t="shared" si="44"/>
        <v>0.10666666666666667</v>
      </c>
      <c r="X208" s="27">
        <f t="shared" si="42"/>
        <v>0</v>
      </c>
    </row>
    <row r="209" spans="1:25" s="8" customFormat="1" x14ac:dyDescent="0.25">
      <c r="A209" s="19">
        <v>1430</v>
      </c>
      <c r="B209" s="1" t="s">
        <v>150</v>
      </c>
      <c r="C209" s="1" t="s">
        <v>608</v>
      </c>
      <c r="D209" s="1" t="str">
        <f t="shared" si="43"/>
        <v>BR</v>
      </c>
      <c r="E209" s="1">
        <v>143</v>
      </c>
      <c r="F209" s="1">
        <v>1985</v>
      </c>
      <c r="G209" s="1">
        <v>2021</v>
      </c>
      <c r="H209" s="1">
        <f t="shared" si="38"/>
        <v>12.529964086141668</v>
      </c>
      <c r="I209" s="1">
        <v>2</v>
      </c>
      <c r="J209" s="1">
        <v>50</v>
      </c>
      <c r="K209" s="1">
        <v>122</v>
      </c>
      <c r="L209" s="1" t="s">
        <v>22</v>
      </c>
      <c r="M209" s="1" t="s">
        <v>22</v>
      </c>
      <c r="N209" s="1">
        <f>IF(L209="Steam",1,IF(L209="Electric",2,IF(L209="Diesel",4,IF(L209="Diesel-Electric",3,""))))</f>
        <v>4</v>
      </c>
      <c r="O209" s="1" t="s">
        <v>845</v>
      </c>
      <c r="P209" s="1">
        <v>75</v>
      </c>
      <c r="Q209" s="1">
        <v>75</v>
      </c>
      <c r="R209" s="1"/>
      <c r="S209" s="1">
        <v>400</v>
      </c>
      <c r="T209" s="1">
        <f t="shared" si="39"/>
        <v>1.9618873042551412</v>
      </c>
      <c r="U209" s="13">
        <f t="shared" si="40"/>
        <v>32.273260630017354</v>
      </c>
      <c r="V209" s="13">
        <f t="shared" si="41"/>
        <v>10.533126105868579</v>
      </c>
      <c r="W209" s="17">
        <f t="shared" si="44"/>
        <v>0.10666666666666667</v>
      </c>
      <c r="X209" s="27">
        <f t="shared" si="42"/>
        <v>0</v>
      </c>
      <c r="Y209" s="12"/>
    </row>
    <row r="210" spans="1:25" x14ac:dyDescent="0.25">
      <c r="A210" s="19">
        <v>1431</v>
      </c>
      <c r="B210" s="1" t="s">
        <v>612</v>
      </c>
      <c r="C210" s="1" t="s">
        <v>613</v>
      </c>
      <c r="D210" s="1" t="str">
        <f t="shared" si="43"/>
        <v>BR</v>
      </c>
      <c r="E210" s="1">
        <v>143</v>
      </c>
      <c r="F210" s="1">
        <v>2001</v>
      </c>
      <c r="G210" s="1">
        <v>2021</v>
      </c>
      <c r="H210" s="1">
        <f t="shared" si="38"/>
        <v>13.152946437965905</v>
      </c>
      <c r="I210" s="1">
        <v>2</v>
      </c>
      <c r="J210" s="1">
        <v>50</v>
      </c>
      <c r="K210" s="1">
        <v>104</v>
      </c>
      <c r="L210" s="1" t="s">
        <v>22</v>
      </c>
      <c r="M210" s="1" t="s">
        <v>22</v>
      </c>
      <c r="O210" s="1" t="s">
        <v>845</v>
      </c>
      <c r="P210" s="1">
        <v>75</v>
      </c>
      <c r="Q210" s="1">
        <v>75</v>
      </c>
      <c r="S210" s="1">
        <v>450</v>
      </c>
      <c r="T210" s="1">
        <f t="shared" si="39"/>
        <v>2.0205155046766237</v>
      </c>
      <c r="U210" s="13">
        <f t="shared" si="40"/>
        <v>35.050004507683994</v>
      </c>
      <c r="V210" s="13">
        <f t="shared" si="41"/>
        <v>10.847893537749213</v>
      </c>
      <c r="W210" s="17">
        <f t="shared" si="44"/>
        <v>0.10666666666666667</v>
      </c>
      <c r="X210" s="27">
        <f t="shared" si="42"/>
        <v>0</v>
      </c>
    </row>
    <row r="211" spans="1:25" x14ac:dyDescent="0.25">
      <c r="A211" s="19">
        <v>1440</v>
      </c>
      <c r="B211" s="1" t="s">
        <v>151</v>
      </c>
      <c r="D211" s="1" t="str">
        <f t="shared" si="43"/>
        <v>BR</v>
      </c>
      <c r="E211" s="1">
        <v>144</v>
      </c>
      <c r="F211" s="1">
        <v>1986</v>
      </c>
      <c r="H211" s="1">
        <f t="shared" si="38"/>
        <v>12.569805089976535</v>
      </c>
      <c r="I211" s="1">
        <v>2</v>
      </c>
      <c r="L211" s="1" t="s">
        <v>22</v>
      </c>
      <c r="M211" s="1" t="s">
        <v>22</v>
      </c>
      <c r="N211" s="1">
        <f t="shared" ref="N211:N274" si="45">IF(L211="Steam",1,IF(L211="Electric",2,IF(L211="Diesel",4,IF(L211="Diesel-Electric",3,""))))</f>
        <v>4</v>
      </c>
      <c r="P211" s="1" t="s">
        <v>1138</v>
      </c>
      <c r="Q211" s="1" t="s">
        <v>1138</v>
      </c>
      <c r="S211" s="1">
        <v>450</v>
      </c>
      <c r="T211" s="1">
        <f t="shared" si="39"/>
        <v>2.0205155046766237</v>
      </c>
      <c r="U211" s="13">
        <f t="shared" si="40"/>
        <v>33.408707218669726</v>
      </c>
      <c r="V211" s="13" t="e">
        <f t="shared" si="41"/>
        <v>#VALUE!</v>
      </c>
      <c r="W211" s="17" t="e">
        <f t="shared" si="44"/>
        <v>#VALUE!</v>
      </c>
      <c r="X211" s="27" t="e">
        <f t="shared" si="42"/>
        <v>#DIV/0!</v>
      </c>
    </row>
    <row r="212" spans="1:25" x14ac:dyDescent="0.25">
      <c r="A212" s="19">
        <v>1441</v>
      </c>
      <c r="B212" s="1" t="s">
        <v>152</v>
      </c>
      <c r="D212" s="1" t="str">
        <f t="shared" si="43"/>
        <v>BR</v>
      </c>
      <c r="E212" s="1">
        <v>144</v>
      </c>
      <c r="F212" s="1">
        <v>1986</v>
      </c>
      <c r="H212" s="1">
        <f t="shared" si="38"/>
        <v>12.569805089976535</v>
      </c>
      <c r="I212" s="1">
        <v>3</v>
      </c>
      <c r="L212" s="1" t="s">
        <v>22</v>
      </c>
      <c r="M212" s="1" t="s">
        <v>22</v>
      </c>
      <c r="N212" s="1">
        <f t="shared" si="45"/>
        <v>4</v>
      </c>
      <c r="P212" s="1" t="s">
        <v>1138</v>
      </c>
      <c r="Q212" s="1" t="s">
        <v>1138</v>
      </c>
      <c r="S212" s="1">
        <v>450</v>
      </c>
      <c r="T212" s="1">
        <f t="shared" si="39"/>
        <v>2.0205155046766237</v>
      </c>
      <c r="U212" s="13">
        <f t="shared" si="40"/>
        <v>39.389890222530333</v>
      </c>
      <c r="V212" s="13" t="e">
        <f t="shared" si="41"/>
        <v>#VALUE!</v>
      </c>
      <c r="W212" s="17" t="e">
        <f t="shared" si="44"/>
        <v>#VALUE!</v>
      </c>
      <c r="X212" s="27" t="e">
        <f t="shared" si="42"/>
        <v>#DIV/0!</v>
      </c>
    </row>
    <row r="213" spans="1:25" s="41" customFormat="1" x14ac:dyDescent="0.25">
      <c r="A213" s="19">
        <v>1500</v>
      </c>
      <c r="B213" s="1" t="s">
        <v>38</v>
      </c>
      <c r="C213" s="1" t="s">
        <v>699</v>
      </c>
      <c r="D213" s="1" t="str">
        <f t="shared" si="43"/>
        <v>BR</v>
      </c>
      <c r="E213" s="1">
        <v>15</v>
      </c>
      <c r="F213" s="1">
        <v>1957</v>
      </c>
      <c r="G213" s="1">
        <v>1971</v>
      </c>
      <c r="H213" s="1">
        <f t="shared" si="38"/>
        <v>11.357816691600547</v>
      </c>
      <c r="I213" s="1">
        <v>1</v>
      </c>
      <c r="J213" s="1">
        <v>70</v>
      </c>
      <c r="K213" s="1">
        <v>0</v>
      </c>
      <c r="L213" s="1" t="s">
        <v>22</v>
      </c>
      <c r="M213" s="1" t="s">
        <v>22</v>
      </c>
      <c r="N213" s="1">
        <f t="shared" si="45"/>
        <v>4</v>
      </c>
      <c r="O213" s="1" t="s">
        <v>23</v>
      </c>
      <c r="P213" s="1">
        <v>60</v>
      </c>
      <c r="Q213" s="1">
        <v>60</v>
      </c>
      <c r="R213" s="1">
        <v>167</v>
      </c>
      <c r="S213" s="1">
        <v>800</v>
      </c>
      <c r="T213" s="1">
        <f t="shared" si="39"/>
        <v>2.333090341053722</v>
      </c>
      <c r="U213" s="13">
        <f t="shared" si="40"/>
        <v>26.101330232352499</v>
      </c>
      <c r="V213" s="13">
        <f t="shared" si="41"/>
        <v>13.256344871348817</v>
      </c>
      <c r="W213" s="17">
        <f t="shared" si="44"/>
        <v>0.13333333333333333</v>
      </c>
      <c r="X213" s="27">
        <f t="shared" si="42"/>
        <v>0.23857142857142857</v>
      </c>
      <c r="Y213" s="12"/>
    </row>
    <row r="214" spans="1:25" s="41" customFormat="1" x14ac:dyDescent="0.25">
      <c r="A214" s="37">
        <v>1500</v>
      </c>
      <c r="B214" s="38" t="s">
        <v>153</v>
      </c>
      <c r="C214" s="38" t="s">
        <v>700</v>
      </c>
      <c r="D214" s="38" t="str">
        <f t="shared" si="43"/>
        <v>BR</v>
      </c>
      <c r="E214" s="38">
        <v>150</v>
      </c>
      <c r="F214" s="38">
        <v>1984</v>
      </c>
      <c r="G214" s="38" t="s">
        <v>31</v>
      </c>
      <c r="H214" s="38">
        <f t="shared" si="38"/>
        <v>12.489995996796797</v>
      </c>
      <c r="I214" s="38">
        <v>3</v>
      </c>
      <c r="J214" s="38">
        <v>107</v>
      </c>
      <c r="K214" s="38">
        <v>231</v>
      </c>
      <c r="L214" s="38" t="s">
        <v>22</v>
      </c>
      <c r="M214" s="38" t="s">
        <v>22</v>
      </c>
      <c r="N214" s="38">
        <f t="shared" si="45"/>
        <v>4</v>
      </c>
      <c r="O214" s="38" t="s">
        <v>845</v>
      </c>
      <c r="P214" s="38">
        <v>75</v>
      </c>
      <c r="Q214" s="38">
        <v>75</v>
      </c>
      <c r="R214" s="38"/>
      <c r="S214" s="38">
        <v>858</v>
      </c>
      <c r="T214" s="38">
        <f t="shared" si="39"/>
        <v>2.3742742417622953</v>
      </c>
      <c r="U214" s="44">
        <f t="shared" si="40"/>
        <v>46.652954047262178</v>
      </c>
      <c r="V214" s="44">
        <f t="shared" ref="V214:V245" si="46">IF(L214="Wagon",5*SQRT(H214),IF(L214="","",SQRT(Q214*J214*SQRT(S214))/(26)))</f>
        <v>18.647516260672507</v>
      </c>
      <c r="W214" s="39">
        <f t="shared" si="44"/>
        <v>0.10666666666666667</v>
      </c>
      <c r="X214" s="40">
        <f t="shared" ref="X214:X245" si="47">R214/10/J214</f>
        <v>0</v>
      </c>
      <c r="Y214" s="12"/>
    </row>
    <row r="215" spans="1:25" s="41" customFormat="1" x14ac:dyDescent="0.25">
      <c r="A215" s="37">
        <v>1501</v>
      </c>
      <c r="B215" s="38" t="s">
        <v>154</v>
      </c>
      <c r="C215" s="38" t="s">
        <v>701</v>
      </c>
      <c r="D215" s="38" t="str">
        <f t="shared" si="43"/>
        <v>BR</v>
      </c>
      <c r="E215" s="38">
        <v>150</v>
      </c>
      <c r="F215" s="38">
        <v>1985</v>
      </c>
      <c r="G215" s="38" t="s">
        <v>31</v>
      </c>
      <c r="H215" s="38">
        <f t="shared" si="38"/>
        <v>12.529964086141668</v>
      </c>
      <c r="I215" s="38">
        <v>2</v>
      </c>
      <c r="J215" s="38">
        <v>72</v>
      </c>
      <c r="K215" s="38">
        <v>147</v>
      </c>
      <c r="L215" s="38" t="s">
        <v>22</v>
      </c>
      <c r="M215" s="38" t="s">
        <v>22</v>
      </c>
      <c r="N215" s="38">
        <f t="shared" si="45"/>
        <v>4</v>
      </c>
      <c r="O215" s="38" t="s">
        <v>845</v>
      </c>
      <c r="P215" s="38">
        <v>75</v>
      </c>
      <c r="Q215" s="38">
        <v>75</v>
      </c>
      <c r="R215" s="38"/>
      <c r="S215" s="38">
        <v>572</v>
      </c>
      <c r="T215" s="38">
        <f t="shared" si="39"/>
        <v>2.1453989619756548</v>
      </c>
      <c r="U215" s="44">
        <f t="shared" si="40"/>
        <v>35.476317966868777</v>
      </c>
      <c r="V215" s="44">
        <f t="shared" si="46"/>
        <v>13.822052529649465</v>
      </c>
      <c r="W215" s="39">
        <f t="shared" si="44"/>
        <v>0.10666666666666667</v>
      </c>
      <c r="X215" s="40">
        <f t="shared" si="47"/>
        <v>0</v>
      </c>
      <c r="Y215" s="12"/>
    </row>
    <row r="216" spans="1:25" x14ac:dyDescent="0.25">
      <c r="A216" s="37">
        <v>1502</v>
      </c>
      <c r="B216" s="38" t="s">
        <v>155</v>
      </c>
      <c r="C216" s="38" t="s">
        <v>702</v>
      </c>
      <c r="D216" s="38" t="str">
        <f t="shared" si="43"/>
        <v>BR</v>
      </c>
      <c r="E216" s="38">
        <v>150</v>
      </c>
      <c r="F216" s="38">
        <v>1986</v>
      </c>
      <c r="G216" s="38" t="s">
        <v>31</v>
      </c>
      <c r="H216" s="38">
        <f t="shared" si="38"/>
        <v>12.569805089976535</v>
      </c>
      <c r="I216" s="38">
        <v>2</v>
      </c>
      <c r="J216" s="38">
        <v>72</v>
      </c>
      <c r="K216" s="38">
        <v>147</v>
      </c>
      <c r="L216" s="38" t="s">
        <v>22</v>
      </c>
      <c r="M216" s="38" t="s">
        <v>22</v>
      </c>
      <c r="N216" s="38">
        <f t="shared" si="45"/>
        <v>4</v>
      </c>
      <c r="O216" s="38" t="s">
        <v>845</v>
      </c>
      <c r="P216" s="38">
        <v>75</v>
      </c>
      <c r="Q216" s="38">
        <v>75</v>
      </c>
      <c r="R216" s="38"/>
      <c r="S216" s="38">
        <v>572</v>
      </c>
      <c r="T216" s="38">
        <f t="shared" si="39"/>
        <v>2.1453989619756548</v>
      </c>
      <c r="U216" s="44">
        <f t="shared" si="40"/>
        <v>35.595384461190953</v>
      </c>
      <c r="V216" s="44">
        <f t="shared" si="46"/>
        <v>13.822052529649465</v>
      </c>
      <c r="W216" s="39">
        <f t="shared" si="44"/>
        <v>0.10666666666666667</v>
      </c>
      <c r="X216" s="40">
        <f t="shared" si="47"/>
        <v>0</v>
      </c>
    </row>
    <row r="217" spans="1:25" x14ac:dyDescent="0.25">
      <c r="A217" s="19">
        <v>1510</v>
      </c>
      <c r="B217" s="1" t="s">
        <v>156</v>
      </c>
      <c r="C217" s="1" t="s">
        <v>703</v>
      </c>
      <c r="D217" s="1" t="str">
        <f t="shared" si="43"/>
        <v>BR</v>
      </c>
      <c r="E217" s="1">
        <v>151</v>
      </c>
      <c r="F217" s="1">
        <v>1985</v>
      </c>
      <c r="G217" s="1" t="s">
        <v>31</v>
      </c>
      <c r="H217" s="1">
        <f t="shared" si="38"/>
        <v>12.529964086141668</v>
      </c>
      <c r="I217" s="1">
        <v>3</v>
      </c>
      <c r="J217" s="1">
        <v>97</v>
      </c>
      <c r="K217" s="1">
        <v>232</v>
      </c>
      <c r="L217" s="6" t="s">
        <v>22</v>
      </c>
      <c r="M217" s="6" t="s">
        <v>22</v>
      </c>
      <c r="N217" s="1">
        <f t="shared" si="45"/>
        <v>4</v>
      </c>
      <c r="O217" s="1" t="s">
        <v>845</v>
      </c>
      <c r="P217" s="1">
        <v>75</v>
      </c>
      <c r="Q217" s="1">
        <v>75</v>
      </c>
      <c r="S217" s="1">
        <v>855</v>
      </c>
      <c r="T217" s="1">
        <f t="shared" si="39"/>
        <v>2.3721961003912337</v>
      </c>
      <c r="U217" s="13">
        <f t="shared" si="40"/>
        <v>46.770427493407219</v>
      </c>
      <c r="V217" s="13">
        <f t="shared" si="46"/>
        <v>17.739226523611435</v>
      </c>
      <c r="W217" s="17">
        <f t="shared" si="44"/>
        <v>0.10666666666666667</v>
      </c>
      <c r="X217" s="27">
        <f t="shared" si="47"/>
        <v>0</v>
      </c>
    </row>
    <row r="218" spans="1:25" x14ac:dyDescent="0.25">
      <c r="A218" s="22">
        <v>1530</v>
      </c>
      <c r="B218" s="9" t="s">
        <v>157</v>
      </c>
      <c r="C218" s="9" t="s">
        <v>704</v>
      </c>
      <c r="D218" s="9" t="str">
        <f t="shared" si="43"/>
        <v>BR</v>
      </c>
      <c r="E218" s="9">
        <v>153</v>
      </c>
      <c r="F218" s="9">
        <v>1987</v>
      </c>
      <c r="G218" s="9" t="s">
        <v>31</v>
      </c>
      <c r="H218" s="9">
        <f t="shared" si="38"/>
        <v>12.609520212918492</v>
      </c>
      <c r="I218" s="9">
        <v>1</v>
      </c>
      <c r="J218" s="9">
        <v>41</v>
      </c>
      <c r="K218" s="9">
        <v>72</v>
      </c>
      <c r="L218" s="9" t="s">
        <v>22</v>
      </c>
      <c r="M218" s="9" t="s">
        <v>22</v>
      </c>
      <c r="N218" s="9">
        <f t="shared" si="45"/>
        <v>4</v>
      </c>
      <c r="O218" s="9" t="s">
        <v>845</v>
      </c>
      <c r="P218" s="9">
        <v>75</v>
      </c>
      <c r="Q218" s="9">
        <v>75</v>
      </c>
      <c r="R218" s="9">
        <v>21</v>
      </c>
      <c r="S218" s="9">
        <v>285</v>
      </c>
      <c r="T218" s="9">
        <f t="shared" si="39"/>
        <v>1.8024792504408074</v>
      </c>
      <c r="U218" s="23">
        <f t="shared" si="40"/>
        <v>22.387472563672539</v>
      </c>
      <c r="V218" s="23">
        <f t="shared" si="46"/>
        <v>8.7631536613608443</v>
      </c>
      <c r="W218" s="25">
        <f t="shared" si="44"/>
        <v>0.10666666666666667</v>
      </c>
      <c r="X218" s="29">
        <f t="shared" si="47"/>
        <v>5.1219512195121955E-2</v>
      </c>
    </row>
    <row r="219" spans="1:25" x14ac:dyDescent="0.25">
      <c r="A219" s="19">
        <v>1550</v>
      </c>
      <c r="B219" s="1" t="s">
        <v>158</v>
      </c>
      <c r="C219" s="1" t="s">
        <v>705</v>
      </c>
      <c r="D219" s="1" t="str">
        <f t="shared" si="43"/>
        <v>BR</v>
      </c>
      <c r="E219" s="1">
        <v>155</v>
      </c>
      <c r="F219" s="1">
        <v>1987</v>
      </c>
      <c r="G219" s="1" t="s">
        <v>31</v>
      </c>
      <c r="H219" s="1">
        <f t="shared" si="38"/>
        <v>12.609520212918492</v>
      </c>
      <c r="I219" s="1">
        <v>2</v>
      </c>
      <c r="J219" s="1">
        <v>78</v>
      </c>
      <c r="K219" s="1">
        <v>160</v>
      </c>
      <c r="L219" s="6" t="s">
        <v>22</v>
      </c>
      <c r="M219" s="6" t="s">
        <v>22</v>
      </c>
      <c r="N219" s="1">
        <f t="shared" si="45"/>
        <v>4</v>
      </c>
      <c r="O219" s="1" t="s">
        <v>845</v>
      </c>
      <c r="P219" s="1">
        <v>75</v>
      </c>
      <c r="Q219" s="1">
        <v>75</v>
      </c>
      <c r="S219" s="1">
        <v>570</v>
      </c>
      <c r="T219" s="1">
        <f t="shared" si="39"/>
        <v>2.1435211492689796</v>
      </c>
      <c r="U219" s="13">
        <f t="shared" si="40"/>
        <v>35.681090850766253</v>
      </c>
      <c r="V219" s="13">
        <f t="shared" si="46"/>
        <v>14.373856307467756</v>
      </c>
      <c r="W219" s="17">
        <f t="shared" si="44"/>
        <v>0.10666666666666667</v>
      </c>
      <c r="X219" s="27">
        <f t="shared" si="47"/>
        <v>0</v>
      </c>
    </row>
    <row r="220" spans="1:25" s="41" customFormat="1" x14ac:dyDescent="0.25">
      <c r="A220" s="19">
        <v>1560</v>
      </c>
      <c r="B220" s="1" t="s">
        <v>159</v>
      </c>
      <c r="C220" s="1" t="s">
        <v>706</v>
      </c>
      <c r="D220" s="1" t="str">
        <f t="shared" si="43"/>
        <v>BR</v>
      </c>
      <c r="E220" s="1">
        <v>156</v>
      </c>
      <c r="F220" s="1">
        <v>1987</v>
      </c>
      <c r="G220" s="1" t="s">
        <v>31</v>
      </c>
      <c r="H220" s="1">
        <f t="shared" si="38"/>
        <v>12.609520212918492</v>
      </c>
      <c r="I220" s="1">
        <v>2</v>
      </c>
      <c r="J220" s="1">
        <v>76</v>
      </c>
      <c r="K220" s="1">
        <v>163</v>
      </c>
      <c r="L220" s="6" t="s">
        <v>22</v>
      </c>
      <c r="M220" s="6" t="s">
        <v>22</v>
      </c>
      <c r="N220" s="1">
        <f t="shared" si="45"/>
        <v>4</v>
      </c>
      <c r="O220" s="1" t="s">
        <v>845</v>
      </c>
      <c r="P220" s="1">
        <v>75</v>
      </c>
      <c r="Q220" s="1">
        <v>75</v>
      </c>
      <c r="R220" s="1"/>
      <c r="S220" s="1">
        <v>570</v>
      </c>
      <c r="T220" s="1">
        <f t="shared" si="39"/>
        <v>2.1435211492689796</v>
      </c>
      <c r="U220" s="13">
        <f t="shared" si="40"/>
        <v>35.681090850766253</v>
      </c>
      <c r="V220" s="13">
        <f t="shared" si="46"/>
        <v>14.188379423202749</v>
      </c>
      <c r="W220" s="17">
        <f t="shared" si="44"/>
        <v>0.10666666666666667</v>
      </c>
      <c r="X220" s="27">
        <f t="shared" si="47"/>
        <v>0</v>
      </c>
      <c r="Y220" s="12"/>
    </row>
    <row r="221" spans="1:25" s="41" customFormat="1" x14ac:dyDescent="0.25">
      <c r="A221" s="37">
        <v>1580</v>
      </c>
      <c r="B221" s="38" t="s">
        <v>160</v>
      </c>
      <c r="C221" s="38" t="s">
        <v>707</v>
      </c>
      <c r="D221" s="38" t="str">
        <f t="shared" si="43"/>
        <v>BR</v>
      </c>
      <c r="E221" s="38">
        <v>158</v>
      </c>
      <c r="F221" s="38">
        <v>1989</v>
      </c>
      <c r="G221" s="38" t="s">
        <v>31</v>
      </c>
      <c r="H221" s="38">
        <f t="shared" si="38"/>
        <v>12.68857754044952</v>
      </c>
      <c r="I221" s="38">
        <v>2</v>
      </c>
      <c r="J221" s="38">
        <v>76</v>
      </c>
      <c r="K221" s="38">
        <v>138</v>
      </c>
      <c r="L221" s="38" t="s">
        <v>22</v>
      </c>
      <c r="M221" s="38" t="s">
        <v>22</v>
      </c>
      <c r="N221" s="38">
        <f t="shared" si="45"/>
        <v>4</v>
      </c>
      <c r="O221" s="38" t="s">
        <v>845</v>
      </c>
      <c r="P221" s="38">
        <v>86</v>
      </c>
      <c r="Q221" s="38">
        <v>86</v>
      </c>
      <c r="R221" s="38"/>
      <c r="S221" s="38">
        <v>700</v>
      </c>
      <c r="T221" s="38">
        <f t="shared" si="39"/>
        <v>2.2564908092374663</v>
      </c>
      <c r="U221" s="44">
        <f t="shared" si="40"/>
        <v>37.913910710009468</v>
      </c>
      <c r="V221" s="44">
        <f t="shared" si="46"/>
        <v>15.994003392321208</v>
      </c>
      <c r="W221" s="39">
        <f t="shared" si="44"/>
        <v>9.3023255813953487E-2</v>
      </c>
      <c r="X221" s="40">
        <f t="shared" si="47"/>
        <v>0</v>
      </c>
      <c r="Y221" s="12"/>
    </row>
    <row r="222" spans="1:25" x14ac:dyDescent="0.25">
      <c r="A222" s="37">
        <v>1581</v>
      </c>
      <c r="B222" s="38" t="s">
        <v>161</v>
      </c>
      <c r="C222" s="38" t="s">
        <v>1370</v>
      </c>
      <c r="D222" s="38" t="str">
        <f t="shared" si="43"/>
        <v>BR</v>
      </c>
      <c r="E222" s="38">
        <v>158</v>
      </c>
      <c r="F222" s="38">
        <v>1989</v>
      </c>
      <c r="G222" s="38" t="s">
        <v>31</v>
      </c>
      <c r="H222" s="38">
        <f t="shared" si="38"/>
        <v>12.68857754044952</v>
      </c>
      <c r="I222" s="38">
        <v>3</v>
      </c>
      <c r="J222" s="38">
        <v>113</v>
      </c>
      <c r="K222" s="38">
        <v>207</v>
      </c>
      <c r="L222" s="38" t="s">
        <v>22</v>
      </c>
      <c r="M222" s="38" t="s">
        <v>22</v>
      </c>
      <c r="N222" s="38">
        <f t="shared" si="45"/>
        <v>4</v>
      </c>
      <c r="O222" s="38" t="s">
        <v>845</v>
      </c>
      <c r="P222" s="38">
        <v>86</v>
      </c>
      <c r="Q222" s="38">
        <v>86</v>
      </c>
      <c r="R222" s="38"/>
      <c r="S222" s="38">
        <v>1050</v>
      </c>
      <c r="T222" s="38">
        <f t="shared" si="39"/>
        <v>2.4972175805530514</v>
      </c>
      <c r="U222" s="44">
        <f t="shared" si="40"/>
        <v>50.118772444041042</v>
      </c>
      <c r="V222" s="44">
        <f t="shared" si="46"/>
        <v>21.583030485415517</v>
      </c>
      <c r="W222" s="39">
        <f t="shared" si="44"/>
        <v>9.3023255813953487E-2</v>
      </c>
      <c r="X222" s="40">
        <f t="shared" si="47"/>
        <v>0</v>
      </c>
    </row>
    <row r="223" spans="1:25" x14ac:dyDescent="0.25">
      <c r="A223" s="19">
        <v>1590</v>
      </c>
      <c r="B223" s="1" t="s">
        <v>162</v>
      </c>
      <c r="C223" s="1" t="s">
        <v>681</v>
      </c>
      <c r="D223" s="1" t="str">
        <f t="shared" si="43"/>
        <v>BR</v>
      </c>
      <c r="E223" s="1">
        <v>159</v>
      </c>
      <c r="F223" s="1">
        <v>1993</v>
      </c>
      <c r="G223" s="1" t="s">
        <v>31</v>
      </c>
      <c r="H223" s="1">
        <f t="shared" si="38"/>
        <v>12.845232578665129</v>
      </c>
      <c r="I223" s="1">
        <v>3</v>
      </c>
      <c r="J223" s="1">
        <v>113</v>
      </c>
      <c r="K223" s="1">
        <v>194</v>
      </c>
      <c r="L223" s="6" t="s">
        <v>22</v>
      </c>
      <c r="M223" s="6" t="s">
        <v>22</v>
      </c>
      <c r="N223" s="1">
        <f t="shared" si="45"/>
        <v>4</v>
      </c>
      <c r="O223" s="1" t="s">
        <v>845</v>
      </c>
      <c r="P223" s="1">
        <v>90</v>
      </c>
      <c r="Q223" s="1">
        <v>90</v>
      </c>
      <c r="S223" s="1">
        <v>1200</v>
      </c>
      <c r="T223" s="1">
        <f t="shared" si="39"/>
        <v>2.5819888974716112</v>
      </c>
      <c r="U223" s="13">
        <f t="shared" si="40"/>
        <v>52.643942068399582</v>
      </c>
      <c r="V223" s="13">
        <f t="shared" si="46"/>
        <v>22.828766183757008</v>
      </c>
      <c r="W223" s="17">
        <f t="shared" si="44"/>
        <v>8.8888888888888892E-2</v>
      </c>
      <c r="X223" s="27">
        <f t="shared" si="47"/>
        <v>0</v>
      </c>
    </row>
    <row r="224" spans="1:25" x14ac:dyDescent="0.25">
      <c r="A224" s="19">
        <v>1600</v>
      </c>
      <c r="B224" s="1" t="s">
        <v>39</v>
      </c>
      <c r="C224" s="1" t="s">
        <v>708</v>
      </c>
      <c r="D224" s="1" t="str">
        <f t="shared" si="43"/>
        <v>BR</v>
      </c>
      <c r="E224" s="1">
        <v>16</v>
      </c>
      <c r="F224" s="1">
        <v>1958</v>
      </c>
      <c r="G224" s="1">
        <v>1968</v>
      </c>
      <c r="H224" s="1">
        <f t="shared" si="38"/>
        <v>11.401754250991379</v>
      </c>
      <c r="I224" s="1">
        <v>1</v>
      </c>
      <c r="J224" s="1">
        <v>69</v>
      </c>
      <c r="K224" s="1">
        <v>0</v>
      </c>
      <c r="L224" s="1" t="s">
        <v>22</v>
      </c>
      <c r="M224" s="1" t="s">
        <v>22</v>
      </c>
      <c r="N224" s="1">
        <f t="shared" si="45"/>
        <v>4</v>
      </c>
      <c r="O224" s="1" t="s">
        <v>23</v>
      </c>
      <c r="P224" s="1">
        <v>60</v>
      </c>
      <c r="Q224" s="1">
        <v>60</v>
      </c>
      <c r="R224" s="1">
        <v>186.8</v>
      </c>
      <c r="S224" s="1">
        <v>800</v>
      </c>
      <c r="T224" s="1">
        <f t="shared" si="39"/>
        <v>2.333090341053722</v>
      </c>
      <c r="U224" s="13">
        <f t="shared" si="40"/>
        <v>26.20230287334536</v>
      </c>
      <c r="V224" s="13">
        <f t="shared" si="46"/>
        <v>13.161316084333443</v>
      </c>
      <c r="W224" s="17">
        <f t="shared" si="44"/>
        <v>0.13333333333333333</v>
      </c>
      <c r="X224" s="27">
        <f t="shared" si="47"/>
        <v>0.2707246376811594</v>
      </c>
    </row>
    <row r="225" spans="1:25" x14ac:dyDescent="0.25">
      <c r="A225" s="19">
        <v>1650</v>
      </c>
      <c r="B225" s="1" t="s">
        <v>163</v>
      </c>
      <c r="C225" s="1" t="s">
        <v>1217</v>
      </c>
      <c r="D225" s="1" t="str">
        <f t="shared" si="43"/>
        <v>BR</v>
      </c>
      <c r="E225" s="1">
        <v>165</v>
      </c>
      <c r="F225" s="1">
        <v>1990</v>
      </c>
      <c r="G225" s="1" t="s">
        <v>31</v>
      </c>
      <c r="H225" s="1">
        <f t="shared" si="38"/>
        <v>12.727922061357855</v>
      </c>
      <c r="I225" s="1">
        <v>2</v>
      </c>
      <c r="J225" s="1">
        <v>80</v>
      </c>
      <c r="K225" s="1">
        <v>183</v>
      </c>
      <c r="L225" s="1" t="s">
        <v>22</v>
      </c>
      <c r="M225" s="1" t="s">
        <v>22</v>
      </c>
      <c r="N225" s="1">
        <f t="shared" si="45"/>
        <v>4</v>
      </c>
      <c r="P225" s="1">
        <v>90</v>
      </c>
      <c r="Q225" s="1">
        <v>90</v>
      </c>
      <c r="S225" s="1">
        <v>700</v>
      </c>
      <c r="T225" s="1">
        <f t="shared" si="39"/>
        <v>2.2564908092374663</v>
      </c>
      <c r="U225" s="13">
        <f t="shared" si="40"/>
        <v>38.037582047780276</v>
      </c>
      <c r="V225" s="13">
        <f t="shared" si="46"/>
        <v>16.786780442603675</v>
      </c>
      <c r="W225" s="17">
        <f t="shared" si="44"/>
        <v>8.8888888888888892E-2</v>
      </c>
      <c r="X225" s="27">
        <f t="shared" si="47"/>
        <v>0</v>
      </c>
    </row>
    <row r="226" spans="1:25" x14ac:dyDescent="0.25">
      <c r="A226" s="19">
        <v>1651</v>
      </c>
      <c r="B226" s="1" t="s">
        <v>164</v>
      </c>
      <c r="C226" s="1" t="s">
        <v>1218</v>
      </c>
      <c r="D226" s="1" t="str">
        <f t="shared" si="43"/>
        <v>BR</v>
      </c>
      <c r="E226" s="1">
        <v>165</v>
      </c>
      <c r="F226" s="1">
        <v>1990</v>
      </c>
      <c r="G226" s="1" t="s">
        <v>31</v>
      </c>
      <c r="H226" s="1">
        <f t="shared" si="38"/>
        <v>12.727922061357855</v>
      </c>
      <c r="I226" s="1">
        <v>3</v>
      </c>
      <c r="J226" s="1">
        <v>112</v>
      </c>
      <c r="K226" s="1">
        <v>289</v>
      </c>
      <c r="L226" s="1" t="s">
        <v>22</v>
      </c>
      <c r="M226" s="1" t="s">
        <v>22</v>
      </c>
      <c r="N226" s="1">
        <f t="shared" si="45"/>
        <v>4</v>
      </c>
      <c r="P226" s="1">
        <v>90</v>
      </c>
      <c r="Q226" s="1">
        <v>90</v>
      </c>
      <c r="S226" s="1">
        <v>1050</v>
      </c>
      <c r="T226" s="1">
        <f t="shared" si="39"/>
        <v>2.4972175805530514</v>
      </c>
      <c r="U226" s="13">
        <f t="shared" si="40"/>
        <v>50.286396946939277</v>
      </c>
      <c r="V226" s="13">
        <f t="shared" si="46"/>
        <v>21.981343999476188</v>
      </c>
      <c r="W226" s="17">
        <f t="shared" si="44"/>
        <v>8.8888888888888892E-2</v>
      </c>
      <c r="X226" s="27">
        <f t="shared" si="47"/>
        <v>0</v>
      </c>
    </row>
    <row r="227" spans="1:25" x14ac:dyDescent="0.25">
      <c r="A227" s="19">
        <v>1660</v>
      </c>
      <c r="B227" s="1" t="s">
        <v>165</v>
      </c>
      <c r="C227" s="1" t="s">
        <v>1219</v>
      </c>
      <c r="D227" s="1" t="str">
        <f t="shared" si="43"/>
        <v>BR</v>
      </c>
      <c r="E227" s="1">
        <v>166</v>
      </c>
      <c r="F227" s="1">
        <v>1992</v>
      </c>
      <c r="G227" s="1" t="s">
        <v>31</v>
      </c>
      <c r="H227" s="1">
        <f t="shared" si="38"/>
        <v>12.806248474865697</v>
      </c>
      <c r="I227" s="1">
        <v>3</v>
      </c>
      <c r="J227" s="1">
        <v>118</v>
      </c>
      <c r="K227" s="1">
        <v>259</v>
      </c>
      <c r="L227" s="1" t="s">
        <v>22</v>
      </c>
      <c r="M227" s="1" t="s">
        <v>22</v>
      </c>
      <c r="N227" s="1">
        <f t="shared" si="45"/>
        <v>4</v>
      </c>
      <c r="P227" s="1">
        <v>90</v>
      </c>
      <c r="Q227" s="1">
        <v>90</v>
      </c>
      <c r="S227" s="1">
        <v>1050</v>
      </c>
      <c r="T227" s="1">
        <f t="shared" si="39"/>
        <v>2.4972175805530514</v>
      </c>
      <c r="U227" s="13">
        <f t="shared" si="40"/>
        <v>50.620101000894891</v>
      </c>
      <c r="V227" s="13">
        <f t="shared" si="46"/>
        <v>22.562448875041074</v>
      </c>
      <c r="W227" s="17">
        <f t="shared" si="44"/>
        <v>8.8888888888888892E-2</v>
      </c>
      <c r="X227" s="27">
        <f t="shared" si="47"/>
        <v>0</v>
      </c>
    </row>
    <row r="228" spans="1:25" x14ac:dyDescent="0.25">
      <c r="A228" s="19">
        <v>1680</v>
      </c>
      <c r="B228" s="1" t="s">
        <v>166</v>
      </c>
      <c r="C228" s="1" t="s">
        <v>1246</v>
      </c>
      <c r="D228" s="1" t="str">
        <f t="shared" si="43"/>
        <v>BR</v>
      </c>
      <c r="E228" s="1">
        <v>168</v>
      </c>
      <c r="F228" s="1">
        <v>1998</v>
      </c>
      <c r="G228" s="1" t="s">
        <v>31</v>
      </c>
      <c r="H228" s="1">
        <f t="shared" si="38"/>
        <v>13.038404810405298</v>
      </c>
      <c r="I228" s="1">
        <v>4</v>
      </c>
      <c r="L228" s="1" t="s">
        <v>22</v>
      </c>
      <c r="M228" s="1" t="s">
        <v>22</v>
      </c>
      <c r="N228" s="1">
        <f t="shared" si="45"/>
        <v>4</v>
      </c>
      <c r="P228" s="1" t="s">
        <v>1138</v>
      </c>
      <c r="Q228" s="1" t="s">
        <v>1138</v>
      </c>
      <c r="T228" s="1" t="str">
        <f t="shared" si="39"/>
        <v/>
      </c>
      <c r="U228" s="13" t="e">
        <f t="shared" si="40"/>
        <v>#VALUE!</v>
      </c>
      <c r="V228" s="13" t="e">
        <f t="shared" si="46"/>
        <v>#VALUE!</v>
      </c>
      <c r="W228" s="17" t="e">
        <f t="shared" si="44"/>
        <v>#VALUE!</v>
      </c>
      <c r="X228" s="27" t="e">
        <f t="shared" si="47"/>
        <v>#DIV/0!</v>
      </c>
    </row>
    <row r="229" spans="1:25" x14ac:dyDescent="0.25">
      <c r="A229" s="19">
        <v>1681</v>
      </c>
      <c r="B229" s="1" t="s">
        <v>1247</v>
      </c>
      <c r="C229" s="1" t="s">
        <v>1250</v>
      </c>
      <c r="D229" s="1" t="str">
        <f t="shared" si="43"/>
        <v>BR</v>
      </c>
      <c r="E229" s="1">
        <v>168</v>
      </c>
      <c r="F229" s="1">
        <v>1998</v>
      </c>
      <c r="G229" s="1" t="s">
        <v>31</v>
      </c>
      <c r="H229" s="1">
        <f t="shared" si="38"/>
        <v>13.038404810405298</v>
      </c>
      <c r="I229" s="1">
        <v>3</v>
      </c>
      <c r="K229" s="1">
        <v>204</v>
      </c>
      <c r="L229" s="1" t="s">
        <v>22</v>
      </c>
      <c r="M229" s="1" t="s">
        <v>22</v>
      </c>
      <c r="N229" s="1">
        <f t="shared" si="45"/>
        <v>4</v>
      </c>
      <c r="P229" s="1" t="s">
        <v>1138</v>
      </c>
      <c r="Q229" s="1" t="s">
        <v>1138</v>
      </c>
      <c r="T229" s="1" t="str">
        <f t="shared" si="39"/>
        <v/>
      </c>
      <c r="U229" s="13" t="e">
        <f t="shared" si="40"/>
        <v>#VALUE!</v>
      </c>
      <c r="V229" s="13" t="e">
        <f t="shared" si="46"/>
        <v>#VALUE!</v>
      </c>
      <c r="W229" s="17" t="e">
        <f t="shared" si="44"/>
        <v>#VALUE!</v>
      </c>
      <c r="X229" s="27" t="e">
        <f t="shared" si="47"/>
        <v>#DIV/0!</v>
      </c>
    </row>
    <row r="230" spans="1:25" s="8" customFormat="1" x14ac:dyDescent="0.25">
      <c r="A230" s="19">
        <v>1682</v>
      </c>
      <c r="B230" s="1" t="s">
        <v>1248</v>
      </c>
      <c r="C230" s="1" t="s">
        <v>1251</v>
      </c>
      <c r="D230" s="1" t="str">
        <f t="shared" si="43"/>
        <v>BR</v>
      </c>
      <c r="E230" s="1">
        <v>168</v>
      </c>
      <c r="F230" s="1">
        <v>1998</v>
      </c>
      <c r="G230" s="1" t="s">
        <v>31</v>
      </c>
      <c r="H230" s="1">
        <f t="shared" si="38"/>
        <v>13.038404810405298</v>
      </c>
      <c r="I230" s="1">
        <v>4</v>
      </c>
      <c r="J230" s="1"/>
      <c r="K230" s="1">
        <v>272</v>
      </c>
      <c r="L230" s="1" t="s">
        <v>22</v>
      </c>
      <c r="M230" s="1" t="s">
        <v>22</v>
      </c>
      <c r="N230" s="1">
        <f t="shared" si="45"/>
        <v>4</v>
      </c>
      <c r="O230" s="1"/>
      <c r="P230" s="1" t="s">
        <v>1138</v>
      </c>
      <c r="Q230" s="1" t="s">
        <v>1138</v>
      </c>
      <c r="R230" s="1"/>
      <c r="S230" s="1"/>
      <c r="T230" s="1" t="str">
        <f t="shared" si="39"/>
        <v/>
      </c>
      <c r="U230" s="13" t="e">
        <f t="shared" si="40"/>
        <v>#VALUE!</v>
      </c>
      <c r="V230" s="13" t="e">
        <f t="shared" si="46"/>
        <v>#VALUE!</v>
      </c>
      <c r="W230" s="17" t="e">
        <f t="shared" si="44"/>
        <v>#VALUE!</v>
      </c>
      <c r="X230" s="27" t="e">
        <f t="shared" si="47"/>
        <v>#DIV/0!</v>
      </c>
      <c r="Y230" s="12"/>
    </row>
    <row r="231" spans="1:25" x14ac:dyDescent="0.25">
      <c r="A231" s="19">
        <v>1683</v>
      </c>
      <c r="B231" s="1" t="s">
        <v>1249</v>
      </c>
      <c r="C231" s="1" t="s">
        <v>1252</v>
      </c>
      <c r="D231" s="1" t="str">
        <f t="shared" si="43"/>
        <v>BR</v>
      </c>
      <c r="E231" s="1">
        <v>168</v>
      </c>
      <c r="F231" s="1">
        <v>1998</v>
      </c>
      <c r="G231" s="1" t="s">
        <v>31</v>
      </c>
      <c r="H231" s="1">
        <f t="shared" si="38"/>
        <v>13.038404810405298</v>
      </c>
      <c r="I231" s="1">
        <v>2</v>
      </c>
      <c r="L231" s="1" t="s">
        <v>22</v>
      </c>
      <c r="M231" s="1" t="s">
        <v>22</v>
      </c>
      <c r="N231" s="1">
        <f t="shared" si="45"/>
        <v>4</v>
      </c>
      <c r="P231" s="1" t="s">
        <v>1138</v>
      </c>
      <c r="Q231" s="1" t="s">
        <v>1138</v>
      </c>
      <c r="T231" s="1" t="str">
        <f t="shared" si="39"/>
        <v/>
      </c>
      <c r="U231" s="13" t="e">
        <f t="shared" si="40"/>
        <v>#VALUE!</v>
      </c>
      <c r="V231" s="13" t="e">
        <f t="shared" si="46"/>
        <v>#VALUE!</v>
      </c>
      <c r="W231" s="17" t="e">
        <f t="shared" si="44"/>
        <v>#VALUE!</v>
      </c>
      <c r="X231" s="27" t="e">
        <f t="shared" si="47"/>
        <v>#DIV/0!</v>
      </c>
    </row>
    <row r="232" spans="1:25" s="41" customFormat="1" x14ac:dyDescent="0.25">
      <c r="A232" s="19">
        <v>1700</v>
      </c>
      <c r="B232" s="1" t="s">
        <v>40</v>
      </c>
      <c r="C232" s="1" t="s">
        <v>709</v>
      </c>
      <c r="D232" s="1" t="str">
        <f t="shared" si="43"/>
        <v>BR</v>
      </c>
      <c r="E232" s="1">
        <v>17</v>
      </c>
      <c r="F232" s="1">
        <v>1962</v>
      </c>
      <c r="G232" s="1">
        <v>1971</v>
      </c>
      <c r="H232" s="1">
        <f t="shared" si="38"/>
        <v>11.575836902790225</v>
      </c>
      <c r="I232" s="1">
        <v>1</v>
      </c>
      <c r="J232" s="1">
        <v>69</v>
      </c>
      <c r="K232" s="1">
        <v>0</v>
      </c>
      <c r="L232" s="1" t="s">
        <v>22</v>
      </c>
      <c r="M232" s="1" t="s">
        <v>22</v>
      </c>
      <c r="N232" s="1">
        <f t="shared" si="45"/>
        <v>4</v>
      </c>
      <c r="O232" s="1" t="s">
        <v>23</v>
      </c>
      <c r="P232" s="1">
        <v>60</v>
      </c>
      <c r="Q232" s="1">
        <v>60</v>
      </c>
      <c r="R232" s="1">
        <v>178</v>
      </c>
      <c r="S232" s="1">
        <v>900</v>
      </c>
      <c r="T232" s="1">
        <f t="shared" si="39"/>
        <v>2.4028114141347543</v>
      </c>
      <c r="U232" s="13">
        <f t="shared" si="40"/>
        <v>27.397334742613854</v>
      </c>
      <c r="V232" s="13">
        <f t="shared" si="46"/>
        <v>13.554623220543151</v>
      </c>
      <c r="W232" s="17">
        <f t="shared" si="44"/>
        <v>0.13333333333333333</v>
      </c>
      <c r="X232" s="27">
        <f t="shared" si="47"/>
        <v>0.25797101449275361</v>
      </c>
      <c r="Y232" s="12"/>
    </row>
    <row r="233" spans="1:25" x14ac:dyDescent="0.25">
      <c r="A233" s="37">
        <v>1701</v>
      </c>
      <c r="B233" s="38" t="s">
        <v>167</v>
      </c>
      <c r="C233" s="38" t="s">
        <v>710</v>
      </c>
      <c r="D233" s="38" t="str">
        <f t="shared" si="43"/>
        <v>BR</v>
      </c>
      <c r="E233" s="38">
        <v>170</v>
      </c>
      <c r="F233" s="38">
        <v>1998</v>
      </c>
      <c r="G233" s="38"/>
      <c r="H233" s="38">
        <f t="shared" si="38"/>
        <v>13.038404810405298</v>
      </c>
      <c r="I233" s="38">
        <v>2</v>
      </c>
      <c r="J233" s="38">
        <v>90</v>
      </c>
      <c r="K233" s="38">
        <v>107</v>
      </c>
      <c r="L233" s="38" t="s">
        <v>22</v>
      </c>
      <c r="M233" s="38" t="s">
        <v>22</v>
      </c>
      <c r="N233" s="38">
        <f t="shared" si="45"/>
        <v>4</v>
      </c>
      <c r="O233" s="38"/>
      <c r="P233" s="38">
        <v>99</v>
      </c>
      <c r="Q233" s="38">
        <v>99</v>
      </c>
      <c r="R233" s="38"/>
      <c r="S233" s="38">
        <v>844</v>
      </c>
      <c r="T233" s="38">
        <f t="shared" si="39"/>
        <v>2.3645291403865989</v>
      </c>
      <c r="U233" s="44">
        <f t="shared" si="40"/>
        <v>40.975766614806808</v>
      </c>
      <c r="V233" s="44">
        <f t="shared" si="46"/>
        <v>19.568210688129259</v>
      </c>
      <c r="W233" s="39">
        <f t="shared" si="44"/>
        <v>8.0808080808080815E-2</v>
      </c>
      <c r="X233" s="40">
        <f t="shared" si="47"/>
        <v>0</v>
      </c>
    </row>
    <row r="234" spans="1:25" x14ac:dyDescent="0.25">
      <c r="A234" s="19">
        <v>1703</v>
      </c>
      <c r="B234" s="1" t="s">
        <v>168</v>
      </c>
      <c r="C234" s="1" t="s">
        <v>710</v>
      </c>
      <c r="D234" s="1" t="str">
        <f t="shared" si="43"/>
        <v>BR</v>
      </c>
      <c r="E234" s="1">
        <v>170</v>
      </c>
      <c r="F234" s="1">
        <v>1998</v>
      </c>
      <c r="H234" s="1">
        <f t="shared" si="38"/>
        <v>13.038404810405298</v>
      </c>
      <c r="I234" s="1">
        <v>3</v>
      </c>
      <c r="J234" s="1">
        <v>135</v>
      </c>
      <c r="K234" s="1">
        <v>174</v>
      </c>
      <c r="L234" s="9" t="s">
        <v>22</v>
      </c>
      <c r="M234" s="9" t="s">
        <v>22</v>
      </c>
      <c r="N234" s="1">
        <f t="shared" si="45"/>
        <v>4</v>
      </c>
      <c r="P234" s="1">
        <v>99</v>
      </c>
      <c r="Q234" s="1">
        <v>99</v>
      </c>
      <c r="S234" s="1">
        <v>1266</v>
      </c>
      <c r="T234" s="1">
        <f t="shared" si="39"/>
        <v>2.6167816482703925</v>
      </c>
      <c r="U234" s="13">
        <f t="shared" si="40"/>
        <v>54.268821139550319</v>
      </c>
      <c r="V234" s="13">
        <f t="shared" si="46"/>
        <v>26.522811577279771</v>
      </c>
      <c r="W234" s="17">
        <f t="shared" si="44"/>
        <v>8.0808080808080815E-2</v>
      </c>
      <c r="X234" s="27">
        <f t="shared" si="47"/>
        <v>0</v>
      </c>
    </row>
    <row r="235" spans="1:25" s="24" customFormat="1" x14ac:dyDescent="0.25">
      <c r="A235" s="19">
        <v>1720</v>
      </c>
      <c r="B235" s="1" t="s">
        <v>170</v>
      </c>
      <c r="C235" s="1" t="s">
        <v>1227</v>
      </c>
      <c r="D235" s="1" t="str">
        <f t="shared" si="43"/>
        <v>BR</v>
      </c>
      <c r="E235" s="1">
        <v>172</v>
      </c>
      <c r="F235" s="1">
        <v>2010</v>
      </c>
      <c r="G235" s="1" t="s">
        <v>31</v>
      </c>
      <c r="H235" s="1">
        <f t="shared" si="38"/>
        <v>13.490737563232042</v>
      </c>
      <c r="I235" s="1">
        <v>2</v>
      </c>
      <c r="J235" s="1">
        <v>83</v>
      </c>
      <c r="K235" s="1">
        <v>124</v>
      </c>
      <c r="L235" s="1" t="s">
        <v>22</v>
      </c>
      <c r="M235" s="1" t="s">
        <v>22</v>
      </c>
      <c r="N235" s="1">
        <f t="shared" si="45"/>
        <v>4</v>
      </c>
      <c r="O235" s="1"/>
      <c r="P235" s="1">
        <v>75</v>
      </c>
      <c r="Q235" s="1">
        <v>75</v>
      </c>
      <c r="R235" s="1"/>
      <c r="S235" s="1">
        <v>960</v>
      </c>
      <c r="T235" s="1">
        <f t="shared" si="39"/>
        <v>2.4418943343231376</v>
      </c>
      <c r="U235" s="13">
        <f t="shared" si="40"/>
        <v>43.919549005206932</v>
      </c>
      <c r="V235" s="13">
        <f t="shared" si="46"/>
        <v>16.891341337828081</v>
      </c>
      <c r="W235" s="17">
        <f t="shared" si="44"/>
        <v>0.10666666666666667</v>
      </c>
      <c r="X235" s="27">
        <f t="shared" si="47"/>
        <v>0</v>
      </c>
      <c r="Y235" s="12"/>
    </row>
    <row r="236" spans="1:25" x14ac:dyDescent="0.25">
      <c r="A236" s="19">
        <v>1721</v>
      </c>
      <c r="B236" s="1" t="s">
        <v>1221</v>
      </c>
      <c r="C236" s="1" t="s">
        <v>1223</v>
      </c>
      <c r="D236" s="1" t="str">
        <f t="shared" si="43"/>
        <v>BR</v>
      </c>
      <c r="E236" s="1">
        <v>172</v>
      </c>
      <c r="F236" s="1">
        <v>2010</v>
      </c>
      <c r="G236" s="1" t="s">
        <v>31</v>
      </c>
      <c r="H236" s="1">
        <f t="shared" si="38"/>
        <v>13.490737563232042</v>
      </c>
      <c r="I236" s="1">
        <v>2</v>
      </c>
      <c r="J236" s="1">
        <v>84</v>
      </c>
      <c r="K236" s="1">
        <v>140</v>
      </c>
      <c r="L236" s="1" t="s">
        <v>22</v>
      </c>
      <c r="M236" s="1" t="s">
        <v>22</v>
      </c>
      <c r="N236" s="1">
        <f t="shared" si="45"/>
        <v>4</v>
      </c>
      <c r="P236" s="1">
        <v>100</v>
      </c>
      <c r="Q236" s="1">
        <v>100</v>
      </c>
      <c r="S236" s="1">
        <v>960</v>
      </c>
      <c r="T236" s="1">
        <f t="shared" si="39"/>
        <v>2.4418943343231376</v>
      </c>
      <c r="U236" s="13">
        <f t="shared" si="40"/>
        <v>43.919549005206932</v>
      </c>
      <c r="V236" s="13">
        <f t="shared" si="46"/>
        <v>19.621585779409511</v>
      </c>
      <c r="W236" s="17">
        <f t="shared" si="44"/>
        <v>0.08</v>
      </c>
      <c r="X236" s="27">
        <f t="shared" si="47"/>
        <v>0</v>
      </c>
    </row>
    <row r="237" spans="1:25" x14ac:dyDescent="0.25">
      <c r="A237" s="19">
        <v>1722</v>
      </c>
      <c r="B237" s="1" t="s">
        <v>1222</v>
      </c>
      <c r="C237" s="1" t="s">
        <v>1224</v>
      </c>
      <c r="D237" s="1" t="str">
        <f t="shared" si="43"/>
        <v>BR</v>
      </c>
      <c r="E237" s="1">
        <v>172</v>
      </c>
      <c r="F237" s="1">
        <v>2010</v>
      </c>
      <c r="G237" s="1" t="s">
        <v>31</v>
      </c>
      <c r="H237" s="1">
        <f t="shared" si="38"/>
        <v>13.490737563232042</v>
      </c>
      <c r="I237" s="1">
        <v>2</v>
      </c>
      <c r="J237" s="1">
        <v>84</v>
      </c>
      <c r="K237" s="1">
        <v>120</v>
      </c>
      <c r="L237" s="1" t="s">
        <v>22</v>
      </c>
      <c r="M237" s="1" t="s">
        <v>22</v>
      </c>
      <c r="N237" s="1">
        <f t="shared" si="45"/>
        <v>4</v>
      </c>
      <c r="P237" s="1">
        <v>100</v>
      </c>
      <c r="Q237" s="1">
        <v>100</v>
      </c>
      <c r="S237" s="1">
        <v>960</v>
      </c>
      <c r="T237" s="1">
        <f t="shared" si="39"/>
        <v>2.4418943343231376</v>
      </c>
      <c r="U237" s="13">
        <f t="shared" si="40"/>
        <v>43.919549005206932</v>
      </c>
      <c r="V237" s="13">
        <f t="shared" si="46"/>
        <v>19.621585779409511</v>
      </c>
      <c r="W237" s="17">
        <f t="shared" si="44"/>
        <v>0.08</v>
      </c>
      <c r="X237" s="27">
        <f t="shared" si="47"/>
        <v>0</v>
      </c>
    </row>
    <row r="238" spans="1:25" x14ac:dyDescent="0.25">
      <c r="A238" s="19">
        <v>1723</v>
      </c>
      <c r="B238" s="1" t="s">
        <v>1225</v>
      </c>
      <c r="C238" s="1" t="s">
        <v>1226</v>
      </c>
      <c r="D238" s="1" t="str">
        <f t="shared" si="43"/>
        <v>BR</v>
      </c>
      <c r="E238" s="1">
        <v>172</v>
      </c>
      <c r="F238" s="1">
        <v>2010</v>
      </c>
      <c r="G238" s="1" t="s">
        <v>31</v>
      </c>
      <c r="H238" s="1">
        <f t="shared" si="38"/>
        <v>13.490737563232042</v>
      </c>
      <c r="I238" s="1">
        <v>3</v>
      </c>
      <c r="J238" s="1">
        <v>122</v>
      </c>
      <c r="K238" s="1">
        <v>192</v>
      </c>
      <c r="L238" s="1" t="s">
        <v>22</v>
      </c>
      <c r="M238" s="1" t="s">
        <v>22</v>
      </c>
      <c r="N238" s="1">
        <f t="shared" si="45"/>
        <v>4</v>
      </c>
      <c r="P238" s="1">
        <v>100</v>
      </c>
      <c r="Q238" s="1">
        <v>100</v>
      </c>
      <c r="S238" s="1">
        <v>1440</v>
      </c>
      <c r="T238" s="1">
        <f t="shared" si="39"/>
        <v>2.702400309614069</v>
      </c>
      <c r="U238" s="13">
        <f t="shared" si="40"/>
        <v>58.258832638785712</v>
      </c>
      <c r="V238" s="13">
        <f t="shared" si="46"/>
        <v>26.169606378410865</v>
      </c>
      <c r="W238" s="17">
        <f t="shared" si="44"/>
        <v>0.08</v>
      </c>
      <c r="X238" s="27">
        <f t="shared" si="47"/>
        <v>0</v>
      </c>
    </row>
    <row r="239" spans="1:25" x14ac:dyDescent="0.25">
      <c r="A239" s="19">
        <v>1750</v>
      </c>
      <c r="B239" s="1" t="s">
        <v>171</v>
      </c>
      <c r="C239" s="1" t="s">
        <v>1228</v>
      </c>
      <c r="D239" s="1" t="str">
        <f t="shared" si="43"/>
        <v>BR</v>
      </c>
      <c r="E239" s="1">
        <v>175</v>
      </c>
      <c r="F239" s="1">
        <v>1999</v>
      </c>
      <c r="G239" s="1" t="s">
        <v>31</v>
      </c>
      <c r="H239" s="1">
        <f t="shared" si="38"/>
        <v>13.076696830622021</v>
      </c>
      <c r="I239" s="1">
        <v>3</v>
      </c>
      <c r="J239" s="1">
        <v>147</v>
      </c>
      <c r="K239" s="1">
        <v>186</v>
      </c>
      <c r="L239" s="1" t="s">
        <v>22</v>
      </c>
      <c r="M239" s="1" t="s">
        <v>22</v>
      </c>
      <c r="N239" s="1">
        <f t="shared" si="45"/>
        <v>4</v>
      </c>
      <c r="P239" s="1">
        <v>100</v>
      </c>
      <c r="Q239" s="1">
        <v>100</v>
      </c>
      <c r="R239" s="1">
        <v>75</v>
      </c>
      <c r="S239" s="1">
        <v>1350</v>
      </c>
      <c r="T239" s="1">
        <f t="shared" si="39"/>
        <v>2.6591479484724942</v>
      </c>
      <c r="U239" s="13">
        <f t="shared" si="40"/>
        <v>55.384954545828045</v>
      </c>
      <c r="V239" s="13">
        <f t="shared" si="46"/>
        <v>28.266286824304707</v>
      </c>
      <c r="W239" s="17">
        <f t="shared" si="44"/>
        <v>0.08</v>
      </c>
      <c r="X239" s="27">
        <f t="shared" si="47"/>
        <v>5.1020408163265307E-2</v>
      </c>
    </row>
    <row r="240" spans="1:25" x14ac:dyDescent="0.25">
      <c r="A240" s="19">
        <v>1800</v>
      </c>
      <c r="B240" s="1" t="s">
        <v>172</v>
      </c>
      <c r="C240" s="1" t="s">
        <v>711</v>
      </c>
      <c r="D240" s="1" t="str">
        <f t="shared" si="43"/>
        <v>BR</v>
      </c>
      <c r="E240" s="1">
        <v>180</v>
      </c>
      <c r="F240" s="1">
        <v>2002</v>
      </c>
      <c r="H240" s="1">
        <f t="shared" si="38"/>
        <v>13.19090595827292</v>
      </c>
      <c r="I240" s="1">
        <v>5</v>
      </c>
      <c r="J240" s="1">
        <v>253</v>
      </c>
      <c r="K240" s="1">
        <v>287</v>
      </c>
      <c r="L240" s="6" t="s">
        <v>22</v>
      </c>
      <c r="M240" s="6" t="s">
        <v>22</v>
      </c>
      <c r="N240" s="1">
        <f t="shared" si="45"/>
        <v>4</v>
      </c>
      <c r="P240" s="1">
        <v>124</v>
      </c>
      <c r="Q240" s="1">
        <v>124</v>
      </c>
      <c r="S240" s="1">
        <v>3750</v>
      </c>
      <c r="T240" s="1">
        <f t="shared" si="39"/>
        <v>3.4329452398451963</v>
      </c>
      <c r="U240" s="13">
        <f t="shared" si="40"/>
        <v>91.858477095163295</v>
      </c>
      <c r="V240" s="13">
        <f t="shared" si="46"/>
        <v>53.309618197878883</v>
      </c>
      <c r="W240" s="17">
        <f t="shared" si="44"/>
        <v>6.4516129032258063E-2</v>
      </c>
      <c r="X240" s="27">
        <f t="shared" si="47"/>
        <v>0</v>
      </c>
    </row>
    <row r="241" spans="1:25" x14ac:dyDescent="0.25">
      <c r="A241" s="19">
        <v>1801</v>
      </c>
      <c r="B241" s="1" t="s">
        <v>346</v>
      </c>
      <c r="C241" s="1" t="s">
        <v>712</v>
      </c>
      <c r="D241" s="1" t="str">
        <f t="shared" si="43"/>
        <v>BR</v>
      </c>
      <c r="E241" s="1">
        <v>18000</v>
      </c>
      <c r="F241" s="1">
        <v>1949</v>
      </c>
      <c r="G241" s="1">
        <v>1960</v>
      </c>
      <c r="H241" s="1">
        <f t="shared" ref="H241:H304" si="48">IF(F241="","",SQRT(F241-1828))</f>
        <v>11</v>
      </c>
      <c r="I241" s="1">
        <v>1</v>
      </c>
      <c r="J241" s="1">
        <v>115</v>
      </c>
      <c r="K241" s="1">
        <v>0</v>
      </c>
      <c r="L241" s="1" t="s">
        <v>347</v>
      </c>
      <c r="M241" s="3" t="s">
        <v>348</v>
      </c>
      <c r="N241" s="1" t="str">
        <f t="shared" si="45"/>
        <v/>
      </c>
      <c r="P241" s="1">
        <v>90</v>
      </c>
      <c r="Q241" s="1">
        <v>90</v>
      </c>
      <c r="S241" s="1">
        <v>2500</v>
      </c>
      <c r="T241" s="1">
        <f t="shared" ref="T241:T304" si="49">IF(L241="Wagon",(SQRT(SQRT(S241/27)))*10,IF(S241="","",SQRT(SQRT(S241/27))))</f>
        <v>3.1020161970069986</v>
      </c>
      <c r="U241" s="13">
        <f t="shared" ref="U241:U304" si="50">IF(I241="","",(H241*SQRT(I241)*T241-(I241*2)+2)*0.985)</f>
        <v>33.610345494570829</v>
      </c>
      <c r="V241" s="13">
        <f t="shared" si="46"/>
        <v>27.668258788342612</v>
      </c>
      <c r="W241" s="17">
        <f t="shared" si="44"/>
        <v>8.8888888888888892E-2</v>
      </c>
      <c r="X241" s="27">
        <f t="shared" si="47"/>
        <v>0</v>
      </c>
    </row>
    <row r="242" spans="1:25" x14ac:dyDescent="0.25">
      <c r="A242" s="19">
        <v>1810</v>
      </c>
      <c r="B242" s="1" t="s">
        <v>349</v>
      </c>
      <c r="C242" s="1" t="s">
        <v>713</v>
      </c>
      <c r="D242" s="1" t="str">
        <f t="shared" si="43"/>
        <v>BR</v>
      </c>
      <c r="E242" s="1">
        <v>18100</v>
      </c>
      <c r="F242" s="1">
        <v>1951</v>
      </c>
      <c r="G242" s="1">
        <v>1958</v>
      </c>
      <c r="H242" s="1">
        <f t="shared" si="48"/>
        <v>11.090536506409418</v>
      </c>
      <c r="I242" s="1">
        <v>1</v>
      </c>
      <c r="J242" s="1">
        <v>130</v>
      </c>
      <c r="K242" s="1">
        <v>0</v>
      </c>
      <c r="L242" s="1" t="s">
        <v>347</v>
      </c>
      <c r="M242" s="3" t="s">
        <v>348</v>
      </c>
      <c r="N242" s="1" t="str">
        <f t="shared" si="45"/>
        <v/>
      </c>
      <c r="P242" s="1">
        <v>90</v>
      </c>
      <c r="Q242" s="1">
        <v>90</v>
      </c>
      <c r="S242" s="1">
        <v>3000</v>
      </c>
      <c r="T242" s="1">
        <f t="shared" si="49"/>
        <v>3.2466791547509892</v>
      </c>
      <c r="U242" s="13">
        <f t="shared" si="50"/>
        <v>35.467302485008851</v>
      </c>
      <c r="V242" s="13">
        <f t="shared" si="46"/>
        <v>30.789305765609136</v>
      </c>
      <c r="W242" s="17">
        <f t="shared" si="44"/>
        <v>8.8888888888888892E-2</v>
      </c>
      <c r="X242" s="27">
        <f t="shared" si="47"/>
        <v>0</v>
      </c>
    </row>
    <row r="243" spans="1:25" x14ac:dyDescent="0.25">
      <c r="A243" s="19">
        <v>1850</v>
      </c>
      <c r="B243" s="1" t="s">
        <v>173</v>
      </c>
      <c r="C243" s="1" t="s">
        <v>714</v>
      </c>
      <c r="D243" s="1" t="str">
        <f t="shared" si="43"/>
        <v>BR</v>
      </c>
      <c r="E243" s="1">
        <v>185</v>
      </c>
      <c r="F243" s="1">
        <v>2005</v>
      </c>
      <c r="H243" s="1">
        <f t="shared" si="48"/>
        <v>13.30413469565007</v>
      </c>
      <c r="I243" s="1">
        <v>3</v>
      </c>
      <c r="J243" s="1">
        <v>169</v>
      </c>
      <c r="K243" s="1">
        <v>169</v>
      </c>
      <c r="L243" s="6" t="s">
        <v>22</v>
      </c>
      <c r="M243" s="6" t="s">
        <v>22</v>
      </c>
      <c r="N243" s="1">
        <f t="shared" si="45"/>
        <v>4</v>
      </c>
      <c r="P243" s="1">
        <v>99</v>
      </c>
      <c r="Q243" s="1">
        <v>99</v>
      </c>
      <c r="S243" s="1">
        <v>2250</v>
      </c>
      <c r="T243" s="1">
        <f t="shared" si="49"/>
        <v>3.0213753973567683</v>
      </c>
      <c r="U243" s="13">
        <f t="shared" si="50"/>
        <v>64.638531242989814</v>
      </c>
      <c r="V243" s="13">
        <f t="shared" si="46"/>
        <v>34.263618917702061</v>
      </c>
      <c r="W243" s="17">
        <f t="shared" si="44"/>
        <v>8.0808080808080815E-2</v>
      </c>
      <c r="X243" s="27">
        <f t="shared" si="47"/>
        <v>0</v>
      </c>
    </row>
    <row r="244" spans="1:25" x14ac:dyDescent="0.25">
      <c r="A244" s="19">
        <v>1950</v>
      </c>
      <c r="B244" s="1" t="s">
        <v>174</v>
      </c>
      <c r="C244" s="1" t="s">
        <v>1229</v>
      </c>
      <c r="D244" s="1" t="str">
        <f t="shared" si="43"/>
        <v>BR</v>
      </c>
      <c r="E244" s="1">
        <v>195</v>
      </c>
      <c r="F244" s="1">
        <v>2019</v>
      </c>
      <c r="G244" s="1" t="s">
        <v>31</v>
      </c>
      <c r="H244" s="1">
        <f t="shared" si="48"/>
        <v>13.820274961085254</v>
      </c>
      <c r="I244" s="1">
        <v>2</v>
      </c>
      <c r="K244" s="1">
        <v>124</v>
      </c>
      <c r="L244" s="1" t="s">
        <v>22</v>
      </c>
      <c r="M244" s="1" t="s">
        <v>22</v>
      </c>
      <c r="N244" s="1">
        <f t="shared" si="45"/>
        <v>4</v>
      </c>
      <c r="P244" s="1">
        <v>100</v>
      </c>
      <c r="Q244" s="1">
        <v>100</v>
      </c>
      <c r="S244" s="1">
        <v>1050</v>
      </c>
      <c r="T244" s="1">
        <f t="shared" si="49"/>
        <v>2.4972175805530514</v>
      </c>
      <c r="U244" s="13">
        <f t="shared" si="50"/>
        <v>46.105553793787436</v>
      </c>
      <c r="V244" s="13">
        <f t="shared" si="46"/>
        <v>0</v>
      </c>
      <c r="W244" s="17">
        <f t="shared" si="44"/>
        <v>0.08</v>
      </c>
      <c r="X244" s="27" t="e">
        <f t="shared" si="47"/>
        <v>#DIV/0!</v>
      </c>
    </row>
    <row r="245" spans="1:25" x14ac:dyDescent="0.25">
      <c r="A245" s="19">
        <v>1951</v>
      </c>
      <c r="B245" s="1" t="s">
        <v>1230</v>
      </c>
      <c r="C245" s="1" t="s">
        <v>1231</v>
      </c>
      <c r="D245" s="1" t="str">
        <f t="shared" si="43"/>
        <v>BR</v>
      </c>
      <c r="E245" s="1">
        <v>195</v>
      </c>
      <c r="F245" s="1">
        <v>2019</v>
      </c>
      <c r="G245" s="1" t="s">
        <v>31</v>
      </c>
      <c r="H245" s="1">
        <f t="shared" si="48"/>
        <v>13.820274961085254</v>
      </c>
      <c r="I245" s="1">
        <v>3</v>
      </c>
      <c r="K245" s="1">
        <v>204</v>
      </c>
      <c r="L245" s="1" t="s">
        <v>22</v>
      </c>
      <c r="M245" s="1" t="s">
        <v>22</v>
      </c>
      <c r="N245" s="1">
        <f t="shared" si="45"/>
        <v>4</v>
      </c>
      <c r="P245" s="1">
        <v>100</v>
      </c>
      <c r="Q245" s="1">
        <v>100</v>
      </c>
      <c r="S245" s="1">
        <v>1570</v>
      </c>
      <c r="T245" s="1">
        <f t="shared" si="49"/>
        <v>2.7614295763666798</v>
      </c>
      <c r="U245" s="13">
        <f t="shared" si="50"/>
        <v>61.169972743856533</v>
      </c>
      <c r="V245" s="13">
        <f t="shared" si="46"/>
        <v>0</v>
      </c>
      <c r="W245" s="17">
        <f t="shared" si="44"/>
        <v>0.08</v>
      </c>
      <c r="X245" s="27" t="e">
        <f t="shared" si="47"/>
        <v>#DIV/0!</v>
      </c>
    </row>
    <row r="246" spans="1:25" x14ac:dyDescent="0.25">
      <c r="A246" s="19">
        <v>1960</v>
      </c>
      <c r="B246" s="1" t="s">
        <v>1234</v>
      </c>
      <c r="C246" s="1" t="s">
        <v>1235</v>
      </c>
      <c r="D246" s="1" t="str">
        <f t="shared" si="43"/>
        <v>BR</v>
      </c>
      <c r="E246" s="1">
        <v>196</v>
      </c>
      <c r="F246" s="1">
        <v>2022</v>
      </c>
      <c r="G246" s="1" t="s">
        <v>31</v>
      </c>
      <c r="H246" s="1">
        <f t="shared" si="48"/>
        <v>13.928388277184119</v>
      </c>
      <c r="I246" s="1">
        <v>2</v>
      </c>
      <c r="K246" s="1">
        <v>141</v>
      </c>
      <c r="L246" s="1" t="s">
        <v>22</v>
      </c>
      <c r="M246" s="1" t="s">
        <v>22</v>
      </c>
      <c r="N246" s="1">
        <f t="shared" si="45"/>
        <v>4</v>
      </c>
      <c r="P246" s="1">
        <v>100</v>
      </c>
      <c r="Q246" s="1">
        <v>100</v>
      </c>
      <c r="S246" s="1">
        <v>1050</v>
      </c>
      <c r="T246" s="1">
        <f t="shared" si="49"/>
        <v>2.4972175805530514</v>
      </c>
      <c r="U246" s="13">
        <f t="shared" si="50"/>
        <v>46.481639476494259</v>
      </c>
      <c r="V246" s="13">
        <f t="shared" ref="V246:V277" si="51">IF(L246="Wagon",5*SQRT(H246),IF(L246="","",SQRT(Q246*J246*SQRT(S246))/(26)))</f>
        <v>0</v>
      </c>
      <c r="W246" s="17">
        <f t="shared" si="44"/>
        <v>0.08</v>
      </c>
      <c r="X246" s="27" t="e">
        <f t="shared" ref="X246:X277" si="52">R246/10/J246</f>
        <v>#DIV/0!</v>
      </c>
    </row>
    <row r="247" spans="1:25" s="41" customFormat="1" x14ac:dyDescent="0.25">
      <c r="A247" s="19">
        <v>1961</v>
      </c>
      <c r="B247" s="1" t="s">
        <v>1232</v>
      </c>
      <c r="C247" s="1" t="s">
        <v>1233</v>
      </c>
      <c r="D247" s="1" t="str">
        <f t="shared" si="43"/>
        <v>BR</v>
      </c>
      <c r="E247" s="1">
        <v>196</v>
      </c>
      <c r="F247" s="1">
        <v>2022</v>
      </c>
      <c r="G247" s="1" t="s">
        <v>31</v>
      </c>
      <c r="H247" s="1">
        <f t="shared" si="48"/>
        <v>13.928388277184119</v>
      </c>
      <c r="I247" s="1">
        <v>4</v>
      </c>
      <c r="J247" s="1"/>
      <c r="K247" s="1">
        <v>311</v>
      </c>
      <c r="L247" s="1" t="s">
        <v>22</v>
      </c>
      <c r="M247" s="1" t="s">
        <v>22</v>
      </c>
      <c r="N247" s="1">
        <f t="shared" si="45"/>
        <v>4</v>
      </c>
      <c r="O247" s="1"/>
      <c r="P247" s="1">
        <v>100</v>
      </c>
      <c r="Q247" s="1">
        <v>100</v>
      </c>
      <c r="R247" s="1"/>
      <c r="S247" s="1">
        <v>2090</v>
      </c>
      <c r="T247" s="1">
        <f t="shared" si="49"/>
        <v>2.9661672159973387</v>
      </c>
      <c r="U247" s="13">
        <f t="shared" si="50"/>
        <v>75.478439498546408</v>
      </c>
      <c r="V247" s="13">
        <f t="shared" si="51"/>
        <v>0</v>
      </c>
      <c r="W247" s="17">
        <f t="shared" si="44"/>
        <v>0.08</v>
      </c>
      <c r="X247" s="27" t="e">
        <f t="shared" si="52"/>
        <v>#DIV/0!</v>
      </c>
      <c r="Y247" s="12"/>
    </row>
    <row r="248" spans="1:25" x14ac:dyDescent="0.25">
      <c r="A248" s="37">
        <v>2000</v>
      </c>
      <c r="B248" s="38" t="s">
        <v>41</v>
      </c>
      <c r="C248" s="38" t="s">
        <v>715</v>
      </c>
      <c r="D248" s="38" t="str">
        <f t="shared" si="43"/>
        <v>BR</v>
      </c>
      <c r="E248" s="38">
        <v>20</v>
      </c>
      <c r="F248" s="38">
        <v>1957</v>
      </c>
      <c r="G248" s="38" t="s">
        <v>31</v>
      </c>
      <c r="H248" s="38">
        <f t="shared" si="48"/>
        <v>11.357816691600547</v>
      </c>
      <c r="I248" s="38">
        <v>1</v>
      </c>
      <c r="J248" s="38">
        <v>73</v>
      </c>
      <c r="K248" s="38">
        <v>0</v>
      </c>
      <c r="L248" s="38" t="s">
        <v>22</v>
      </c>
      <c r="M248" s="38" t="s">
        <v>22</v>
      </c>
      <c r="N248" s="38">
        <f t="shared" si="45"/>
        <v>4</v>
      </c>
      <c r="O248" s="38" t="s">
        <v>23</v>
      </c>
      <c r="P248" s="38">
        <v>75</v>
      </c>
      <c r="Q248" s="38">
        <v>75</v>
      </c>
      <c r="R248" s="38">
        <v>186.8</v>
      </c>
      <c r="S248" s="38">
        <v>1000</v>
      </c>
      <c r="T248" s="38">
        <f t="shared" si="49"/>
        <v>2.4669426816409508</v>
      </c>
      <c r="U248" s="44">
        <f t="shared" si="50"/>
        <v>27.598796525261953</v>
      </c>
      <c r="V248" s="44">
        <f t="shared" si="51"/>
        <v>16.003637802713545</v>
      </c>
      <c r="W248" s="39">
        <f t="shared" si="44"/>
        <v>0.10666666666666667</v>
      </c>
      <c r="X248" s="40">
        <f t="shared" si="52"/>
        <v>0.25589041095890408</v>
      </c>
    </row>
    <row r="249" spans="1:25" x14ac:dyDescent="0.25">
      <c r="A249" s="19">
        <v>2010</v>
      </c>
      <c r="B249" s="1" t="s">
        <v>175</v>
      </c>
      <c r="C249" s="1" t="s">
        <v>1253</v>
      </c>
      <c r="D249" s="1" t="str">
        <f t="shared" si="43"/>
        <v>BR</v>
      </c>
      <c r="E249" s="1">
        <v>201</v>
      </c>
      <c r="F249" s="1">
        <v>1957</v>
      </c>
      <c r="G249" s="1">
        <v>1986</v>
      </c>
      <c r="H249" s="1">
        <f t="shared" si="48"/>
        <v>11.357816691600547</v>
      </c>
      <c r="I249" s="1">
        <v>6</v>
      </c>
      <c r="L249" s="1" t="s">
        <v>176</v>
      </c>
      <c r="M249" s="1" t="s">
        <v>22</v>
      </c>
      <c r="N249" s="1">
        <f t="shared" si="45"/>
        <v>3</v>
      </c>
      <c r="P249" s="1">
        <v>75</v>
      </c>
      <c r="Q249" s="1">
        <v>75</v>
      </c>
      <c r="S249" s="1">
        <v>1000</v>
      </c>
      <c r="T249" s="1">
        <f t="shared" si="49"/>
        <v>2.4669426816409508</v>
      </c>
      <c r="U249" s="13">
        <f t="shared" si="50"/>
        <v>57.752969001789161</v>
      </c>
      <c r="V249" s="13">
        <f t="shared" si="51"/>
        <v>0</v>
      </c>
      <c r="W249" s="17">
        <f t="shared" si="44"/>
        <v>0.10666666666666667</v>
      </c>
      <c r="X249" s="27" t="e">
        <f t="shared" si="52"/>
        <v>#DIV/0!</v>
      </c>
    </row>
    <row r="250" spans="1:25" x14ac:dyDescent="0.25">
      <c r="A250" s="19">
        <v>2020</v>
      </c>
      <c r="B250" s="1" t="s">
        <v>177</v>
      </c>
      <c r="C250" s="1" t="s">
        <v>1254</v>
      </c>
      <c r="D250" s="1" t="str">
        <f t="shared" si="43"/>
        <v>BR</v>
      </c>
      <c r="E250" s="1">
        <v>202</v>
      </c>
      <c r="F250" s="1">
        <v>1957</v>
      </c>
      <c r="G250" s="1">
        <v>1986</v>
      </c>
      <c r="H250" s="1">
        <f t="shared" si="48"/>
        <v>11.357816691600547</v>
      </c>
      <c r="I250" s="1">
        <v>6</v>
      </c>
      <c r="L250" s="1" t="s">
        <v>176</v>
      </c>
      <c r="M250" s="1" t="s">
        <v>22</v>
      </c>
      <c r="N250" s="1">
        <f t="shared" si="45"/>
        <v>3</v>
      </c>
      <c r="P250" s="1">
        <v>75</v>
      </c>
      <c r="Q250" s="1">
        <v>75</v>
      </c>
      <c r="S250" s="1">
        <v>500</v>
      </c>
      <c r="T250" s="1">
        <f t="shared" si="49"/>
        <v>2.074443257628261</v>
      </c>
      <c r="U250" s="13">
        <f t="shared" si="50"/>
        <v>46.997094294112493</v>
      </c>
      <c r="V250" s="13">
        <f t="shared" si="51"/>
        <v>0</v>
      </c>
      <c r="W250" s="17">
        <f t="shared" si="44"/>
        <v>0.10666666666666667</v>
      </c>
      <c r="X250" s="27" t="e">
        <f t="shared" si="52"/>
        <v>#DIV/0!</v>
      </c>
    </row>
    <row r="251" spans="1:25" x14ac:dyDescent="0.25">
      <c r="A251" s="19">
        <v>2030</v>
      </c>
      <c r="B251" s="1" t="s">
        <v>178</v>
      </c>
      <c r="C251" s="1" t="s">
        <v>1255</v>
      </c>
      <c r="D251" s="1" t="str">
        <f t="shared" si="43"/>
        <v>BR</v>
      </c>
      <c r="E251" s="1">
        <v>203</v>
      </c>
      <c r="F251" s="1">
        <v>1958</v>
      </c>
      <c r="G251" s="1">
        <v>1990</v>
      </c>
      <c r="H251" s="1">
        <f t="shared" si="48"/>
        <v>11.401754250991379</v>
      </c>
      <c r="I251" s="1">
        <v>6</v>
      </c>
      <c r="L251" s="1" t="s">
        <v>176</v>
      </c>
      <c r="M251" s="1" t="s">
        <v>22</v>
      </c>
      <c r="N251" s="1">
        <f t="shared" si="45"/>
        <v>3</v>
      </c>
      <c r="P251" s="1">
        <v>75</v>
      </c>
      <c r="Q251" s="1">
        <v>75</v>
      </c>
      <c r="S251" s="1">
        <v>500</v>
      </c>
      <c r="T251" s="1">
        <f t="shared" si="49"/>
        <v>2.074443257628261</v>
      </c>
      <c r="U251" s="13">
        <f t="shared" si="50"/>
        <v>47.217006505197126</v>
      </c>
      <c r="V251" s="13">
        <f t="shared" si="51"/>
        <v>0</v>
      </c>
      <c r="W251" s="17">
        <f t="shared" si="44"/>
        <v>0.10666666666666667</v>
      </c>
      <c r="X251" s="27" t="e">
        <f t="shared" si="52"/>
        <v>#DIV/0!</v>
      </c>
    </row>
    <row r="252" spans="1:25" x14ac:dyDescent="0.25">
      <c r="A252" s="19">
        <v>2040</v>
      </c>
      <c r="B252" s="1" t="s">
        <v>179</v>
      </c>
      <c r="C252" s="1" t="s">
        <v>1256</v>
      </c>
      <c r="D252" s="1" t="str">
        <f t="shared" si="43"/>
        <v>BR</v>
      </c>
      <c r="E252" s="1">
        <v>204</v>
      </c>
      <c r="F252" s="1">
        <v>1957</v>
      </c>
      <c r="G252" s="1">
        <v>1987</v>
      </c>
      <c r="H252" s="1">
        <f t="shared" si="48"/>
        <v>11.357816691600547</v>
      </c>
      <c r="I252" s="1">
        <v>2</v>
      </c>
      <c r="L252" s="1" t="s">
        <v>176</v>
      </c>
      <c r="M252" s="1" t="s">
        <v>22</v>
      </c>
      <c r="N252" s="1">
        <f t="shared" si="45"/>
        <v>3</v>
      </c>
      <c r="P252" s="1" t="s">
        <v>1138</v>
      </c>
      <c r="Q252" s="1" t="s">
        <v>1138</v>
      </c>
      <c r="S252" s="1">
        <v>600</v>
      </c>
      <c r="T252" s="1">
        <f t="shared" si="49"/>
        <v>2.1711852081087688</v>
      </c>
      <c r="U252" s="13">
        <f t="shared" si="50"/>
        <v>32.381282422290369</v>
      </c>
      <c r="V252" s="13" t="e">
        <f t="shared" si="51"/>
        <v>#VALUE!</v>
      </c>
      <c r="W252" s="17" t="e">
        <f t="shared" si="44"/>
        <v>#VALUE!</v>
      </c>
      <c r="X252" s="27" t="e">
        <f t="shared" si="52"/>
        <v>#DIV/0!</v>
      </c>
    </row>
    <row r="253" spans="1:25" x14ac:dyDescent="0.25">
      <c r="A253" s="19">
        <v>2050</v>
      </c>
      <c r="B253" s="1" t="s">
        <v>180</v>
      </c>
      <c r="C253" s="1" t="s">
        <v>1257</v>
      </c>
      <c r="D253" s="1" t="str">
        <f t="shared" si="43"/>
        <v>BR</v>
      </c>
      <c r="E253" s="1">
        <v>205</v>
      </c>
      <c r="F253" s="1">
        <v>1957</v>
      </c>
      <c r="G253" s="1">
        <v>2004</v>
      </c>
      <c r="H253" s="1">
        <f t="shared" si="48"/>
        <v>11.357816691600547</v>
      </c>
      <c r="I253" s="1">
        <v>3</v>
      </c>
      <c r="J253" s="1">
        <v>118</v>
      </c>
      <c r="L253" s="1" t="s">
        <v>176</v>
      </c>
      <c r="M253" s="1" t="s">
        <v>22</v>
      </c>
      <c r="N253" s="1">
        <f t="shared" si="45"/>
        <v>3</v>
      </c>
      <c r="P253" s="1">
        <v>75</v>
      </c>
      <c r="Q253" s="1">
        <v>75</v>
      </c>
      <c r="S253" s="1">
        <v>600</v>
      </c>
      <c r="T253" s="1">
        <f t="shared" si="49"/>
        <v>2.1711852081087688</v>
      </c>
      <c r="U253" s="13">
        <f t="shared" si="50"/>
        <v>38.131556972424171</v>
      </c>
      <c r="V253" s="13">
        <f t="shared" si="51"/>
        <v>17.907547012210895</v>
      </c>
      <c r="W253" s="17">
        <f t="shared" si="44"/>
        <v>0.10666666666666667</v>
      </c>
      <c r="X253" s="27">
        <f t="shared" si="52"/>
        <v>0</v>
      </c>
    </row>
    <row r="254" spans="1:25" x14ac:dyDescent="0.25">
      <c r="A254" s="19">
        <v>2060</v>
      </c>
      <c r="B254" s="1" t="s">
        <v>181</v>
      </c>
      <c r="C254" s="1" t="s">
        <v>1258</v>
      </c>
      <c r="D254" s="1" t="str">
        <f t="shared" si="43"/>
        <v>BR</v>
      </c>
      <c r="E254" s="1">
        <v>206</v>
      </c>
      <c r="F254" s="1">
        <v>1964</v>
      </c>
      <c r="G254" s="1">
        <v>1990</v>
      </c>
      <c r="H254" s="1">
        <f t="shared" si="48"/>
        <v>11.661903789690601</v>
      </c>
      <c r="I254" s="1">
        <v>3</v>
      </c>
      <c r="L254" s="1" t="s">
        <v>176</v>
      </c>
      <c r="M254" s="1" t="s">
        <v>22</v>
      </c>
      <c r="N254" s="1">
        <f t="shared" si="45"/>
        <v>3</v>
      </c>
      <c r="P254" s="1">
        <v>75</v>
      </c>
      <c r="Q254" s="1">
        <v>75</v>
      </c>
      <c r="S254" s="1">
        <v>600</v>
      </c>
      <c r="T254" s="1">
        <f t="shared" si="49"/>
        <v>2.1711852081087688</v>
      </c>
      <c r="U254" s="13">
        <f t="shared" si="50"/>
        <v>39.257954590844619</v>
      </c>
      <c r="V254" s="13">
        <f t="shared" si="51"/>
        <v>0</v>
      </c>
      <c r="W254" s="17">
        <f t="shared" si="44"/>
        <v>0.10666666666666667</v>
      </c>
      <c r="X254" s="27" t="e">
        <f t="shared" si="52"/>
        <v>#DIV/0!</v>
      </c>
    </row>
    <row r="255" spans="1:25" x14ac:dyDescent="0.25">
      <c r="A255" s="19">
        <v>2070</v>
      </c>
      <c r="B255" s="1" t="s">
        <v>182</v>
      </c>
      <c r="C255" s="1" t="s">
        <v>1259</v>
      </c>
      <c r="D255" s="1" t="str">
        <f t="shared" si="43"/>
        <v>BR</v>
      </c>
      <c r="E255" s="1">
        <v>207</v>
      </c>
      <c r="F255" s="1">
        <v>1964</v>
      </c>
      <c r="G255" s="1">
        <v>2004</v>
      </c>
      <c r="H255" s="1">
        <f t="shared" si="48"/>
        <v>11.661903789690601</v>
      </c>
      <c r="I255" s="1">
        <v>3</v>
      </c>
      <c r="L255" s="1" t="s">
        <v>176</v>
      </c>
      <c r="M255" s="1" t="s">
        <v>22</v>
      </c>
      <c r="N255" s="1">
        <f t="shared" si="45"/>
        <v>3</v>
      </c>
      <c r="P255" s="1">
        <v>75</v>
      </c>
      <c r="Q255" s="1">
        <v>75</v>
      </c>
      <c r="S255" s="1">
        <v>600</v>
      </c>
      <c r="T255" s="1">
        <f t="shared" si="49"/>
        <v>2.1711852081087688</v>
      </c>
      <c r="U255" s="13">
        <f t="shared" si="50"/>
        <v>39.257954590844619</v>
      </c>
      <c r="V255" s="13">
        <f t="shared" si="51"/>
        <v>0</v>
      </c>
      <c r="W255" s="17">
        <f t="shared" si="44"/>
        <v>0.10666666666666667</v>
      </c>
      <c r="X255" s="27" t="e">
        <f t="shared" si="52"/>
        <v>#DIV/0!</v>
      </c>
    </row>
    <row r="256" spans="1:25" x14ac:dyDescent="0.25">
      <c r="A256" s="19">
        <v>2100</v>
      </c>
      <c r="B256" s="1" t="s">
        <v>42</v>
      </c>
      <c r="C256" s="1" t="s">
        <v>716</v>
      </c>
      <c r="D256" s="1" t="str">
        <f t="shared" si="43"/>
        <v>BR</v>
      </c>
      <c r="E256" s="1">
        <v>21</v>
      </c>
      <c r="F256" s="1">
        <v>1959</v>
      </c>
      <c r="G256" s="1">
        <v>1967</v>
      </c>
      <c r="H256" s="1">
        <f t="shared" si="48"/>
        <v>11.445523142259598</v>
      </c>
      <c r="I256" s="1">
        <v>1</v>
      </c>
      <c r="J256" s="1">
        <v>74</v>
      </c>
      <c r="K256" s="1">
        <v>0</v>
      </c>
      <c r="L256" s="1" t="s">
        <v>22</v>
      </c>
      <c r="M256" s="1" t="s">
        <v>22</v>
      </c>
      <c r="N256" s="1">
        <f t="shared" si="45"/>
        <v>4</v>
      </c>
      <c r="O256" s="1" t="s">
        <v>23</v>
      </c>
      <c r="P256" s="1">
        <v>75</v>
      </c>
      <c r="Q256" s="1">
        <v>75</v>
      </c>
      <c r="R256" s="1">
        <v>200.2</v>
      </c>
      <c r="S256" s="1">
        <v>1100</v>
      </c>
      <c r="T256" s="1">
        <f t="shared" si="49"/>
        <v>2.5264297704551879</v>
      </c>
      <c r="U256" s="13">
        <f t="shared" si="50"/>
        <v>28.482565748962877</v>
      </c>
      <c r="V256" s="13">
        <f t="shared" si="51"/>
        <v>16.501419871879339</v>
      </c>
      <c r="W256" s="17">
        <f t="shared" si="44"/>
        <v>0.10666666666666667</v>
      </c>
      <c r="X256" s="27">
        <f t="shared" si="52"/>
        <v>0.27054054054054055</v>
      </c>
    </row>
    <row r="257" spans="1:25" x14ac:dyDescent="0.25">
      <c r="A257" s="19">
        <v>2101</v>
      </c>
      <c r="B257" s="1" t="s">
        <v>183</v>
      </c>
      <c r="C257" s="1" t="s">
        <v>1260</v>
      </c>
      <c r="D257" s="1" t="str">
        <f t="shared" ref="D257:D294" si="53">IF(B257="","zzz",LEFT(B257,2))</f>
        <v>BR</v>
      </c>
      <c r="E257" s="1">
        <v>210</v>
      </c>
      <c r="F257" s="1">
        <v>1980</v>
      </c>
      <c r="G257" s="1">
        <v>1987</v>
      </c>
      <c r="H257" s="1">
        <f t="shared" si="48"/>
        <v>12.328828005937952</v>
      </c>
      <c r="I257" s="1">
        <v>4</v>
      </c>
      <c r="J257" s="1">
        <v>177</v>
      </c>
      <c r="K257" s="1">
        <v>254</v>
      </c>
      <c r="L257" s="1" t="s">
        <v>176</v>
      </c>
      <c r="M257" s="1" t="s">
        <v>22</v>
      </c>
      <c r="N257" s="1">
        <f t="shared" si="45"/>
        <v>3</v>
      </c>
      <c r="P257" s="1">
        <v>90</v>
      </c>
      <c r="Q257" s="1">
        <v>90</v>
      </c>
      <c r="S257" s="1">
        <v>1000</v>
      </c>
      <c r="T257" s="1">
        <f t="shared" si="49"/>
        <v>2.4669426816409508</v>
      </c>
      <c r="U257" s="13">
        <f t="shared" si="50"/>
        <v>54.006588684243496</v>
      </c>
      <c r="V257" s="13">
        <f t="shared" si="51"/>
        <v>27.298233228068042</v>
      </c>
      <c r="W257" s="17">
        <f t="shared" ref="W257:W320" si="54">8/P257</f>
        <v>8.8888888888888892E-2</v>
      </c>
      <c r="X257" s="27">
        <f t="shared" si="52"/>
        <v>0</v>
      </c>
    </row>
    <row r="258" spans="1:25" x14ac:dyDescent="0.25">
      <c r="A258" s="19">
        <v>2102</v>
      </c>
      <c r="B258" s="1" t="s">
        <v>1262</v>
      </c>
      <c r="C258" s="1" t="s">
        <v>1261</v>
      </c>
      <c r="D258" s="1" t="str">
        <f t="shared" si="53"/>
        <v>BR</v>
      </c>
      <c r="E258" s="1">
        <v>210</v>
      </c>
      <c r="F258" s="1">
        <v>1980</v>
      </c>
      <c r="G258" s="1">
        <v>1987</v>
      </c>
      <c r="H258" s="1">
        <f t="shared" si="48"/>
        <v>12.328828005937952</v>
      </c>
      <c r="I258" s="1">
        <v>3</v>
      </c>
      <c r="J258" s="1">
        <v>118</v>
      </c>
      <c r="K258" s="1">
        <v>203</v>
      </c>
      <c r="L258" s="1" t="s">
        <v>176</v>
      </c>
      <c r="M258" s="1" t="s">
        <v>22</v>
      </c>
      <c r="N258" s="1">
        <f t="shared" si="45"/>
        <v>3</v>
      </c>
      <c r="P258" s="1">
        <v>90</v>
      </c>
      <c r="Q258" s="1">
        <v>90</v>
      </c>
      <c r="S258" s="1">
        <v>1000</v>
      </c>
      <c r="T258" s="1">
        <f t="shared" si="49"/>
        <v>2.4669426816409508</v>
      </c>
      <c r="U258" s="13">
        <f t="shared" si="50"/>
        <v>47.949287908658093</v>
      </c>
      <c r="V258" s="13">
        <f t="shared" si="51"/>
        <v>22.288914096085197</v>
      </c>
      <c r="W258" s="17">
        <f t="shared" si="54"/>
        <v>8.8888888888888892E-2</v>
      </c>
      <c r="X258" s="27">
        <f t="shared" si="52"/>
        <v>0</v>
      </c>
    </row>
    <row r="259" spans="1:25" s="41" customFormat="1" x14ac:dyDescent="0.25">
      <c r="A259" s="19">
        <v>2200</v>
      </c>
      <c r="B259" s="1" t="s">
        <v>43</v>
      </c>
      <c r="C259" s="1" t="s">
        <v>717</v>
      </c>
      <c r="D259" s="1" t="str">
        <f t="shared" si="53"/>
        <v>BR</v>
      </c>
      <c r="E259" s="1">
        <v>22</v>
      </c>
      <c r="F259" s="1">
        <v>1959</v>
      </c>
      <c r="G259" s="1">
        <v>1972</v>
      </c>
      <c r="H259" s="1">
        <f t="shared" si="48"/>
        <v>11.445523142259598</v>
      </c>
      <c r="I259" s="1">
        <v>1</v>
      </c>
      <c r="J259" s="1">
        <v>69</v>
      </c>
      <c r="K259" s="1">
        <v>0</v>
      </c>
      <c r="L259" s="1" t="s">
        <v>22</v>
      </c>
      <c r="M259" s="1" t="s">
        <v>22</v>
      </c>
      <c r="N259" s="1">
        <f t="shared" si="45"/>
        <v>4</v>
      </c>
      <c r="O259" s="1" t="s">
        <v>23</v>
      </c>
      <c r="P259" s="1">
        <v>75</v>
      </c>
      <c r="Q259" s="1">
        <v>75</v>
      </c>
      <c r="R259" s="1">
        <v>170</v>
      </c>
      <c r="S259" s="1">
        <v>1100</v>
      </c>
      <c r="T259" s="1">
        <f t="shared" si="49"/>
        <v>2.5264297704551879</v>
      </c>
      <c r="U259" s="13">
        <f t="shared" si="50"/>
        <v>28.482565748962877</v>
      </c>
      <c r="V259" s="13">
        <f t="shared" si="51"/>
        <v>15.934190329320897</v>
      </c>
      <c r="W259" s="17">
        <f t="shared" si="54"/>
        <v>0.10666666666666667</v>
      </c>
      <c r="X259" s="27">
        <f t="shared" si="52"/>
        <v>0.24637681159420291</v>
      </c>
      <c r="Y259" s="12"/>
    </row>
    <row r="260" spans="1:25" x14ac:dyDescent="0.25">
      <c r="A260" s="37">
        <v>2201</v>
      </c>
      <c r="B260" s="38" t="s">
        <v>184</v>
      </c>
      <c r="C260" s="38" t="s">
        <v>718</v>
      </c>
      <c r="D260" s="38" t="str">
        <f t="shared" si="53"/>
        <v>BR</v>
      </c>
      <c r="E260" s="38">
        <v>220</v>
      </c>
      <c r="F260" s="38">
        <v>2001</v>
      </c>
      <c r="G260" s="38" t="s">
        <v>31</v>
      </c>
      <c r="H260" s="38">
        <f t="shared" si="48"/>
        <v>13.152946437965905</v>
      </c>
      <c r="I260" s="38">
        <v>4</v>
      </c>
      <c r="J260" s="38">
        <v>186</v>
      </c>
      <c r="K260" s="38">
        <v>200</v>
      </c>
      <c r="L260" s="38" t="s">
        <v>176</v>
      </c>
      <c r="M260" s="38" t="s">
        <v>22</v>
      </c>
      <c r="N260" s="38">
        <f t="shared" si="45"/>
        <v>3</v>
      </c>
      <c r="O260" s="38"/>
      <c r="P260" s="38">
        <v>125</v>
      </c>
      <c r="Q260" s="38">
        <v>125</v>
      </c>
      <c r="R260" s="38"/>
      <c r="S260" s="38">
        <v>3000</v>
      </c>
      <c r="T260" s="38">
        <f t="shared" si="49"/>
        <v>3.2466791547509892</v>
      </c>
      <c r="U260" s="44">
        <f t="shared" si="50"/>
        <v>78.215692136689341</v>
      </c>
      <c r="V260" s="44">
        <f t="shared" si="51"/>
        <v>43.402869628759696</v>
      </c>
      <c r="W260" s="39">
        <f t="shared" si="54"/>
        <v>6.4000000000000001E-2</v>
      </c>
      <c r="X260" s="40">
        <f t="shared" si="52"/>
        <v>0</v>
      </c>
    </row>
    <row r="261" spans="1:25" x14ac:dyDescent="0.25">
      <c r="A261" s="19">
        <v>2210</v>
      </c>
      <c r="B261" s="1" t="s">
        <v>186</v>
      </c>
      <c r="C261" s="1" t="s">
        <v>719</v>
      </c>
      <c r="D261" s="1" t="str">
        <f t="shared" si="53"/>
        <v>BR</v>
      </c>
      <c r="E261" s="1">
        <v>221</v>
      </c>
      <c r="F261" s="1">
        <v>2002</v>
      </c>
      <c r="G261" s="1" t="s">
        <v>31</v>
      </c>
      <c r="H261" s="1">
        <f t="shared" si="48"/>
        <v>13.19090595827292</v>
      </c>
      <c r="I261" s="1">
        <v>5</v>
      </c>
      <c r="J261" s="1">
        <v>283</v>
      </c>
      <c r="K261" s="1">
        <v>262</v>
      </c>
      <c r="L261" s="6" t="s">
        <v>176</v>
      </c>
      <c r="M261" s="6" t="s">
        <v>22</v>
      </c>
      <c r="N261" s="1">
        <f t="shared" si="45"/>
        <v>3</v>
      </c>
      <c r="P261" s="1">
        <v>125</v>
      </c>
      <c r="Q261" s="1">
        <v>125</v>
      </c>
      <c r="S261" s="1">
        <v>3750</v>
      </c>
      <c r="T261" s="1">
        <f t="shared" si="49"/>
        <v>3.4329452398451963</v>
      </c>
      <c r="U261" s="13">
        <f t="shared" si="50"/>
        <v>91.858477095163295</v>
      </c>
      <c r="V261" s="13">
        <f t="shared" si="51"/>
        <v>56.608636346276867</v>
      </c>
      <c r="W261" s="17">
        <f t="shared" si="54"/>
        <v>6.4000000000000001E-2</v>
      </c>
      <c r="X261" s="27">
        <f t="shared" si="52"/>
        <v>0</v>
      </c>
    </row>
    <row r="262" spans="1:25" x14ac:dyDescent="0.25">
      <c r="A262" s="19">
        <v>2211</v>
      </c>
      <c r="B262" s="1" t="s">
        <v>185</v>
      </c>
      <c r="C262" s="1" t="s">
        <v>1326</v>
      </c>
      <c r="D262" s="1" t="str">
        <f t="shared" si="53"/>
        <v>BR</v>
      </c>
      <c r="E262" s="1">
        <v>221</v>
      </c>
      <c r="F262" s="1">
        <v>2002</v>
      </c>
      <c r="G262" s="1" t="s">
        <v>31</v>
      </c>
      <c r="H262" s="1">
        <f t="shared" si="48"/>
        <v>13.19090595827292</v>
      </c>
      <c r="I262" s="1">
        <v>4</v>
      </c>
      <c r="J262" s="1">
        <v>227</v>
      </c>
      <c r="K262" s="1">
        <v>192</v>
      </c>
      <c r="L262" s="1" t="s">
        <v>176</v>
      </c>
      <c r="M262" s="1" t="s">
        <v>22</v>
      </c>
      <c r="N262" s="1">
        <f t="shared" si="45"/>
        <v>3</v>
      </c>
      <c r="P262" s="1">
        <v>125</v>
      </c>
      <c r="Q262" s="1">
        <v>125</v>
      </c>
      <c r="S262" s="1">
        <v>3000</v>
      </c>
      <c r="T262" s="1">
        <f t="shared" si="49"/>
        <v>3.2466791547509892</v>
      </c>
      <c r="U262" s="13">
        <f t="shared" si="50"/>
        <v>78.458479631800458</v>
      </c>
      <c r="V262" s="13">
        <f t="shared" si="51"/>
        <v>47.948486240164435</v>
      </c>
      <c r="W262" s="17">
        <f t="shared" si="54"/>
        <v>6.4000000000000001E-2</v>
      </c>
      <c r="X262" s="27">
        <f t="shared" si="52"/>
        <v>0</v>
      </c>
    </row>
    <row r="263" spans="1:25" x14ac:dyDescent="0.25">
      <c r="A263" s="19">
        <v>2220</v>
      </c>
      <c r="B263" s="1" t="s">
        <v>187</v>
      </c>
      <c r="C263" s="1" t="s">
        <v>720</v>
      </c>
      <c r="D263" s="1" t="str">
        <f t="shared" si="53"/>
        <v>BR</v>
      </c>
      <c r="E263" s="1">
        <v>222</v>
      </c>
      <c r="F263" s="1">
        <v>2004</v>
      </c>
      <c r="G263" s="1" t="s">
        <v>31</v>
      </c>
      <c r="H263" s="1">
        <f t="shared" si="48"/>
        <v>13.266499161421599</v>
      </c>
      <c r="I263" s="1">
        <v>7</v>
      </c>
      <c r="J263" s="1">
        <v>395</v>
      </c>
      <c r="K263" s="1">
        <v>394</v>
      </c>
      <c r="L263" s="6" t="s">
        <v>176</v>
      </c>
      <c r="M263" s="6" t="s">
        <v>22</v>
      </c>
      <c r="N263" s="1">
        <f t="shared" si="45"/>
        <v>3</v>
      </c>
      <c r="P263" s="1">
        <v>125</v>
      </c>
      <c r="Q263" s="1">
        <v>125</v>
      </c>
      <c r="S263" s="1">
        <v>5250</v>
      </c>
      <c r="T263" s="1">
        <f t="shared" si="49"/>
        <v>3.7342112655242108</v>
      </c>
      <c r="U263" s="13">
        <f t="shared" si="50"/>
        <v>117.28422922769526</v>
      </c>
      <c r="V263" s="13">
        <f t="shared" si="51"/>
        <v>72.747828148466496</v>
      </c>
      <c r="W263" s="17">
        <f t="shared" si="54"/>
        <v>6.4000000000000001E-2</v>
      </c>
      <c r="X263" s="27">
        <f t="shared" si="52"/>
        <v>0</v>
      </c>
    </row>
    <row r="264" spans="1:25" x14ac:dyDescent="0.25">
      <c r="A264" s="19">
        <v>2221</v>
      </c>
      <c r="B264" s="1" t="s">
        <v>188</v>
      </c>
      <c r="C264" s="1" t="s">
        <v>1328</v>
      </c>
      <c r="D264" s="1" t="str">
        <f t="shared" si="53"/>
        <v>BR</v>
      </c>
      <c r="E264" s="1">
        <v>222</v>
      </c>
      <c r="F264" s="1">
        <v>2004</v>
      </c>
      <c r="G264" s="1" t="s">
        <v>31</v>
      </c>
      <c r="H264" s="1">
        <f t="shared" si="48"/>
        <v>13.266499161421599</v>
      </c>
      <c r="I264" s="1">
        <v>5</v>
      </c>
      <c r="J264" s="1">
        <v>283</v>
      </c>
      <c r="K264" s="1">
        <v>276</v>
      </c>
      <c r="L264" s="6" t="s">
        <v>176</v>
      </c>
      <c r="M264" s="6" t="s">
        <v>22</v>
      </c>
      <c r="N264" s="1">
        <f t="shared" si="45"/>
        <v>3</v>
      </c>
      <c r="P264" s="1">
        <v>125</v>
      </c>
      <c r="Q264" s="1">
        <v>125</v>
      </c>
      <c r="S264" s="1">
        <v>3750</v>
      </c>
      <c r="T264" s="1">
        <f t="shared" si="49"/>
        <v>3.4329452398451963</v>
      </c>
      <c r="U264" s="13">
        <f t="shared" si="50"/>
        <v>92.430048978447473</v>
      </c>
      <c r="V264" s="13">
        <f t="shared" si="51"/>
        <v>56.608636346276867</v>
      </c>
      <c r="W264" s="17">
        <f t="shared" si="54"/>
        <v>6.4000000000000001E-2</v>
      </c>
      <c r="X264" s="27">
        <f t="shared" si="52"/>
        <v>0</v>
      </c>
    </row>
    <row r="265" spans="1:25" x14ac:dyDescent="0.25">
      <c r="A265" s="19">
        <v>2222</v>
      </c>
      <c r="B265" s="1" t="s">
        <v>189</v>
      </c>
      <c r="C265" s="1" t="s">
        <v>1327</v>
      </c>
      <c r="D265" s="1" t="str">
        <f t="shared" si="53"/>
        <v>BR</v>
      </c>
      <c r="E265" s="1">
        <v>222</v>
      </c>
      <c r="F265" s="1">
        <v>2005</v>
      </c>
      <c r="G265" s="1" t="s">
        <v>31</v>
      </c>
      <c r="H265" s="1">
        <f t="shared" si="48"/>
        <v>13.30413469565007</v>
      </c>
      <c r="I265" s="1">
        <v>4</v>
      </c>
      <c r="J265" s="1">
        <v>227</v>
      </c>
      <c r="K265" s="1">
        <v>232</v>
      </c>
      <c r="L265" s="6" t="s">
        <v>176</v>
      </c>
      <c r="M265" s="6" t="s">
        <v>22</v>
      </c>
      <c r="N265" s="1">
        <f t="shared" si="45"/>
        <v>3</v>
      </c>
      <c r="P265" s="1">
        <v>125</v>
      </c>
      <c r="Q265" s="1">
        <v>125</v>
      </c>
      <c r="S265" s="1">
        <v>3000</v>
      </c>
      <c r="T265" s="1">
        <f t="shared" si="49"/>
        <v>3.2466791547509892</v>
      </c>
      <c r="U265" s="13">
        <f t="shared" si="50"/>
        <v>79.182685873081965</v>
      </c>
      <c r="V265" s="13">
        <f t="shared" si="51"/>
        <v>47.948486240164435</v>
      </c>
      <c r="W265" s="17">
        <f t="shared" si="54"/>
        <v>6.4000000000000001E-2</v>
      </c>
      <c r="X265" s="27">
        <f t="shared" si="52"/>
        <v>0</v>
      </c>
    </row>
    <row r="266" spans="1:25" x14ac:dyDescent="0.25">
      <c r="A266" s="19">
        <v>2300</v>
      </c>
      <c r="B266" s="1" t="s">
        <v>44</v>
      </c>
      <c r="C266" s="1" t="s">
        <v>721</v>
      </c>
      <c r="D266" s="1" t="str">
        <f t="shared" si="53"/>
        <v>BR</v>
      </c>
      <c r="E266" s="1">
        <v>23</v>
      </c>
      <c r="F266" s="1">
        <v>1959</v>
      </c>
      <c r="G266" s="1">
        <v>1971</v>
      </c>
      <c r="H266" s="1">
        <f t="shared" si="48"/>
        <v>11.445523142259598</v>
      </c>
      <c r="I266" s="1">
        <v>1</v>
      </c>
      <c r="J266" s="1">
        <v>75</v>
      </c>
      <c r="K266" s="1">
        <v>0</v>
      </c>
      <c r="L266" s="1" t="s">
        <v>22</v>
      </c>
      <c r="M266" s="1" t="s">
        <v>22</v>
      </c>
      <c r="N266" s="1">
        <f t="shared" si="45"/>
        <v>4</v>
      </c>
      <c r="O266" s="1" t="s">
        <v>23</v>
      </c>
      <c r="P266" s="1">
        <v>75</v>
      </c>
      <c r="Q266" s="1">
        <v>75</v>
      </c>
      <c r="R266" s="1">
        <v>209.1</v>
      </c>
      <c r="S266" s="1">
        <v>1100</v>
      </c>
      <c r="T266" s="1">
        <f t="shared" si="49"/>
        <v>2.5264297704551879</v>
      </c>
      <c r="U266" s="13">
        <f t="shared" si="50"/>
        <v>28.482565748962877</v>
      </c>
      <c r="V266" s="13">
        <f t="shared" si="51"/>
        <v>16.612541799961271</v>
      </c>
      <c r="W266" s="17">
        <f t="shared" si="54"/>
        <v>0.10666666666666667</v>
      </c>
      <c r="X266" s="27">
        <f t="shared" si="52"/>
        <v>0.27879999999999999</v>
      </c>
    </row>
    <row r="267" spans="1:25" s="8" customFormat="1" x14ac:dyDescent="0.25">
      <c r="A267" s="19">
        <v>2301</v>
      </c>
      <c r="B267" s="1" t="s">
        <v>190</v>
      </c>
      <c r="C267" s="1" t="s">
        <v>1263</v>
      </c>
      <c r="D267" s="1" t="str">
        <f t="shared" si="53"/>
        <v>BR</v>
      </c>
      <c r="E267" s="1">
        <v>230</v>
      </c>
      <c r="F267" s="1">
        <v>2019</v>
      </c>
      <c r="G267" s="1" t="s">
        <v>31</v>
      </c>
      <c r="H267" s="1">
        <f t="shared" si="48"/>
        <v>13.820274961085254</v>
      </c>
      <c r="I267" s="1">
        <v>3</v>
      </c>
      <c r="J267" s="1"/>
      <c r="K267" s="1"/>
      <c r="L267" s="1" t="s">
        <v>176</v>
      </c>
      <c r="M267" s="1" t="s">
        <v>22</v>
      </c>
      <c r="N267" s="1">
        <f t="shared" si="45"/>
        <v>3</v>
      </c>
      <c r="O267" s="1"/>
      <c r="P267" s="1">
        <v>60</v>
      </c>
      <c r="Q267" s="1">
        <v>60</v>
      </c>
      <c r="R267" s="1"/>
      <c r="S267" s="1">
        <v>789</v>
      </c>
      <c r="T267" s="1">
        <f t="shared" si="49"/>
        <v>2.3250286550368116</v>
      </c>
      <c r="U267" s="13">
        <f t="shared" si="50"/>
        <v>50.880355968415508</v>
      </c>
      <c r="V267" s="13">
        <f t="shared" si="51"/>
        <v>0</v>
      </c>
      <c r="W267" s="17">
        <f t="shared" si="54"/>
        <v>0.13333333333333333</v>
      </c>
      <c r="X267" s="27" t="e">
        <f t="shared" si="52"/>
        <v>#DIV/0!</v>
      </c>
      <c r="Y267" s="12"/>
    </row>
    <row r="268" spans="1:25" s="8" customFormat="1" x14ac:dyDescent="0.25">
      <c r="A268" s="19">
        <v>2302</v>
      </c>
      <c r="B268" s="1" t="s">
        <v>1264</v>
      </c>
      <c r="C268" s="1" t="s">
        <v>1265</v>
      </c>
      <c r="D268" s="1" t="str">
        <f t="shared" si="53"/>
        <v>BR</v>
      </c>
      <c r="E268" s="1">
        <v>230</v>
      </c>
      <c r="F268" s="1">
        <v>2019</v>
      </c>
      <c r="G268" s="1" t="s">
        <v>31</v>
      </c>
      <c r="H268" s="1">
        <f t="shared" si="48"/>
        <v>13.820274961085254</v>
      </c>
      <c r="I268" s="1">
        <v>2</v>
      </c>
      <c r="J268" s="1"/>
      <c r="K268" s="1"/>
      <c r="L268" s="1" t="s">
        <v>176</v>
      </c>
      <c r="M268" s="1" t="s">
        <v>22</v>
      </c>
      <c r="N268" s="1">
        <f t="shared" si="45"/>
        <v>3</v>
      </c>
      <c r="O268" s="1"/>
      <c r="P268" s="1">
        <v>60</v>
      </c>
      <c r="Q268" s="1">
        <v>60</v>
      </c>
      <c r="R268" s="1"/>
      <c r="S268" s="1">
        <v>789</v>
      </c>
      <c r="T268" s="1">
        <f t="shared" si="49"/>
        <v>2.3250286550368116</v>
      </c>
      <c r="U268" s="13">
        <f t="shared" si="50"/>
        <v>42.790633213452132</v>
      </c>
      <c r="V268" s="13">
        <f t="shared" si="51"/>
        <v>0</v>
      </c>
      <c r="W268" s="17">
        <f t="shared" si="54"/>
        <v>0.13333333333333333</v>
      </c>
      <c r="X268" s="27" t="e">
        <f t="shared" si="52"/>
        <v>#DIV/0!</v>
      </c>
      <c r="Y268" s="12"/>
    </row>
    <row r="269" spans="1:25" s="41" customFormat="1" x14ac:dyDescent="0.25">
      <c r="A269" s="19">
        <v>2400</v>
      </c>
      <c r="B269" s="1" t="s">
        <v>45</v>
      </c>
      <c r="C269" s="1" t="s">
        <v>722</v>
      </c>
      <c r="D269" s="1" t="str">
        <f t="shared" si="53"/>
        <v>BR</v>
      </c>
      <c r="E269" s="1">
        <v>24</v>
      </c>
      <c r="F269" s="1">
        <v>1958</v>
      </c>
      <c r="G269" s="1">
        <v>1980</v>
      </c>
      <c r="H269" s="1">
        <f t="shared" si="48"/>
        <v>11.401754250991379</v>
      </c>
      <c r="I269" s="1">
        <v>1</v>
      </c>
      <c r="J269" s="1">
        <v>80</v>
      </c>
      <c r="K269" s="1">
        <v>0</v>
      </c>
      <c r="L269" s="1" t="s">
        <v>22</v>
      </c>
      <c r="M269" s="1" t="s">
        <v>22</v>
      </c>
      <c r="N269" s="1">
        <f t="shared" si="45"/>
        <v>4</v>
      </c>
      <c r="O269" s="1" t="s">
        <v>23</v>
      </c>
      <c r="P269" s="1">
        <v>75</v>
      </c>
      <c r="Q269" s="1">
        <v>75</v>
      </c>
      <c r="R269" s="1">
        <v>186.8</v>
      </c>
      <c r="S269" s="1">
        <v>1160</v>
      </c>
      <c r="T269" s="1">
        <f t="shared" si="49"/>
        <v>2.5601980135010067</v>
      </c>
      <c r="U269" s="13">
        <f t="shared" si="50"/>
        <v>28.752887355057567</v>
      </c>
      <c r="V269" s="13">
        <f t="shared" si="51"/>
        <v>17.386684542923739</v>
      </c>
      <c r="W269" s="17">
        <f t="shared" si="54"/>
        <v>0.10666666666666667</v>
      </c>
      <c r="X269" s="27">
        <f t="shared" si="52"/>
        <v>0.23349999999999999</v>
      </c>
      <c r="Y269" s="12"/>
    </row>
    <row r="270" spans="1:25" s="41" customFormat="1" x14ac:dyDescent="0.25">
      <c r="A270" s="37">
        <v>2500</v>
      </c>
      <c r="B270" s="38" t="s">
        <v>46</v>
      </c>
      <c r="C270" s="38" t="s">
        <v>723</v>
      </c>
      <c r="D270" s="38" t="str">
        <f t="shared" si="53"/>
        <v>BR</v>
      </c>
      <c r="E270" s="38">
        <v>25</v>
      </c>
      <c r="F270" s="38">
        <v>1961</v>
      </c>
      <c r="G270" s="38">
        <v>1987</v>
      </c>
      <c r="H270" s="38">
        <f t="shared" si="48"/>
        <v>11.532562594670797</v>
      </c>
      <c r="I270" s="38">
        <v>1</v>
      </c>
      <c r="J270" s="38">
        <v>72</v>
      </c>
      <c r="K270" s="38">
        <v>0</v>
      </c>
      <c r="L270" s="38" t="s">
        <v>22</v>
      </c>
      <c r="M270" s="38" t="s">
        <v>22</v>
      </c>
      <c r="N270" s="38">
        <f t="shared" si="45"/>
        <v>4</v>
      </c>
      <c r="O270" s="38" t="s">
        <v>23</v>
      </c>
      <c r="P270" s="38">
        <v>90</v>
      </c>
      <c r="Q270" s="38">
        <v>90</v>
      </c>
      <c r="R270" s="38">
        <v>170</v>
      </c>
      <c r="S270" s="38">
        <v>1250</v>
      </c>
      <c r="T270" s="38">
        <f t="shared" si="49"/>
        <v>2.6084743001221455</v>
      </c>
      <c r="U270" s="44">
        <f t="shared" si="50"/>
        <v>29.631157245607511</v>
      </c>
      <c r="V270" s="44">
        <f t="shared" si="51"/>
        <v>18.409485797117267</v>
      </c>
      <c r="W270" s="39">
        <f t="shared" si="54"/>
        <v>8.8888888888888892E-2</v>
      </c>
      <c r="X270" s="40">
        <f t="shared" si="52"/>
        <v>0.2361111111111111</v>
      </c>
      <c r="Y270" s="12"/>
    </row>
    <row r="271" spans="1:25" s="41" customFormat="1" x14ac:dyDescent="0.25">
      <c r="A271" s="37">
        <v>2510</v>
      </c>
      <c r="B271" s="38" t="s">
        <v>1113</v>
      </c>
      <c r="C271" s="38" t="s">
        <v>1114</v>
      </c>
      <c r="D271" s="38" t="str">
        <f t="shared" si="53"/>
        <v>BR</v>
      </c>
      <c r="E271" s="38">
        <v>251</v>
      </c>
      <c r="F271" s="38">
        <v>1960</v>
      </c>
      <c r="G271" s="38">
        <v>1973</v>
      </c>
      <c r="H271" s="38">
        <f t="shared" si="48"/>
        <v>11.489125293076057</v>
      </c>
      <c r="I271" s="38">
        <v>6</v>
      </c>
      <c r="J271" s="38">
        <v>304</v>
      </c>
      <c r="K271" s="38">
        <v>132</v>
      </c>
      <c r="L271" s="38" t="s">
        <v>176</v>
      </c>
      <c r="M271" s="38" t="s">
        <v>22</v>
      </c>
      <c r="N271" s="38">
        <f t="shared" si="45"/>
        <v>3</v>
      </c>
      <c r="O271" s="38"/>
      <c r="P271" s="38">
        <v>90</v>
      </c>
      <c r="Q271" s="38">
        <v>90</v>
      </c>
      <c r="R271" s="38"/>
      <c r="S271" s="38">
        <v>2000</v>
      </c>
      <c r="T271" s="38">
        <f t="shared" si="49"/>
        <v>2.9337057893113112</v>
      </c>
      <c r="U271" s="44">
        <f t="shared" si="50"/>
        <v>71.473372225027646</v>
      </c>
      <c r="V271" s="44">
        <f t="shared" si="51"/>
        <v>42.544379844381623</v>
      </c>
      <c r="W271" s="39">
        <f t="shared" si="54"/>
        <v>8.8888888888888892E-2</v>
      </c>
      <c r="X271" s="40">
        <f t="shared" si="52"/>
        <v>0</v>
      </c>
      <c r="Y271" s="12"/>
    </row>
    <row r="272" spans="1:25" s="41" customFormat="1" x14ac:dyDescent="0.25">
      <c r="A272" s="37">
        <v>2511</v>
      </c>
      <c r="B272" s="38" t="s">
        <v>1115</v>
      </c>
      <c r="C272" s="38" t="s">
        <v>1116</v>
      </c>
      <c r="D272" s="38" t="str">
        <f t="shared" si="53"/>
        <v>BR</v>
      </c>
      <c r="E272" s="38">
        <v>251</v>
      </c>
      <c r="F272" s="38">
        <v>1960</v>
      </c>
      <c r="G272" s="38">
        <v>1973</v>
      </c>
      <c r="H272" s="38">
        <f t="shared" si="48"/>
        <v>11.489125293076057</v>
      </c>
      <c r="I272" s="38">
        <v>8</v>
      </c>
      <c r="J272" s="38">
        <v>370</v>
      </c>
      <c r="K272" s="38">
        <v>218</v>
      </c>
      <c r="L272" s="38" t="s">
        <v>176</v>
      </c>
      <c r="M272" s="38" t="s">
        <v>22</v>
      </c>
      <c r="N272" s="38">
        <f t="shared" si="45"/>
        <v>3</v>
      </c>
      <c r="O272" s="38"/>
      <c r="P272" s="38">
        <v>90</v>
      </c>
      <c r="Q272" s="38">
        <v>90</v>
      </c>
      <c r="R272" s="38"/>
      <c r="S272" s="38">
        <v>2000</v>
      </c>
      <c r="T272" s="38">
        <f t="shared" si="49"/>
        <v>2.9337057893113112</v>
      </c>
      <c r="U272" s="44">
        <f t="shared" si="50"/>
        <v>80.114141691055707</v>
      </c>
      <c r="V272" s="44">
        <f t="shared" si="51"/>
        <v>46.936020803201352</v>
      </c>
      <c r="W272" s="39">
        <f t="shared" si="54"/>
        <v>8.8888888888888892E-2</v>
      </c>
      <c r="X272" s="40">
        <f t="shared" si="52"/>
        <v>0</v>
      </c>
      <c r="Y272" s="12"/>
    </row>
    <row r="273" spans="1:25" x14ac:dyDescent="0.25">
      <c r="A273" s="19">
        <v>2512</v>
      </c>
      <c r="B273" s="1" t="s">
        <v>1117</v>
      </c>
      <c r="C273" s="1" t="s">
        <v>1118</v>
      </c>
      <c r="D273" s="1" t="str">
        <f t="shared" si="53"/>
        <v>BR</v>
      </c>
      <c r="E273" s="1">
        <v>251</v>
      </c>
      <c r="H273" s="1" t="str">
        <f t="shared" si="48"/>
        <v/>
      </c>
      <c r="L273" s="1" t="s">
        <v>22</v>
      </c>
      <c r="M273" s="1" t="s">
        <v>22</v>
      </c>
      <c r="N273" s="1">
        <f t="shared" si="45"/>
        <v>4</v>
      </c>
      <c r="P273" s="1" t="s">
        <v>1138</v>
      </c>
      <c r="Q273" s="1" t="s">
        <v>1138</v>
      </c>
      <c r="T273" s="1" t="str">
        <f t="shared" si="49"/>
        <v/>
      </c>
      <c r="U273" s="13" t="str">
        <f t="shared" si="50"/>
        <v/>
      </c>
      <c r="V273" s="13" t="e">
        <f t="shared" si="51"/>
        <v>#VALUE!</v>
      </c>
      <c r="W273" s="17" t="e">
        <f t="shared" si="54"/>
        <v>#VALUE!</v>
      </c>
      <c r="X273" s="27" t="e">
        <f t="shared" si="52"/>
        <v>#DIV/0!</v>
      </c>
    </row>
    <row r="274" spans="1:25" s="8" customFormat="1" x14ac:dyDescent="0.25">
      <c r="A274" s="19">
        <v>2520</v>
      </c>
      <c r="B274" s="1" t="s">
        <v>191</v>
      </c>
      <c r="C274" s="1" t="s">
        <v>1266</v>
      </c>
      <c r="D274" s="1" t="str">
        <f t="shared" si="53"/>
        <v>BR</v>
      </c>
      <c r="E274" s="1">
        <v>252</v>
      </c>
      <c r="F274" s="1">
        <v>1972</v>
      </c>
      <c r="G274" s="1">
        <v>1976</v>
      </c>
      <c r="H274" s="1">
        <f t="shared" si="48"/>
        <v>12</v>
      </c>
      <c r="I274" s="1">
        <v>6</v>
      </c>
      <c r="J274" s="1">
        <v>69</v>
      </c>
      <c r="K274" s="1">
        <v>0</v>
      </c>
      <c r="L274" s="1" t="s">
        <v>176</v>
      </c>
      <c r="M274" s="1" t="s">
        <v>22</v>
      </c>
      <c r="N274" s="1">
        <f t="shared" si="45"/>
        <v>3</v>
      </c>
      <c r="O274" s="1"/>
      <c r="P274" s="1">
        <v>125</v>
      </c>
      <c r="Q274" s="1">
        <v>140</v>
      </c>
      <c r="R274" s="1">
        <v>160</v>
      </c>
      <c r="S274" s="1">
        <v>2250</v>
      </c>
      <c r="T274" s="1">
        <f t="shared" si="49"/>
        <v>3.0213753973567683</v>
      </c>
      <c r="U274" s="13">
        <f t="shared" si="50"/>
        <v>77.627787490988112</v>
      </c>
      <c r="V274" s="13">
        <f t="shared" si="51"/>
        <v>26.03519559561196</v>
      </c>
      <c r="W274" s="17">
        <f t="shared" si="54"/>
        <v>6.4000000000000001E-2</v>
      </c>
      <c r="X274" s="27">
        <f t="shared" si="52"/>
        <v>0.2318840579710145</v>
      </c>
      <c r="Y274" s="12"/>
    </row>
    <row r="275" spans="1:25" s="41" customFormat="1" x14ac:dyDescent="0.25">
      <c r="A275" s="19">
        <v>2530</v>
      </c>
      <c r="B275" s="43" t="s">
        <v>192</v>
      </c>
      <c r="C275" s="43" t="s">
        <v>724</v>
      </c>
      <c r="D275" s="43" t="str">
        <f t="shared" si="53"/>
        <v>BR</v>
      </c>
      <c r="E275" s="43">
        <v>253</v>
      </c>
      <c r="F275" s="43">
        <v>1975</v>
      </c>
      <c r="G275" s="43" t="s">
        <v>31</v>
      </c>
      <c r="H275" s="43">
        <f t="shared" si="48"/>
        <v>12.124355652982141</v>
      </c>
      <c r="I275" s="43">
        <v>1</v>
      </c>
      <c r="J275" s="43">
        <v>140</v>
      </c>
      <c r="K275" s="43">
        <v>0</v>
      </c>
      <c r="L275" s="58" t="s">
        <v>176</v>
      </c>
      <c r="M275" s="58" t="s">
        <v>22</v>
      </c>
      <c r="N275" s="43">
        <f t="shared" ref="N275:N338" si="55">IF(L275="Steam",1,IF(L275="Electric",2,IF(L275="Diesel",4,IF(L275="Diesel-Electric",3,""))))</f>
        <v>3</v>
      </c>
      <c r="O275" s="43"/>
      <c r="P275" s="43">
        <v>125</v>
      </c>
      <c r="Q275" s="43">
        <v>125</v>
      </c>
      <c r="R275" s="43"/>
      <c r="S275" s="43">
        <v>4500</v>
      </c>
      <c r="T275" s="43">
        <f t="shared" si="49"/>
        <v>3.5930411196308421</v>
      </c>
      <c r="U275" s="53">
        <f t="shared" si="50"/>
        <v>42.909858784040573</v>
      </c>
      <c r="V275" s="53">
        <f t="shared" si="51"/>
        <v>41.672427991599832</v>
      </c>
      <c r="W275" s="17">
        <f t="shared" si="54"/>
        <v>6.4000000000000001E-2</v>
      </c>
      <c r="X275" s="27">
        <f t="shared" si="52"/>
        <v>0</v>
      </c>
      <c r="Y275" s="12"/>
    </row>
    <row r="276" spans="1:25" s="38" customFormat="1" ht="15.75" customHeight="1" x14ac:dyDescent="0.25">
      <c r="A276" s="37">
        <v>2540</v>
      </c>
      <c r="B276" s="38" t="s">
        <v>193</v>
      </c>
      <c r="C276" s="38" t="s">
        <v>725</v>
      </c>
      <c r="D276" s="38" t="str">
        <f t="shared" si="53"/>
        <v>BR</v>
      </c>
      <c r="E276" s="38">
        <v>254</v>
      </c>
      <c r="F276" s="38">
        <v>1975</v>
      </c>
      <c r="G276" s="38" t="s">
        <v>31</v>
      </c>
      <c r="H276" s="38">
        <f t="shared" si="48"/>
        <v>12.124355652982141</v>
      </c>
      <c r="I276" s="38">
        <v>10</v>
      </c>
      <c r="J276" s="38">
        <v>469</v>
      </c>
      <c r="K276" s="38">
        <v>452</v>
      </c>
      <c r="L276" s="38" t="s">
        <v>176</v>
      </c>
      <c r="M276" s="38" t="s">
        <v>22</v>
      </c>
      <c r="N276" s="38">
        <f t="shared" si="55"/>
        <v>3</v>
      </c>
      <c r="P276" s="38">
        <v>125</v>
      </c>
      <c r="Q276" s="38">
        <v>125</v>
      </c>
      <c r="S276" s="38">
        <v>4500</v>
      </c>
      <c r="T276" s="38">
        <f t="shared" si="49"/>
        <v>3.5930411196308421</v>
      </c>
      <c r="U276" s="44">
        <f t="shared" si="50"/>
        <v>117.96288783375142</v>
      </c>
      <c r="V276" s="44">
        <f t="shared" si="51"/>
        <v>76.273066696544305</v>
      </c>
      <c r="W276" s="39">
        <f t="shared" si="54"/>
        <v>6.4000000000000001E-2</v>
      </c>
      <c r="X276" s="40">
        <f t="shared" si="52"/>
        <v>0</v>
      </c>
      <c r="Y276" s="1"/>
    </row>
    <row r="277" spans="1:25" s="6" customFormat="1" ht="15.75" customHeight="1" x14ac:dyDescent="0.25">
      <c r="A277" s="37">
        <v>2550</v>
      </c>
      <c r="B277" s="38" t="s">
        <v>194</v>
      </c>
      <c r="C277" s="38" t="s">
        <v>726</v>
      </c>
      <c r="D277" s="38" t="str">
        <f t="shared" si="53"/>
        <v>BR</v>
      </c>
      <c r="E277" s="38">
        <v>255</v>
      </c>
      <c r="F277" s="38">
        <v>1975</v>
      </c>
      <c r="G277" s="38" t="s">
        <v>31</v>
      </c>
      <c r="H277" s="38">
        <f t="shared" si="48"/>
        <v>12.124355652982141</v>
      </c>
      <c r="I277" s="38">
        <v>7</v>
      </c>
      <c r="J277" s="38">
        <v>346</v>
      </c>
      <c r="K277" s="38">
        <v>213</v>
      </c>
      <c r="L277" s="38" t="s">
        <v>176</v>
      </c>
      <c r="M277" s="38" t="s">
        <v>22</v>
      </c>
      <c r="N277" s="38">
        <f t="shared" si="55"/>
        <v>3</v>
      </c>
      <c r="O277" s="38"/>
      <c r="P277" s="38">
        <v>125</v>
      </c>
      <c r="Q277" s="38">
        <v>125</v>
      </c>
      <c r="R277" s="38"/>
      <c r="S277" s="38">
        <v>4500</v>
      </c>
      <c r="T277" s="38">
        <f t="shared" si="49"/>
        <v>3.5930411196308421</v>
      </c>
      <c r="U277" s="44">
        <f t="shared" si="50"/>
        <v>101.70881513547181</v>
      </c>
      <c r="V277" s="44">
        <f t="shared" si="51"/>
        <v>65.51229841637236</v>
      </c>
      <c r="W277" s="39">
        <f t="shared" si="54"/>
        <v>6.4000000000000001E-2</v>
      </c>
      <c r="X277" s="40">
        <f t="shared" si="52"/>
        <v>0</v>
      </c>
      <c r="Y277" s="1"/>
    </row>
    <row r="278" spans="1:25" s="6" customFormat="1" ht="15.75" customHeight="1" x14ac:dyDescent="0.25">
      <c r="A278" s="19">
        <v>2600</v>
      </c>
      <c r="B278" s="1" t="s">
        <v>47</v>
      </c>
      <c r="C278" s="1" t="s">
        <v>727</v>
      </c>
      <c r="D278" s="43" t="str">
        <f t="shared" si="53"/>
        <v>BR</v>
      </c>
      <c r="E278" s="1">
        <v>26</v>
      </c>
      <c r="F278" s="1">
        <v>1958</v>
      </c>
      <c r="G278" s="1">
        <v>1994</v>
      </c>
      <c r="H278" s="1">
        <f t="shared" si="48"/>
        <v>11.401754250991379</v>
      </c>
      <c r="I278" s="1">
        <v>1</v>
      </c>
      <c r="J278" s="1">
        <v>75</v>
      </c>
      <c r="K278" s="1">
        <v>0</v>
      </c>
      <c r="L278" s="1" t="s">
        <v>22</v>
      </c>
      <c r="M278" s="1" t="s">
        <v>22</v>
      </c>
      <c r="N278" s="1">
        <f t="shared" si="55"/>
        <v>4</v>
      </c>
      <c r="O278" s="1" t="s">
        <v>23</v>
      </c>
      <c r="P278" s="1">
        <v>80</v>
      </c>
      <c r="Q278" s="1">
        <v>80</v>
      </c>
      <c r="R278" s="1">
        <v>187</v>
      </c>
      <c r="S278" s="1">
        <v>1160</v>
      </c>
      <c r="T278" s="1">
        <f t="shared" si="49"/>
        <v>2.5601980135010067</v>
      </c>
      <c r="U278" s="13">
        <f t="shared" si="50"/>
        <v>28.752887355057567</v>
      </c>
      <c r="V278" s="13">
        <f t="shared" ref="V278:V309" si="56">IF(L278="Wagon",5*SQRT(H278),IF(L278="","",SQRT(Q278*J278*SQRT(S278))/(26)))</f>
        <v>17.386684542923739</v>
      </c>
      <c r="W278" s="17">
        <f t="shared" si="54"/>
        <v>0.1</v>
      </c>
      <c r="X278" s="27">
        <f t="shared" ref="X278:X309" si="57">R278/10/J278</f>
        <v>0.24933333333333332</v>
      </c>
      <c r="Y278" s="1"/>
    </row>
    <row r="279" spans="1:25" s="1" customFormat="1" ht="15.75" customHeight="1" x14ac:dyDescent="0.25">
      <c r="A279" s="19">
        <v>2650</v>
      </c>
      <c r="B279" s="1" t="s">
        <v>1001</v>
      </c>
      <c r="C279" s="1" t="s">
        <v>1002</v>
      </c>
      <c r="D279" s="1" t="str">
        <f t="shared" si="53"/>
        <v>LN</v>
      </c>
      <c r="E279" s="1" t="s">
        <v>350</v>
      </c>
      <c r="F279" s="1">
        <v>1914</v>
      </c>
      <c r="G279" s="1">
        <v>1951</v>
      </c>
      <c r="H279" s="1">
        <f t="shared" si="48"/>
        <v>9.2736184954957039</v>
      </c>
      <c r="I279" s="1">
        <v>1</v>
      </c>
      <c r="K279" s="1">
        <v>0</v>
      </c>
      <c r="L279" s="1" t="s">
        <v>85</v>
      </c>
      <c r="M279" s="1" t="s">
        <v>96</v>
      </c>
      <c r="N279" s="1">
        <f t="shared" si="55"/>
        <v>2</v>
      </c>
      <c r="O279" s="1" t="s">
        <v>23</v>
      </c>
      <c r="P279" s="1" t="s">
        <v>1138</v>
      </c>
      <c r="Q279" s="1" t="s">
        <v>1138</v>
      </c>
      <c r="S279" s="1">
        <v>1100</v>
      </c>
      <c r="T279" s="1">
        <f t="shared" si="49"/>
        <v>2.5264297704551879</v>
      </c>
      <c r="U279" s="13">
        <f t="shared" si="50"/>
        <v>23.077708659161232</v>
      </c>
      <c r="V279" s="13" t="e">
        <f t="shared" si="56"/>
        <v>#VALUE!</v>
      </c>
      <c r="W279" s="17" t="e">
        <f t="shared" si="54"/>
        <v>#VALUE!</v>
      </c>
      <c r="X279" s="27" t="e">
        <f t="shared" si="57"/>
        <v>#DIV/0!</v>
      </c>
    </row>
    <row r="280" spans="1:25" x14ac:dyDescent="0.25">
      <c r="A280" s="19">
        <v>2651</v>
      </c>
      <c r="B280" s="15" t="s">
        <v>1004</v>
      </c>
      <c r="C280" s="15" t="s">
        <v>1003</v>
      </c>
      <c r="D280" s="1" t="str">
        <f t="shared" si="53"/>
        <v>LN</v>
      </c>
      <c r="E280" s="15" t="s">
        <v>350</v>
      </c>
      <c r="F280" s="15">
        <v>1941</v>
      </c>
      <c r="G280" s="15">
        <v>1964</v>
      </c>
      <c r="H280" s="1">
        <f t="shared" si="48"/>
        <v>10.63014581273465</v>
      </c>
      <c r="I280" s="15">
        <v>1</v>
      </c>
      <c r="J280" s="15"/>
      <c r="K280" s="15">
        <v>0</v>
      </c>
      <c r="L280" s="15" t="s">
        <v>85</v>
      </c>
      <c r="M280" s="15" t="s">
        <v>96</v>
      </c>
      <c r="N280" s="15">
        <f t="shared" si="55"/>
        <v>2</v>
      </c>
      <c r="O280" s="15" t="s">
        <v>23</v>
      </c>
      <c r="P280" s="15" t="s">
        <v>1138</v>
      </c>
      <c r="Q280" s="15" t="s">
        <v>1138</v>
      </c>
      <c r="R280" s="15"/>
      <c r="S280" s="15">
        <v>1256</v>
      </c>
      <c r="T280" s="15">
        <f t="shared" si="49"/>
        <v>2.6115988507019821</v>
      </c>
      <c r="U280" s="16">
        <f t="shared" si="50"/>
        <v>27.345251438522315</v>
      </c>
      <c r="V280" s="16" t="e">
        <f t="shared" si="56"/>
        <v>#VALUE!</v>
      </c>
      <c r="W280" s="17" t="e">
        <f t="shared" si="54"/>
        <v>#VALUE!</v>
      </c>
      <c r="X280" s="27" t="e">
        <f t="shared" si="57"/>
        <v>#DIV/0!</v>
      </c>
    </row>
    <row r="281" spans="1:25" x14ac:dyDescent="0.25">
      <c r="A281" s="19">
        <v>2660</v>
      </c>
      <c r="B281" s="1" t="s">
        <v>999</v>
      </c>
      <c r="C281" s="1" t="s">
        <v>1000</v>
      </c>
      <c r="D281" s="1" t="str">
        <f t="shared" si="53"/>
        <v>LN</v>
      </c>
      <c r="E281" s="1" t="s">
        <v>350</v>
      </c>
      <c r="F281" s="1">
        <v>1922</v>
      </c>
      <c r="G281" s="1">
        <v>1950</v>
      </c>
      <c r="H281" s="1">
        <f t="shared" si="48"/>
        <v>9.6953597148326587</v>
      </c>
      <c r="I281" s="1">
        <v>1</v>
      </c>
      <c r="J281" s="1">
        <v>112</v>
      </c>
      <c r="K281" s="1">
        <v>0</v>
      </c>
      <c r="L281" s="1" t="s">
        <v>85</v>
      </c>
      <c r="M281" s="1" t="s">
        <v>96</v>
      </c>
      <c r="N281" s="1">
        <f t="shared" si="55"/>
        <v>2</v>
      </c>
      <c r="O281" s="1" t="s">
        <v>23</v>
      </c>
      <c r="P281" s="1" t="s">
        <v>1138</v>
      </c>
      <c r="Q281" s="1" t="s">
        <v>1138</v>
      </c>
      <c r="R281" s="1">
        <v>124</v>
      </c>
      <c r="S281" s="1">
        <v>1800</v>
      </c>
      <c r="T281" s="1">
        <f t="shared" si="49"/>
        <v>2.8574404296987996</v>
      </c>
      <c r="U281" s="13">
        <f t="shared" si="50"/>
        <v>27.288354137191327</v>
      </c>
      <c r="V281" s="13" t="e">
        <f t="shared" si="56"/>
        <v>#VALUE!</v>
      </c>
      <c r="W281" s="17" t="e">
        <f t="shared" si="54"/>
        <v>#VALUE!</v>
      </c>
      <c r="X281" s="27">
        <f t="shared" si="57"/>
        <v>0.11071428571428572</v>
      </c>
    </row>
    <row r="282" spans="1:25" x14ac:dyDescent="0.25">
      <c r="A282" s="19">
        <v>2700</v>
      </c>
      <c r="B282" s="1" t="s">
        <v>48</v>
      </c>
      <c r="C282" s="1" t="s">
        <v>728</v>
      </c>
      <c r="D282" s="1" t="str">
        <f t="shared" si="53"/>
        <v>BR</v>
      </c>
      <c r="E282" s="1">
        <v>27</v>
      </c>
      <c r="F282" s="1">
        <v>1961</v>
      </c>
      <c r="G282" s="1">
        <v>1987</v>
      </c>
      <c r="H282" s="1">
        <f t="shared" si="48"/>
        <v>11.532562594670797</v>
      </c>
      <c r="I282" s="1">
        <v>1</v>
      </c>
      <c r="J282" s="1">
        <v>76</v>
      </c>
      <c r="K282" s="1">
        <v>0</v>
      </c>
      <c r="L282" s="1" t="s">
        <v>22</v>
      </c>
      <c r="M282" s="1" t="s">
        <v>22</v>
      </c>
      <c r="N282" s="1">
        <f t="shared" si="55"/>
        <v>4</v>
      </c>
      <c r="O282" s="1" t="s">
        <v>23</v>
      </c>
      <c r="P282" s="1">
        <v>90</v>
      </c>
      <c r="Q282" s="1">
        <v>90</v>
      </c>
      <c r="R282" s="1">
        <v>187</v>
      </c>
      <c r="S282" s="1">
        <v>1250</v>
      </c>
      <c r="T282" s="1">
        <f t="shared" si="49"/>
        <v>2.6084743001221455</v>
      </c>
      <c r="U282" s="13">
        <f t="shared" si="50"/>
        <v>29.631157245607511</v>
      </c>
      <c r="V282" s="13">
        <f t="shared" si="56"/>
        <v>18.913948672534698</v>
      </c>
      <c r="W282" s="17">
        <f t="shared" si="54"/>
        <v>8.8888888888888892E-2</v>
      </c>
      <c r="X282" s="27">
        <f t="shared" si="57"/>
        <v>0.24605263157894736</v>
      </c>
    </row>
    <row r="283" spans="1:25" x14ac:dyDescent="0.25">
      <c r="A283" s="19">
        <v>2800</v>
      </c>
      <c r="B283" s="1" t="s">
        <v>49</v>
      </c>
      <c r="C283" s="1" t="s">
        <v>729</v>
      </c>
      <c r="D283" s="1" t="str">
        <f t="shared" si="53"/>
        <v>BR</v>
      </c>
      <c r="E283" s="1">
        <v>28</v>
      </c>
      <c r="F283" s="1">
        <v>1958</v>
      </c>
      <c r="G283" s="1">
        <v>1971</v>
      </c>
      <c r="H283" s="1">
        <f t="shared" si="48"/>
        <v>11.401754250991379</v>
      </c>
      <c r="I283" s="1">
        <v>1</v>
      </c>
      <c r="J283" s="1">
        <v>99</v>
      </c>
      <c r="K283" s="1">
        <v>0</v>
      </c>
      <c r="L283" s="1" t="s">
        <v>22</v>
      </c>
      <c r="M283" s="1" t="s">
        <v>22</v>
      </c>
      <c r="N283" s="1">
        <f t="shared" si="55"/>
        <v>4</v>
      </c>
      <c r="O283" s="1" t="s">
        <v>23</v>
      </c>
      <c r="P283" s="1">
        <v>75</v>
      </c>
      <c r="Q283" s="1">
        <v>75</v>
      </c>
      <c r="R283" s="1">
        <v>222</v>
      </c>
      <c r="S283" s="1">
        <v>1200</v>
      </c>
      <c r="T283" s="1">
        <f t="shared" si="49"/>
        <v>2.5819888974716112</v>
      </c>
      <c r="U283" s="13">
        <f t="shared" si="50"/>
        <v>28.997614844443095</v>
      </c>
      <c r="V283" s="13">
        <f t="shared" si="56"/>
        <v>19.506088600513742</v>
      </c>
      <c r="W283" s="17">
        <f t="shared" si="54"/>
        <v>0.10666666666666667</v>
      </c>
      <c r="X283" s="27">
        <f t="shared" si="57"/>
        <v>0.22424242424242424</v>
      </c>
    </row>
    <row r="284" spans="1:25" x14ac:dyDescent="0.25">
      <c r="A284" s="19">
        <v>2900</v>
      </c>
      <c r="B284" s="1" t="s">
        <v>50</v>
      </c>
      <c r="C284" s="1" t="s">
        <v>730</v>
      </c>
      <c r="D284" s="1" t="str">
        <f t="shared" si="53"/>
        <v>BR</v>
      </c>
      <c r="E284" s="1">
        <v>29</v>
      </c>
      <c r="F284" s="1">
        <v>1965</v>
      </c>
      <c r="G284" s="1">
        <v>1971</v>
      </c>
      <c r="H284" s="1">
        <f t="shared" si="48"/>
        <v>11.704699910719626</v>
      </c>
      <c r="I284" s="1">
        <v>1</v>
      </c>
      <c r="J284" s="1">
        <v>74</v>
      </c>
      <c r="K284" s="1">
        <v>0</v>
      </c>
      <c r="L284" s="1" t="s">
        <v>22</v>
      </c>
      <c r="M284" s="1" t="s">
        <v>22</v>
      </c>
      <c r="N284" s="1">
        <f t="shared" si="55"/>
        <v>4</v>
      </c>
      <c r="O284" s="1" t="s">
        <v>23</v>
      </c>
      <c r="P284" s="1">
        <v>80</v>
      </c>
      <c r="Q284" s="1">
        <v>80</v>
      </c>
      <c r="R284" s="1">
        <v>200</v>
      </c>
      <c r="S284" s="1">
        <v>1350</v>
      </c>
      <c r="T284" s="1">
        <f t="shared" si="49"/>
        <v>2.6591479484724942</v>
      </c>
      <c r="U284" s="13">
        <f t="shared" si="50"/>
        <v>30.657660823750135</v>
      </c>
      <c r="V284" s="13">
        <f t="shared" si="56"/>
        <v>17.93787310846918</v>
      </c>
      <c r="W284" s="17">
        <f t="shared" si="54"/>
        <v>0.1</v>
      </c>
      <c r="X284" s="27">
        <f t="shared" si="57"/>
        <v>0.27027027027027029</v>
      </c>
    </row>
    <row r="285" spans="1:25" x14ac:dyDescent="0.25">
      <c r="A285" s="19">
        <v>3000</v>
      </c>
      <c r="B285" s="1" t="s">
        <v>51</v>
      </c>
      <c r="C285" s="1" t="s">
        <v>731</v>
      </c>
      <c r="D285" s="1" t="str">
        <f t="shared" si="53"/>
        <v>BR</v>
      </c>
      <c r="E285" s="1">
        <v>30</v>
      </c>
      <c r="F285" s="1">
        <v>1957</v>
      </c>
      <c r="G285" s="1" t="s">
        <v>31</v>
      </c>
      <c r="H285" s="1">
        <f t="shared" si="48"/>
        <v>11.357816691600547</v>
      </c>
      <c r="I285" s="1">
        <v>1</v>
      </c>
      <c r="J285" s="1">
        <v>108</v>
      </c>
      <c r="K285" s="1">
        <v>0</v>
      </c>
      <c r="L285" s="1" t="s">
        <v>22</v>
      </c>
      <c r="M285" s="1" t="s">
        <v>22</v>
      </c>
      <c r="N285" s="1">
        <f t="shared" si="55"/>
        <v>4</v>
      </c>
      <c r="O285" s="1" t="s">
        <v>23</v>
      </c>
      <c r="P285" s="1">
        <v>80</v>
      </c>
      <c r="Q285" s="1">
        <v>80</v>
      </c>
      <c r="R285" s="1">
        <v>159.69999999999999</v>
      </c>
      <c r="S285" s="1">
        <v>1250</v>
      </c>
      <c r="T285" s="1">
        <f t="shared" si="49"/>
        <v>2.6084743001221455</v>
      </c>
      <c r="U285" s="13">
        <f t="shared" si="50"/>
        <v>29.182174351355282</v>
      </c>
      <c r="V285" s="13">
        <f t="shared" si="56"/>
        <v>21.257443161216493</v>
      </c>
      <c r="W285" s="17">
        <f t="shared" si="54"/>
        <v>0.1</v>
      </c>
      <c r="X285" s="27">
        <f t="shared" si="57"/>
        <v>0.14787037037037035</v>
      </c>
    </row>
    <row r="286" spans="1:25" x14ac:dyDescent="0.25">
      <c r="A286" s="19">
        <v>3001</v>
      </c>
      <c r="B286" s="1" t="s">
        <v>866</v>
      </c>
      <c r="C286" s="1" t="s">
        <v>867</v>
      </c>
      <c r="D286" s="1" t="str">
        <f t="shared" si="53"/>
        <v>SR</v>
      </c>
      <c r="E286" s="1" t="s">
        <v>350</v>
      </c>
      <c r="F286" s="1">
        <v>1942</v>
      </c>
      <c r="G286" s="1">
        <v>1967</v>
      </c>
      <c r="H286" s="1">
        <f t="shared" si="48"/>
        <v>10.677078252031311</v>
      </c>
      <c r="I286" s="1">
        <v>1</v>
      </c>
      <c r="J286" s="1">
        <v>46</v>
      </c>
      <c r="K286" s="1">
        <v>0</v>
      </c>
      <c r="L286" s="1" t="s">
        <v>358</v>
      </c>
      <c r="M286" s="1" t="s">
        <v>358</v>
      </c>
      <c r="N286" s="1">
        <f t="shared" si="55"/>
        <v>1</v>
      </c>
      <c r="P286" s="1" t="s">
        <v>1138</v>
      </c>
      <c r="Q286" s="1" t="s">
        <v>1138</v>
      </c>
      <c r="R286" s="1">
        <v>96</v>
      </c>
      <c r="T286" s="1" t="str">
        <f t="shared" si="49"/>
        <v/>
      </c>
      <c r="U286" s="13" t="e">
        <f t="shared" si="50"/>
        <v>#VALUE!</v>
      </c>
      <c r="V286" s="13" t="e">
        <f t="shared" si="56"/>
        <v>#VALUE!</v>
      </c>
      <c r="W286" s="17" t="e">
        <f t="shared" si="54"/>
        <v>#VALUE!</v>
      </c>
      <c r="X286" s="27">
        <f t="shared" si="57"/>
        <v>0.20869565217391303</v>
      </c>
    </row>
    <row r="287" spans="1:25" s="41" customFormat="1" x14ac:dyDescent="0.25">
      <c r="A287" s="19">
        <v>3020</v>
      </c>
      <c r="B287" s="1" t="s">
        <v>195</v>
      </c>
      <c r="C287" s="1" t="s">
        <v>1267</v>
      </c>
      <c r="D287" s="1" t="str">
        <f t="shared" si="53"/>
        <v>BR</v>
      </c>
      <c r="E287" s="1">
        <v>302</v>
      </c>
      <c r="F287" s="1">
        <v>1958</v>
      </c>
      <c r="G287" s="1">
        <v>1999</v>
      </c>
      <c r="H287" s="1">
        <f t="shared" si="48"/>
        <v>11.401754250991379</v>
      </c>
      <c r="I287" s="1">
        <v>4</v>
      </c>
      <c r="J287" s="1">
        <v>155</v>
      </c>
      <c r="K287" s="1">
        <v>363</v>
      </c>
      <c r="L287" s="1" t="s">
        <v>85</v>
      </c>
      <c r="M287" s="5" t="s">
        <v>96</v>
      </c>
      <c r="N287" s="1">
        <f t="shared" si="55"/>
        <v>2</v>
      </c>
      <c r="O287" s="1"/>
      <c r="P287" s="1">
        <v>75</v>
      </c>
      <c r="Q287" s="1">
        <v>75</v>
      </c>
      <c r="R287" s="1">
        <v>110</v>
      </c>
      <c r="S287" s="1">
        <v>736</v>
      </c>
      <c r="T287" s="1">
        <f t="shared" si="49"/>
        <v>2.2849595303462871</v>
      </c>
      <c r="U287" s="13">
        <f t="shared" si="50"/>
        <v>45.413517665784013</v>
      </c>
      <c r="V287" s="13">
        <f t="shared" si="56"/>
        <v>21.599444718622919</v>
      </c>
      <c r="W287" s="17">
        <f t="shared" si="54"/>
        <v>0.10666666666666667</v>
      </c>
      <c r="X287" s="27">
        <f t="shared" si="57"/>
        <v>7.0967741935483872E-2</v>
      </c>
      <c r="Y287" s="12"/>
    </row>
    <row r="288" spans="1:25" x14ac:dyDescent="0.25">
      <c r="A288" s="37">
        <v>3030</v>
      </c>
      <c r="B288" s="38" t="s">
        <v>196</v>
      </c>
      <c r="C288" s="38" t="s">
        <v>1325</v>
      </c>
      <c r="D288" s="38" t="str">
        <f t="shared" si="53"/>
        <v>BR</v>
      </c>
      <c r="E288" s="38">
        <v>303</v>
      </c>
      <c r="F288" s="38">
        <v>1960</v>
      </c>
      <c r="G288" s="38">
        <v>1980</v>
      </c>
      <c r="H288" s="38">
        <f t="shared" si="48"/>
        <v>11.489125293076057</v>
      </c>
      <c r="I288" s="38">
        <v>3</v>
      </c>
      <c r="J288" s="38">
        <v>126</v>
      </c>
      <c r="K288" s="38">
        <v>236</v>
      </c>
      <c r="L288" s="38" t="s">
        <v>85</v>
      </c>
      <c r="M288" s="38" t="s">
        <v>96</v>
      </c>
      <c r="N288" s="38">
        <f t="shared" si="55"/>
        <v>2</v>
      </c>
      <c r="O288" s="38"/>
      <c r="P288" s="38">
        <v>75</v>
      </c>
      <c r="Q288" s="38">
        <v>75</v>
      </c>
      <c r="R288" s="38"/>
      <c r="S288" s="38">
        <v>829</v>
      </c>
      <c r="T288" s="38">
        <f t="shared" si="49"/>
        <v>2.3539524813283421</v>
      </c>
      <c r="U288" s="44">
        <f t="shared" si="50"/>
        <v>42.200416985412822</v>
      </c>
      <c r="V288" s="44">
        <f t="shared" si="56"/>
        <v>20.062321647495043</v>
      </c>
      <c r="W288" s="39">
        <f t="shared" si="54"/>
        <v>0.10666666666666667</v>
      </c>
      <c r="X288" s="40">
        <f t="shared" si="57"/>
        <v>0</v>
      </c>
    </row>
    <row r="289" spans="1:25" x14ac:dyDescent="0.25">
      <c r="A289" s="19">
        <v>3031</v>
      </c>
      <c r="B289" s="1" t="s">
        <v>934</v>
      </c>
      <c r="C289" s="1" t="s">
        <v>935</v>
      </c>
      <c r="D289" s="1" t="str">
        <f t="shared" si="53"/>
        <v>BR</v>
      </c>
      <c r="E289" s="1">
        <v>303</v>
      </c>
      <c r="F289" s="1">
        <v>1984</v>
      </c>
      <c r="G289" s="1">
        <v>2002</v>
      </c>
      <c r="H289" s="1">
        <f t="shared" si="48"/>
        <v>12.489995996796797</v>
      </c>
      <c r="I289" s="1">
        <v>3</v>
      </c>
      <c r="J289" s="1">
        <v>126</v>
      </c>
      <c r="K289" s="1">
        <v>160</v>
      </c>
      <c r="L289" s="1" t="s">
        <v>85</v>
      </c>
      <c r="M289" s="5" t="s">
        <v>96</v>
      </c>
      <c r="N289" s="1">
        <f t="shared" si="55"/>
        <v>2</v>
      </c>
      <c r="P289" s="1">
        <v>75</v>
      </c>
      <c r="Q289" s="1">
        <v>75</v>
      </c>
      <c r="S289" s="1">
        <v>829</v>
      </c>
      <c r="T289" s="1">
        <f t="shared" si="49"/>
        <v>2.3539524813283421</v>
      </c>
      <c r="U289" s="13">
        <f t="shared" si="50"/>
        <v>46.219921555181003</v>
      </c>
      <c r="V289" s="13">
        <f t="shared" si="56"/>
        <v>20.062321647495043</v>
      </c>
      <c r="W289" s="17">
        <f t="shared" si="54"/>
        <v>0.10666666666666667</v>
      </c>
      <c r="X289" s="27">
        <f t="shared" si="57"/>
        <v>0</v>
      </c>
    </row>
    <row r="290" spans="1:25" x14ac:dyDescent="0.25">
      <c r="A290" s="19">
        <v>3040</v>
      </c>
      <c r="B290" s="1" t="s">
        <v>956</v>
      </c>
      <c r="C290" s="1" t="s">
        <v>958</v>
      </c>
      <c r="D290" s="1" t="str">
        <f t="shared" si="53"/>
        <v>LS</v>
      </c>
      <c r="E290" s="1" t="s">
        <v>350</v>
      </c>
      <c r="F290" s="1">
        <v>1925</v>
      </c>
      <c r="G290" s="1">
        <v>1962</v>
      </c>
      <c r="H290" s="1">
        <f t="shared" si="48"/>
        <v>9.8488578017961039</v>
      </c>
      <c r="I290" s="1">
        <v>2</v>
      </c>
      <c r="L290" s="1" t="s">
        <v>358</v>
      </c>
      <c r="M290" s="1" t="s">
        <v>358</v>
      </c>
      <c r="N290" s="1">
        <f t="shared" si="55"/>
        <v>1</v>
      </c>
      <c r="P290" s="1" t="s">
        <v>1138</v>
      </c>
      <c r="Q290" s="1" t="s">
        <v>1138</v>
      </c>
      <c r="R290" s="1">
        <v>113</v>
      </c>
      <c r="T290" s="1" t="str">
        <f t="shared" si="49"/>
        <v/>
      </c>
      <c r="U290" s="13" t="e">
        <f t="shared" si="50"/>
        <v>#VALUE!</v>
      </c>
      <c r="V290" s="13" t="e">
        <f t="shared" si="56"/>
        <v>#VALUE!</v>
      </c>
      <c r="W290" s="17" t="e">
        <f t="shared" si="54"/>
        <v>#VALUE!</v>
      </c>
      <c r="X290" s="27" t="e">
        <f t="shared" si="57"/>
        <v>#DIV/0!</v>
      </c>
    </row>
    <row r="291" spans="1:25" x14ac:dyDescent="0.25">
      <c r="A291" s="19">
        <v>3041</v>
      </c>
      <c r="B291" s="1" t="s">
        <v>1268</v>
      </c>
      <c r="C291" s="1" t="s">
        <v>1269</v>
      </c>
      <c r="D291" s="1" t="str">
        <f t="shared" si="53"/>
        <v>BR</v>
      </c>
      <c r="E291" s="1">
        <v>304</v>
      </c>
      <c r="H291" s="1" t="str">
        <f t="shared" si="48"/>
        <v/>
      </c>
      <c r="L291" s="1" t="s">
        <v>85</v>
      </c>
      <c r="M291" s="5" t="s">
        <v>96</v>
      </c>
      <c r="N291" s="1">
        <f t="shared" si="55"/>
        <v>2</v>
      </c>
      <c r="P291" s="1" t="s">
        <v>1138</v>
      </c>
      <c r="Q291" s="1" t="s">
        <v>1138</v>
      </c>
      <c r="T291" s="1" t="str">
        <f t="shared" si="49"/>
        <v/>
      </c>
      <c r="U291" s="13" t="str">
        <f t="shared" si="50"/>
        <v/>
      </c>
      <c r="V291" s="13" t="e">
        <f t="shared" si="56"/>
        <v>#VALUE!</v>
      </c>
      <c r="W291" s="17" t="e">
        <f t="shared" si="54"/>
        <v>#VALUE!</v>
      </c>
      <c r="X291" s="27" t="e">
        <f t="shared" si="57"/>
        <v>#DIV/0!</v>
      </c>
    </row>
    <row r="292" spans="1:25" x14ac:dyDescent="0.25">
      <c r="A292" s="19">
        <v>3042</v>
      </c>
      <c r="B292" s="1" t="s">
        <v>1271</v>
      </c>
      <c r="C292" s="1" t="s">
        <v>1272</v>
      </c>
      <c r="D292" s="1" t="str">
        <f t="shared" si="53"/>
        <v>BR</v>
      </c>
      <c r="E292" s="1">
        <v>304</v>
      </c>
      <c r="H292" s="1" t="str">
        <f t="shared" si="48"/>
        <v/>
      </c>
      <c r="N292" s="1" t="str">
        <f t="shared" si="55"/>
        <v/>
      </c>
      <c r="P292" s="1" t="s">
        <v>1138</v>
      </c>
      <c r="Q292" s="1" t="s">
        <v>1138</v>
      </c>
      <c r="T292" s="1" t="str">
        <f t="shared" si="49"/>
        <v/>
      </c>
      <c r="U292" s="13" t="str">
        <f t="shared" si="50"/>
        <v/>
      </c>
      <c r="V292" s="13" t="str">
        <f t="shared" si="56"/>
        <v/>
      </c>
      <c r="W292" s="17" t="e">
        <f t="shared" si="54"/>
        <v>#VALUE!</v>
      </c>
      <c r="X292" s="27" t="e">
        <f t="shared" si="57"/>
        <v>#DIV/0!</v>
      </c>
    </row>
    <row r="293" spans="1:25" x14ac:dyDescent="0.25">
      <c r="A293" s="19">
        <v>3043</v>
      </c>
      <c r="B293" s="1" t="s">
        <v>1270</v>
      </c>
      <c r="C293" s="1" t="s">
        <v>1273</v>
      </c>
      <c r="D293" s="1" t="str">
        <f t="shared" si="53"/>
        <v>BR</v>
      </c>
      <c r="E293" s="1">
        <v>304</v>
      </c>
      <c r="H293" s="1" t="str">
        <f t="shared" si="48"/>
        <v/>
      </c>
      <c r="N293" s="1" t="str">
        <f t="shared" si="55"/>
        <v/>
      </c>
      <c r="P293" s="1" t="s">
        <v>1138</v>
      </c>
      <c r="Q293" s="1" t="s">
        <v>1138</v>
      </c>
      <c r="T293" s="1" t="str">
        <f t="shared" si="49"/>
        <v/>
      </c>
      <c r="U293" s="13" t="str">
        <f t="shared" si="50"/>
        <v/>
      </c>
      <c r="V293" s="13" t="str">
        <f t="shared" si="56"/>
        <v/>
      </c>
      <c r="W293" s="17" t="e">
        <f t="shared" si="54"/>
        <v>#VALUE!</v>
      </c>
      <c r="X293" s="27" t="e">
        <f t="shared" si="57"/>
        <v>#DIV/0!</v>
      </c>
    </row>
    <row r="294" spans="1:25" x14ac:dyDescent="0.25">
      <c r="A294" s="19">
        <v>3051</v>
      </c>
      <c r="B294" s="1" t="s">
        <v>197</v>
      </c>
      <c r="C294" s="1" t="s">
        <v>732</v>
      </c>
      <c r="D294" s="1" t="str">
        <f t="shared" si="53"/>
        <v>BR</v>
      </c>
      <c r="E294" s="1">
        <v>305</v>
      </c>
      <c r="F294" s="1">
        <v>1960</v>
      </c>
      <c r="G294" s="1">
        <v>2000</v>
      </c>
      <c r="H294" s="1">
        <f t="shared" si="48"/>
        <v>11.489125293076057</v>
      </c>
      <c r="I294" s="1">
        <v>3</v>
      </c>
      <c r="J294" s="1">
        <v>118</v>
      </c>
      <c r="K294" s="1">
        <v>272</v>
      </c>
      <c r="L294" s="11" t="s">
        <v>85</v>
      </c>
      <c r="M294" s="11" t="s">
        <v>96</v>
      </c>
      <c r="N294" s="1">
        <f t="shared" si="55"/>
        <v>2</v>
      </c>
      <c r="P294" s="1">
        <v>75</v>
      </c>
      <c r="Q294" s="1">
        <v>75</v>
      </c>
      <c r="R294" s="1">
        <v>125</v>
      </c>
      <c r="S294" s="1">
        <v>800</v>
      </c>
      <c r="T294" s="1">
        <f t="shared" si="49"/>
        <v>2.333090341053722</v>
      </c>
      <c r="U294" s="13">
        <f t="shared" si="50"/>
        <v>41.791492905970081</v>
      </c>
      <c r="V294" s="13">
        <f t="shared" si="56"/>
        <v>19.242911572038331</v>
      </c>
      <c r="W294" s="17">
        <f t="shared" si="54"/>
        <v>0.10666666666666667</v>
      </c>
      <c r="X294" s="27">
        <f t="shared" si="57"/>
        <v>0.1059322033898305</v>
      </c>
    </row>
    <row r="295" spans="1:25" x14ac:dyDescent="0.25">
      <c r="A295" s="19">
        <v>3052</v>
      </c>
      <c r="B295" s="1" t="s">
        <v>198</v>
      </c>
      <c r="C295" s="1" t="s">
        <v>733</v>
      </c>
      <c r="D295" s="1" t="s">
        <v>199</v>
      </c>
      <c r="E295" s="1">
        <v>305</v>
      </c>
      <c r="F295" s="1">
        <v>1960</v>
      </c>
      <c r="G295" s="1">
        <v>2000</v>
      </c>
      <c r="H295" s="1">
        <f t="shared" si="48"/>
        <v>11.489125293076057</v>
      </c>
      <c r="I295" s="1">
        <v>4</v>
      </c>
      <c r="J295" s="1">
        <v>149</v>
      </c>
      <c r="K295" s="1">
        <v>363</v>
      </c>
      <c r="L295" s="11" t="s">
        <v>85</v>
      </c>
      <c r="M295" s="11" t="s">
        <v>96</v>
      </c>
      <c r="N295" s="1">
        <f t="shared" si="55"/>
        <v>2</v>
      </c>
      <c r="P295" s="1">
        <v>75</v>
      </c>
      <c r="Q295" s="1">
        <v>75</v>
      </c>
      <c r="R295" s="1">
        <v>125</v>
      </c>
      <c r="S295" s="1">
        <v>800</v>
      </c>
      <c r="T295" s="1">
        <f t="shared" si="49"/>
        <v>2.333090341053722</v>
      </c>
      <c r="U295" s="13">
        <f t="shared" si="50"/>
        <v>46.89617947941057</v>
      </c>
      <c r="V295" s="13">
        <f t="shared" si="56"/>
        <v>21.623346849640601</v>
      </c>
      <c r="W295" s="17">
        <f t="shared" si="54"/>
        <v>0.10666666666666667</v>
      </c>
      <c r="X295" s="27">
        <f t="shared" si="57"/>
        <v>8.3892617449664433E-2</v>
      </c>
    </row>
    <row r="296" spans="1:25" x14ac:dyDescent="0.25">
      <c r="A296" s="19">
        <v>3060</v>
      </c>
      <c r="B296" s="1" t="s">
        <v>200</v>
      </c>
      <c r="C296" s="1" t="s">
        <v>1533</v>
      </c>
      <c r="D296" s="1" t="str">
        <f t="shared" ref="D296:D359" si="58">IF(B296="","zzz",LEFT(B296,2))</f>
        <v>BR</v>
      </c>
      <c r="E296" s="1">
        <v>306</v>
      </c>
      <c r="F296" s="1">
        <v>1949</v>
      </c>
      <c r="G296" s="1">
        <v>1981</v>
      </c>
      <c r="H296" s="1">
        <f t="shared" si="48"/>
        <v>11</v>
      </c>
      <c r="I296" s="1">
        <v>3</v>
      </c>
      <c r="J296" s="1">
        <v>107</v>
      </c>
      <c r="L296" s="1" t="s">
        <v>85</v>
      </c>
      <c r="M296" s="5" t="s">
        <v>96</v>
      </c>
      <c r="N296" s="1">
        <f t="shared" si="55"/>
        <v>2</v>
      </c>
      <c r="P296" s="1" t="s">
        <v>1138</v>
      </c>
      <c r="Q296" s="1" t="s">
        <v>1138</v>
      </c>
      <c r="T296" s="1" t="str">
        <f t="shared" si="49"/>
        <v/>
      </c>
      <c r="U296" s="13" t="e">
        <f t="shared" si="50"/>
        <v>#VALUE!</v>
      </c>
      <c r="V296" s="13" t="e">
        <f t="shared" si="56"/>
        <v>#VALUE!</v>
      </c>
      <c r="W296" s="17" t="e">
        <f t="shared" si="54"/>
        <v>#VALUE!</v>
      </c>
      <c r="X296" s="27">
        <f t="shared" si="57"/>
        <v>0</v>
      </c>
    </row>
    <row r="297" spans="1:25" x14ac:dyDescent="0.25">
      <c r="A297" s="19">
        <v>3061</v>
      </c>
      <c r="B297" s="1" t="s">
        <v>1534</v>
      </c>
      <c r="C297" s="1" t="s">
        <v>1535</v>
      </c>
      <c r="D297" s="1" t="str">
        <f t="shared" si="58"/>
        <v>BR</v>
      </c>
      <c r="E297" s="1">
        <v>306</v>
      </c>
      <c r="F297" s="1">
        <v>1959</v>
      </c>
      <c r="G297" s="1">
        <v>1981</v>
      </c>
      <c r="H297" s="1">
        <f t="shared" si="48"/>
        <v>11.445523142259598</v>
      </c>
      <c r="I297" s="1">
        <v>3</v>
      </c>
      <c r="J297" s="1">
        <v>107</v>
      </c>
      <c r="K297" s="1">
        <v>168</v>
      </c>
      <c r="L297" s="1" t="s">
        <v>85</v>
      </c>
      <c r="M297" s="1" t="s">
        <v>96</v>
      </c>
      <c r="N297" s="1">
        <f t="shared" si="55"/>
        <v>2</v>
      </c>
      <c r="O297" s="1" t="s">
        <v>845</v>
      </c>
      <c r="P297" s="1">
        <v>75</v>
      </c>
      <c r="Q297" s="1">
        <v>75</v>
      </c>
      <c r="S297" s="1">
        <v>628</v>
      </c>
      <c r="T297" s="1">
        <f t="shared" si="49"/>
        <v>2.1960841116360177</v>
      </c>
      <c r="U297" s="13">
        <f t="shared" si="50"/>
        <v>38.942636192407868</v>
      </c>
      <c r="V297" s="13">
        <f t="shared" si="56"/>
        <v>17.248013502914088</v>
      </c>
      <c r="W297" s="17">
        <f t="shared" si="54"/>
        <v>0.10666666666666667</v>
      </c>
      <c r="X297" s="27">
        <f t="shared" si="57"/>
        <v>0</v>
      </c>
    </row>
    <row r="298" spans="1:25" s="24" customFormat="1" x14ac:dyDescent="0.25">
      <c r="A298" s="19">
        <v>3070</v>
      </c>
      <c r="B298" s="1" t="s">
        <v>201</v>
      </c>
      <c r="C298" s="1" t="s">
        <v>1275</v>
      </c>
      <c r="D298" s="1" t="str">
        <f t="shared" si="58"/>
        <v>BR</v>
      </c>
      <c r="E298" s="1">
        <v>307</v>
      </c>
      <c r="F298" s="1">
        <v>1954</v>
      </c>
      <c r="G298" s="1">
        <v>1993</v>
      </c>
      <c r="H298" s="1">
        <f t="shared" si="48"/>
        <v>11.224972160321824</v>
      </c>
      <c r="I298" s="1">
        <v>4</v>
      </c>
      <c r="J298" s="1">
        <v>155</v>
      </c>
      <c r="K298" s="1">
        <v>363</v>
      </c>
      <c r="L298" s="1" t="s">
        <v>85</v>
      </c>
      <c r="M298" s="1" t="s">
        <v>96</v>
      </c>
      <c r="N298" s="1">
        <f t="shared" si="55"/>
        <v>2</v>
      </c>
      <c r="O298" s="1"/>
      <c r="P298" s="1">
        <v>75</v>
      </c>
      <c r="Q298" s="1">
        <v>75</v>
      </c>
      <c r="R298" s="1"/>
      <c r="S298" s="1">
        <v>700</v>
      </c>
      <c r="T298" s="1">
        <f t="shared" si="49"/>
        <v>2.2564908092374663</v>
      </c>
      <c r="U298" s="13">
        <f t="shared" si="50"/>
        <v>43.988221632013868</v>
      </c>
      <c r="V298" s="13">
        <f t="shared" si="56"/>
        <v>21.330333358166278</v>
      </c>
      <c r="W298" s="17">
        <f t="shared" si="54"/>
        <v>0.10666666666666667</v>
      </c>
      <c r="X298" s="27">
        <f t="shared" si="57"/>
        <v>0</v>
      </c>
      <c r="Y298" s="12"/>
    </row>
    <row r="299" spans="1:25" s="24" customFormat="1" x14ac:dyDescent="0.25">
      <c r="A299" s="19">
        <v>3071</v>
      </c>
      <c r="B299" s="1" t="s">
        <v>955</v>
      </c>
      <c r="C299" s="1" t="s">
        <v>957</v>
      </c>
      <c r="D299" s="1" t="str">
        <f t="shared" si="58"/>
        <v>LS</v>
      </c>
      <c r="E299" s="1" t="s">
        <v>350</v>
      </c>
      <c r="F299" s="1">
        <v>1918</v>
      </c>
      <c r="G299" s="1">
        <v>1962</v>
      </c>
      <c r="H299" s="1">
        <f t="shared" si="48"/>
        <v>9.4868329805051381</v>
      </c>
      <c r="I299" s="1">
        <v>2</v>
      </c>
      <c r="J299" s="1"/>
      <c r="K299" s="1">
        <v>0</v>
      </c>
      <c r="L299" s="1" t="s">
        <v>358</v>
      </c>
      <c r="M299" s="1" t="s">
        <v>358</v>
      </c>
      <c r="N299" s="1">
        <f t="shared" si="55"/>
        <v>1</v>
      </c>
      <c r="O299" s="1" t="s">
        <v>23</v>
      </c>
      <c r="P299" s="1" t="s">
        <v>1138</v>
      </c>
      <c r="Q299" s="1" t="s">
        <v>1138</v>
      </c>
      <c r="R299" s="1">
        <v>106</v>
      </c>
      <c r="S299" s="1"/>
      <c r="T299" s="1" t="str">
        <f t="shared" si="49"/>
        <v/>
      </c>
      <c r="U299" s="13" t="e">
        <f t="shared" si="50"/>
        <v>#VALUE!</v>
      </c>
      <c r="V299" s="13" t="e">
        <f t="shared" si="56"/>
        <v>#VALUE!</v>
      </c>
      <c r="W299" s="17" t="e">
        <f t="shared" si="54"/>
        <v>#VALUE!</v>
      </c>
      <c r="X299" s="27" t="e">
        <f t="shared" si="57"/>
        <v>#DIV/0!</v>
      </c>
      <c r="Y299" s="12"/>
    </row>
    <row r="300" spans="1:25" s="24" customFormat="1" x14ac:dyDescent="0.25">
      <c r="A300" s="19">
        <v>3072</v>
      </c>
      <c r="B300" s="1" t="s">
        <v>1274</v>
      </c>
      <c r="C300" s="1" t="s">
        <v>1276</v>
      </c>
      <c r="D300" s="1" t="str">
        <f t="shared" si="58"/>
        <v>BR</v>
      </c>
      <c r="E300" s="1">
        <v>307</v>
      </c>
      <c r="F300" s="1">
        <v>1983</v>
      </c>
      <c r="G300" s="1">
        <v>1993</v>
      </c>
      <c r="H300" s="1">
        <f t="shared" si="48"/>
        <v>12.449899597988733</v>
      </c>
      <c r="I300" s="1">
        <v>4</v>
      </c>
      <c r="J300" s="1">
        <v>155</v>
      </c>
      <c r="K300" s="1">
        <v>363</v>
      </c>
      <c r="L300" s="1" t="s">
        <v>85</v>
      </c>
      <c r="M300" s="1" t="s">
        <v>96</v>
      </c>
      <c r="N300" s="1">
        <f t="shared" si="55"/>
        <v>2</v>
      </c>
      <c r="O300" s="1"/>
      <c r="P300" s="1">
        <v>75</v>
      </c>
      <c r="Q300" s="1">
        <v>75</v>
      </c>
      <c r="R300" s="1"/>
      <c r="S300" s="1">
        <v>700</v>
      </c>
      <c r="T300" s="1">
        <f t="shared" si="49"/>
        <v>2.2564908092374663</v>
      </c>
      <c r="U300" s="13">
        <f t="shared" si="50"/>
        <v>49.433375517017879</v>
      </c>
      <c r="V300" s="13">
        <f t="shared" si="56"/>
        <v>21.330333358166278</v>
      </c>
      <c r="W300" s="17">
        <f t="shared" si="54"/>
        <v>0.10666666666666667</v>
      </c>
      <c r="X300" s="27">
        <f t="shared" si="57"/>
        <v>0</v>
      </c>
      <c r="Y300" s="12"/>
    </row>
    <row r="301" spans="1:25" s="24" customFormat="1" x14ac:dyDescent="0.25">
      <c r="A301" s="22">
        <v>3090</v>
      </c>
      <c r="B301" s="9" t="s">
        <v>203</v>
      </c>
      <c r="C301" s="9" t="s">
        <v>932</v>
      </c>
      <c r="D301" s="9" t="str">
        <f t="shared" si="58"/>
        <v>BR</v>
      </c>
      <c r="E301" s="9">
        <v>309</v>
      </c>
      <c r="F301" s="9">
        <v>1962</v>
      </c>
      <c r="G301" s="9">
        <v>2000</v>
      </c>
      <c r="H301" s="9">
        <f t="shared" si="48"/>
        <v>11.575836902790225</v>
      </c>
      <c r="I301" s="9">
        <v>10</v>
      </c>
      <c r="J301" s="9">
        <v>442</v>
      </c>
      <c r="K301" s="9">
        <v>500</v>
      </c>
      <c r="L301" s="9" t="s">
        <v>85</v>
      </c>
      <c r="M301" s="9" t="s">
        <v>96</v>
      </c>
      <c r="N301" s="9">
        <f t="shared" si="55"/>
        <v>2</v>
      </c>
      <c r="O301" s="9"/>
      <c r="P301" s="9">
        <v>100</v>
      </c>
      <c r="Q301" s="9">
        <v>100</v>
      </c>
      <c r="R301" s="9">
        <v>181</v>
      </c>
      <c r="S301" s="9">
        <v>3384</v>
      </c>
      <c r="T301" s="9">
        <f t="shared" si="49"/>
        <v>3.3459284335588793</v>
      </c>
      <c r="U301" s="23">
        <f t="shared" si="50"/>
        <v>102.91387478778599</v>
      </c>
      <c r="V301" s="23">
        <f t="shared" si="56"/>
        <v>61.673042699537412</v>
      </c>
      <c r="W301" s="25">
        <f t="shared" si="54"/>
        <v>0.08</v>
      </c>
      <c r="X301" s="29">
        <f t="shared" si="57"/>
        <v>4.0950226244343892E-2</v>
      </c>
      <c r="Y301" s="12"/>
    </row>
    <row r="302" spans="1:25" x14ac:dyDescent="0.25">
      <c r="A302" s="22">
        <v>3091</v>
      </c>
      <c r="B302" s="9" t="s">
        <v>928</v>
      </c>
      <c r="C302" s="9" t="s">
        <v>930</v>
      </c>
      <c r="D302" s="9" t="str">
        <f t="shared" si="58"/>
        <v>BR</v>
      </c>
      <c r="E302" s="9">
        <v>309</v>
      </c>
      <c r="F302" s="9">
        <v>1962</v>
      </c>
      <c r="G302" s="9">
        <v>2000</v>
      </c>
      <c r="H302" s="9">
        <f t="shared" si="48"/>
        <v>11.575836902790225</v>
      </c>
      <c r="I302" s="9">
        <v>2</v>
      </c>
      <c r="J302" s="9">
        <v>101</v>
      </c>
      <c r="K302" s="9">
        <v>108</v>
      </c>
      <c r="L302" s="9" t="s">
        <v>85</v>
      </c>
      <c r="M302" s="9" t="s">
        <v>96</v>
      </c>
      <c r="N302" s="9">
        <f t="shared" si="55"/>
        <v>2</v>
      </c>
      <c r="O302" s="9"/>
      <c r="P302" s="9">
        <v>100</v>
      </c>
      <c r="Q302" s="9">
        <v>100</v>
      </c>
      <c r="R302" s="9">
        <v>41</v>
      </c>
      <c r="S302" s="9">
        <v>1128</v>
      </c>
      <c r="T302" s="9">
        <f t="shared" si="49"/>
        <v>2.5423558254543703</v>
      </c>
      <c r="U302" s="23">
        <f t="shared" si="50"/>
        <v>39.02585622684893</v>
      </c>
      <c r="V302" s="23">
        <f t="shared" si="56"/>
        <v>22.400855977400518</v>
      </c>
      <c r="W302" s="25">
        <f t="shared" si="54"/>
        <v>0.08</v>
      </c>
      <c r="X302" s="29">
        <f t="shared" si="57"/>
        <v>4.0594059405940588E-2</v>
      </c>
    </row>
    <row r="303" spans="1:25" s="41" customFormat="1" x14ac:dyDescent="0.25">
      <c r="A303" s="22">
        <v>3092</v>
      </c>
      <c r="B303" s="9" t="s">
        <v>929</v>
      </c>
      <c r="C303" s="9" t="s">
        <v>1243</v>
      </c>
      <c r="D303" s="9" t="str">
        <f t="shared" si="58"/>
        <v>BR</v>
      </c>
      <c r="E303" s="9">
        <v>309</v>
      </c>
      <c r="F303" s="9">
        <v>1962</v>
      </c>
      <c r="G303" s="9">
        <v>2000</v>
      </c>
      <c r="H303" s="9">
        <f t="shared" si="48"/>
        <v>11.575836902790225</v>
      </c>
      <c r="I303" s="9">
        <v>4</v>
      </c>
      <c r="J303" s="9">
        <v>171</v>
      </c>
      <c r="K303" s="9">
        <v>180</v>
      </c>
      <c r="L303" s="9" t="s">
        <v>85</v>
      </c>
      <c r="M303" s="9" t="s">
        <v>96</v>
      </c>
      <c r="N303" s="9">
        <f t="shared" si="55"/>
        <v>2</v>
      </c>
      <c r="O303" s="9"/>
      <c r="P303" s="9">
        <v>100</v>
      </c>
      <c r="Q303" s="9">
        <v>100</v>
      </c>
      <c r="R303" s="9">
        <v>70</v>
      </c>
      <c r="S303" s="9">
        <v>1128</v>
      </c>
      <c r="T303" s="9">
        <f t="shared" si="49"/>
        <v>2.5423558254543703</v>
      </c>
      <c r="U303" s="23">
        <f t="shared" si="50"/>
        <v>52.066895877107257</v>
      </c>
      <c r="V303" s="23">
        <f t="shared" si="56"/>
        <v>29.147545044962708</v>
      </c>
      <c r="W303" s="25">
        <f t="shared" si="54"/>
        <v>0.08</v>
      </c>
      <c r="X303" s="29">
        <f t="shared" si="57"/>
        <v>4.0935672514619881E-2</v>
      </c>
      <c r="Y303" s="12"/>
    </row>
    <row r="304" spans="1:25" x14ac:dyDescent="0.25">
      <c r="A304" s="22">
        <v>3093</v>
      </c>
      <c r="B304" s="9" t="s">
        <v>931</v>
      </c>
      <c r="C304" s="9" t="s">
        <v>933</v>
      </c>
      <c r="D304" s="9" t="str">
        <f t="shared" si="58"/>
        <v>BR</v>
      </c>
      <c r="E304" s="9">
        <v>309</v>
      </c>
      <c r="F304" s="9">
        <v>1962</v>
      </c>
      <c r="G304" s="9">
        <v>2000</v>
      </c>
      <c r="H304" s="9">
        <f t="shared" si="48"/>
        <v>11.575836902790225</v>
      </c>
      <c r="I304" s="9">
        <v>4</v>
      </c>
      <c r="J304" s="9">
        <v>170</v>
      </c>
      <c r="K304" s="9">
        <v>212</v>
      </c>
      <c r="L304" s="9" t="s">
        <v>85</v>
      </c>
      <c r="M304" s="9" t="s">
        <v>96</v>
      </c>
      <c r="N304" s="9">
        <f t="shared" si="55"/>
        <v>2</v>
      </c>
      <c r="O304" s="9"/>
      <c r="P304" s="9">
        <v>100</v>
      </c>
      <c r="Q304" s="9">
        <v>100</v>
      </c>
      <c r="R304" s="9">
        <v>70</v>
      </c>
      <c r="S304" s="9">
        <v>1128</v>
      </c>
      <c r="T304" s="9">
        <f t="shared" si="49"/>
        <v>2.5423558254543703</v>
      </c>
      <c r="U304" s="23">
        <f t="shared" si="50"/>
        <v>52.066895877107257</v>
      </c>
      <c r="V304" s="23">
        <f t="shared" si="56"/>
        <v>29.062193338902205</v>
      </c>
      <c r="W304" s="25">
        <f t="shared" si="54"/>
        <v>0.08</v>
      </c>
      <c r="X304" s="29">
        <f t="shared" si="57"/>
        <v>4.1176470588235294E-2</v>
      </c>
    </row>
    <row r="305" spans="1:25" x14ac:dyDescent="0.25">
      <c r="A305" s="19">
        <v>3098</v>
      </c>
      <c r="B305" s="1" t="s">
        <v>1145</v>
      </c>
      <c r="C305" s="1" t="s">
        <v>1146</v>
      </c>
      <c r="D305" s="1" t="str">
        <f t="shared" si="58"/>
        <v>SR</v>
      </c>
      <c r="E305" s="1" t="s">
        <v>1244</v>
      </c>
      <c r="F305" s="1">
        <v>1929</v>
      </c>
      <c r="G305" s="1">
        <v>1962</v>
      </c>
      <c r="H305" s="1">
        <f t="shared" ref="H305:H368" si="59">IF(F305="","",SQRT(F305-1828))</f>
        <v>10.04987562112089</v>
      </c>
      <c r="I305" s="1">
        <v>1</v>
      </c>
      <c r="J305" s="1">
        <v>72.7</v>
      </c>
      <c r="K305" s="1">
        <v>0</v>
      </c>
      <c r="L305" s="1" t="s">
        <v>358</v>
      </c>
      <c r="M305" s="1" t="s">
        <v>358</v>
      </c>
      <c r="N305" s="1">
        <f t="shared" si="55"/>
        <v>1</v>
      </c>
      <c r="P305" s="1" t="s">
        <v>1138</v>
      </c>
      <c r="Q305" s="1" t="s">
        <v>1138</v>
      </c>
      <c r="R305" s="1">
        <v>131</v>
      </c>
      <c r="T305" s="1" t="str">
        <f t="shared" ref="T305:T339" si="60">IF(L305="Wagon",(SQRT(SQRT(S305/27)))*10,IF(S305="","",SQRT(SQRT(S305/27))))</f>
        <v/>
      </c>
      <c r="U305" s="13" t="e">
        <f t="shared" ref="U305:U316" si="61">IF(I305="","",(H305*SQRT(I305)*T305-(I305*2)+2)*0.985)</f>
        <v>#VALUE!</v>
      </c>
      <c r="V305" s="13" t="e">
        <f t="shared" si="56"/>
        <v>#VALUE!</v>
      </c>
      <c r="W305" s="17" t="e">
        <f t="shared" si="54"/>
        <v>#VALUE!</v>
      </c>
      <c r="X305" s="27">
        <f t="shared" si="57"/>
        <v>0.18019257221458046</v>
      </c>
    </row>
    <row r="306" spans="1:25" x14ac:dyDescent="0.25">
      <c r="A306" s="37">
        <v>3099</v>
      </c>
      <c r="B306" s="38" t="s">
        <v>1143</v>
      </c>
      <c r="C306" s="38" t="s">
        <v>1144</v>
      </c>
      <c r="D306" s="38" t="str">
        <f t="shared" si="58"/>
        <v>SR</v>
      </c>
      <c r="E306" s="38" t="s">
        <v>1244</v>
      </c>
      <c r="F306" s="38">
        <v>1930</v>
      </c>
      <c r="G306" s="38">
        <v>1962</v>
      </c>
      <c r="H306" s="38">
        <f t="shared" si="59"/>
        <v>10.099504938362077</v>
      </c>
      <c r="I306" s="38">
        <v>2</v>
      </c>
      <c r="J306" s="38">
        <v>111</v>
      </c>
      <c r="K306" s="38">
        <v>0</v>
      </c>
      <c r="L306" s="38" t="s">
        <v>358</v>
      </c>
      <c r="M306" s="38" t="s">
        <v>358</v>
      </c>
      <c r="N306" s="38">
        <f t="shared" si="55"/>
        <v>1</v>
      </c>
      <c r="O306" s="38"/>
      <c r="P306" s="38" t="s">
        <v>1138</v>
      </c>
      <c r="Q306" s="38" t="s">
        <v>1138</v>
      </c>
      <c r="R306" s="38">
        <v>112</v>
      </c>
      <c r="S306" s="38"/>
      <c r="T306" s="38" t="str">
        <f t="shared" si="60"/>
        <v/>
      </c>
      <c r="U306" s="44" t="e">
        <f t="shared" si="61"/>
        <v>#VALUE!</v>
      </c>
      <c r="V306" s="44" t="e">
        <f t="shared" si="56"/>
        <v>#VALUE!</v>
      </c>
      <c r="W306" s="39" t="e">
        <f t="shared" si="54"/>
        <v>#VALUE!</v>
      </c>
      <c r="X306" s="40">
        <f t="shared" si="57"/>
        <v>0.1009009009009009</v>
      </c>
    </row>
    <row r="307" spans="1:25" s="41" customFormat="1" x14ac:dyDescent="0.25">
      <c r="A307" s="19">
        <v>3100</v>
      </c>
      <c r="B307" s="1" t="s">
        <v>52</v>
      </c>
      <c r="C307" s="1" t="s">
        <v>734</v>
      </c>
      <c r="D307" s="1" t="str">
        <f t="shared" si="58"/>
        <v>BR</v>
      </c>
      <c r="E307" s="1">
        <v>31</v>
      </c>
      <c r="F307" s="1">
        <v>1957</v>
      </c>
      <c r="G307" s="1" t="s">
        <v>31</v>
      </c>
      <c r="H307" s="1">
        <f t="shared" si="59"/>
        <v>11.357816691600547</v>
      </c>
      <c r="I307" s="1">
        <v>1</v>
      </c>
      <c r="J307" s="1">
        <v>115</v>
      </c>
      <c r="K307" s="1">
        <v>0</v>
      </c>
      <c r="L307" s="1" t="s">
        <v>22</v>
      </c>
      <c r="M307" s="1" t="s">
        <v>22</v>
      </c>
      <c r="N307" s="1">
        <f t="shared" si="55"/>
        <v>4</v>
      </c>
      <c r="O307" s="1" t="s">
        <v>23</v>
      </c>
      <c r="P307" s="1">
        <v>90</v>
      </c>
      <c r="Q307" s="1">
        <v>90</v>
      </c>
      <c r="R307" s="1">
        <v>159.69999999999999</v>
      </c>
      <c r="S307" s="1">
        <v>1470</v>
      </c>
      <c r="T307" s="1">
        <f t="shared" si="60"/>
        <v>2.7163666677615925</v>
      </c>
      <c r="U307" s="13">
        <f t="shared" si="61"/>
        <v>30.389214759415822</v>
      </c>
      <c r="V307" s="13">
        <f t="shared" si="56"/>
        <v>24.228479528950075</v>
      </c>
      <c r="W307" s="17">
        <f t="shared" si="54"/>
        <v>8.8888888888888892E-2</v>
      </c>
      <c r="X307" s="27">
        <f t="shared" si="57"/>
        <v>0.1388695652173913</v>
      </c>
      <c r="Y307" s="12"/>
    </row>
    <row r="308" spans="1:25" x14ac:dyDescent="0.25">
      <c r="A308" s="19">
        <v>3100</v>
      </c>
      <c r="B308" s="1" t="s">
        <v>204</v>
      </c>
      <c r="C308" s="1" t="s">
        <v>976</v>
      </c>
      <c r="D308" s="1" t="str">
        <f t="shared" si="58"/>
        <v>BR</v>
      </c>
      <c r="E308" s="1">
        <v>310</v>
      </c>
      <c r="F308" s="1">
        <v>1963</v>
      </c>
      <c r="G308" s="1">
        <v>2002</v>
      </c>
      <c r="H308" s="1">
        <f t="shared" si="59"/>
        <v>11.61895003862225</v>
      </c>
      <c r="I308" s="1">
        <v>4</v>
      </c>
      <c r="J308" s="1">
        <v>161</v>
      </c>
      <c r="K308" s="1">
        <v>318</v>
      </c>
      <c r="L308" s="1" t="s">
        <v>85</v>
      </c>
      <c r="M308" s="5" t="s">
        <v>96</v>
      </c>
      <c r="N308" s="1">
        <f t="shared" si="55"/>
        <v>2</v>
      </c>
      <c r="P308" s="1">
        <v>75</v>
      </c>
      <c r="Q308" s="1">
        <v>75</v>
      </c>
      <c r="S308" s="1">
        <v>1080</v>
      </c>
      <c r="T308" s="1">
        <f t="shared" si="60"/>
        <v>2.514866859365871</v>
      </c>
      <c r="U308" s="13">
        <f t="shared" si="61"/>
        <v>51.653621413735038</v>
      </c>
      <c r="V308" s="13">
        <f t="shared" si="56"/>
        <v>24.228479528950075</v>
      </c>
      <c r="W308" s="17">
        <f t="shared" si="54"/>
        <v>0.10666666666666667</v>
      </c>
      <c r="X308" s="27">
        <f t="shared" si="57"/>
        <v>0</v>
      </c>
    </row>
    <row r="309" spans="1:25" x14ac:dyDescent="0.25">
      <c r="A309" s="19">
        <v>3101</v>
      </c>
      <c r="B309" s="1" t="s">
        <v>205</v>
      </c>
      <c r="C309" s="1" t="s">
        <v>977</v>
      </c>
      <c r="D309" s="1" t="str">
        <f t="shared" si="58"/>
        <v>BR</v>
      </c>
      <c r="E309" s="1">
        <v>310</v>
      </c>
      <c r="F309" s="1">
        <v>1963</v>
      </c>
      <c r="G309" s="1">
        <v>2002</v>
      </c>
      <c r="H309" s="1">
        <f t="shared" si="59"/>
        <v>11.61895003862225</v>
      </c>
      <c r="I309" s="1">
        <v>3</v>
      </c>
      <c r="J309" s="1">
        <v>129</v>
      </c>
      <c r="K309" s="1">
        <v>218</v>
      </c>
      <c r="L309" s="1" t="s">
        <v>85</v>
      </c>
      <c r="M309" s="5" t="s">
        <v>96</v>
      </c>
      <c r="N309" s="1">
        <f t="shared" si="55"/>
        <v>2</v>
      </c>
      <c r="P309" s="1">
        <v>75</v>
      </c>
      <c r="Q309" s="1">
        <v>75</v>
      </c>
      <c r="S309" s="1">
        <v>1080</v>
      </c>
      <c r="T309" s="1">
        <f t="shared" si="60"/>
        <v>2.514866859365871</v>
      </c>
      <c r="U309" s="13">
        <f t="shared" si="61"/>
        <v>45.911558478124441</v>
      </c>
      <c r="V309" s="13">
        <f t="shared" si="56"/>
        <v>21.687429369349335</v>
      </c>
      <c r="W309" s="17">
        <f t="shared" si="54"/>
        <v>0.10666666666666667</v>
      </c>
      <c r="X309" s="27">
        <f t="shared" si="57"/>
        <v>0</v>
      </c>
    </row>
    <row r="310" spans="1:25" s="41" customFormat="1" x14ac:dyDescent="0.25">
      <c r="A310" s="37">
        <v>3110</v>
      </c>
      <c r="B310" s="38" t="s">
        <v>206</v>
      </c>
      <c r="C310" s="38" t="s">
        <v>1324</v>
      </c>
      <c r="D310" s="38" t="str">
        <f t="shared" si="58"/>
        <v>BR</v>
      </c>
      <c r="E310" s="38">
        <v>311</v>
      </c>
      <c r="F310" s="38">
        <v>1966</v>
      </c>
      <c r="G310" s="38">
        <v>1990</v>
      </c>
      <c r="H310" s="38">
        <f t="shared" si="59"/>
        <v>11.74734012447073</v>
      </c>
      <c r="I310" s="38">
        <v>3</v>
      </c>
      <c r="J310" s="38">
        <v>129</v>
      </c>
      <c r="K310" s="38">
        <v>236</v>
      </c>
      <c r="L310" s="38" t="s">
        <v>85</v>
      </c>
      <c r="M310" s="38" t="s">
        <v>96</v>
      </c>
      <c r="N310" s="38">
        <f t="shared" si="55"/>
        <v>2</v>
      </c>
      <c r="O310" s="38"/>
      <c r="P310" s="38">
        <v>75</v>
      </c>
      <c r="Q310" s="38">
        <v>75</v>
      </c>
      <c r="R310" s="38"/>
      <c r="S310" s="38">
        <v>890</v>
      </c>
      <c r="T310" s="38">
        <f t="shared" si="60"/>
        <v>2.3961089460265286</v>
      </c>
      <c r="U310" s="44">
        <f t="shared" si="61"/>
        <v>44.082300572775054</v>
      </c>
      <c r="V310" s="44">
        <f t="shared" ref="V310:V316" si="62">IF(L310="Wagon",5*SQRT(H310),IF(L310="","",SQRT(Q310*J310*SQRT(S310))/(26)))</f>
        <v>20.663298072693845</v>
      </c>
      <c r="W310" s="39">
        <f t="shared" si="54"/>
        <v>0.10666666666666667</v>
      </c>
      <c r="X310" s="40">
        <f t="shared" ref="X310:X339" si="63">R310/10/J310</f>
        <v>0</v>
      </c>
      <c r="Y310" s="12"/>
    </row>
    <row r="311" spans="1:25" s="41" customFormat="1" x14ac:dyDescent="0.25">
      <c r="A311" s="19">
        <v>3120</v>
      </c>
      <c r="B311" s="1" t="s">
        <v>207</v>
      </c>
      <c r="C311" s="1" t="s">
        <v>1279</v>
      </c>
      <c r="D311" s="1" t="str">
        <f t="shared" si="58"/>
        <v>BR</v>
      </c>
      <c r="E311" s="1">
        <v>312</v>
      </c>
      <c r="F311" s="1">
        <v>1975</v>
      </c>
      <c r="G311" s="1">
        <v>2004</v>
      </c>
      <c r="H311" s="1">
        <f t="shared" si="59"/>
        <v>12.124355652982141</v>
      </c>
      <c r="I311" s="1">
        <v>4</v>
      </c>
      <c r="J311" s="1">
        <v>155</v>
      </c>
      <c r="K311" s="1">
        <v>322</v>
      </c>
      <c r="L311" s="1" t="s">
        <v>85</v>
      </c>
      <c r="M311" s="5" t="s">
        <v>96</v>
      </c>
      <c r="N311" s="1">
        <f t="shared" si="55"/>
        <v>2</v>
      </c>
      <c r="O311" s="1"/>
      <c r="P311" s="1">
        <v>90</v>
      </c>
      <c r="Q311" s="1">
        <v>90</v>
      </c>
      <c r="R311" s="1"/>
      <c r="S311" s="1">
        <v>1080</v>
      </c>
      <c r="T311" s="1">
        <f t="shared" si="60"/>
        <v>2.514866859365871</v>
      </c>
      <c r="U311" s="13">
        <f t="shared" si="61"/>
        <v>54.157546239014579</v>
      </c>
      <c r="V311" s="13">
        <f t="shared" si="62"/>
        <v>26.04172177725582</v>
      </c>
      <c r="W311" s="17">
        <f t="shared" si="54"/>
        <v>8.8888888888888892E-2</v>
      </c>
      <c r="X311" s="27">
        <f t="shared" si="63"/>
        <v>0</v>
      </c>
      <c r="Y311" s="12"/>
    </row>
    <row r="312" spans="1:25" x14ac:dyDescent="0.25">
      <c r="A312" s="19">
        <v>3122</v>
      </c>
      <c r="B312" s="1" t="s">
        <v>1277</v>
      </c>
      <c r="C312" s="1" t="s">
        <v>1278</v>
      </c>
      <c r="D312" s="1" t="str">
        <f t="shared" si="58"/>
        <v>BR</v>
      </c>
      <c r="E312" s="1">
        <v>312</v>
      </c>
      <c r="F312" s="1">
        <v>1975</v>
      </c>
      <c r="G312" s="1">
        <v>2004</v>
      </c>
      <c r="H312" s="1">
        <f t="shared" si="59"/>
        <v>12.124355652982141</v>
      </c>
      <c r="I312" s="1">
        <v>4</v>
      </c>
      <c r="J312" s="1">
        <v>155</v>
      </c>
      <c r="L312" s="1" t="s">
        <v>85</v>
      </c>
      <c r="M312" s="5" t="s">
        <v>96</v>
      </c>
      <c r="N312" s="1">
        <f t="shared" si="55"/>
        <v>2</v>
      </c>
      <c r="P312" s="1">
        <v>75</v>
      </c>
      <c r="Q312" s="1">
        <v>75</v>
      </c>
      <c r="S312" s="1">
        <v>1080</v>
      </c>
      <c r="T312" s="1">
        <f t="shared" si="60"/>
        <v>2.514866859365871</v>
      </c>
      <c r="U312" s="13">
        <f t="shared" si="61"/>
        <v>54.157546239014579</v>
      </c>
      <c r="V312" s="13">
        <f t="shared" si="62"/>
        <v>23.772730756127562</v>
      </c>
      <c r="W312" s="17">
        <f t="shared" si="54"/>
        <v>0.10666666666666667</v>
      </c>
      <c r="X312" s="27">
        <f t="shared" si="63"/>
        <v>0</v>
      </c>
    </row>
    <row r="313" spans="1:25" x14ac:dyDescent="0.25">
      <c r="A313" s="37">
        <v>3130</v>
      </c>
      <c r="B313" s="38" t="s">
        <v>208</v>
      </c>
      <c r="C313" s="38" t="s">
        <v>1160</v>
      </c>
      <c r="D313" s="38" t="str">
        <f t="shared" si="58"/>
        <v>BR</v>
      </c>
      <c r="E313" s="38">
        <v>313</v>
      </c>
      <c r="F313" s="38">
        <v>1976</v>
      </c>
      <c r="G313" s="38">
        <v>2023</v>
      </c>
      <c r="H313" s="38">
        <f t="shared" si="59"/>
        <v>12.165525060596439</v>
      </c>
      <c r="I313" s="38">
        <v>3</v>
      </c>
      <c r="J313" s="38">
        <v>105</v>
      </c>
      <c r="K313" s="38">
        <v>232</v>
      </c>
      <c r="L313" s="38" t="s">
        <v>85</v>
      </c>
      <c r="M313" s="38" t="s">
        <v>112</v>
      </c>
      <c r="N313" s="38">
        <f t="shared" si="55"/>
        <v>2</v>
      </c>
      <c r="O313" s="38"/>
      <c r="P313" s="38">
        <v>70</v>
      </c>
      <c r="Q313" s="38">
        <v>70</v>
      </c>
      <c r="R313" s="38"/>
      <c r="S313" s="38">
        <v>880</v>
      </c>
      <c r="T313" s="38">
        <f t="shared" si="60"/>
        <v>2.389349756143814</v>
      </c>
      <c r="U313" s="44">
        <f t="shared" si="61"/>
        <v>45.651522598632866</v>
      </c>
      <c r="V313" s="44">
        <f t="shared" si="62"/>
        <v>17.959365521691861</v>
      </c>
      <c r="W313" s="39">
        <f t="shared" si="54"/>
        <v>0.11428571428571428</v>
      </c>
      <c r="X313" s="40">
        <f t="shared" si="63"/>
        <v>0</v>
      </c>
    </row>
    <row r="314" spans="1:25" s="41" customFormat="1" x14ac:dyDescent="0.25">
      <c r="A314" s="37">
        <v>3140</v>
      </c>
      <c r="B314" s="38" t="s">
        <v>209</v>
      </c>
      <c r="C314" s="38" t="s">
        <v>1161</v>
      </c>
      <c r="D314" s="38" t="str">
        <f t="shared" si="58"/>
        <v>BR</v>
      </c>
      <c r="E314" s="38">
        <v>314</v>
      </c>
      <c r="F314" s="38">
        <v>1979</v>
      </c>
      <c r="G314" s="38">
        <v>2019</v>
      </c>
      <c r="H314" s="38">
        <f t="shared" si="59"/>
        <v>12.288205727444508</v>
      </c>
      <c r="I314" s="38">
        <v>3</v>
      </c>
      <c r="J314" s="38">
        <v>102</v>
      </c>
      <c r="K314" s="38">
        <v>212</v>
      </c>
      <c r="L314" s="38" t="s">
        <v>85</v>
      </c>
      <c r="M314" s="38" t="s">
        <v>96</v>
      </c>
      <c r="N314" s="38">
        <f t="shared" si="55"/>
        <v>2</v>
      </c>
      <c r="O314" s="38"/>
      <c r="P314" s="38">
        <v>70</v>
      </c>
      <c r="Q314" s="38">
        <v>70</v>
      </c>
      <c r="R314" s="38"/>
      <c r="S314" s="38">
        <v>880</v>
      </c>
      <c r="T314" s="38">
        <f t="shared" si="60"/>
        <v>2.389349756143814</v>
      </c>
      <c r="U314" s="44">
        <f t="shared" si="61"/>
        <v>46.151617829385948</v>
      </c>
      <c r="V314" s="44">
        <f t="shared" si="62"/>
        <v>17.700943911892683</v>
      </c>
      <c r="W314" s="39">
        <f t="shared" si="54"/>
        <v>0.11428571428571428</v>
      </c>
      <c r="X314" s="40">
        <f t="shared" si="63"/>
        <v>0</v>
      </c>
      <c r="Y314" s="12"/>
    </row>
    <row r="315" spans="1:25" x14ac:dyDescent="0.25">
      <c r="A315" s="19">
        <v>3150</v>
      </c>
      <c r="B315" s="1" t="s">
        <v>210</v>
      </c>
      <c r="C315" s="1" t="s">
        <v>735</v>
      </c>
      <c r="D315" s="1" t="str">
        <f t="shared" si="58"/>
        <v>BR</v>
      </c>
      <c r="E315" s="1">
        <v>315</v>
      </c>
      <c r="F315" s="1">
        <v>1980</v>
      </c>
      <c r="G315" s="1">
        <v>2022</v>
      </c>
      <c r="H315" s="1">
        <f t="shared" si="59"/>
        <v>12.328828005937952</v>
      </c>
      <c r="I315" s="1">
        <v>4</v>
      </c>
      <c r="J315" s="1">
        <v>127</v>
      </c>
      <c r="K315" s="1">
        <v>318</v>
      </c>
      <c r="L315" s="11" t="s">
        <v>85</v>
      </c>
      <c r="M315" s="11" t="s">
        <v>96</v>
      </c>
      <c r="N315" s="1">
        <f t="shared" si="55"/>
        <v>2</v>
      </c>
      <c r="P315" s="1">
        <v>75</v>
      </c>
      <c r="Q315" s="1">
        <v>75</v>
      </c>
      <c r="R315" s="1">
        <v>66</v>
      </c>
      <c r="S315" s="1">
        <v>880</v>
      </c>
      <c r="T315" s="1">
        <f t="shared" si="60"/>
        <v>2.389349756143814</v>
      </c>
      <c r="U315" s="13">
        <f t="shared" si="61"/>
        <v>52.122027913367937</v>
      </c>
      <c r="V315" s="13">
        <f t="shared" si="62"/>
        <v>20.444656220776057</v>
      </c>
      <c r="W315" s="17">
        <f t="shared" si="54"/>
        <v>0.10666666666666667</v>
      </c>
      <c r="X315" s="27">
        <f t="shared" si="63"/>
        <v>5.1968503937007873E-2</v>
      </c>
    </row>
    <row r="316" spans="1:25" x14ac:dyDescent="0.25">
      <c r="A316" s="19">
        <v>3180</v>
      </c>
      <c r="B316" s="1" t="s">
        <v>213</v>
      </c>
      <c r="C316" s="1" t="s">
        <v>1280</v>
      </c>
      <c r="D316" s="1" t="str">
        <f t="shared" si="58"/>
        <v>BR</v>
      </c>
      <c r="E316" s="1">
        <v>318</v>
      </c>
      <c r="F316" s="1">
        <v>1985</v>
      </c>
      <c r="G316" s="1" t="s">
        <v>31</v>
      </c>
      <c r="H316" s="1">
        <f t="shared" si="59"/>
        <v>12.529964086141668</v>
      </c>
      <c r="I316" s="1">
        <v>3</v>
      </c>
      <c r="J316" s="1">
        <v>111</v>
      </c>
      <c r="K316" s="1">
        <v>216</v>
      </c>
      <c r="L316" s="1" t="s">
        <v>85</v>
      </c>
      <c r="M316" s="5" t="s">
        <v>96</v>
      </c>
      <c r="N316" s="1">
        <f t="shared" si="55"/>
        <v>2</v>
      </c>
      <c r="P316" s="1">
        <v>90</v>
      </c>
      <c r="Q316" s="1">
        <v>90</v>
      </c>
      <c r="S316" s="1">
        <v>1328</v>
      </c>
      <c r="T316" s="1">
        <f t="shared" si="60"/>
        <v>2.6482475411368847</v>
      </c>
      <c r="U316" s="13">
        <f t="shared" si="61"/>
        <v>52.671578147889029</v>
      </c>
      <c r="V316" s="13">
        <f t="shared" si="62"/>
        <v>23.206460977463362</v>
      </c>
      <c r="W316" s="17">
        <f t="shared" si="54"/>
        <v>8.8888888888888892E-2</v>
      </c>
      <c r="X316" s="27">
        <f t="shared" si="63"/>
        <v>0</v>
      </c>
    </row>
    <row r="317" spans="1:25" x14ac:dyDescent="0.25">
      <c r="A317" s="37">
        <v>3181</v>
      </c>
      <c r="B317" s="38" t="s">
        <v>825</v>
      </c>
      <c r="C317" s="38" t="s">
        <v>826</v>
      </c>
      <c r="D317" s="38" t="str">
        <f t="shared" si="58"/>
        <v>SE</v>
      </c>
      <c r="E317" s="38" t="s">
        <v>350</v>
      </c>
      <c r="F317" s="38">
        <v>1917</v>
      </c>
      <c r="G317" s="38">
        <v>1966</v>
      </c>
      <c r="H317" s="38">
        <f t="shared" si="59"/>
        <v>9.4339811320566032</v>
      </c>
      <c r="I317" s="38">
        <v>2</v>
      </c>
      <c r="J317" s="38">
        <v>105</v>
      </c>
      <c r="K317" s="38">
        <v>0</v>
      </c>
      <c r="L317" s="38" t="s">
        <v>358</v>
      </c>
      <c r="M317" s="38" t="s">
        <v>358</v>
      </c>
      <c r="N317" s="38">
        <f t="shared" si="55"/>
        <v>1</v>
      </c>
      <c r="O317" s="38"/>
      <c r="P317" s="38" t="s">
        <v>1138</v>
      </c>
      <c r="Q317" s="38" t="s">
        <v>1138</v>
      </c>
      <c r="R317" s="38"/>
      <c r="S317" s="38"/>
      <c r="T317" s="38" t="str">
        <f t="shared" si="60"/>
        <v/>
      </c>
      <c r="U317" s="44"/>
      <c r="V317" s="44"/>
      <c r="W317" s="39" t="e">
        <f t="shared" si="54"/>
        <v>#VALUE!</v>
      </c>
      <c r="X317" s="40">
        <f t="shared" si="63"/>
        <v>0</v>
      </c>
    </row>
    <row r="318" spans="1:25" x14ac:dyDescent="0.25">
      <c r="A318" s="19">
        <v>3190</v>
      </c>
      <c r="B318" s="1" t="s">
        <v>214</v>
      </c>
      <c r="C318" s="1" t="s">
        <v>736</v>
      </c>
      <c r="D318" s="1" t="str">
        <f t="shared" si="58"/>
        <v>BR</v>
      </c>
      <c r="E318" s="1">
        <v>319</v>
      </c>
      <c r="F318" s="1">
        <v>1987</v>
      </c>
      <c r="G318" s="1" t="s">
        <v>31</v>
      </c>
      <c r="H318" s="1">
        <f t="shared" si="59"/>
        <v>12.609520212918492</v>
      </c>
      <c r="I318" s="1">
        <v>4</v>
      </c>
      <c r="J318" s="1">
        <v>151</v>
      </c>
      <c r="K318" s="1">
        <v>319</v>
      </c>
      <c r="L318" s="11" t="s">
        <v>85</v>
      </c>
      <c r="M318" s="11" t="s">
        <v>112</v>
      </c>
      <c r="N318" s="1">
        <f t="shared" si="55"/>
        <v>2</v>
      </c>
      <c r="P318" s="1">
        <v>100</v>
      </c>
      <c r="Q318" s="1">
        <v>100</v>
      </c>
      <c r="R318" s="1">
        <v>5</v>
      </c>
      <c r="S318" s="1">
        <v>1438</v>
      </c>
      <c r="T318" s="1">
        <f t="shared" si="60"/>
        <v>2.7014614870615685</v>
      </c>
      <c r="U318" s="13">
        <f t="shared" ref="U318:U339" si="64">IF(I318="","",(H318*SQRT(I318)*T318-(I318*2)+2)*0.985)</f>
        <v>61.196342454281684</v>
      </c>
      <c r="V318" s="13">
        <f t="shared" ref="V318:V339" si="65">IF(L318="Wagon",5*SQRT(H318),IF(L318="","",SQRT(Q318*J318*SQRT(S318))/(26)))</f>
        <v>29.104145117984654</v>
      </c>
      <c r="W318" s="17">
        <f t="shared" si="54"/>
        <v>0.08</v>
      </c>
      <c r="X318" s="27">
        <f t="shared" si="63"/>
        <v>3.3112582781456954E-3</v>
      </c>
    </row>
    <row r="319" spans="1:25" x14ac:dyDescent="0.25">
      <c r="A319" s="19">
        <v>3200</v>
      </c>
      <c r="B319" s="1" t="s">
        <v>215</v>
      </c>
      <c r="C319" s="1" t="s">
        <v>1281</v>
      </c>
      <c r="D319" s="1" t="str">
        <f t="shared" si="58"/>
        <v>BR</v>
      </c>
      <c r="E319" s="1">
        <v>320</v>
      </c>
      <c r="F319" s="1">
        <v>1990</v>
      </c>
      <c r="G319" s="1" t="s">
        <v>31</v>
      </c>
      <c r="H319" s="1">
        <f t="shared" si="59"/>
        <v>12.727922061357855</v>
      </c>
      <c r="I319" s="1">
        <v>3</v>
      </c>
      <c r="J319" s="1">
        <v>115</v>
      </c>
      <c r="L319" s="1" t="s">
        <v>85</v>
      </c>
      <c r="M319" s="5" t="s">
        <v>96</v>
      </c>
      <c r="N319" s="1">
        <f t="shared" si="55"/>
        <v>2</v>
      </c>
      <c r="P319" s="1">
        <v>90</v>
      </c>
      <c r="Q319" s="1">
        <v>90</v>
      </c>
      <c r="S319" s="1">
        <v>1328</v>
      </c>
      <c r="T319" s="1">
        <f t="shared" si="60"/>
        <v>2.6482475411368847</v>
      </c>
      <c r="U319" s="13">
        <f t="shared" si="64"/>
        <v>53.565971244860783</v>
      </c>
      <c r="V319" s="13">
        <f t="shared" si="65"/>
        <v>23.620894814947999</v>
      </c>
      <c r="W319" s="17">
        <f t="shared" si="54"/>
        <v>8.8888888888888892E-2</v>
      </c>
      <c r="X319" s="27">
        <f t="shared" si="63"/>
        <v>0</v>
      </c>
    </row>
    <row r="320" spans="1:25" s="41" customFormat="1" x14ac:dyDescent="0.25">
      <c r="A320" s="19">
        <v>3210</v>
      </c>
      <c r="B320" s="1" t="s">
        <v>216</v>
      </c>
      <c r="C320" s="1" t="s">
        <v>1282</v>
      </c>
      <c r="D320" s="1" t="str">
        <f t="shared" si="58"/>
        <v>BR</v>
      </c>
      <c r="E320" s="1">
        <v>321</v>
      </c>
      <c r="F320" s="1">
        <v>1988</v>
      </c>
      <c r="G320" s="1" t="s">
        <v>31</v>
      </c>
      <c r="H320" s="1">
        <f t="shared" si="59"/>
        <v>12.649110640673518</v>
      </c>
      <c r="I320" s="1">
        <v>4</v>
      </c>
      <c r="J320" s="1">
        <v>139</v>
      </c>
      <c r="K320" s="1">
        <v>307</v>
      </c>
      <c r="L320" s="1" t="s">
        <v>85</v>
      </c>
      <c r="M320" s="5" t="s">
        <v>96</v>
      </c>
      <c r="N320" s="1">
        <f t="shared" si="55"/>
        <v>2</v>
      </c>
      <c r="O320" s="1"/>
      <c r="P320" s="1">
        <v>100</v>
      </c>
      <c r="Q320" s="1">
        <v>100</v>
      </c>
      <c r="R320" s="1"/>
      <c r="S320" s="1">
        <v>1328</v>
      </c>
      <c r="T320" s="1">
        <f t="shared" si="60"/>
        <v>2.6482475411368847</v>
      </c>
      <c r="U320" s="13">
        <f t="shared" si="64"/>
        <v>60.081013018912131</v>
      </c>
      <c r="V320" s="13">
        <f t="shared" si="65"/>
        <v>27.373704259962121</v>
      </c>
      <c r="W320" s="17">
        <f t="shared" si="54"/>
        <v>0.08</v>
      </c>
      <c r="X320" s="27">
        <f t="shared" si="63"/>
        <v>0</v>
      </c>
      <c r="Y320" s="12"/>
    </row>
    <row r="321" spans="1:25" x14ac:dyDescent="0.25">
      <c r="A321" s="19">
        <v>3211</v>
      </c>
      <c r="B321" s="1" t="s">
        <v>1283</v>
      </c>
      <c r="C321" s="1" t="s">
        <v>1284</v>
      </c>
      <c r="D321" s="1" t="str">
        <f t="shared" si="58"/>
        <v>BR</v>
      </c>
      <c r="E321" s="1">
        <v>321</v>
      </c>
      <c r="H321" s="1" t="str">
        <f t="shared" si="59"/>
        <v/>
      </c>
      <c r="L321" s="1" t="s">
        <v>85</v>
      </c>
      <c r="M321" s="1" t="s">
        <v>96</v>
      </c>
      <c r="N321" s="1">
        <f t="shared" si="55"/>
        <v>2</v>
      </c>
      <c r="Q321" s="1" t="s">
        <v>1138</v>
      </c>
      <c r="T321" s="1" t="str">
        <f t="shared" si="60"/>
        <v/>
      </c>
      <c r="U321" s="13" t="str">
        <f t="shared" si="64"/>
        <v/>
      </c>
      <c r="V321" s="13" t="e">
        <f t="shared" si="65"/>
        <v>#VALUE!</v>
      </c>
      <c r="W321" s="17" t="e">
        <f t="shared" ref="W321:W339" si="66">8/P321</f>
        <v>#DIV/0!</v>
      </c>
      <c r="X321" s="27" t="e">
        <f t="shared" si="63"/>
        <v>#DIV/0!</v>
      </c>
    </row>
    <row r="322" spans="1:25" s="41" customFormat="1" x14ac:dyDescent="0.25">
      <c r="A322" s="19">
        <v>3220</v>
      </c>
      <c r="B322" s="1" t="s">
        <v>217</v>
      </c>
      <c r="C322" s="1" t="s">
        <v>1285</v>
      </c>
      <c r="D322" s="1" t="str">
        <f t="shared" si="58"/>
        <v>BR</v>
      </c>
      <c r="E322" s="1">
        <v>322</v>
      </c>
      <c r="F322" s="1">
        <v>1990</v>
      </c>
      <c r="G322" s="1">
        <v>2022</v>
      </c>
      <c r="H322" s="1">
        <f t="shared" si="59"/>
        <v>12.727922061357855</v>
      </c>
      <c r="I322" s="1">
        <v>4</v>
      </c>
      <c r="J322" s="1">
        <v>142</v>
      </c>
      <c r="K322" s="1">
        <v>309</v>
      </c>
      <c r="L322" s="1" t="s">
        <v>85</v>
      </c>
      <c r="M322" s="5" t="s">
        <v>96</v>
      </c>
      <c r="N322" s="1">
        <f t="shared" si="55"/>
        <v>2</v>
      </c>
      <c r="O322" s="1"/>
      <c r="P322" s="1">
        <v>100</v>
      </c>
      <c r="Q322" s="1">
        <v>100</v>
      </c>
      <c r="R322" s="1"/>
      <c r="S322" s="1">
        <v>1336</v>
      </c>
      <c r="T322" s="1">
        <f t="shared" si="60"/>
        <v>2.6522268875078807</v>
      </c>
      <c r="U322" s="13">
        <f t="shared" si="64"/>
        <v>60.59195411307892</v>
      </c>
      <c r="V322" s="13">
        <f t="shared" si="65"/>
        <v>27.709101197013347</v>
      </c>
      <c r="W322" s="17">
        <f t="shared" si="66"/>
        <v>0.08</v>
      </c>
      <c r="X322" s="27">
        <f t="shared" si="63"/>
        <v>0</v>
      </c>
      <c r="Y322" s="12"/>
    </row>
    <row r="323" spans="1:25" x14ac:dyDescent="0.25">
      <c r="A323" s="19">
        <v>3230</v>
      </c>
      <c r="B323" s="1" t="s">
        <v>218</v>
      </c>
      <c r="C323" s="1" t="s">
        <v>737</v>
      </c>
      <c r="D323" s="1" t="str">
        <f t="shared" si="58"/>
        <v>BR</v>
      </c>
      <c r="E323" s="1">
        <v>323</v>
      </c>
      <c r="F323" s="1">
        <v>1992</v>
      </c>
      <c r="G323" s="1" t="s">
        <v>31</v>
      </c>
      <c r="H323" s="1">
        <f t="shared" si="59"/>
        <v>12.806248474865697</v>
      </c>
      <c r="I323" s="1">
        <v>3</v>
      </c>
      <c r="J323" s="1">
        <v>121</v>
      </c>
      <c r="K323" s="1">
        <v>284</v>
      </c>
      <c r="L323" s="11" t="s">
        <v>85</v>
      </c>
      <c r="M323" s="11" t="s">
        <v>96</v>
      </c>
      <c r="N323" s="1">
        <f t="shared" si="55"/>
        <v>2</v>
      </c>
      <c r="P323" s="1">
        <v>90</v>
      </c>
      <c r="Q323" s="1">
        <v>90</v>
      </c>
      <c r="R323" s="1">
        <v>75</v>
      </c>
      <c r="S323" s="1">
        <v>1566</v>
      </c>
      <c r="T323" s="1">
        <f t="shared" si="60"/>
        <v>2.7596690210718946</v>
      </c>
      <c r="U323" s="13">
        <f t="shared" si="64"/>
        <v>56.354233746895815</v>
      </c>
      <c r="V323" s="13">
        <f t="shared" si="65"/>
        <v>25.248671464749904</v>
      </c>
      <c r="W323" s="17">
        <f t="shared" si="66"/>
        <v>8.8888888888888892E-2</v>
      </c>
      <c r="X323" s="27">
        <f t="shared" si="63"/>
        <v>6.1983471074380167E-2</v>
      </c>
    </row>
    <row r="324" spans="1:25" x14ac:dyDescent="0.25">
      <c r="A324" s="37">
        <v>3250</v>
      </c>
      <c r="B324" s="38" t="s">
        <v>219</v>
      </c>
      <c r="C324" s="38" t="s">
        <v>968</v>
      </c>
      <c r="D324" s="38" t="str">
        <f t="shared" si="58"/>
        <v>BR</v>
      </c>
      <c r="E324" s="38">
        <v>325</v>
      </c>
      <c r="F324" s="38">
        <v>1995</v>
      </c>
      <c r="G324" s="38">
        <v>2024</v>
      </c>
      <c r="H324" s="38">
        <f t="shared" si="59"/>
        <v>12.922847983320086</v>
      </c>
      <c r="I324" s="38">
        <v>4</v>
      </c>
      <c r="J324" s="38">
        <v>138</v>
      </c>
      <c r="K324" s="38"/>
      <c r="L324" s="38" t="s">
        <v>85</v>
      </c>
      <c r="M324" s="38" t="s">
        <v>112</v>
      </c>
      <c r="N324" s="38">
        <f t="shared" si="55"/>
        <v>2</v>
      </c>
      <c r="O324" s="38" t="s">
        <v>846</v>
      </c>
      <c r="P324" s="38">
        <v>100</v>
      </c>
      <c r="Q324" s="38">
        <v>100</v>
      </c>
      <c r="R324" s="38"/>
      <c r="S324" s="38">
        <v>1330</v>
      </c>
      <c r="T324" s="38">
        <f t="shared" si="60"/>
        <v>2.6492440596730193</v>
      </c>
      <c r="U324" s="44">
        <f t="shared" si="64"/>
        <v>61.534483160120345</v>
      </c>
      <c r="V324" s="44">
        <f t="shared" si="65"/>
        <v>27.285323389655119</v>
      </c>
      <c r="W324" s="39">
        <f t="shared" si="66"/>
        <v>0.08</v>
      </c>
      <c r="X324" s="40">
        <f t="shared" si="63"/>
        <v>0</v>
      </c>
    </row>
    <row r="325" spans="1:25" x14ac:dyDescent="0.25">
      <c r="A325" s="19">
        <v>3300</v>
      </c>
      <c r="B325" s="1" t="s">
        <v>53</v>
      </c>
      <c r="C325" s="1" t="s">
        <v>1519</v>
      </c>
      <c r="D325" s="1" t="str">
        <f t="shared" si="58"/>
        <v>BR</v>
      </c>
      <c r="E325" s="1">
        <v>33</v>
      </c>
      <c r="F325" s="1">
        <v>1960</v>
      </c>
      <c r="G325" s="1" t="s">
        <v>31</v>
      </c>
      <c r="H325" s="1">
        <f t="shared" si="59"/>
        <v>11.489125293076057</v>
      </c>
      <c r="I325" s="1">
        <v>1</v>
      </c>
      <c r="J325" s="1">
        <v>78</v>
      </c>
      <c r="K325" s="1">
        <v>0</v>
      </c>
      <c r="L325" s="1" t="s">
        <v>22</v>
      </c>
      <c r="M325" s="1" t="s">
        <v>22</v>
      </c>
      <c r="N325" s="1">
        <f t="shared" si="55"/>
        <v>4</v>
      </c>
      <c r="O325" s="1" t="s">
        <v>23</v>
      </c>
      <c r="P325" s="1">
        <v>85</v>
      </c>
      <c r="Q325" s="1">
        <v>85</v>
      </c>
      <c r="R325" s="1">
        <v>200</v>
      </c>
      <c r="S325" s="1">
        <v>1550</v>
      </c>
      <c r="T325" s="1">
        <f t="shared" si="60"/>
        <v>2.7525928884302138</v>
      </c>
      <c r="U325" s="13">
        <f t="shared" si="64"/>
        <v>31.150511307364777</v>
      </c>
      <c r="V325" s="13">
        <f t="shared" si="65"/>
        <v>19.650171304171156</v>
      </c>
      <c r="W325" s="17">
        <f t="shared" si="66"/>
        <v>9.4117647058823528E-2</v>
      </c>
      <c r="X325" s="27">
        <f t="shared" si="63"/>
        <v>0.25641025641025639</v>
      </c>
    </row>
    <row r="326" spans="1:25" x14ac:dyDescent="0.25">
      <c r="A326" s="37">
        <v>3301</v>
      </c>
      <c r="B326" s="38" t="s">
        <v>966</v>
      </c>
      <c r="C326" s="38" t="s">
        <v>967</v>
      </c>
      <c r="D326" s="38" t="str">
        <f t="shared" si="58"/>
        <v>SR</v>
      </c>
      <c r="E326" s="38" t="s">
        <v>350</v>
      </c>
      <c r="F326" s="38">
        <v>1942</v>
      </c>
      <c r="G326" s="38">
        <v>1966</v>
      </c>
      <c r="H326" s="38">
        <f t="shared" si="59"/>
        <v>10.677078252031311</v>
      </c>
      <c r="I326" s="38">
        <v>2</v>
      </c>
      <c r="J326" s="38">
        <v>91</v>
      </c>
      <c r="K326" s="38"/>
      <c r="L326" s="38" t="s">
        <v>358</v>
      </c>
      <c r="M326" s="38" t="s">
        <v>358</v>
      </c>
      <c r="N326" s="38">
        <f t="shared" si="55"/>
        <v>1</v>
      </c>
      <c r="O326" s="38"/>
      <c r="P326" s="38" t="s">
        <v>1138</v>
      </c>
      <c r="Q326" s="38" t="s">
        <v>1138</v>
      </c>
      <c r="R326" s="38">
        <v>134</v>
      </c>
      <c r="S326" s="38"/>
      <c r="T326" s="38" t="str">
        <f t="shared" si="60"/>
        <v/>
      </c>
      <c r="U326" s="44" t="e">
        <f t="shared" si="64"/>
        <v>#VALUE!</v>
      </c>
      <c r="V326" s="44" t="e">
        <f t="shared" si="65"/>
        <v>#VALUE!</v>
      </c>
      <c r="W326" s="39" t="e">
        <f t="shared" si="66"/>
        <v>#VALUE!</v>
      </c>
      <c r="X326" s="40">
        <f t="shared" si="63"/>
        <v>0.14725274725274726</v>
      </c>
    </row>
    <row r="327" spans="1:25" x14ac:dyDescent="0.25">
      <c r="A327" s="19">
        <v>3302</v>
      </c>
      <c r="B327" s="1" t="s">
        <v>54</v>
      </c>
      <c r="C327" s="1" t="s">
        <v>738</v>
      </c>
      <c r="D327" s="1" t="str">
        <f t="shared" si="58"/>
        <v>BR</v>
      </c>
      <c r="E327" s="1">
        <v>33</v>
      </c>
      <c r="F327" s="1">
        <v>1960</v>
      </c>
      <c r="G327" s="1" t="s">
        <v>31</v>
      </c>
      <c r="H327" s="1">
        <f t="shared" si="59"/>
        <v>11.489125293076057</v>
      </c>
      <c r="I327" s="1">
        <v>1</v>
      </c>
      <c r="J327" s="1">
        <v>74</v>
      </c>
      <c r="K327" s="1">
        <v>0</v>
      </c>
      <c r="L327" s="1" t="s">
        <v>22</v>
      </c>
      <c r="M327" s="1" t="s">
        <v>22</v>
      </c>
      <c r="N327" s="1">
        <f t="shared" si="55"/>
        <v>4</v>
      </c>
      <c r="O327" s="1" t="s">
        <v>23</v>
      </c>
      <c r="P327" s="1">
        <v>85</v>
      </c>
      <c r="Q327" s="1">
        <v>85</v>
      </c>
      <c r="R327" s="1">
        <v>200</v>
      </c>
      <c r="S327" s="1">
        <v>1550</v>
      </c>
      <c r="T327" s="1">
        <f t="shared" si="60"/>
        <v>2.7525928884302138</v>
      </c>
      <c r="U327" s="13">
        <f t="shared" si="64"/>
        <v>31.150511307364777</v>
      </c>
      <c r="V327" s="13">
        <f t="shared" si="65"/>
        <v>19.139689997275863</v>
      </c>
      <c r="W327" s="17">
        <f t="shared" si="66"/>
        <v>9.4117647058823528E-2</v>
      </c>
      <c r="X327" s="27">
        <f t="shared" si="63"/>
        <v>0.27027027027027029</v>
      </c>
    </row>
    <row r="328" spans="1:25" x14ac:dyDescent="0.25">
      <c r="A328" s="19">
        <v>3303</v>
      </c>
      <c r="B328" s="1" t="s">
        <v>1520</v>
      </c>
      <c r="C328" s="1" t="s">
        <v>1521</v>
      </c>
      <c r="D328" s="1" t="str">
        <f t="shared" si="58"/>
        <v>BR</v>
      </c>
      <c r="E328" s="1">
        <v>33</v>
      </c>
      <c r="F328" s="1">
        <v>1960</v>
      </c>
      <c r="G328" s="1" t="s">
        <v>31</v>
      </c>
      <c r="H328" s="1">
        <f t="shared" si="59"/>
        <v>11.489125293076057</v>
      </c>
      <c r="I328" s="1">
        <v>1</v>
      </c>
      <c r="J328" s="1">
        <v>78</v>
      </c>
      <c r="K328" s="1">
        <v>0</v>
      </c>
      <c r="L328" s="1" t="s">
        <v>22</v>
      </c>
      <c r="M328" s="1" t="s">
        <v>22</v>
      </c>
      <c r="N328" s="1">
        <f t="shared" si="55"/>
        <v>4</v>
      </c>
      <c r="O328" s="1" t="s">
        <v>23</v>
      </c>
      <c r="P328" s="1">
        <v>85</v>
      </c>
      <c r="Q328" s="1">
        <v>85</v>
      </c>
      <c r="R328" s="1">
        <v>200</v>
      </c>
      <c r="S328" s="1">
        <v>1550</v>
      </c>
      <c r="T328" s="1">
        <f t="shared" si="60"/>
        <v>2.7525928884302138</v>
      </c>
      <c r="U328" s="13">
        <f t="shared" si="64"/>
        <v>31.150511307364777</v>
      </c>
      <c r="V328" s="13">
        <f t="shared" si="65"/>
        <v>19.650171304171156</v>
      </c>
      <c r="W328" s="17">
        <f t="shared" si="66"/>
        <v>9.4117647058823528E-2</v>
      </c>
      <c r="X328" s="27">
        <f t="shared" si="63"/>
        <v>0.25641025641025639</v>
      </c>
    </row>
    <row r="329" spans="1:25" x14ac:dyDescent="0.25">
      <c r="A329" s="19">
        <v>3304</v>
      </c>
      <c r="B329" s="1" t="s">
        <v>1524</v>
      </c>
      <c r="C329" s="1" t="s">
        <v>1525</v>
      </c>
      <c r="D329" s="1" t="str">
        <f t="shared" si="58"/>
        <v>BR</v>
      </c>
      <c r="E329" s="1">
        <v>33</v>
      </c>
      <c r="H329" s="1" t="str">
        <f t="shared" si="59"/>
        <v/>
      </c>
      <c r="N329" s="1" t="str">
        <f t="shared" si="55"/>
        <v/>
      </c>
      <c r="P329" s="1" t="s">
        <v>1138</v>
      </c>
      <c r="Q329" s="1" t="s">
        <v>1138</v>
      </c>
      <c r="T329" s="1" t="str">
        <f t="shared" si="60"/>
        <v/>
      </c>
      <c r="U329" s="13" t="str">
        <f t="shared" si="64"/>
        <v/>
      </c>
      <c r="V329" s="13" t="str">
        <f t="shared" si="65"/>
        <v/>
      </c>
      <c r="W329" s="17" t="e">
        <f t="shared" si="66"/>
        <v>#VALUE!</v>
      </c>
      <c r="X329" s="27" t="e">
        <f t="shared" si="63"/>
        <v>#DIV/0!</v>
      </c>
    </row>
    <row r="330" spans="1:25" x14ac:dyDescent="0.25">
      <c r="A330" s="19">
        <v>3305</v>
      </c>
      <c r="B330" s="1" t="s">
        <v>1522</v>
      </c>
      <c r="C330" s="1" t="s">
        <v>1523</v>
      </c>
      <c r="D330" s="1" t="str">
        <f t="shared" si="58"/>
        <v>BR</v>
      </c>
      <c r="E330" s="1">
        <v>33</v>
      </c>
      <c r="H330" s="1" t="str">
        <f t="shared" si="59"/>
        <v/>
      </c>
      <c r="N330" s="1" t="str">
        <f t="shared" si="55"/>
        <v/>
      </c>
      <c r="P330" s="1" t="s">
        <v>1138</v>
      </c>
      <c r="Q330" s="1" t="s">
        <v>1138</v>
      </c>
      <c r="T330" s="1" t="str">
        <f t="shared" si="60"/>
        <v/>
      </c>
      <c r="U330" s="13" t="str">
        <f t="shared" si="64"/>
        <v/>
      </c>
      <c r="V330" s="13" t="str">
        <f t="shared" si="65"/>
        <v/>
      </c>
      <c r="W330" s="17" t="e">
        <f t="shared" si="66"/>
        <v>#VALUE!</v>
      </c>
      <c r="X330" s="27" t="e">
        <f t="shared" si="63"/>
        <v>#DIV/0!</v>
      </c>
    </row>
    <row r="331" spans="1:25" s="41" customFormat="1" x14ac:dyDescent="0.25">
      <c r="A331" s="19">
        <v>3310</v>
      </c>
      <c r="B331" s="1" t="s">
        <v>978</v>
      </c>
      <c r="C331" s="1" t="s">
        <v>981</v>
      </c>
      <c r="D331" s="1" t="str">
        <f t="shared" si="58"/>
        <v>BR</v>
      </c>
      <c r="E331" s="1">
        <v>331</v>
      </c>
      <c r="F331" s="1">
        <v>2019</v>
      </c>
      <c r="G331" s="1" t="s">
        <v>31</v>
      </c>
      <c r="H331" s="1">
        <f t="shared" si="59"/>
        <v>13.820274961085254</v>
      </c>
      <c r="I331" s="1">
        <v>3</v>
      </c>
      <c r="J331" s="1"/>
      <c r="K331" s="1">
        <v>184</v>
      </c>
      <c r="L331" s="1" t="s">
        <v>85</v>
      </c>
      <c r="M331" s="5" t="s">
        <v>96</v>
      </c>
      <c r="N331" s="1">
        <f t="shared" si="55"/>
        <v>2</v>
      </c>
      <c r="O331" s="1"/>
      <c r="P331" s="1">
        <v>100</v>
      </c>
      <c r="Q331" s="1">
        <v>100</v>
      </c>
      <c r="R331" s="1"/>
      <c r="S331" s="1"/>
      <c r="T331" s="1" t="str">
        <f t="shared" si="60"/>
        <v/>
      </c>
      <c r="U331" s="13" t="e">
        <f t="shared" si="64"/>
        <v>#VALUE!</v>
      </c>
      <c r="V331" s="13">
        <f t="shared" si="65"/>
        <v>0</v>
      </c>
      <c r="W331" s="17">
        <f t="shared" si="66"/>
        <v>0.08</v>
      </c>
      <c r="X331" s="27" t="e">
        <f t="shared" si="63"/>
        <v>#DIV/0!</v>
      </c>
      <c r="Y331" s="12"/>
    </row>
    <row r="332" spans="1:25" s="41" customFormat="1" x14ac:dyDescent="0.25">
      <c r="A332" s="19">
        <v>3311</v>
      </c>
      <c r="B332" s="1" t="s">
        <v>979</v>
      </c>
      <c r="C332" s="1" t="s">
        <v>980</v>
      </c>
      <c r="D332" s="1" t="str">
        <f t="shared" si="58"/>
        <v>BR</v>
      </c>
      <c r="E332" s="1">
        <v>331</v>
      </c>
      <c r="F332" s="1">
        <v>2019</v>
      </c>
      <c r="G332" s="1" t="s">
        <v>31</v>
      </c>
      <c r="H332" s="1">
        <f t="shared" si="59"/>
        <v>13.820274961085254</v>
      </c>
      <c r="I332" s="1">
        <v>4</v>
      </c>
      <c r="J332" s="1"/>
      <c r="K332" s="1">
        <v>260</v>
      </c>
      <c r="L332" s="1" t="s">
        <v>85</v>
      </c>
      <c r="M332" s="1" t="s">
        <v>96</v>
      </c>
      <c r="N332" s="1">
        <f t="shared" si="55"/>
        <v>2</v>
      </c>
      <c r="O332" s="1"/>
      <c r="P332" s="1">
        <v>100</v>
      </c>
      <c r="Q332" s="1">
        <v>100</v>
      </c>
      <c r="R332" s="1"/>
      <c r="S332" s="1"/>
      <c r="T332" s="1" t="str">
        <f t="shared" si="60"/>
        <v/>
      </c>
      <c r="U332" s="13" t="e">
        <f t="shared" si="64"/>
        <v>#VALUE!</v>
      </c>
      <c r="V332" s="13">
        <f t="shared" si="65"/>
        <v>0</v>
      </c>
      <c r="W332" s="17">
        <f t="shared" si="66"/>
        <v>0.08</v>
      </c>
      <c r="X332" s="27" t="e">
        <f t="shared" si="63"/>
        <v>#DIV/0!</v>
      </c>
      <c r="Y332" s="12"/>
    </row>
    <row r="333" spans="1:25" x14ac:dyDescent="0.25">
      <c r="A333" s="19">
        <v>3320</v>
      </c>
      <c r="B333" s="1" t="s">
        <v>220</v>
      </c>
      <c r="C333" s="1" t="s">
        <v>1286</v>
      </c>
      <c r="D333" s="1" t="str">
        <f t="shared" si="58"/>
        <v>BR</v>
      </c>
      <c r="E333" s="1">
        <v>332</v>
      </c>
      <c r="F333" s="1">
        <v>1997</v>
      </c>
      <c r="G333" s="1">
        <v>2020</v>
      </c>
      <c r="H333" s="1">
        <f t="shared" si="59"/>
        <v>13</v>
      </c>
      <c r="I333" s="1">
        <v>4</v>
      </c>
      <c r="J333" s="1">
        <v>173</v>
      </c>
      <c r="K333" s="1">
        <v>203</v>
      </c>
      <c r="L333" s="1" t="s">
        <v>85</v>
      </c>
      <c r="M333" s="5" t="s">
        <v>96</v>
      </c>
      <c r="N333" s="1">
        <f t="shared" si="55"/>
        <v>2</v>
      </c>
      <c r="P333" s="1">
        <v>110</v>
      </c>
      <c r="Q333" s="1">
        <v>110</v>
      </c>
      <c r="S333" s="1">
        <v>1900</v>
      </c>
      <c r="T333" s="1">
        <f t="shared" si="60"/>
        <v>2.8963261087243977</v>
      </c>
      <c r="U333" s="13">
        <f t="shared" si="64"/>
        <v>68.26491164443182</v>
      </c>
      <c r="V333" s="13">
        <f t="shared" si="65"/>
        <v>35.029540976993424</v>
      </c>
      <c r="W333" s="17">
        <f t="shared" si="66"/>
        <v>7.2727272727272724E-2</v>
      </c>
      <c r="X333" s="27">
        <f t="shared" si="63"/>
        <v>0</v>
      </c>
    </row>
    <row r="334" spans="1:25" x14ac:dyDescent="0.25">
      <c r="A334" s="19">
        <v>3321</v>
      </c>
      <c r="B334" s="1" t="s">
        <v>1237</v>
      </c>
      <c r="C334" s="1" t="s">
        <v>1287</v>
      </c>
      <c r="D334" s="1" t="str">
        <f t="shared" si="58"/>
        <v>BR</v>
      </c>
      <c r="E334" s="1">
        <v>332</v>
      </c>
      <c r="F334" s="1">
        <v>1997</v>
      </c>
      <c r="G334" s="1">
        <v>2020</v>
      </c>
      <c r="H334" s="1">
        <f t="shared" si="59"/>
        <v>13</v>
      </c>
      <c r="I334" s="1">
        <v>5</v>
      </c>
      <c r="J334" s="1">
        <v>208</v>
      </c>
      <c r="K334" s="1">
        <v>267</v>
      </c>
      <c r="L334" s="1" t="s">
        <v>85</v>
      </c>
      <c r="M334" s="5" t="s">
        <v>96</v>
      </c>
      <c r="N334" s="1">
        <f t="shared" si="55"/>
        <v>2</v>
      </c>
      <c r="P334" s="1">
        <v>110</v>
      </c>
      <c r="Q334" s="1">
        <v>110</v>
      </c>
      <c r="S334" s="1">
        <v>1900</v>
      </c>
      <c r="T334" s="1">
        <f t="shared" si="60"/>
        <v>2.8963261087243977</v>
      </c>
      <c r="U334" s="13">
        <f t="shared" si="64"/>
        <v>75.050072330995135</v>
      </c>
      <c r="V334" s="13">
        <f t="shared" si="65"/>
        <v>38.409889903892605</v>
      </c>
      <c r="W334" s="17">
        <f t="shared" si="66"/>
        <v>7.2727272727272724E-2</v>
      </c>
      <c r="X334" s="27">
        <f t="shared" si="63"/>
        <v>0</v>
      </c>
    </row>
    <row r="335" spans="1:25" x14ac:dyDescent="0.25">
      <c r="A335" s="19">
        <v>3330</v>
      </c>
      <c r="B335" s="1" t="s">
        <v>221</v>
      </c>
      <c r="C335" s="1" t="s">
        <v>1288</v>
      </c>
      <c r="D335" s="1" t="str">
        <f t="shared" si="58"/>
        <v>BR</v>
      </c>
      <c r="E335" s="1">
        <v>333</v>
      </c>
      <c r="F335" s="1">
        <v>2001</v>
      </c>
      <c r="G335" s="1" t="s">
        <v>31</v>
      </c>
      <c r="H335" s="1">
        <f t="shared" si="59"/>
        <v>13.152946437965905</v>
      </c>
      <c r="I335" s="1">
        <v>3</v>
      </c>
      <c r="J335" s="1">
        <v>147</v>
      </c>
      <c r="K335" s="1">
        <v>360</v>
      </c>
      <c r="L335" s="1" t="s">
        <v>85</v>
      </c>
      <c r="M335" s="5" t="s">
        <v>96</v>
      </c>
      <c r="N335" s="1">
        <f t="shared" si="55"/>
        <v>2</v>
      </c>
      <c r="P335" s="1">
        <v>90</v>
      </c>
      <c r="Q335" s="1">
        <v>100</v>
      </c>
      <c r="S335" s="1">
        <v>1900</v>
      </c>
      <c r="T335" s="1">
        <f t="shared" si="60"/>
        <v>2.8963261087243977</v>
      </c>
      <c r="U335" s="13">
        <f t="shared" si="64"/>
        <v>61.053117427621451</v>
      </c>
      <c r="V335" s="13">
        <f t="shared" si="65"/>
        <v>30.787450007418421</v>
      </c>
      <c r="W335" s="17">
        <f t="shared" si="66"/>
        <v>8.8888888888888892E-2</v>
      </c>
      <c r="X335" s="27">
        <f t="shared" si="63"/>
        <v>0</v>
      </c>
    </row>
    <row r="336" spans="1:25" s="41" customFormat="1" x14ac:dyDescent="0.25">
      <c r="A336" s="19">
        <v>3331</v>
      </c>
      <c r="B336" s="1" t="s">
        <v>1289</v>
      </c>
      <c r="C336" s="1" t="s">
        <v>1290</v>
      </c>
      <c r="D336" s="1" t="str">
        <f t="shared" si="58"/>
        <v>BR</v>
      </c>
      <c r="E336" s="1">
        <v>333</v>
      </c>
      <c r="F336" s="1">
        <v>2000</v>
      </c>
      <c r="G336" s="1" t="s">
        <v>31</v>
      </c>
      <c r="H336" s="1">
        <f t="shared" si="59"/>
        <v>13.114877048604001</v>
      </c>
      <c r="I336" s="1">
        <v>4</v>
      </c>
      <c r="J336" s="1">
        <v>185</v>
      </c>
      <c r="K336" s="1">
        <v>360</v>
      </c>
      <c r="L336" s="1" t="s">
        <v>85</v>
      </c>
      <c r="M336" s="5" t="s">
        <v>96</v>
      </c>
      <c r="N336" s="1">
        <f t="shared" si="55"/>
        <v>2</v>
      </c>
      <c r="O336" s="1"/>
      <c r="P336" s="1">
        <v>90</v>
      </c>
      <c r="Q336" s="1">
        <v>100</v>
      </c>
      <c r="R336" s="1"/>
      <c r="S336" s="1">
        <v>1900</v>
      </c>
      <c r="T336" s="1">
        <f t="shared" si="60"/>
        <v>2.8963261087243977</v>
      </c>
      <c r="U336" s="13">
        <f t="shared" si="64"/>
        <v>68.920372792906804</v>
      </c>
      <c r="V336" s="13">
        <f t="shared" si="65"/>
        <v>34.538296739263856</v>
      </c>
      <c r="W336" s="17">
        <f t="shared" si="66"/>
        <v>8.8888888888888892E-2</v>
      </c>
      <c r="X336" s="27">
        <f t="shared" si="63"/>
        <v>0</v>
      </c>
      <c r="Y336" s="12"/>
    </row>
    <row r="337" spans="1:25" x14ac:dyDescent="0.25">
      <c r="A337" s="19">
        <v>3340</v>
      </c>
      <c r="B337" s="1" t="s">
        <v>222</v>
      </c>
      <c r="C337" s="1" t="s">
        <v>1236</v>
      </c>
      <c r="D337" s="1" t="str">
        <f t="shared" si="58"/>
        <v>BR</v>
      </c>
      <c r="E337" s="1">
        <v>334</v>
      </c>
      <c r="F337" s="1">
        <v>1999</v>
      </c>
      <c r="G337" s="1" t="s">
        <v>31</v>
      </c>
      <c r="H337" s="1">
        <f t="shared" si="59"/>
        <v>13.076696830622021</v>
      </c>
      <c r="I337" s="1">
        <v>3</v>
      </c>
      <c r="K337" s="1">
        <v>183</v>
      </c>
      <c r="L337" s="1" t="s">
        <v>85</v>
      </c>
      <c r="M337" s="5" t="s">
        <v>96</v>
      </c>
      <c r="N337" s="1">
        <f t="shared" si="55"/>
        <v>2</v>
      </c>
      <c r="P337" s="1">
        <v>90</v>
      </c>
      <c r="Q337" s="1">
        <v>90</v>
      </c>
      <c r="S337" s="1">
        <v>1448</v>
      </c>
      <c r="T337" s="1">
        <f t="shared" si="60"/>
        <v>2.7061458491764903</v>
      </c>
      <c r="U337" s="13">
        <f t="shared" si="64"/>
        <v>56.43346646657902</v>
      </c>
      <c r="V337" s="13">
        <f t="shared" si="65"/>
        <v>0</v>
      </c>
      <c r="W337" s="17">
        <f t="shared" si="66"/>
        <v>8.8888888888888892E-2</v>
      </c>
      <c r="X337" s="27" t="e">
        <f t="shared" si="63"/>
        <v>#DIV/0!</v>
      </c>
    </row>
    <row r="338" spans="1:25" s="41" customFormat="1" x14ac:dyDescent="0.25">
      <c r="A338" s="37">
        <v>3401</v>
      </c>
      <c r="B338" s="38" t="s">
        <v>960</v>
      </c>
      <c r="C338" s="38" t="s">
        <v>963</v>
      </c>
      <c r="D338" s="38" t="str">
        <f t="shared" si="58"/>
        <v>SR</v>
      </c>
      <c r="E338" s="38" t="s">
        <v>350</v>
      </c>
      <c r="F338" s="38">
        <v>1945</v>
      </c>
      <c r="G338" s="38">
        <v>1967</v>
      </c>
      <c r="H338" s="38">
        <f t="shared" si="59"/>
        <v>10.816653826391969</v>
      </c>
      <c r="I338" s="38">
        <v>2</v>
      </c>
      <c r="J338" s="38"/>
      <c r="K338" s="38">
        <v>0</v>
      </c>
      <c r="L338" s="38" t="s">
        <v>358</v>
      </c>
      <c r="M338" s="38" t="s">
        <v>358</v>
      </c>
      <c r="N338" s="38">
        <f t="shared" si="55"/>
        <v>1</v>
      </c>
      <c r="O338" s="38"/>
      <c r="P338" s="38" t="s">
        <v>1138</v>
      </c>
      <c r="Q338" s="38" t="s">
        <v>1138</v>
      </c>
      <c r="R338" s="38">
        <v>138</v>
      </c>
      <c r="S338" s="38"/>
      <c r="T338" s="38" t="str">
        <f t="shared" si="60"/>
        <v/>
      </c>
      <c r="U338" s="44" t="e">
        <f t="shared" si="64"/>
        <v>#VALUE!</v>
      </c>
      <c r="V338" s="44" t="e">
        <f t="shared" si="65"/>
        <v>#VALUE!</v>
      </c>
      <c r="W338" s="39" t="e">
        <f t="shared" si="66"/>
        <v>#VALUE!</v>
      </c>
      <c r="X338" s="40" t="e">
        <f t="shared" si="63"/>
        <v>#DIV/0!</v>
      </c>
      <c r="Y338" s="12"/>
    </row>
    <row r="339" spans="1:25" s="41" customFormat="1" x14ac:dyDescent="0.25">
      <c r="A339" s="37">
        <v>3402</v>
      </c>
      <c r="B339" s="38" t="s">
        <v>961</v>
      </c>
      <c r="C339" s="38" t="s">
        <v>1112</v>
      </c>
      <c r="D339" s="38" t="str">
        <f t="shared" si="58"/>
        <v>SR</v>
      </c>
      <c r="E339" s="38" t="s">
        <v>350</v>
      </c>
      <c r="F339" s="38">
        <v>1955</v>
      </c>
      <c r="G339" s="38">
        <v>1967</v>
      </c>
      <c r="H339" s="38">
        <f t="shared" si="59"/>
        <v>11.269427669584644</v>
      </c>
      <c r="I339" s="38">
        <v>2</v>
      </c>
      <c r="J339" s="38"/>
      <c r="K339" s="38">
        <v>0</v>
      </c>
      <c r="L339" s="38" t="s">
        <v>358</v>
      </c>
      <c r="M339" s="38" t="s">
        <v>358</v>
      </c>
      <c r="N339" s="38">
        <f t="shared" ref="N339:N402" si="67">IF(L339="Steam",1,IF(L339="Electric",2,IF(L339="Diesel",4,IF(L339="Diesel-Electric",3,""))))</f>
        <v>1</v>
      </c>
      <c r="O339" s="38" t="s">
        <v>23</v>
      </c>
      <c r="P339" s="38" t="s">
        <v>1138</v>
      </c>
      <c r="Q339" s="38" t="s">
        <v>1138</v>
      </c>
      <c r="R339" s="38">
        <v>149</v>
      </c>
      <c r="S339" s="38"/>
      <c r="T339" s="38" t="str">
        <f t="shared" si="60"/>
        <v/>
      </c>
      <c r="U339" s="44" t="e">
        <f t="shared" si="64"/>
        <v>#VALUE!</v>
      </c>
      <c r="V339" s="44" t="e">
        <f t="shared" si="65"/>
        <v>#VALUE!</v>
      </c>
      <c r="W339" s="39" t="e">
        <f t="shared" si="66"/>
        <v>#VALUE!</v>
      </c>
      <c r="X339" s="40" t="e">
        <f t="shared" si="63"/>
        <v>#DIV/0!</v>
      </c>
      <c r="Y339" s="12"/>
    </row>
    <row r="340" spans="1:25" x14ac:dyDescent="0.25">
      <c r="A340" s="19">
        <v>3410</v>
      </c>
      <c r="B340" s="1" t="s">
        <v>969</v>
      </c>
      <c r="C340" s="1" t="s">
        <v>971</v>
      </c>
      <c r="D340" s="1" t="str">
        <f t="shared" si="58"/>
        <v>BR</v>
      </c>
      <c r="E340" s="1">
        <v>341</v>
      </c>
      <c r="G340" s="1" t="s">
        <v>31</v>
      </c>
      <c r="H340" s="1" t="str">
        <f t="shared" si="59"/>
        <v/>
      </c>
      <c r="L340" s="1" t="s">
        <v>85</v>
      </c>
      <c r="M340" s="5" t="s">
        <v>112</v>
      </c>
      <c r="N340" s="1">
        <f t="shared" si="67"/>
        <v>2</v>
      </c>
      <c r="P340" s="1" t="s">
        <v>1138</v>
      </c>
      <c r="Q340" s="1" t="s">
        <v>1138</v>
      </c>
      <c r="U340" s="13"/>
      <c r="V340" s="13"/>
      <c r="W340" s="17"/>
      <c r="X340" s="27"/>
    </row>
    <row r="341" spans="1:25" x14ac:dyDescent="0.25">
      <c r="A341" s="19">
        <v>3420</v>
      </c>
      <c r="B341" s="1" t="s">
        <v>970</v>
      </c>
      <c r="C341" s="1" t="s">
        <v>972</v>
      </c>
      <c r="D341" s="1" t="str">
        <f t="shared" si="58"/>
        <v>BR</v>
      </c>
      <c r="E341" s="1">
        <v>342</v>
      </c>
      <c r="G341" s="1" t="s">
        <v>31</v>
      </c>
      <c r="H341" s="1" t="str">
        <f t="shared" si="59"/>
        <v/>
      </c>
      <c r="L341" s="1" t="s">
        <v>85</v>
      </c>
      <c r="M341" s="5" t="s">
        <v>86</v>
      </c>
      <c r="N341" s="1">
        <f t="shared" si="67"/>
        <v>2</v>
      </c>
      <c r="P341" s="1" t="s">
        <v>1138</v>
      </c>
      <c r="Q341" s="1" t="s">
        <v>1138</v>
      </c>
      <c r="U341" s="13"/>
      <c r="V341" s="13"/>
      <c r="W341" s="17"/>
      <c r="X341" s="27"/>
    </row>
    <row r="342" spans="1:25" x14ac:dyDescent="0.25">
      <c r="A342" s="19">
        <v>3450</v>
      </c>
      <c r="B342" s="1" t="s">
        <v>223</v>
      </c>
      <c r="C342" s="1" t="s">
        <v>973</v>
      </c>
      <c r="D342" s="1" t="str">
        <f t="shared" si="58"/>
        <v>BR</v>
      </c>
      <c r="E342" s="1">
        <v>345</v>
      </c>
      <c r="F342" s="1">
        <v>2017</v>
      </c>
      <c r="G342" s="1" t="s">
        <v>31</v>
      </c>
      <c r="H342" s="1">
        <f t="shared" si="59"/>
        <v>13.74772708486752</v>
      </c>
      <c r="I342" s="1">
        <v>9</v>
      </c>
      <c r="J342" s="1">
        <v>319</v>
      </c>
      <c r="K342" s="1">
        <v>1500</v>
      </c>
      <c r="L342" s="1" t="s">
        <v>85</v>
      </c>
      <c r="M342" s="5" t="s">
        <v>96</v>
      </c>
      <c r="N342" s="1">
        <f t="shared" si="67"/>
        <v>2</v>
      </c>
      <c r="P342" s="1">
        <v>90</v>
      </c>
      <c r="Q342" s="1">
        <v>90</v>
      </c>
      <c r="T342" s="1" t="str">
        <f t="shared" ref="T342:T373" si="68">IF(L342="Wagon",(SQRT(SQRT(S342/27)))*10,IF(S342="","",SQRT(SQRT(S342/27))))</f>
        <v/>
      </c>
      <c r="U342" s="13" t="e">
        <f t="shared" ref="U342:U373" si="69">IF(I342="","",(H342*SQRT(I342)*T342-(I342*2)+2)*0.985)</f>
        <v>#VALUE!</v>
      </c>
      <c r="V342" s="13">
        <f t="shared" ref="V342:V373" si="70">IF(L342="Wagon",5*SQRT(H342),IF(L342="","",SQRT(Q342*J342*SQRT(S342))/(26)))</f>
        <v>0</v>
      </c>
      <c r="W342" s="17">
        <f t="shared" ref="W342:W405" si="71">8/P342</f>
        <v>8.8888888888888892E-2</v>
      </c>
      <c r="X342" s="27">
        <f t="shared" ref="X342:X373" si="72">R342/10/J342</f>
        <v>0</v>
      </c>
    </row>
    <row r="343" spans="1:25" x14ac:dyDescent="0.25">
      <c r="A343" s="37">
        <v>3500</v>
      </c>
      <c r="B343" s="38" t="s">
        <v>55</v>
      </c>
      <c r="C343" s="38" t="s">
        <v>739</v>
      </c>
      <c r="D343" s="38" t="str">
        <f t="shared" si="58"/>
        <v>BR</v>
      </c>
      <c r="E343" s="38">
        <v>35</v>
      </c>
      <c r="F343" s="38">
        <v>1961</v>
      </c>
      <c r="G343" s="38">
        <v>1975</v>
      </c>
      <c r="H343" s="38">
        <f t="shared" si="59"/>
        <v>11.532562594670797</v>
      </c>
      <c r="I343" s="38">
        <v>1</v>
      </c>
      <c r="J343" s="38">
        <v>76</v>
      </c>
      <c r="K343" s="38">
        <v>0</v>
      </c>
      <c r="L343" s="38" t="s">
        <v>22</v>
      </c>
      <c r="M343" s="38" t="s">
        <v>22</v>
      </c>
      <c r="N343" s="38">
        <f t="shared" si="67"/>
        <v>4</v>
      </c>
      <c r="O343" s="38" t="s">
        <v>23</v>
      </c>
      <c r="P343" s="38">
        <v>90</v>
      </c>
      <c r="Q343" s="38">
        <v>90</v>
      </c>
      <c r="R343" s="38">
        <v>207.3</v>
      </c>
      <c r="S343" s="38">
        <v>1700</v>
      </c>
      <c r="T343" s="38">
        <f t="shared" si="68"/>
        <v>2.81689908874257</v>
      </c>
      <c r="U343" s="44">
        <f t="shared" si="69"/>
        <v>31.998774087837894</v>
      </c>
      <c r="V343" s="44">
        <f t="shared" si="70"/>
        <v>20.425228946166687</v>
      </c>
      <c r="W343" s="39">
        <f t="shared" si="71"/>
        <v>8.8888888888888892E-2</v>
      </c>
      <c r="X343" s="40">
        <f t="shared" si="72"/>
        <v>0.27276315789473687</v>
      </c>
    </row>
    <row r="344" spans="1:25" x14ac:dyDescent="0.25">
      <c r="A344" s="19">
        <v>3501</v>
      </c>
      <c r="B344" s="1" t="s">
        <v>224</v>
      </c>
      <c r="D344" s="1" t="str">
        <f t="shared" si="58"/>
        <v>BR</v>
      </c>
      <c r="E344" s="1">
        <v>350</v>
      </c>
      <c r="F344" s="1">
        <v>2005</v>
      </c>
      <c r="H344" s="1">
        <f t="shared" si="59"/>
        <v>13.30413469565007</v>
      </c>
      <c r="I344" s="1">
        <v>4</v>
      </c>
      <c r="L344" s="1" t="s">
        <v>85</v>
      </c>
      <c r="M344" s="5" t="s">
        <v>96</v>
      </c>
      <c r="N344" s="1">
        <f t="shared" si="67"/>
        <v>2</v>
      </c>
      <c r="P344" s="1" t="s">
        <v>1138</v>
      </c>
      <c r="Q344" s="1" t="s">
        <v>1138</v>
      </c>
      <c r="S344" s="1">
        <v>2000</v>
      </c>
      <c r="T344" s="1">
        <f t="shared" si="68"/>
        <v>2.9337057893113112</v>
      </c>
      <c r="U344" s="13">
        <f t="shared" si="69"/>
        <v>70.979921447459986</v>
      </c>
      <c r="V344" s="13" t="e">
        <f t="shared" si="70"/>
        <v>#VALUE!</v>
      </c>
      <c r="W344" s="17" t="e">
        <f t="shared" si="71"/>
        <v>#VALUE!</v>
      </c>
      <c r="X344" s="27" t="e">
        <f t="shared" si="72"/>
        <v>#DIV/0!</v>
      </c>
    </row>
    <row r="345" spans="1:25" x14ac:dyDescent="0.25">
      <c r="A345" s="37">
        <v>3502</v>
      </c>
      <c r="B345" s="38" t="s">
        <v>959</v>
      </c>
      <c r="C345" s="38" t="s">
        <v>962</v>
      </c>
      <c r="D345" s="38" t="str">
        <f t="shared" si="58"/>
        <v>SR</v>
      </c>
      <c r="E345" s="38" t="s">
        <v>350</v>
      </c>
      <c r="F345" s="38">
        <v>1941</v>
      </c>
      <c r="G345" s="38">
        <v>1956</v>
      </c>
      <c r="H345" s="38">
        <f t="shared" si="59"/>
        <v>10.63014581273465</v>
      </c>
      <c r="I345" s="38">
        <v>2</v>
      </c>
      <c r="J345" s="38"/>
      <c r="K345" s="38">
        <v>0</v>
      </c>
      <c r="L345" s="38" t="s">
        <v>358</v>
      </c>
      <c r="M345" s="38" t="s">
        <v>358</v>
      </c>
      <c r="N345" s="38">
        <f t="shared" si="67"/>
        <v>1</v>
      </c>
      <c r="O345" s="38" t="s">
        <v>23</v>
      </c>
      <c r="P345" s="38" t="s">
        <v>1138</v>
      </c>
      <c r="Q345" s="38" t="s">
        <v>1138</v>
      </c>
      <c r="R345" s="38">
        <v>167</v>
      </c>
      <c r="S345" s="38"/>
      <c r="T345" s="38" t="str">
        <f t="shared" si="68"/>
        <v/>
      </c>
      <c r="U345" s="44" t="e">
        <f t="shared" si="69"/>
        <v>#VALUE!</v>
      </c>
      <c r="V345" s="44" t="e">
        <f t="shared" si="70"/>
        <v>#VALUE!</v>
      </c>
      <c r="W345" s="39" t="e">
        <f t="shared" si="71"/>
        <v>#VALUE!</v>
      </c>
      <c r="X345" s="40" t="e">
        <f t="shared" si="72"/>
        <v>#DIV/0!</v>
      </c>
    </row>
    <row r="346" spans="1:25" s="41" customFormat="1" x14ac:dyDescent="0.25">
      <c r="A346" s="37">
        <v>3503</v>
      </c>
      <c r="B346" s="38" t="s">
        <v>964</v>
      </c>
      <c r="C346" s="38" t="s">
        <v>965</v>
      </c>
      <c r="D346" s="38" t="str">
        <f t="shared" si="58"/>
        <v>SR</v>
      </c>
      <c r="E346" s="38" t="s">
        <v>350</v>
      </c>
      <c r="F346" s="38">
        <v>1956</v>
      </c>
      <c r="G346" s="38">
        <v>1967</v>
      </c>
      <c r="H346" s="38">
        <f t="shared" si="59"/>
        <v>11.313708498984761</v>
      </c>
      <c r="I346" s="38">
        <v>2</v>
      </c>
      <c r="J346" s="38"/>
      <c r="K346" s="38">
        <v>0</v>
      </c>
      <c r="L346" s="38" t="s">
        <v>358</v>
      </c>
      <c r="M346" s="38" t="s">
        <v>358</v>
      </c>
      <c r="N346" s="38">
        <f t="shared" si="67"/>
        <v>1</v>
      </c>
      <c r="O346" s="38" t="s">
        <v>23</v>
      </c>
      <c r="P346" s="38" t="s">
        <v>1138</v>
      </c>
      <c r="Q346" s="38" t="s">
        <v>1138</v>
      </c>
      <c r="R346" s="38">
        <v>123</v>
      </c>
      <c r="S346" s="38"/>
      <c r="T346" s="38" t="str">
        <f t="shared" si="68"/>
        <v/>
      </c>
      <c r="U346" s="44" t="e">
        <f t="shared" si="69"/>
        <v>#VALUE!</v>
      </c>
      <c r="V346" s="44" t="e">
        <f t="shared" si="70"/>
        <v>#VALUE!</v>
      </c>
      <c r="W346" s="39" t="e">
        <f t="shared" si="71"/>
        <v>#VALUE!</v>
      </c>
      <c r="X346" s="40" t="e">
        <f t="shared" si="72"/>
        <v>#DIV/0!</v>
      </c>
      <c r="Y346" s="12"/>
    </row>
    <row r="347" spans="1:25" s="41" customFormat="1" x14ac:dyDescent="0.25">
      <c r="A347" s="19">
        <v>3570</v>
      </c>
      <c r="B347" s="1" t="s">
        <v>225</v>
      </c>
      <c r="C347" s="1" t="s">
        <v>1291</v>
      </c>
      <c r="D347" s="1" t="str">
        <f t="shared" si="58"/>
        <v>BR</v>
      </c>
      <c r="E347" s="1">
        <v>357</v>
      </c>
      <c r="F347" s="1">
        <v>1999</v>
      </c>
      <c r="G347" s="1" t="s">
        <v>31</v>
      </c>
      <c r="H347" s="1">
        <f t="shared" si="59"/>
        <v>13.076696830622021</v>
      </c>
      <c r="I347" s="1">
        <v>4</v>
      </c>
      <c r="J347" s="1">
        <v>158</v>
      </c>
      <c r="K347" s="1">
        <v>282</v>
      </c>
      <c r="L347" s="1" t="s">
        <v>85</v>
      </c>
      <c r="M347" s="5" t="s">
        <v>96</v>
      </c>
      <c r="N347" s="1">
        <f t="shared" si="67"/>
        <v>2</v>
      </c>
      <c r="O347" s="1"/>
      <c r="P347" s="1">
        <v>100</v>
      </c>
      <c r="Q347" s="1">
        <v>100</v>
      </c>
      <c r="R347" s="1"/>
      <c r="S347" s="1">
        <v>2011</v>
      </c>
      <c r="T347" s="1">
        <f t="shared" si="68"/>
        <v>2.937731341557547</v>
      </c>
      <c r="U347" s="13">
        <f t="shared" si="69"/>
        <v>69.769169583028173</v>
      </c>
      <c r="V347" s="13">
        <f t="shared" si="70"/>
        <v>32.374883414905248</v>
      </c>
      <c r="W347" s="17">
        <f t="shared" si="71"/>
        <v>0.08</v>
      </c>
      <c r="X347" s="27">
        <f t="shared" si="72"/>
        <v>0</v>
      </c>
      <c r="Y347" s="12"/>
    </row>
    <row r="348" spans="1:25" x14ac:dyDescent="0.25">
      <c r="A348" s="19">
        <v>3571</v>
      </c>
      <c r="B348" s="1" t="s">
        <v>1292</v>
      </c>
      <c r="C348" s="1" t="s">
        <v>1293</v>
      </c>
      <c r="D348" s="1" t="str">
        <f t="shared" si="58"/>
        <v>BR</v>
      </c>
      <c r="E348" s="1">
        <v>357</v>
      </c>
      <c r="F348" s="1">
        <v>1999</v>
      </c>
      <c r="G348" s="1" t="s">
        <v>31</v>
      </c>
      <c r="H348" s="1">
        <f t="shared" si="59"/>
        <v>13.076696830622021</v>
      </c>
      <c r="I348" s="1">
        <v>4</v>
      </c>
      <c r="J348" s="1">
        <v>158</v>
      </c>
      <c r="K348" s="1">
        <v>222</v>
      </c>
      <c r="L348" s="1" t="s">
        <v>85</v>
      </c>
      <c r="M348" s="5" t="s">
        <v>96</v>
      </c>
      <c r="N348" s="1">
        <f t="shared" si="67"/>
        <v>2</v>
      </c>
      <c r="P348" s="1">
        <v>100</v>
      </c>
      <c r="Q348" s="1">
        <v>100</v>
      </c>
      <c r="S348" s="1">
        <v>2011</v>
      </c>
      <c r="T348" s="1">
        <f t="shared" si="68"/>
        <v>2.937731341557547</v>
      </c>
      <c r="U348" s="13">
        <f t="shared" si="69"/>
        <v>69.769169583028173</v>
      </c>
      <c r="V348" s="13">
        <f t="shared" si="70"/>
        <v>32.374883414905248</v>
      </c>
      <c r="W348" s="17">
        <f t="shared" si="71"/>
        <v>0.08</v>
      </c>
      <c r="X348" s="27">
        <f t="shared" si="72"/>
        <v>0</v>
      </c>
    </row>
    <row r="349" spans="1:25" s="41" customFormat="1" x14ac:dyDescent="0.25">
      <c r="A349" s="19">
        <v>3601</v>
      </c>
      <c r="B349" s="1" t="s">
        <v>226</v>
      </c>
      <c r="C349" s="1" t="s">
        <v>1149</v>
      </c>
      <c r="D349" s="1" t="str">
        <f t="shared" si="58"/>
        <v>BR</v>
      </c>
      <c r="E349" s="1">
        <v>360</v>
      </c>
      <c r="F349" s="1">
        <v>2003</v>
      </c>
      <c r="G349" s="1" t="s">
        <v>31</v>
      </c>
      <c r="H349" s="1">
        <f t="shared" si="59"/>
        <v>13.228756555322953</v>
      </c>
      <c r="I349" s="1">
        <v>4</v>
      </c>
      <c r="J349" s="1">
        <v>168</v>
      </c>
      <c r="K349" s="1">
        <v>280</v>
      </c>
      <c r="L349" s="1" t="s">
        <v>85</v>
      </c>
      <c r="M349" s="5" t="s">
        <v>96</v>
      </c>
      <c r="N349" s="1">
        <f t="shared" si="67"/>
        <v>2</v>
      </c>
      <c r="O349" s="1"/>
      <c r="P349" s="1">
        <v>110</v>
      </c>
      <c r="Q349" s="1">
        <v>110</v>
      </c>
      <c r="R349" s="1"/>
      <c r="S349" s="1">
        <v>2080</v>
      </c>
      <c r="T349" s="1">
        <f t="shared" si="68"/>
        <v>2.9626127851484592</v>
      </c>
      <c r="U349" s="13">
        <f t="shared" si="69"/>
        <v>71.297616105760056</v>
      </c>
      <c r="V349" s="13">
        <f t="shared" si="70"/>
        <v>35.309654592557038</v>
      </c>
      <c r="W349" s="17">
        <f t="shared" si="71"/>
        <v>7.2727272727272724E-2</v>
      </c>
      <c r="X349" s="27">
        <f t="shared" si="72"/>
        <v>0</v>
      </c>
      <c r="Y349" s="12"/>
    </row>
    <row r="350" spans="1:25" s="41" customFormat="1" x14ac:dyDescent="0.25">
      <c r="A350" s="19">
        <v>3602</v>
      </c>
      <c r="B350" s="1" t="s">
        <v>227</v>
      </c>
      <c r="C350" s="1" t="s">
        <v>1150</v>
      </c>
      <c r="D350" s="1" t="str">
        <f t="shared" si="58"/>
        <v>BR</v>
      </c>
      <c r="E350" s="1">
        <v>360</v>
      </c>
      <c r="F350" s="1">
        <v>2003</v>
      </c>
      <c r="G350" s="1" t="s">
        <v>31</v>
      </c>
      <c r="H350" s="1">
        <f t="shared" si="59"/>
        <v>13.228756555322953</v>
      </c>
      <c r="I350" s="1">
        <v>5</v>
      </c>
      <c r="J350" s="1">
        <v>203</v>
      </c>
      <c r="K350" s="1">
        <v>333</v>
      </c>
      <c r="L350" s="1" t="s">
        <v>85</v>
      </c>
      <c r="M350" s="5" t="s">
        <v>96</v>
      </c>
      <c r="N350" s="1">
        <f t="shared" si="67"/>
        <v>2</v>
      </c>
      <c r="O350" s="1"/>
      <c r="P350" s="1">
        <v>100</v>
      </c>
      <c r="Q350" s="1">
        <v>110</v>
      </c>
      <c r="R350" s="1"/>
      <c r="S350" s="1">
        <v>2080</v>
      </c>
      <c r="T350" s="1">
        <f t="shared" si="68"/>
        <v>2.9626127851484592</v>
      </c>
      <c r="U350" s="13">
        <f t="shared" si="69"/>
        <v>78.440738996593538</v>
      </c>
      <c r="V350" s="13">
        <f t="shared" si="70"/>
        <v>38.813861095793285</v>
      </c>
      <c r="W350" s="17">
        <f t="shared" si="71"/>
        <v>0.08</v>
      </c>
      <c r="X350" s="27">
        <f t="shared" si="72"/>
        <v>0</v>
      </c>
      <c r="Y350" s="12"/>
    </row>
    <row r="351" spans="1:25" s="41" customFormat="1" x14ac:dyDescent="0.25">
      <c r="A351" s="19">
        <v>3603</v>
      </c>
      <c r="B351" s="1" t="s">
        <v>1147</v>
      </c>
      <c r="C351" s="1" t="s">
        <v>1148</v>
      </c>
      <c r="D351" s="1" t="str">
        <f t="shared" si="58"/>
        <v>SR</v>
      </c>
      <c r="E351" s="1" t="s">
        <v>350</v>
      </c>
      <c r="F351" s="1">
        <v>1946</v>
      </c>
      <c r="G351" s="1">
        <v>1951</v>
      </c>
      <c r="H351" s="1">
        <f t="shared" si="59"/>
        <v>10.862780491200215</v>
      </c>
      <c r="I351" s="1">
        <v>1</v>
      </c>
      <c r="J351" s="1">
        <v>152</v>
      </c>
      <c r="K351" s="1">
        <v>0</v>
      </c>
      <c r="L351" s="1" t="s">
        <v>358</v>
      </c>
      <c r="M351" s="1" t="s">
        <v>358</v>
      </c>
      <c r="N351" s="1">
        <f t="shared" si="67"/>
        <v>1</v>
      </c>
      <c r="O351" s="1"/>
      <c r="P351" s="1" t="s">
        <v>1138</v>
      </c>
      <c r="Q351" s="1" t="s">
        <v>1138</v>
      </c>
      <c r="R351" s="1">
        <v>117</v>
      </c>
      <c r="S351" s="1"/>
      <c r="T351" s="1" t="str">
        <f t="shared" si="68"/>
        <v/>
      </c>
      <c r="U351" s="13" t="e">
        <f t="shared" si="69"/>
        <v>#VALUE!</v>
      </c>
      <c r="V351" s="13" t="e">
        <f t="shared" si="70"/>
        <v>#VALUE!</v>
      </c>
      <c r="W351" s="17" t="e">
        <f t="shared" si="71"/>
        <v>#VALUE!</v>
      </c>
      <c r="X351" s="27">
        <f t="shared" si="72"/>
        <v>7.6973684210526305E-2</v>
      </c>
      <c r="Y351" s="12"/>
    </row>
    <row r="352" spans="1:25" s="24" customFormat="1" x14ac:dyDescent="0.25">
      <c r="A352" s="19">
        <v>3650</v>
      </c>
      <c r="B352" s="1" t="s">
        <v>228</v>
      </c>
      <c r="C352" s="1" t="s">
        <v>1294</v>
      </c>
      <c r="D352" s="1" t="str">
        <f t="shared" si="58"/>
        <v>BR</v>
      </c>
      <c r="E352" s="1">
        <v>365</v>
      </c>
      <c r="F352" s="1">
        <v>1994</v>
      </c>
      <c r="G352" s="1">
        <v>2021</v>
      </c>
      <c r="H352" s="1">
        <f t="shared" si="59"/>
        <v>12.884098726725126</v>
      </c>
      <c r="I352" s="1">
        <v>4</v>
      </c>
      <c r="J352" s="1">
        <v>152</v>
      </c>
      <c r="K352" s="1">
        <v>263</v>
      </c>
      <c r="L352" s="1" t="s">
        <v>85</v>
      </c>
      <c r="M352" s="5" t="s">
        <v>96</v>
      </c>
      <c r="N352" s="1">
        <f t="shared" si="67"/>
        <v>2</v>
      </c>
      <c r="O352" s="1"/>
      <c r="P352" s="1">
        <v>100</v>
      </c>
      <c r="Q352" s="1">
        <v>100</v>
      </c>
      <c r="R352" s="1"/>
      <c r="S352" s="1">
        <v>1684</v>
      </c>
      <c r="T352" s="1">
        <f t="shared" si="68"/>
        <v>2.8102475686843649</v>
      </c>
      <c r="U352" s="13">
        <f t="shared" si="69"/>
        <v>65.418789029293166</v>
      </c>
      <c r="V352" s="13">
        <f t="shared" si="70"/>
        <v>30.376236665403717</v>
      </c>
      <c r="W352" s="17">
        <f t="shared" si="71"/>
        <v>0.08</v>
      </c>
      <c r="X352" s="27">
        <f t="shared" si="72"/>
        <v>0</v>
      </c>
      <c r="Y352" s="12"/>
    </row>
    <row r="353" spans="1:25" x14ac:dyDescent="0.25">
      <c r="A353" s="37">
        <v>3700</v>
      </c>
      <c r="B353" s="38" t="s">
        <v>56</v>
      </c>
      <c r="C353" s="38" t="s">
        <v>740</v>
      </c>
      <c r="D353" s="38" t="str">
        <f t="shared" si="58"/>
        <v>BR</v>
      </c>
      <c r="E353" s="38">
        <v>37</v>
      </c>
      <c r="F353" s="38">
        <v>1960</v>
      </c>
      <c r="G353" s="38" t="s">
        <v>31</v>
      </c>
      <c r="H353" s="38">
        <f t="shared" si="59"/>
        <v>11.489125293076057</v>
      </c>
      <c r="I353" s="38">
        <v>1</v>
      </c>
      <c r="J353" s="38">
        <v>102</v>
      </c>
      <c r="K353" s="38">
        <v>0</v>
      </c>
      <c r="L353" s="38" t="s">
        <v>22</v>
      </c>
      <c r="M353" s="38" t="s">
        <v>22</v>
      </c>
      <c r="N353" s="38">
        <f t="shared" si="67"/>
        <v>4</v>
      </c>
      <c r="O353" s="38" t="s">
        <v>23</v>
      </c>
      <c r="P353" s="38">
        <v>86</v>
      </c>
      <c r="Q353" s="38">
        <v>86</v>
      </c>
      <c r="R353" s="38">
        <v>247</v>
      </c>
      <c r="S353" s="38">
        <v>1750</v>
      </c>
      <c r="T353" s="38">
        <f t="shared" si="68"/>
        <v>2.8373869773074896</v>
      </c>
      <c r="U353" s="44">
        <f t="shared" si="69"/>
        <v>32.110108069919676</v>
      </c>
      <c r="V353" s="44">
        <f t="shared" si="70"/>
        <v>23.298903129508759</v>
      </c>
      <c r="W353" s="39">
        <f t="shared" si="71"/>
        <v>9.3023255813953487E-2</v>
      </c>
      <c r="X353" s="40">
        <f t="shared" si="72"/>
        <v>0.24215686274509804</v>
      </c>
    </row>
    <row r="354" spans="1:25" x14ac:dyDescent="0.25">
      <c r="A354" s="37">
        <v>3701</v>
      </c>
      <c r="B354" s="38" t="s">
        <v>229</v>
      </c>
      <c r="C354" s="38" t="s">
        <v>741</v>
      </c>
      <c r="D354" s="38" t="str">
        <f t="shared" si="58"/>
        <v>BR</v>
      </c>
      <c r="E354" s="38">
        <v>370</v>
      </c>
      <c r="F354" s="38">
        <v>1980</v>
      </c>
      <c r="G354" s="38"/>
      <c r="H354" s="38">
        <f t="shared" si="59"/>
        <v>12.328828005937952</v>
      </c>
      <c r="I354" s="38">
        <v>14</v>
      </c>
      <c r="J354" s="38">
        <v>434</v>
      </c>
      <c r="K354" s="38">
        <v>534</v>
      </c>
      <c r="L354" s="38" t="s">
        <v>85</v>
      </c>
      <c r="M354" s="38" t="s">
        <v>96</v>
      </c>
      <c r="N354" s="38">
        <f t="shared" si="67"/>
        <v>2</v>
      </c>
      <c r="O354" s="38"/>
      <c r="P354" s="38">
        <v>125</v>
      </c>
      <c r="Q354" s="38">
        <v>155</v>
      </c>
      <c r="R354" s="38"/>
      <c r="S354" s="38">
        <v>4000</v>
      </c>
      <c r="T354" s="38">
        <f t="shared" si="68"/>
        <v>3.4887837979736851</v>
      </c>
      <c r="U354" s="44">
        <f t="shared" si="69"/>
        <v>132.91439306585502</v>
      </c>
      <c r="V354" s="44">
        <f t="shared" si="70"/>
        <v>79.332723461509403</v>
      </c>
      <c r="W354" s="39">
        <f t="shared" si="71"/>
        <v>6.4000000000000001E-2</v>
      </c>
      <c r="X354" s="40">
        <f t="shared" si="72"/>
        <v>0</v>
      </c>
    </row>
    <row r="355" spans="1:25" x14ac:dyDescent="0.25">
      <c r="A355" s="50">
        <v>3702</v>
      </c>
      <c r="B355" s="1" t="s">
        <v>551</v>
      </c>
      <c r="C355" s="1" t="s">
        <v>742</v>
      </c>
      <c r="D355" s="1" t="str">
        <f t="shared" si="58"/>
        <v>BR</v>
      </c>
      <c r="E355" s="1" t="s">
        <v>350</v>
      </c>
      <c r="F355" s="1">
        <v>1972</v>
      </c>
      <c r="G355" s="1">
        <v>1976</v>
      </c>
      <c r="H355" s="1">
        <f t="shared" si="59"/>
        <v>12</v>
      </c>
      <c r="I355" s="1">
        <v>4</v>
      </c>
      <c r="J355" s="1">
        <v>210</v>
      </c>
      <c r="K355" s="1">
        <v>0</v>
      </c>
      <c r="L355" s="1" t="s">
        <v>347</v>
      </c>
      <c r="M355" s="1" t="s">
        <v>348</v>
      </c>
      <c r="N355" s="1" t="str">
        <f t="shared" si="67"/>
        <v/>
      </c>
      <c r="P355" s="1">
        <v>125</v>
      </c>
      <c r="Q355" s="1">
        <v>155</v>
      </c>
      <c r="S355" s="1">
        <v>2400</v>
      </c>
      <c r="T355" s="1">
        <f t="shared" si="68"/>
        <v>3.0705195677312713</v>
      </c>
      <c r="U355" s="13">
        <f t="shared" si="69"/>
        <v>66.677082581167255</v>
      </c>
      <c r="V355" s="13">
        <f t="shared" si="70"/>
        <v>48.568529979469631</v>
      </c>
      <c r="W355" s="17">
        <f t="shared" si="71"/>
        <v>6.4000000000000001E-2</v>
      </c>
      <c r="X355" s="27">
        <f t="shared" si="72"/>
        <v>0</v>
      </c>
    </row>
    <row r="356" spans="1:25" x14ac:dyDescent="0.25">
      <c r="A356" s="37">
        <v>3705</v>
      </c>
      <c r="B356" s="38" t="s">
        <v>552</v>
      </c>
      <c r="C356" s="38" t="s">
        <v>553</v>
      </c>
      <c r="D356" s="38" t="str">
        <f t="shared" si="58"/>
        <v>BR</v>
      </c>
      <c r="E356" s="38">
        <v>37</v>
      </c>
      <c r="F356" s="38">
        <v>1960</v>
      </c>
      <c r="G356" s="38" t="s">
        <v>31</v>
      </c>
      <c r="H356" s="38">
        <f t="shared" si="59"/>
        <v>11.489125293076057</v>
      </c>
      <c r="I356" s="38">
        <v>1</v>
      </c>
      <c r="J356" s="38">
        <v>102</v>
      </c>
      <c r="K356" s="38">
        <v>0</v>
      </c>
      <c r="L356" s="38" t="s">
        <v>22</v>
      </c>
      <c r="M356" s="38" t="s">
        <v>22</v>
      </c>
      <c r="N356" s="38">
        <f t="shared" si="67"/>
        <v>4</v>
      </c>
      <c r="O356" s="38" t="s">
        <v>23</v>
      </c>
      <c r="P356" s="38">
        <v>86</v>
      </c>
      <c r="Q356" s="38">
        <v>86</v>
      </c>
      <c r="R356" s="38">
        <v>247</v>
      </c>
      <c r="S356" s="38">
        <v>1750</v>
      </c>
      <c r="T356" s="38">
        <f t="shared" si="68"/>
        <v>2.8373869773074896</v>
      </c>
      <c r="U356" s="44">
        <f t="shared" si="69"/>
        <v>32.110108069919676</v>
      </c>
      <c r="V356" s="44">
        <f t="shared" si="70"/>
        <v>23.298903129508759</v>
      </c>
      <c r="W356" s="39">
        <f t="shared" si="71"/>
        <v>9.3023255813953487E-2</v>
      </c>
      <c r="X356" s="40">
        <f t="shared" si="72"/>
        <v>0.24215686274509804</v>
      </c>
    </row>
    <row r="357" spans="1:25" x14ac:dyDescent="0.25">
      <c r="A357" s="37">
        <v>3706</v>
      </c>
      <c r="B357" s="38" t="s">
        <v>555</v>
      </c>
      <c r="C357" s="38" t="s">
        <v>554</v>
      </c>
      <c r="D357" s="38" t="str">
        <f t="shared" si="58"/>
        <v>BR</v>
      </c>
      <c r="E357" s="38">
        <v>37</v>
      </c>
      <c r="F357" s="38">
        <v>1960</v>
      </c>
      <c r="G357" s="38" t="s">
        <v>31</v>
      </c>
      <c r="H357" s="38">
        <f t="shared" si="59"/>
        <v>11.489125293076057</v>
      </c>
      <c r="I357" s="38">
        <v>1</v>
      </c>
      <c r="J357" s="38">
        <v>122</v>
      </c>
      <c r="K357" s="38">
        <v>0</v>
      </c>
      <c r="L357" s="38" t="s">
        <v>22</v>
      </c>
      <c r="M357" s="38" t="s">
        <v>22</v>
      </c>
      <c r="N357" s="38">
        <f t="shared" si="67"/>
        <v>4</v>
      </c>
      <c r="O357" s="38" t="s">
        <v>23</v>
      </c>
      <c r="P357" s="38">
        <v>80</v>
      </c>
      <c r="Q357" s="38">
        <v>80</v>
      </c>
      <c r="R357" s="38">
        <v>247</v>
      </c>
      <c r="S357" s="38">
        <v>1750</v>
      </c>
      <c r="T357" s="38">
        <f t="shared" si="68"/>
        <v>2.8373869773074896</v>
      </c>
      <c r="U357" s="44">
        <f t="shared" si="69"/>
        <v>32.110108069919676</v>
      </c>
      <c r="V357" s="44">
        <f t="shared" si="70"/>
        <v>24.57599290850321</v>
      </c>
      <c r="W357" s="39">
        <f t="shared" si="71"/>
        <v>0.1</v>
      </c>
      <c r="X357" s="40">
        <f t="shared" si="72"/>
        <v>0.2024590163934426</v>
      </c>
    </row>
    <row r="358" spans="1:25" s="41" customFormat="1" x14ac:dyDescent="0.25">
      <c r="A358" s="37">
        <v>3707</v>
      </c>
      <c r="B358" s="38" t="s">
        <v>57</v>
      </c>
      <c r="C358" s="38" t="s">
        <v>743</v>
      </c>
      <c r="D358" s="38" t="str">
        <f t="shared" si="58"/>
        <v>BR</v>
      </c>
      <c r="E358" s="38">
        <v>37</v>
      </c>
      <c r="F358" s="38">
        <v>1960</v>
      </c>
      <c r="G358" s="38" t="s">
        <v>31</v>
      </c>
      <c r="H358" s="38">
        <f t="shared" si="59"/>
        <v>11.489125293076057</v>
      </c>
      <c r="I358" s="38">
        <v>1</v>
      </c>
      <c r="J358" s="38">
        <v>122</v>
      </c>
      <c r="K358" s="38">
        <v>0</v>
      </c>
      <c r="L358" s="38" t="s">
        <v>22</v>
      </c>
      <c r="M358" s="38" t="s">
        <v>22</v>
      </c>
      <c r="N358" s="38">
        <f t="shared" si="67"/>
        <v>4</v>
      </c>
      <c r="O358" s="38" t="s">
        <v>23</v>
      </c>
      <c r="P358" s="38">
        <v>80</v>
      </c>
      <c r="Q358" s="38">
        <v>80</v>
      </c>
      <c r="R358" s="38">
        <v>247</v>
      </c>
      <c r="S358" s="38">
        <v>1750</v>
      </c>
      <c r="T358" s="38">
        <f t="shared" si="68"/>
        <v>2.8373869773074896</v>
      </c>
      <c r="U358" s="44">
        <f t="shared" si="69"/>
        <v>32.110108069919676</v>
      </c>
      <c r="V358" s="44">
        <f t="shared" si="70"/>
        <v>24.57599290850321</v>
      </c>
      <c r="W358" s="39">
        <f t="shared" si="71"/>
        <v>0.1</v>
      </c>
      <c r="X358" s="40">
        <f t="shared" si="72"/>
        <v>0.2024590163934426</v>
      </c>
      <c r="Y358" s="12"/>
    </row>
    <row r="359" spans="1:25" s="41" customFormat="1" x14ac:dyDescent="0.25">
      <c r="A359" s="19">
        <v>3731</v>
      </c>
      <c r="B359" s="1" t="s">
        <v>230</v>
      </c>
      <c r="C359" s="1" t="s">
        <v>744</v>
      </c>
      <c r="D359" s="1" t="str">
        <f t="shared" si="58"/>
        <v>BR</v>
      </c>
      <c r="E359" s="1">
        <v>373</v>
      </c>
      <c r="F359" s="1">
        <v>1993</v>
      </c>
      <c r="G359" s="1" t="s">
        <v>31</v>
      </c>
      <c r="H359" s="1">
        <f t="shared" si="59"/>
        <v>12.845232578665129</v>
      </c>
      <c r="I359" s="1">
        <v>20</v>
      </c>
      <c r="J359" s="1">
        <v>752</v>
      </c>
      <c r="K359" s="1">
        <v>800</v>
      </c>
      <c r="L359" s="6" t="s">
        <v>85</v>
      </c>
      <c r="M359" s="6" t="s">
        <v>112</v>
      </c>
      <c r="N359" s="1">
        <f t="shared" si="67"/>
        <v>2</v>
      </c>
      <c r="O359" s="1"/>
      <c r="P359" s="1">
        <v>186</v>
      </c>
      <c r="Q359" s="1">
        <v>186</v>
      </c>
      <c r="R359" s="1">
        <v>410</v>
      </c>
      <c r="S359" s="1">
        <v>16400</v>
      </c>
      <c r="T359" s="1">
        <f t="shared" si="68"/>
        <v>4.964437196793793</v>
      </c>
      <c r="U359" s="13">
        <f t="shared" si="69"/>
        <v>243.47742674558805</v>
      </c>
      <c r="V359" s="13">
        <f t="shared" si="70"/>
        <v>162.78073550098864</v>
      </c>
      <c r="W359" s="17">
        <f t="shared" si="71"/>
        <v>4.3010752688172046E-2</v>
      </c>
      <c r="X359" s="27">
        <f t="shared" si="72"/>
        <v>5.4521276595744683E-2</v>
      </c>
      <c r="Y359" s="12"/>
    </row>
    <row r="360" spans="1:25" s="41" customFormat="1" x14ac:dyDescent="0.25">
      <c r="A360" s="19">
        <v>3732</v>
      </c>
      <c r="B360" s="1" t="s">
        <v>231</v>
      </c>
      <c r="C360" s="1" t="s">
        <v>745</v>
      </c>
      <c r="D360" s="1" t="str">
        <f t="shared" ref="D360:D423" si="73">IF(B360="","zzz",LEFT(B360,2))</f>
        <v>BR</v>
      </c>
      <c r="E360" s="1">
        <v>373</v>
      </c>
      <c r="F360" s="1">
        <v>1993</v>
      </c>
      <c r="G360" s="1" t="s">
        <v>31</v>
      </c>
      <c r="H360" s="1">
        <f t="shared" si="59"/>
        <v>12.845232578665129</v>
      </c>
      <c r="I360" s="1">
        <v>16</v>
      </c>
      <c r="J360" s="1">
        <v>665</v>
      </c>
      <c r="K360" s="1">
        <v>610</v>
      </c>
      <c r="L360" s="6" t="s">
        <v>85</v>
      </c>
      <c r="M360" s="6" t="s">
        <v>112</v>
      </c>
      <c r="N360" s="1">
        <f t="shared" si="67"/>
        <v>2</v>
      </c>
      <c r="O360" s="1"/>
      <c r="P360" s="1">
        <v>186</v>
      </c>
      <c r="Q360" s="1">
        <v>186</v>
      </c>
      <c r="R360" s="1">
        <v>410</v>
      </c>
      <c r="S360" s="1">
        <v>16400</v>
      </c>
      <c r="T360" s="1">
        <f t="shared" si="68"/>
        <v>4.964437196793793</v>
      </c>
      <c r="U360" s="13">
        <f t="shared" si="69"/>
        <v>221.70124063507092</v>
      </c>
      <c r="V360" s="13">
        <f t="shared" si="70"/>
        <v>153.07522582438176</v>
      </c>
      <c r="W360" s="17">
        <f t="shared" si="71"/>
        <v>4.3010752688172046E-2</v>
      </c>
      <c r="X360" s="27">
        <f t="shared" si="72"/>
        <v>6.1654135338345864E-2</v>
      </c>
      <c r="Y360" s="12"/>
    </row>
    <row r="361" spans="1:25" s="41" customFormat="1" x14ac:dyDescent="0.25">
      <c r="A361" s="19">
        <v>3740</v>
      </c>
      <c r="B361" s="1" t="s">
        <v>232</v>
      </c>
      <c r="C361" s="1" t="s">
        <v>746</v>
      </c>
      <c r="D361" s="1" t="str">
        <f t="shared" si="73"/>
        <v>BR</v>
      </c>
      <c r="E361" s="1">
        <v>374</v>
      </c>
      <c r="F361" s="1">
        <v>2015</v>
      </c>
      <c r="G361" s="1" t="s">
        <v>31</v>
      </c>
      <c r="H361" s="1">
        <f t="shared" si="59"/>
        <v>13.674794331177344</v>
      </c>
      <c r="I361" s="1">
        <v>16</v>
      </c>
      <c r="J361" s="1">
        <v>950</v>
      </c>
      <c r="K361" s="1">
        <v>894</v>
      </c>
      <c r="L361" s="6" t="s">
        <v>85</v>
      </c>
      <c r="M361" s="6" t="s">
        <v>96</v>
      </c>
      <c r="N361" s="1">
        <f t="shared" si="67"/>
        <v>2</v>
      </c>
      <c r="O361" s="1"/>
      <c r="P361" s="1">
        <v>198</v>
      </c>
      <c r="Q361" s="1">
        <v>198</v>
      </c>
      <c r="R361" s="1"/>
      <c r="S361" s="1">
        <v>21000</v>
      </c>
      <c r="T361" s="1">
        <f t="shared" si="68"/>
        <v>5.2809722164707376</v>
      </c>
      <c r="U361" s="13">
        <f t="shared" si="69"/>
        <v>254.98186317986242</v>
      </c>
      <c r="V361" s="13">
        <f t="shared" si="70"/>
        <v>200.80562468394055</v>
      </c>
      <c r="W361" s="17">
        <f t="shared" si="71"/>
        <v>4.0404040404040407E-2</v>
      </c>
      <c r="X361" s="27">
        <f t="shared" si="72"/>
        <v>0</v>
      </c>
      <c r="Y361" s="12"/>
    </row>
    <row r="362" spans="1:25" s="41" customFormat="1" x14ac:dyDescent="0.25">
      <c r="A362" s="19">
        <v>3750</v>
      </c>
      <c r="B362" s="1" t="s">
        <v>233</v>
      </c>
      <c r="C362" s="1" t="s">
        <v>1430</v>
      </c>
      <c r="D362" s="1" t="str">
        <f t="shared" si="73"/>
        <v>BR</v>
      </c>
      <c r="E362" s="1">
        <v>375</v>
      </c>
      <c r="F362" s="1">
        <v>2001</v>
      </c>
      <c r="G362" s="1" t="s">
        <v>31</v>
      </c>
      <c r="H362" s="1">
        <f t="shared" si="59"/>
        <v>13.152946437965905</v>
      </c>
      <c r="I362" s="1">
        <v>3</v>
      </c>
      <c r="J362" s="1">
        <v>136</v>
      </c>
      <c r="K362" s="1">
        <v>176</v>
      </c>
      <c r="L362" s="1" t="s">
        <v>85</v>
      </c>
      <c r="M362" s="1" t="s">
        <v>86</v>
      </c>
      <c r="N362" s="1">
        <f t="shared" si="67"/>
        <v>2</v>
      </c>
      <c r="O362" s="1"/>
      <c r="P362" s="1">
        <v>100</v>
      </c>
      <c r="Q362" s="1">
        <v>100</v>
      </c>
      <c r="R362" s="1">
        <v>168</v>
      </c>
      <c r="S362" s="1">
        <v>1300</v>
      </c>
      <c r="T362" s="1">
        <f t="shared" si="68"/>
        <v>2.6341766578737862</v>
      </c>
      <c r="U362" s="13">
        <f t="shared" si="69"/>
        <v>55.170523616310575</v>
      </c>
      <c r="V362" s="13">
        <f t="shared" si="70"/>
        <v>26.932827175756092</v>
      </c>
      <c r="W362" s="17">
        <f t="shared" si="71"/>
        <v>0.08</v>
      </c>
      <c r="X362" s="27">
        <f t="shared" si="72"/>
        <v>0.12352941176470589</v>
      </c>
      <c r="Y362" s="12"/>
    </row>
    <row r="363" spans="1:25" s="41" customFormat="1" x14ac:dyDescent="0.25">
      <c r="A363" s="19">
        <v>3751</v>
      </c>
      <c r="B363" s="1" t="s">
        <v>234</v>
      </c>
      <c r="C363" s="1" t="s">
        <v>1431</v>
      </c>
      <c r="D363" s="1" t="str">
        <f t="shared" si="73"/>
        <v>BR</v>
      </c>
      <c r="E363" s="1">
        <v>375</v>
      </c>
      <c r="F363" s="1">
        <v>1999</v>
      </c>
      <c r="G363" s="1" t="s">
        <v>31</v>
      </c>
      <c r="H363" s="1">
        <f t="shared" si="59"/>
        <v>13.076696830622021</v>
      </c>
      <c r="I363" s="1">
        <v>4</v>
      </c>
      <c r="J363" s="1">
        <v>143</v>
      </c>
      <c r="K363" s="1">
        <v>242</v>
      </c>
      <c r="L363" s="1" t="s">
        <v>85</v>
      </c>
      <c r="M363" s="4" t="s">
        <v>86</v>
      </c>
      <c r="N363" s="1">
        <f t="shared" si="67"/>
        <v>2</v>
      </c>
      <c r="O363" s="1"/>
      <c r="P363" s="1">
        <v>100</v>
      </c>
      <c r="Q363" s="1">
        <v>100</v>
      </c>
      <c r="R363" s="1">
        <v>168</v>
      </c>
      <c r="S363" s="1">
        <v>2000</v>
      </c>
      <c r="T363" s="1">
        <f t="shared" si="68"/>
        <v>2.9337057893113112</v>
      </c>
      <c r="U363" s="13">
        <f t="shared" si="69"/>
        <v>69.665466958217451</v>
      </c>
      <c r="V363" s="13">
        <f t="shared" si="70"/>
        <v>30.757580524343094</v>
      </c>
      <c r="W363" s="17">
        <f t="shared" si="71"/>
        <v>0.08</v>
      </c>
      <c r="X363" s="27">
        <f t="shared" si="72"/>
        <v>0.11748251748251749</v>
      </c>
      <c r="Y363" s="12"/>
    </row>
    <row r="364" spans="1:25" s="41" customFormat="1" x14ac:dyDescent="0.25">
      <c r="A364" s="19">
        <v>3760</v>
      </c>
      <c r="B364" s="1" t="s">
        <v>235</v>
      </c>
      <c r="C364" s="1" t="s">
        <v>747</v>
      </c>
      <c r="D364" s="1" t="str">
        <f t="shared" si="73"/>
        <v>BR</v>
      </c>
      <c r="E364" s="1">
        <v>376</v>
      </c>
      <c r="F364" s="1">
        <v>2004</v>
      </c>
      <c r="G364" s="1" t="s">
        <v>31</v>
      </c>
      <c r="H364" s="1">
        <f t="shared" si="59"/>
        <v>13.266499161421599</v>
      </c>
      <c r="I364" s="1">
        <v>5</v>
      </c>
      <c r="J364" s="1">
        <v>175</v>
      </c>
      <c r="K364" s="1">
        <v>344</v>
      </c>
      <c r="L364" s="1" t="s">
        <v>85</v>
      </c>
      <c r="M364" s="1" t="s">
        <v>86</v>
      </c>
      <c r="N364" s="1">
        <f t="shared" si="67"/>
        <v>2</v>
      </c>
      <c r="O364" s="1"/>
      <c r="P364" s="1">
        <v>75</v>
      </c>
      <c r="Q364" s="1">
        <v>75</v>
      </c>
      <c r="R364" s="1">
        <v>224</v>
      </c>
      <c r="S364" s="1">
        <v>2862</v>
      </c>
      <c r="T364" s="1">
        <f t="shared" si="68"/>
        <v>3.208680436096278</v>
      </c>
      <c r="U364" s="13">
        <f t="shared" si="69"/>
        <v>85.877071323257638</v>
      </c>
      <c r="V364" s="13">
        <f t="shared" si="70"/>
        <v>32.228768834620652</v>
      </c>
      <c r="W364" s="17">
        <f t="shared" si="71"/>
        <v>0.10666666666666667</v>
      </c>
      <c r="X364" s="27">
        <f t="shared" si="72"/>
        <v>0.128</v>
      </c>
      <c r="Y364" s="12"/>
    </row>
    <row r="365" spans="1:25" x14ac:dyDescent="0.25">
      <c r="A365" s="37">
        <v>3771</v>
      </c>
      <c r="B365" s="38" t="s">
        <v>236</v>
      </c>
      <c r="C365" s="38" t="s">
        <v>748</v>
      </c>
      <c r="D365" s="38" t="str">
        <f t="shared" si="73"/>
        <v>BR</v>
      </c>
      <c r="E365" s="38">
        <v>377</v>
      </c>
      <c r="F365" s="38">
        <v>2002</v>
      </c>
      <c r="G365" s="38" t="s">
        <v>31</v>
      </c>
      <c r="H365" s="38">
        <f t="shared" si="59"/>
        <v>13.19090595827292</v>
      </c>
      <c r="I365" s="38">
        <v>4</v>
      </c>
      <c r="J365" s="38">
        <v>178</v>
      </c>
      <c r="K365" s="38">
        <v>244</v>
      </c>
      <c r="L365" s="38" t="s">
        <v>85</v>
      </c>
      <c r="M365" s="38" t="s">
        <v>86</v>
      </c>
      <c r="N365" s="38">
        <f t="shared" si="67"/>
        <v>2</v>
      </c>
      <c r="O365" s="38"/>
      <c r="P365" s="38">
        <v>100</v>
      </c>
      <c r="Q365" s="38">
        <v>100</v>
      </c>
      <c r="R365" s="38">
        <v>168</v>
      </c>
      <c r="S365" s="38">
        <v>2000</v>
      </c>
      <c r="T365" s="38">
        <f t="shared" si="68"/>
        <v>2.9337057893113112</v>
      </c>
      <c r="U365" s="44">
        <f t="shared" si="69"/>
        <v>70.325527236811283</v>
      </c>
      <c r="V365" s="44">
        <f t="shared" si="70"/>
        <v>34.315801904372364</v>
      </c>
      <c r="W365" s="39">
        <f t="shared" si="71"/>
        <v>0.08</v>
      </c>
      <c r="X365" s="40">
        <f t="shared" si="72"/>
        <v>9.4382022471910118E-2</v>
      </c>
    </row>
    <row r="366" spans="1:25" x14ac:dyDescent="0.25">
      <c r="A366" s="37">
        <v>3772</v>
      </c>
      <c r="B366" s="38" t="s">
        <v>237</v>
      </c>
      <c r="C366" s="38" t="s">
        <v>749</v>
      </c>
      <c r="D366" s="38" t="str">
        <f t="shared" si="73"/>
        <v>BR</v>
      </c>
      <c r="E366" s="38">
        <v>377</v>
      </c>
      <c r="F366" s="38">
        <v>2003</v>
      </c>
      <c r="G366" s="38" t="s">
        <v>31</v>
      </c>
      <c r="H366" s="38">
        <f t="shared" si="59"/>
        <v>13.228756555322953</v>
      </c>
      <c r="I366" s="38">
        <v>4</v>
      </c>
      <c r="J366" s="38">
        <v>185</v>
      </c>
      <c r="K366" s="38">
        <v>244</v>
      </c>
      <c r="L366" s="38" t="s">
        <v>85</v>
      </c>
      <c r="M366" s="38" t="s">
        <v>112</v>
      </c>
      <c r="N366" s="38">
        <f t="shared" si="67"/>
        <v>2</v>
      </c>
      <c r="O366" s="38"/>
      <c r="P366" s="38">
        <v>100</v>
      </c>
      <c r="Q366" s="38">
        <v>100</v>
      </c>
      <c r="R366" s="38">
        <v>168</v>
      </c>
      <c r="S366" s="38">
        <v>2000</v>
      </c>
      <c r="T366" s="38">
        <f t="shared" si="68"/>
        <v>2.9337057893113112</v>
      </c>
      <c r="U366" s="44">
        <f t="shared" si="69"/>
        <v>70.544280992729583</v>
      </c>
      <c r="V366" s="44">
        <f t="shared" si="70"/>
        <v>34.984044369767503</v>
      </c>
      <c r="W366" s="39">
        <f t="shared" si="71"/>
        <v>0.08</v>
      </c>
      <c r="X366" s="40">
        <f t="shared" si="72"/>
        <v>9.0810810810810813E-2</v>
      </c>
    </row>
    <row r="367" spans="1:25" x14ac:dyDescent="0.25">
      <c r="A367" s="37">
        <v>3773</v>
      </c>
      <c r="B367" s="38" t="s">
        <v>238</v>
      </c>
      <c r="C367" s="38" t="s">
        <v>750</v>
      </c>
      <c r="D367" s="38" t="str">
        <f t="shared" si="73"/>
        <v>BR</v>
      </c>
      <c r="E367" s="38">
        <v>377</v>
      </c>
      <c r="F367" s="38">
        <v>2001</v>
      </c>
      <c r="G367" s="38" t="s">
        <v>31</v>
      </c>
      <c r="H367" s="38">
        <f t="shared" si="59"/>
        <v>13.152946437965905</v>
      </c>
      <c r="I367" s="38">
        <v>3</v>
      </c>
      <c r="J367" s="38">
        <v>134</v>
      </c>
      <c r="K367" s="38">
        <v>176</v>
      </c>
      <c r="L367" s="38" t="s">
        <v>85</v>
      </c>
      <c r="M367" s="38" t="s">
        <v>86</v>
      </c>
      <c r="N367" s="38">
        <f t="shared" si="67"/>
        <v>2</v>
      </c>
      <c r="O367" s="38"/>
      <c r="P367" s="38">
        <v>100</v>
      </c>
      <c r="Q367" s="38">
        <v>100</v>
      </c>
      <c r="R367" s="38">
        <v>168</v>
      </c>
      <c r="S367" s="38">
        <v>1300</v>
      </c>
      <c r="T367" s="38">
        <f t="shared" si="68"/>
        <v>2.6341766578737862</v>
      </c>
      <c r="U367" s="44">
        <f t="shared" si="69"/>
        <v>55.170523616310575</v>
      </c>
      <c r="V367" s="44">
        <f t="shared" si="70"/>
        <v>26.734058206962818</v>
      </c>
      <c r="W367" s="39">
        <f t="shared" si="71"/>
        <v>0.08</v>
      </c>
      <c r="X367" s="40">
        <f t="shared" si="72"/>
        <v>0.12537313432835823</v>
      </c>
    </row>
    <row r="368" spans="1:25" x14ac:dyDescent="0.25">
      <c r="A368" s="37">
        <v>3774</v>
      </c>
      <c r="B368" s="38" t="s">
        <v>239</v>
      </c>
      <c r="C368" s="38"/>
      <c r="D368" s="38" t="str">
        <f t="shared" si="73"/>
        <v>BR</v>
      </c>
      <c r="E368" s="38">
        <v>377</v>
      </c>
      <c r="F368" s="38">
        <v>2004</v>
      </c>
      <c r="G368" s="38" t="s">
        <v>31</v>
      </c>
      <c r="H368" s="38">
        <f t="shared" si="59"/>
        <v>13.266499161421599</v>
      </c>
      <c r="I368" s="38">
        <v>4</v>
      </c>
      <c r="J368" s="38"/>
      <c r="K368" s="38"/>
      <c r="L368" s="38" t="s">
        <v>85</v>
      </c>
      <c r="M368" s="38" t="s">
        <v>86</v>
      </c>
      <c r="N368" s="38">
        <f t="shared" si="67"/>
        <v>2</v>
      </c>
      <c r="O368" s="38"/>
      <c r="P368" s="38" t="s">
        <v>1138</v>
      </c>
      <c r="Q368" s="38" t="s">
        <v>1138</v>
      </c>
      <c r="R368" s="38"/>
      <c r="S368" s="38">
        <v>2000</v>
      </c>
      <c r="T368" s="38">
        <f t="shared" si="68"/>
        <v>2.9337057893113112</v>
      </c>
      <c r="U368" s="44">
        <f t="shared" si="69"/>
        <v>70.762410625699715</v>
      </c>
      <c r="V368" s="44" t="e">
        <f t="shared" si="70"/>
        <v>#VALUE!</v>
      </c>
      <c r="W368" s="39" t="e">
        <f t="shared" si="71"/>
        <v>#VALUE!</v>
      </c>
      <c r="X368" s="40" t="e">
        <f t="shared" si="72"/>
        <v>#DIV/0!</v>
      </c>
    </row>
    <row r="369" spans="1:25" x14ac:dyDescent="0.25">
      <c r="A369" s="37">
        <v>3775</v>
      </c>
      <c r="B369" s="38" t="s">
        <v>240</v>
      </c>
      <c r="C369" s="38"/>
      <c r="D369" s="38" t="str">
        <f t="shared" si="73"/>
        <v>BR</v>
      </c>
      <c r="E369" s="38">
        <v>377</v>
      </c>
      <c r="F369" s="38">
        <v>2008</v>
      </c>
      <c r="G369" s="38"/>
      <c r="H369" s="38">
        <f t="shared" ref="H369:H432" si="74">IF(F369="","",SQRT(F369-1828))</f>
        <v>13.416407864998739</v>
      </c>
      <c r="I369" s="38">
        <v>4</v>
      </c>
      <c r="J369" s="38"/>
      <c r="K369" s="38"/>
      <c r="L369" s="38" t="s">
        <v>85</v>
      </c>
      <c r="M369" s="38" t="s">
        <v>112</v>
      </c>
      <c r="N369" s="38">
        <f t="shared" si="67"/>
        <v>2</v>
      </c>
      <c r="O369" s="38"/>
      <c r="P369" s="38" t="s">
        <v>1138</v>
      </c>
      <c r="Q369" s="38" t="s">
        <v>1138</v>
      </c>
      <c r="R369" s="38"/>
      <c r="S369" s="38">
        <v>1600</v>
      </c>
      <c r="T369" s="38">
        <f t="shared" si="68"/>
        <v>2.7745276335252114</v>
      </c>
      <c r="U369" s="44">
        <f t="shared" si="69"/>
        <v>67.421662897245454</v>
      </c>
      <c r="V369" s="44" t="e">
        <f t="shared" si="70"/>
        <v>#VALUE!</v>
      </c>
      <c r="W369" s="39" t="e">
        <f t="shared" si="71"/>
        <v>#VALUE!</v>
      </c>
      <c r="X369" s="40" t="e">
        <f t="shared" si="72"/>
        <v>#DIV/0!</v>
      </c>
    </row>
    <row r="370" spans="1:25" x14ac:dyDescent="0.25">
      <c r="A370" s="37">
        <v>3776</v>
      </c>
      <c r="B370" s="38" t="s">
        <v>241</v>
      </c>
      <c r="C370" s="38" t="s">
        <v>751</v>
      </c>
      <c r="D370" s="38" t="str">
        <f t="shared" si="73"/>
        <v>BR</v>
      </c>
      <c r="E370" s="38">
        <v>377</v>
      </c>
      <c r="F370" s="38">
        <v>2012</v>
      </c>
      <c r="G370" s="38" t="s">
        <v>31</v>
      </c>
      <c r="H370" s="38">
        <f t="shared" si="74"/>
        <v>13.564659966250536</v>
      </c>
      <c r="I370" s="38">
        <v>5</v>
      </c>
      <c r="J370" s="38">
        <v>220</v>
      </c>
      <c r="K370" s="38">
        <v>297</v>
      </c>
      <c r="L370" s="38" t="s">
        <v>85</v>
      </c>
      <c r="M370" s="38" t="s">
        <v>86</v>
      </c>
      <c r="N370" s="38">
        <f t="shared" si="67"/>
        <v>2</v>
      </c>
      <c r="O370" s="38"/>
      <c r="P370" s="38">
        <v>100</v>
      </c>
      <c r="Q370" s="38">
        <v>100</v>
      </c>
      <c r="R370" s="38">
        <v>224</v>
      </c>
      <c r="S370" s="38">
        <v>2000</v>
      </c>
      <c r="T370" s="38">
        <f t="shared" si="68"/>
        <v>2.9337057893113112</v>
      </c>
      <c r="U370" s="44">
        <f t="shared" si="69"/>
        <v>79.768946823972016</v>
      </c>
      <c r="V370" s="44">
        <f t="shared" si="70"/>
        <v>38.15008336943103</v>
      </c>
      <c r="W370" s="39">
        <f t="shared" si="71"/>
        <v>0.08</v>
      </c>
      <c r="X370" s="40">
        <f t="shared" si="72"/>
        <v>0.10181818181818181</v>
      </c>
    </row>
    <row r="371" spans="1:25" x14ac:dyDescent="0.25">
      <c r="A371" s="37">
        <v>3777</v>
      </c>
      <c r="B371" s="38" t="s">
        <v>242</v>
      </c>
      <c r="C371" s="38" t="s">
        <v>752</v>
      </c>
      <c r="D371" s="38" t="str">
        <f t="shared" si="73"/>
        <v>BR</v>
      </c>
      <c r="E371" s="38">
        <v>377</v>
      </c>
      <c r="F371" s="38">
        <v>2014</v>
      </c>
      <c r="G371" s="38" t="s">
        <v>31</v>
      </c>
      <c r="H371" s="38">
        <f t="shared" si="74"/>
        <v>13.638181696985855</v>
      </c>
      <c r="I371" s="38">
        <v>5</v>
      </c>
      <c r="J371" s="38">
        <v>220</v>
      </c>
      <c r="K371" s="38">
        <v>297</v>
      </c>
      <c r="L371" s="38" t="s">
        <v>85</v>
      </c>
      <c r="M371" s="38" t="s">
        <v>112</v>
      </c>
      <c r="N371" s="38">
        <f t="shared" si="67"/>
        <v>2</v>
      </c>
      <c r="O371" s="38"/>
      <c r="P371" s="38">
        <v>100</v>
      </c>
      <c r="Q371" s="38">
        <v>100</v>
      </c>
      <c r="R371" s="38">
        <v>224</v>
      </c>
      <c r="S371" s="38">
        <v>2680</v>
      </c>
      <c r="T371" s="38">
        <f t="shared" si="68"/>
        <v>3.1564052529180788</v>
      </c>
      <c r="U371" s="44">
        <f t="shared" si="69"/>
        <v>86.93356190879058</v>
      </c>
      <c r="V371" s="44">
        <f t="shared" si="70"/>
        <v>41.04608034836469</v>
      </c>
      <c r="W371" s="39">
        <f t="shared" si="71"/>
        <v>0.08</v>
      </c>
      <c r="X371" s="40">
        <f t="shared" si="72"/>
        <v>0.10181818181818181</v>
      </c>
    </row>
    <row r="372" spans="1:25" x14ac:dyDescent="0.25">
      <c r="A372" s="19">
        <v>3780</v>
      </c>
      <c r="B372" s="1" t="s">
        <v>243</v>
      </c>
      <c r="C372" s="1" t="s">
        <v>753</v>
      </c>
      <c r="D372" s="1" t="str">
        <f t="shared" si="73"/>
        <v>BR</v>
      </c>
      <c r="E372" s="1">
        <v>378</v>
      </c>
      <c r="F372" s="1">
        <v>2009</v>
      </c>
      <c r="H372" s="1">
        <f t="shared" si="74"/>
        <v>13.45362404707371</v>
      </c>
      <c r="I372" s="1">
        <v>3</v>
      </c>
      <c r="J372" s="1">
        <v>132</v>
      </c>
      <c r="K372" s="1">
        <v>630</v>
      </c>
      <c r="L372" s="1" t="s">
        <v>85</v>
      </c>
      <c r="M372" s="1" t="s">
        <v>112</v>
      </c>
      <c r="N372" s="1">
        <f t="shared" si="67"/>
        <v>2</v>
      </c>
      <c r="P372" s="1">
        <v>75</v>
      </c>
      <c r="Q372" s="1">
        <v>75</v>
      </c>
      <c r="R372" s="1">
        <v>112</v>
      </c>
      <c r="S372" s="1">
        <v>1300</v>
      </c>
      <c r="T372" s="1">
        <f t="shared" si="68"/>
        <v>2.6341766578737862</v>
      </c>
      <c r="U372" s="13">
        <f t="shared" si="69"/>
        <v>56.52179581968246</v>
      </c>
      <c r="V372" s="13">
        <f t="shared" si="70"/>
        <v>22.978945092422205</v>
      </c>
      <c r="W372" s="17">
        <f t="shared" si="71"/>
        <v>0.10666666666666667</v>
      </c>
      <c r="X372" s="27">
        <f t="shared" si="72"/>
        <v>8.484848484848484E-2</v>
      </c>
    </row>
    <row r="373" spans="1:25" x14ac:dyDescent="0.25">
      <c r="A373" s="19">
        <v>3781</v>
      </c>
      <c r="B373" s="1" t="s">
        <v>244</v>
      </c>
      <c r="C373" s="1" t="s">
        <v>754</v>
      </c>
      <c r="D373" s="1" t="str">
        <f t="shared" si="73"/>
        <v>BR</v>
      </c>
      <c r="E373" s="1">
        <v>378</v>
      </c>
      <c r="F373" s="1">
        <v>2009</v>
      </c>
      <c r="H373" s="1">
        <f t="shared" si="74"/>
        <v>13.45362404707371</v>
      </c>
      <c r="I373" s="1">
        <v>4</v>
      </c>
      <c r="J373" s="1">
        <v>172</v>
      </c>
      <c r="K373" s="1">
        <v>840</v>
      </c>
      <c r="L373" s="1" t="s">
        <v>85</v>
      </c>
      <c r="M373" s="1" t="s">
        <v>86</v>
      </c>
      <c r="N373" s="1">
        <f t="shared" si="67"/>
        <v>2</v>
      </c>
      <c r="P373" s="1">
        <v>75</v>
      </c>
      <c r="Q373" s="1">
        <v>75</v>
      </c>
      <c r="R373" s="1">
        <v>168</v>
      </c>
      <c r="S373" s="1">
        <v>2000</v>
      </c>
      <c r="T373" s="1">
        <f t="shared" si="68"/>
        <v>2.9337057893113112</v>
      </c>
      <c r="U373" s="13">
        <f t="shared" si="69"/>
        <v>71.843880265612484</v>
      </c>
      <c r="V373" s="13">
        <f t="shared" si="70"/>
        <v>29.213191531566334</v>
      </c>
      <c r="W373" s="17">
        <f t="shared" si="71"/>
        <v>0.10666666666666667</v>
      </c>
      <c r="X373" s="27">
        <f t="shared" si="72"/>
        <v>9.7674418604651161E-2</v>
      </c>
    </row>
    <row r="374" spans="1:25" s="41" customFormat="1" x14ac:dyDescent="0.25">
      <c r="A374" s="19">
        <v>3781</v>
      </c>
      <c r="B374" s="1" t="s">
        <v>244</v>
      </c>
      <c r="C374" s="1" t="s">
        <v>755</v>
      </c>
      <c r="D374" s="1" t="str">
        <f t="shared" si="73"/>
        <v>BR</v>
      </c>
      <c r="E374" s="1">
        <v>378</v>
      </c>
      <c r="F374" s="1">
        <v>2009</v>
      </c>
      <c r="G374" s="1"/>
      <c r="H374" s="1">
        <f t="shared" si="74"/>
        <v>13.45362404707371</v>
      </c>
      <c r="I374" s="1">
        <v>5</v>
      </c>
      <c r="J374" s="1">
        <v>194</v>
      </c>
      <c r="K374" s="1">
        <v>1020</v>
      </c>
      <c r="L374" s="1" t="s">
        <v>85</v>
      </c>
      <c r="M374" s="1" t="s">
        <v>86</v>
      </c>
      <c r="N374" s="1">
        <f t="shared" si="67"/>
        <v>2</v>
      </c>
      <c r="O374" s="1"/>
      <c r="P374" s="1">
        <v>75</v>
      </c>
      <c r="Q374" s="1">
        <v>75</v>
      </c>
      <c r="R374" s="1">
        <v>224</v>
      </c>
      <c r="S374" s="1">
        <v>2000</v>
      </c>
      <c r="T374" s="1">
        <f t="shared" ref="T374:T405" si="75">IF(L374="Wagon",(SQRT(SQRT(S374/27)))*10,IF(S374="","",SQRT(SQRT(S374/27))))</f>
        <v>2.9337057893113112</v>
      </c>
      <c r="U374" s="13">
        <f t="shared" ref="U374:U405" si="76">IF(I374="","",(H374*SQRT(I374)*T374-(I374*2)+2)*0.985)</f>
        <v>79.051480894144461</v>
      </c>
      <c r="V374" s="13">
        <f t="shared" ref="V374:V405" si="77">IF(L374="Wagon",5*SQRT(H374),IF(L374="","",SQRT(Q374*J374*SQRT(S374))/(26)))</f>
        <v>31.025275567544426</v>
      </c>
      <c r="W374" s="17">
        <f t="shared" si="71"/>
        <v>0.10666666666666667</v>
      </c>
      <c r="X374" s="27">
        <f t="shared" ref="X374:X393" si="78">R374/10/J374</f>
        <v>0.11546391752577319</v>
      </c>
      <c r="Y374" s="12"/>
    </row>
    <row r="375" spans="1:25" s="41" customFormat="1" x14ac:dyDescent="0.25">
      <c r="A375" s="19">
        <v>3782</v>
      </c>
      <c r="B375" s="1" t="s">
        <v>245</v>
      </c>
      <c r="C375" s="1" t="s">
        <v>756</v>
      </c>
      <c r="D375" s="1" t="str">
        <f t="shared" si="73"/>
        <v>BR</v>
      </c>
      <c r="E375" s="1">
        <v>378</v>
      </c>
      <c r="F375" s="1">
        <v>2010</v>
      </c>
      <c r="G375" s="1"/>
      <c r="H375" s="1">
        <f t="shared" si="74"/>
        <v>13.490737563232042</v>
      </c>
      <c r="I375" s="1">
        <v>4</v>
      </c>
      <c r="J375" s="1">
        <v>194</v>
      </c>
      <c r="K375" s="1">
        <v>1020</v>
      </c>
      <c r="L375" s="1" t="s">
        <v>85</v>
      </c>
      <c r="M375" s="4" t="s">
        <v>112</v>
      </c>
      <c r="N375" s="1">
        <f t="shared" si="67"/>
        <v>2</v>
      </c>
      <c r="O375" s="1"/>
      <c r="P375" s="1">
        <v>75</v>
      </c>
      <c r="Q375" s="1">
        <v>75</v>
      </c>
      <c r="R375" s="1">
        <v>224</v>
      </c>
      <c r="S375" s="1">
        <v>2000</v>
      </c>
      <c r="T375" s="1">
        <f t="shared" si="75"/>
        <v>2.9337057893113112</v>
      </c>
      <c r="U375" s="13">
        <f t="shared" si="76"/>
        <v>72.058374135926812</v>
      </c>
      <c r="V375" s="13">
        <f t="shared" si="77"/>
        <v>31.025275567544426</v>
      </c>
      <c r="W375" s="17">
        <f t="shared" si="71"/>
        <v>0.10666666666666667</v>
      </c>
      <c r="X375" s="27">
        <f t="shared" si="78"/>
        <v>0.11546391752577319</v>
      </c>
      <c r="Y375" s="12"/>
    </row>
    <row r="376" spans="1:25" x14ac:dyDescent="0.25">
      <c r="A376" s="19">
        <v>3790</v>
      </c>
      <c r="B376" s="1" t="s">
        <v>246</v>
      </c>
      <c r="C376" s="1" t="s">
        <v>1295</v>
      </c>
      <c r="D376" s="1" t="str">
        <f t="shared" si="73"/>
        <v>BR</v>
      </c>
      <c r="E376" s="1">
        <v>379</v>
      </c>
      <c r="F376" s="1">
        <v>2010</v>
      </c>
      <c r="G376" s="1" t="s">
        <v>31</v>
      </c>
      <c r="H376" s="1">
        <f t="shared" si="74"/>
        <v>13.490737563232042</v>
      </c>
      <c r="I376" s="1">
        <v>4</v>
      </c>
      <c r="K376" s="1">
        <v>209</v>
      </c>
      <c r="L376" s="1" t="s">
        <v>85</v>
      </c>
      <c r="M376" s="5" t="s">
        <v>96</v>
      </c>
      <c r="N376" s="1">
        <f t="shared" si="67"/>
        <v>2</v>
      </c>
      <c r="P376" s="1">
        <v>100</v>
      </c>
      <c r="Q376" s="1">
        <v>100</v>
      </c>
      <c r="S376" s="1">
        <v>2250</v>
      </c>
      <c r="T376" s="1">
        <f t="shared" si="75"/>
        <v>3.0213753973567683</v>
      </c>
      <c r="U376" s="13">
        <f t="shared" si="76"/>
        <v>74.388347654519805</v>
      </c>
      <c r="V376" s="13">
        <f t="shared" si="77"/>
        <v>0</v>
      </c>
      <c r="W376" s="17">
        <f t="shared" si="71"/>
        <v>0.08</v>
      </c>
      <c r="X376" s="27" t="e">
        <f t="shared" si="78"/>
        <v>#DIV/0!</v>
      </c>
    </row>
    <row r="377" spans="1:25" x14ac:dyDescent="0.25">
      <c r="A377" s="20">
        <v>3800</v>
      </c>
      <c r="B377" s="6" t="s">
        <v>544</v>
      </c>
      <c r="C377" s="6" t="s">
        <v>757</v>
      </c>
      <c r="D377" s="6" t="str">
        <f t="shared" si="73"/>
        <v>BR</v>
      </c>
      <c r="E377" s="6">
        <v>380</v>
      </c>
      <c r="F377" s="6">
        <v>2010</v>
      </c>
      <c r="G377" s="6" t="s">
        <v>31</v>
      </c>
      <c r="H377" s="6">
        <f t="shared" si="74"/>
        <v>13.490737563232042</v>
      </c>
      <c r="I377" s="6">
        <v>3</v>
      </c>
      <c r="J377" s="6">
        <v>133</v>
      </c>
      <c r="K377" s="6">
        <v>191</v>
      </c>
      <c r="L377" s="6" t="s">
        <v>85</v>
      </c>
      <c r="M377" s="6" t="s">
        <v>96</v>
      </c>
      <c r="N377" s="6">
        <f t="shared" si="67"/>
        <v>2</v>
      </c>
      <c r="O377" s="6"/>
      <c r="P377" s="6">
        <v>100</v>
      </c>
      <c r="Q377" s="6">
        <v>109</v>
      </c>
      <c r="R377" s="6">
        <v>207</v>
      </c>
      <c r="S377" s="6">
        <v>2000</v>
      </c>
      <c r="T377" s="6">
        <f t="shared" si="75"/>
        <v>2.9337057893113112</v>
      </c>
      <c r="U377" s="7">
        <f t="shared" si="76"/>
        <v>63.582592693482205</v>
      </c>
      <c r="V377" s="7">
        <f t="shared" si="77"/>
        <v>30.968717500148081</v>
      </c>
      <c r="W377" s="26">
        <f t="shared" si="71"/>
        <v>0.08</v>
      </c>
      <c r="X377" s="28">
        <f t="shared" si="78"/>
        <v>0.15563909774436091</v>
      </c>
    </row>
    <row r="378" spans="1:25" x14ac:dyDescent="0.25">
      <c r="A378" s="20">
        <v>3801</v>
      </c>
      <c r="B378" s="6" t="s">
        <v>545</v>
      </c>
      <c r="C378" s="6" t="s">
        <v>758</v>
      </c>
      <c r="D378" s="6" t="str">
        <f t="shared" si="73"/>
        <v>BR</v>
      </c>
      <c r="E378" s="6">
        <v>380</v>
      </c>
      <c r="F378" s="6">
        <v>2010</v>
      </c>
      <c r="G378" s="6" t="s">
        <v>31</v>
      </c>
      <c r="H378" s="6">
        <f t="shared" si="74"/>
        <v>13.490737563232042</v>
      </c>
      <c r="I378" s="6">
        <v>4</v>
      </c>
      <c r="J378" s="6">
        <v>168</v>
      </c>
      <c r="K378" s="6">
        <v>265</v>
      </c>
      <c r="L378" s="6" t="s">
        <v>85</v>
      </c>
      <c r="M378" s="6" t="s">
        <v>96</v>
      </c>
      <c r="N378" s="6">
        <f t="shared" si="67"/>
        <v>2</v>
      </c>
      <c r="O378" s="6"/>
      <c r="P378" s="6">
        <v>100</v>
      </c>
      <c r="Q378" s="6">
        <v>109</v>
      </c>
      <c r="R378" s="6">
        <v>207</v>
      </c>
      <c r="S378" s="6">
        <v>2000</v>
      </c>
      <c r="T378" s="6">
        <f t="shared" si="75"/>
        <v>2.9337057893113112</v>
      </c>
      <c r="U378" s="7">
        <f t="shared" si="76"/>
        <v>72.058374135926812</v>
      </c>
      <c r="V378" s="7">
        <f t="shared" si="77"/>
        <v>34.805833696224475</v>
      </c>
      <c r="W378" s="26">
        <f t="shared" si="71"/>
        <v>0.08</v>
      </c>
      <c r="X378" s="28">
        <f t="shared" si="78"/>
        <v>0.12321428571428571</v>
      </c>
    </row>
    <row r="379" spans="1:25" x14ac:dyDescent="0.25">
      <c r="A379" s="19">
        <v>3850</v>
      </c>
      <c r="B379" s="1" t="s">
        <v>942</v>
      </c>
      <c r="C379" s="1" t="s">
        <v>937</v>
      </c>
      <c r="D379" s="1" t="str">
        <f t="shared" si="73"/>
        <v>BR</v>
      </c>
      <c r="E379" s="1">
        <v>385</v>
      </c>
      <c r="F379" s="1">
        <v>2015</v>
      </c>
      <c r="G379" s="1" t="s">
        <v>31</v>
      </c>
      <c r="H379" s="1">
        <f t="shared" si="74"/>
        <v>13.674794331177344</v>
      </c>
      <c r="I379" s="1">
        <v>3</v>
      </c>
      <c r="K379" s="1">
        <v>206</v>
      </c>
      <c r="L379" s="1" t="s">
        <v>85</v>
      </c>
      <c r="M379" s="5" t="s">
        <v>96</v>
      </c>
      <c r="N379" s="1">
        <f t="shared" si="67"/>
        <v>2</v>
      </c>
      <c r="P379" s="1">
        <v>100</v>
      </c>
      <c r="Q379" s="1">
        <v>100</v>
      </c>
      <c r="S379" s="1">
        <v>2010</v>
      </c>
      <c r="T379" s="1">
        <f t="shared" si="75"/>
        <v>2.9373660656609557</v>
      </c>
      <c r="U379" s="13">
        <f t="shared" si="76"/>
        <v>64.589211437760369</v>
      </c>
      <c r="V379" s="13">
        <f t="shared" si="77"/>
        <v>0</v>
      </c>
      <c r="W379" s="17">
        <f t="shared" si="71"/>
        <v>0.08</v>
      </c>
      <c r="X379" s="27" t="e">
        <f t="shared" si="78"/>
        <v>#DIV/0!</v>
      </c>
    </row>
    <row r="380" spans="1:25" x14ac:dyDescent="0.25">
      <c r="A380" s="19">
        <v>3851</v>
      </c>
      <c r="B380" s="1" t="s">
        <v>940</v>
      </c>
      <c r="C380" s="1" t="s">
        <v>941</v>
      </c>
      <c r="D380" s="1" t="str">
        <f t="shared" si="73"/>
        <v>BR</v>
      </c>
      <c r="E380" s="1">
        <v>385</v>
      </c>
      <c r="F380" s="1">
        <v>2015</v>
      </c>
      <c r="G380" s="1" t="s">
        <v>31</v>
      </c>
      <c r="H380" s="1">
        <f t="shared" si="74"/>
        <v>13.674794331177344</v>
      </c>
      <c r="I380" s="1">
        <v>4</v>
      </c>
      <c r="K380" s="1">
        <v>273</v>
      </c>
      <c r="L380" s="1" t="s">
        <v>85</v>
      </c>
      <c r="M380" s="5" t="s">
        <v>96</v>
      </c>
      <c r="N380" s="1">
        <f t="shared" si="67"/>
        <v>2</v>
      </c>
      <c r="P380" s="1">
        <v>100</v>
      </c>
      <c r="Q380" s="1">
        <v>100</v>
      </c>
      <c r="S380" s="1">
        <v>2680</v>
      </c>
      <c r="T380" s="1">
        <f t="shared" si="75"/>
        <v>3.1564052529180788</v>
      </c>
      <c r="U380" s="13">
        <f t="shared" si="76"/>
        <v>79.121489539219994</v>
      </c>
      <c r="V380" s="13">
        <f t="shared" si="77"/>
        <v>0</v>
      </c>
      <c r="W380" s="17">
        <f t="shared" si="71"/>
        <v>0.08</v>
      </c>
      <c r="X380" s="27" t="e">
        <f t="shared" si="78"/>
        <v>#DIV/0!</v>
      </c>
    </row>
    <row r="381" spans="1:25" x14ac:dyDescent="0.25">
      <c r="A381" s="37">
        <v>3900</v>
      </c>
      <c r="B381" s="38" t="s">
        <v>248</v>
      </c>
      <c r="C381" s="38" t="s">
        <v>759</v>
      </c>
      <c r="D381" s="38" t="str">
        <f t="shared" si="73"/>
        <v>BR</v>
      </c>
      <c r="E381" s="38">
        <v>390</v>
      </c>
      <c r="F381" s="38">
        <v>2002</v>
      </c>
      <c r="G381" s="38" t="s">
        <v>31</v>
      </c>
      <c r="H381" s="38">
        <f t="shared" si="74"/>
        <v>13.19090595827292</v>
      </c>
      <c r="I381" s="38">
        <v>9</v>
      </c>
      <c r="J381" s="38">
        <v>466</v>
      </c>
      <c r="K381" s="38">
        <v>467</v>
      </c>
      <c r="L381" s="38" t="s">
        <v>85</v>
      </c>
      <c r="M381" s="38" t="s">
        <v>96</v>
      </c>
      <c r="N381" s="38">
        <f t="shared" si="67"/>
        <v>2</v>
      </c>
      <c r="O381" s="38"/>
      <c r="P381" s="38">
        <v>125</v>
      </c>
      <c r="Q381" s="38">
        <v>140</v>
      </c>
      <c r="R381" s="38"/>
      <c r="S381" s="38">
        <v>6840</v>
      </c>
      <c r="T381" s="38">
        <f t="shared" si="75"/>
        <v>3.9895423941956589</v>
      </c>
      <c r="U381" s="44">
        <f t="shared" si="76"/>
        <v>139.74888008090676</v>
      </c>
      <c r="V381" s="44">
        <f t="shared" si="77"/>
        <v>89.340350845673882</v>
      </c>
      <c r="W381" s="39">
        <f t="shared" si="71"/>
        <v>6.4000000000000001E-2</v>
      </c>
      <c r="X381" s="40">
        <f t="shared" si="78"/>
        <v>0</v>
      </c>
    </row>
    <row r="382" spans="1:25" x14ac:dyDescent="0.25">
      <c r="A382" s="37">
        <v>3901</v>
      </c>
      <c r="B382" s="38" t="s">
        <v>249</v>
      </c>
      <c r="C382" s="38" t="s">
        <v>760</v>
      </c>
      <c r="D382" s="38" t="str">
        <f t="shared" si="73"/>
        <v>BR</v>
      </c>
      <c r="E382" s="38">
        <v>390</v>
      </c>
      <c r="F382" s="38">
        <v>2002</v>
      </c>
      <c r="G382" s="38" t="s">
        <v>31</v>
      </c>
      <c r="H382" s="38">
        <f t="shared" si="74"/>
        <v>13.19090595827292</v>
      </c>
      <c r="I382" s="38">
        <v>11</v>
      </c>
      <c r="J382" s="38">
        <v>567</v>
      </c>
      <c r="K382" s="38">
        <v>587</v>
      </c>
      <c r="L382" s="38" t="s">
        <v>85</v>
      </c>
      <c r="M382" s="38" t="s">
        <v>96</v>
      </c>
      <c r="N382" s="38">
        <f t="shared" si="67"/>
        <v>2</v>
      </c>
      <c r="O382" s="38"/>
      <c r="P382" s="38">
        <v>125</v>
      </c>
      <c r="Q382" s="38">
        <v>140</v>
      </c>
      <c r="R382" s="38"/>
      <c r="S382" s="38">
        <v>7980</v>
      </c>
      <c r="T382" s="38">
        <f t="shared" si="75"/>
        <v>4.1462910266449988</v>
      </c>
      <c r="U382" s="44">
        <f t="shared" si="76"/>
        <v>158.97631169376766</v>
      </c>
      <c r="V382" s="44">
        <f t="shared" si="77"/>
        <v>102.41956386826025</v>
      </c>
      <c r="W382" s="39">
        <f t="shared" si="71"/>
        <v>6.4000000000000001E-2</v>
      </c>
      <c r="X382" s="40">
        <f t="shared" si="78"/>
        <v>0</v>
      </c>
    </row>
    <row r="383" spans="1:25" x14ac:dyDescent="0.25">
      <c r="A383" s="45">
        <v>3902</v>
      </c>
      <c r="B383" s="46" t="s">
        <v>1356</v>
      </c>
      <c r="C383" s="46" t="s">
        <v>1371</v>
      </c>
      <c r="D383" s="46" t="str">
        <f t="shared" si="73"/>
        <v>Re</v>
      </c>
      <c r="E383" s="46"/>
      <c r="F383" s="46"/>
      <c r="G383" s="46"/>
      <c r="H383" s="46" t="str">
        <f t="shared" si="74"/>
        <v/>
      </c>
      <c r="I383" s="46"/>
      <c r="J383" s="46"/>
      <c r="K383" s="46"/>
      <c r="L383" s="46"/>
      <c r="M383" s="46"/>
      <c r="N383" s="46" t="str">
        <f t="shared" si="67"/>
        <v/>
      </c>
      <c r="O383" s="46"/>
      <c r="P383" s="46" t="s">
        <v>1138</v>
      </c>
      <c r="Q383" s="46" t="s">
        <v>1138</v>
      </c>
      <c r="R383" s="46"/>
      <c r="S383" s="46"/>
      <c r="T383" s="46" t="str">
        <f t="shared" si="75"/>
        <v/>
      </c>
      <c r="U383" s="47" t="str">
        <f t="shared" si="76"/>
        <v/>
      </c>
      <c r="V383" s="47" t="str">
        <f t="shared" si="77"/>
        <v/>
      </c>
      <c r="W383" s="56" t="e">
        <f t="shared" si="71"/>
        <v>#VALUE!</v>
      </c>
      <c r="X383" s="57" t="e">
        <f t="shared" si="78"/>
        <v>#DIV/0!</v>
      </c>
    </row>
    <row r="384" spans="1:25" x14ac:dyDescent="0.25">
      <c r="A384" s="45">
        <v>3903</v>
      </c>
      <c r="B384" s="46" t="s">
        <v>1356</v>
      </c>
      <c r="C384" s="46"/>
      <c r="D384" s="46" t="str">
        <f t="shared" si="73"/>
        <v>Re</v>
      </c>
      <c r="E384" s="46"/>
      <c r="F384" s="46"/>
      <c r="G384" s="46"/>
      <c r="H384" s="46" t="str">
        <f t="shared" si="74"/>
        <v/>
      </c>
      <c r="I384" s="46"/>
      <c r="J384" s="46"/>
      <c r="K384" s="46"/>
      <c r="L384" s="46"/>
      <c r="M384" s="46"/>
      <c r="N384" s="46" t="str">
        <f t="shared" si="67"/>
        <v/>
      </c>
      <c r="O384" s="46"/>
      <c r="P384" s="46" t="s">
        <v>1138</v>
      </c>
      <c r="Q384" s="46" t="s">
        <v>1138</v>
      </c>
      <c r="R384" s="46"/>
      <c r="S384" s="46"/>
      <c r="T384" s="46" t="str">
        <f t="shared" si="75"/>
        <v/>
      </c>
      <c r="U384" s="47" t="str">
        <f t="shared" si="76"/>
        <v/>
      </c>
      <c r="V384" s="47" t="str">
        <f t="shared" si="77"/>
        <v/>
      </c>
      <c r="W384" s="56" t="e">
        <f t="shared" si="71"/>
        <v>#VALUE!</v>
      </c>
      <c r="X384" s="57" t="e">
        <f t="shared" si="78"/>
        <v>#DIV/0!</v>
      </c>
    </row>
    <row r="385" spans="1:25" x14ac:dyDescent="0.25">
      <c r="A385" s="45">
        <v>3904</v>
      </c>
      <c r="B385" s="46" t="s">
        <v>1356</v>
      </c>
      <c r="C385" s="46"/>
      <c r="D385" s="46" t="str">
        <f t="shared" si="73"/>
        <v>Re</v>
      </c>
      <c r="E385" s="46"/>
      <c r="F385" s="46"/>
      <c r="G385" s="46"/>
      <c r="H385" s="46" t="str">
        <f t="shared" si="74"/>
        <v/>
      </c>
      <c r="I385" s="46"/>
      <c r="J385" s="46"/>
      <c r="K385" s="46"/>
      <c r="L385" s="46"/>
      <c r="M385" s="46"/>
      <c r="N385" s="46" t="str">
        <f t="shared" si="67"/>
        <v/>
      </c>
      <c r="O385" s="46"/>
      <c r="P385" s="46" t="s">
        <v>1138</v>
      </c>
      <c r="Q385" s="46" t="s">
        <v>1138</v>
      </c>
      <c r="R385" s="46"/>
      <c r="S385" s="46"/>
      <c r="T385" s="46" t="str">
        <f t="shared" si="75"/>
        <v/>
      </c>
      <c r="U385" s="47" t="str">
        <f t="shared" si="76"/>
        <v/>
      </c>
      <c r="V385" s="47" t="str">
        <f t="shared" si="77"/>
        <v/>
      </c>
      <c r="W385" s="56" t="e">
        <f t="shared" si="71"/>
        <v>#VALUE!</v>
      </c>
      <c r="X385" s="57" t="e">
        <f t="shared" si="78"/>
        <v>#DIV/0!</v>
      </c>
    </row>
    <row r="386" spans="1:25" x14ac:dyDescent="0.25">
      <c r="A386" s="45">
        <v>3905</v>
      </c>
      <c r="B386" s="46" t="s">
        <v>1356</v>
      </c>
      <c r="C386" s="46"/>
      <c r="D386" s="46" t="str">
        <f t="shared" si="73"/>
        <v>Re</v>
      </c>
      <c r="E386" s="46"/>
      <c r="F386" s="46"/>
      <c r="G386" s="46"/>
      <c r="H386" s="46" t="str">
        <f t="shared" si="74"/>
        <v/>
      </c>
      <c r="I386" s="46"/>
      <c r="J386" s="46"/>
      <c r="K386" s="46"/>
      <c r="L386" s="46"/>
      <c r="M386" s="46"/>
      <c r="N386" s="46" t="str">
        <f t="shared" si="67"/>
        <v/>
      </c>
      <c r="O386" s="46"/>
      <c r="P386" s="46" t="s">
        <v>1138</v>
      </c>
      <c r="Q386" s="46" t="s">
        <v>1138</v>
      </c>
      <c r="R386" s="46"/>
      <c r="S386" s="46"/>
      <c r="T386" s="46" t="str">
        <f t="shared" si="75"/>
        <v/>
      </c>
      <c r="U386" s="47" t="str">
        <f t="shared" si="76"/>
        <v/>
      </c>
      <c r="V386" s="47" t="str">
        <f t="shared" si="77"/>
        <v/>
      </c>
      <c r="W386" s="56" t="e">
        <f t="shared" si="71"/>
        <v>#VALUE!</v>
      </c>
      <c r="X386" s="57" t="e">
        <f t="shared" si="78"/>
        <v>#DIV/0!</v>
      </c>
    </row>
    <row r="387" spans="1:25" s="41" customFormat="1" x14ac:dyDescent="0.25">
      <c r="A387" s="45">
        <v>3906</v>
      </c>
      <c r="B387" s="46" t="s">
        <v>1356</v>
      </c>
      <c r="C387" s="46"/>
      <c r="D387" s="46" t="str">
        <f t="shared" si="73"/>
        <v>Re</v>
      </c>
      <c r="E387" s="46"/>
      <c r="F387" s="46"/>
      <c r="G387" s="46"/>
      <c r="H387" s="46" t="str">
        <f t="shared" si="74"/>
        <v/>
      </c>
      <c r="I387" s="46"/>
      <c r="J387" s="46"/>
      <c r="K387" s="46"/>
      <c r="L387" s="46"/>
      <c r="M387" s="46"/>
      <c r="N387" s="46" t="str">
        <f t="shared" si="67"/>
        <v/>
      </c>
      <c r="O387" s="46"/>
      <c r="P387" s="46" t="s">
        <v>1138</v>
      </c>
      <c r="Q387" s="46" t="s">
        <v>1138</v>
      </c>
      <c r="R387" s="46"/>
      <c r="S387" s="46"/>
      <c r="T387" s="46" t="str">
        <f t="shared" si="75"/>
        <v/>
      </c>
      <c r="U387" s="47" t="str">
        <f t="shared" si="76"/>
        <v/>
      </c>
      <c r="V387" s="47" t="str">
        <f t="shared" si="77"/>
        <v/>
      </c>
      <c r="W387" s="56" t="e">
        <f t="shared" si="71"/>
        <v>#VALUE!</v>
      </c>
      <c r="X387" s="57" t="e">
        <f t="shared" si="78"/>
        <v>#DIV/0!</v>
      </c>
      <c r="Y387" s="12"/>
    </row>
    <row r="388" spans="1:25" s="41" customFormat="1" x14ac:dyDescent="0.25">
      <c r="A388" s="45">
        <v>3907</v>
      </c>
      <c r="B388" s="46" t="s">
        <v>1356</v>
      </c>
      <c r="C388" s="46"/>
      <c r="D388" s="46" t="str">
        <f t="shared" si="73"/>
        <v>Re</v>
      </c>
      <c r="E388" s="46"/>
      <c r="F388" s="46"/>
      <c r="G388" s="46"/>
      <c r="H388" s="46" t="str">
        <f t="shared" si="74"/>
        <v/>
      </c>
      <c r="I388" s="46"/>
      <c r="J388" s="46"/>
      <c r="K388" s="46"/>
      <c r="L388" s="46"/>
      <c r="M388" s="46"/>
      <c r="N388" s="46" t="str">
        <f t="shared" si="67"/>
        <v/>
      </c>
      <c r="O388" s="46"/>
      <c r="P388" s="46" t="s">
        <v>1138</v>
      </c>
      <c r="Q388" s="46" t="s">
        <v>1138</v>
      </c>
      <c r="R388" s="46"/>
      <c r="S388" s="46"/>
      <c r="T388" s="46" t="str">
        <f t="shared" si="75"/>
        <v/>
      </c>
      <c r="U388" s="47" t="str">
        <f t="shared" si="76"/>
        <v/>
      </c>
      <c r="V388" s="47" t="str">
        <f t="shared" si="77"/>
        <v/>
      </c>
      <c r="W388" s="56" t="e">
        <f t="shared" si="71"/>
        <v>#VALUE!</v>
      </c>
      <c r="X388" s="57" t="e">
        <f t="shared" si="78"/>
        <v>#DIV/0!</v>
      </c>
      <c r="Y388" s="12"/>
    </row>
    <row r="389" spans="1:25" x14ac:dyDescent="0.25">
      <c r="A389" s="45">
        <v>3908</v>
      </c>
      <c r="B389" s="46" t="s">
        <v>1356</v>
      </c>
      <c r="C389" s="46"/>
      <c r="D389" s="46" t="str">
        <f t="shared" si="73"/>
        <v>Re</v>
      </c>
      <c r="E389" s="46"/>
      <c r="F389" s="46"/>
      <c r="G389" s="46"/>
      <c r="H389" s="46" t="str">
        <f t="shared" si="74"/>
        <v/>
      </c>
      <c r="I389" s="46"/>
      <c r="J389" s="46"/>
      <c r="K389" s="46"/>
      <c r="L389" s="46"/>
      <c r="M389" s="46"/>
      <c r="N389" s="46" t="str">
        <f t="shared" si="67"/>
        <v/>
      </c>
      <c r="O389" s="46"/>
      <c r="P389" s="46" t="s">
        <v>1138</v>
      </c>
      <c r="Q389" s="46" t="s">
        <v>1138</v>
      </c>
      <c r="R389" s="46"/>
      <c r="S389" s="46"/>
      <c r="T389" s="46" t="str">
        <f t="shared" si="75"/>
        <v/>
      </c>
      <c r="U389" s="47" t="str">
        <f t="shared" si="76"/>
        <v/>
      </c>
      <c r="V389" s="47" t="str">
        <f t="shared" si="77"/>
        <v/>
      </c>
      <c r="W389" s="56" t="e">
        <f t="shared" si="71"/>
        <v>#VALUE!</v>
      </c>
      <c r="X389" s="57" t="e">
        <f t="shared" si="78"/>
        <v>#DIV/0!</v>
      </c>
    </row>
    <row r="390" spans="1:25" x14ac:dyDescent="0.25">
      <c r="A390" s="45">
        <v>3909</v>
      </c>
      <c r="B390" s="46" t="s">
        <v>1356</v>
      </c>
      <c r="C390" s="46"/>
      <c r="D390" s="46" t="str">
        <f t="shared" si="73"/>
        <v>Re</v>
      </c>
      <c r="E390" s="46"/>
      <c r="F390" s="46"/>
      <c r="G390" s="46"/>
      <c r="H390" s="46" t="str">
        <f t="shared" si="74"/>
        <v/>
      </c>
      <c r="I390" s="46"/>
      <c r="J390" s="46"/>
      <c r="K390" s="46"/>
      <c r="L390" s="46"/>
      <c r="M390" s="46"/>
      <c r="N390" s="46" t="str">
        <f t="shared" si="67"/>
        <v/>
      </c>
      <c r="O390" s="46"/>
      <c r="P390" s="46" t="s">
        <v>1138</v>
      </c>
      <c r="Q390" s="46" t="s">
        <v>1138</v>
      </c>
      <c r="R390" s="46"/>
      <c r="S390" s="46"/>
      <c r="T390" s="46" t="str">
        <f t="shared" si="75"/>
        <v/>
      </c>
      <c r="U390" s="47" t="str">
        <f t="shared" si="76"/>
        <v/>
      </c>
      <c r="V390" s="47" t="str">
        <f t="shared" si="77"/>
        <v/>
      </c>
      <c r="W390" s="56" t="e">
        <f t="shared" si="71"/>
        <v>#VALUE!</v>
      </c>
      <c r="X390" s="57" t="e">
        <f t="shared" si="78"/>
        <v>#DIV/0!</v>
      </c>
    </row>
    <row r="391" spans="1:25" x14ac:dyDescent="0.25">
      <c r="A391" s="19">
        <v>3950</v>
      </c>
      <c r="B391" s="1" t="s">
        <v>251</v>
      </c>
      <c r="C391" s="1" t="s">
        <v>761</v>
      </c>
      <c r="D391" s="1" t="str">
        <f t="shared" si="73"/>
        <v>BR</v>
      </c>
      <c r="E391" s="1">
        <v>395</v>
      </c>
      <c r="F391" s="1">
        <v>2009</v>
      </c>
      <c r="G391" s="1" t="s">
        <v>31</v>
      </c>
      <c r="H391" s="1">
        <f t="shared" si="74"/>
        <v>13.45362404707371</v>
      </c>
      <c r="I391" s="1">
        <v>6</v>
      </c>
      <c r="J391" s="1">
        <v>265</v>
      </c>
      <c r="K391" s="1">
        <v>340</v>
      </c>
      <c r="L391" s="6" t="s">
        <v>85</v>
      </c>
      <c r="M391" s="6" t="s">
        <v>112</v>
      </c>
      <c r="N391" s="1">
        <f t="shared" si="67"/>
        <v>2</v>
      </c>
      <c r="P391" s="1">
        <v>100</v>
      </c>
      <c r="Q391" s="1">
        <v>100</v>
      </c>
      <c r="S391" s="1">
        <v>4480</v>
      </c>
      <c r="T391" s="1">
        <f t="shared" si="75"/>
        <v>3.5890421806368633</v>
      </c>
      <c r="U391" s="13">
        <f t="shared" si="76"/>
        <v>106.65101405330265</v>
      </c>
      <c r="V391" s="13">
        <f t="shared" si="77"/>
        <v>51.22348146726825</v>
      </c>
      <c r="W391" s="17">
        <f t="shared" si="71"/>
        <v>0.08</v>
      </c>
      <c r="X391" s="27">
        <f t="shared" si="78"/>
        <v>0</v>
      </c>
    </row>
    <row r="392" spans="1:25" x14ac:dyDescent="0.25">
      <c r="A392" s="19">
        <v>3950</v>
      </c>
      <c r="B392" s="1" t="s">
        <v>250</v>
      </c>
      <c r="C392" s="1" t="s">
        <v>761</v>
      </c>
      <c r="D392" s="1" t="str">
        <f t="shared" si="73"/>
        <v>BR</v>
      </c>
      <c r="E392" s="1">
        <v>395</v>
      </c>
      <c r="F392" s="1">
        <v>2009</v>
      </c>
      <c r="G392" s="1" t="s">
        <v>31</v>
      </c>
      <c r="H392" s="1">
        <f t="shared" si="74"/>
        <v>13.45362404707371</v>
      </c>
      <c r="I392" s="1">
        <v>6</v>
      </c>
      <c r="J392" s="1">
        <v>265</v>
      </c>
      <c r="K392" s="1">
        <v>340</v>
      </c>
      <c r="L392" s="6" t="s">
        <v>85</v>
      </c>
      <c r="M392" s="6" t="s">
        <v>112</v>
      </c>
      <c r="N392" s="1">
        <f t="shared" si="67"/>
        <v>2</v>
      </c>
      <c r="P392" s="1">
        <v>140</v>
      </c>
      <c r="Q392" s="1">
        <v>140</v>
      </c>
      <c r="S392" s="1">
        <v>4480</v>
      </c>
      <c r="T392" s="1">
        <f t="shared" si="75"/>
        <v>3.5890421806368633</v>
      </c>
      <c r="U392" s="13">
        <f t="shared" si="76"/>
        <v>106.65101405330265</v>
      </c>
      <c r="V392" s="13">
        <f t="shared" si="77"/>
        <v>60.608440625696716</v>
      </c>
      <c r="W392" s="17">
        <f t="shared" si="71"/>
        <v>5.7142857142857141E-2</v>
      </c>
      <c r="X392" s="27">
        <f t="shared" si="78"/>
        <v>0</v>
      </c>
    </row>
    <row r="393" spans="1:25" x14ac:dyDescent="0.25">
      <c r="A393" s="19">
        <v>3970</v>
      </c>
      <c r="B393" s="1" t="s">
        <v>974</v>
      </c>
      <c r="C393" s="1" t="s">
        <v>975</v>
      </c>
      <c r="D393" s="1" t="str">
        <f t="shared" si="73"/>
        <v>BR</v>
      </c>
      <c r="E393" s="1">
        <v>397</v>
      </c>
      <c r="F393" s="1">
        <v>2019</v>
      </c>
      <c r="G393" s="1" t="s">
        <v>31</v>
      </c>
      <c r="H393" s="1">
        <f t="shared" si="74"/>
        <v>13.820274961085254</v>
      </c>
      <c r="I393" s="1">
        <v>5</v>
      </c>
      <c r="K393" s="1">
        <v>286</v>
      </c>
      <c r="L393" s="1" t="s">
        <v>85</v>
      </c>
      <c r="M393" s="1" t="s">
        <v>96</v>
      </c>
      <c r="N393" s="1">
        <f t="shared" si="67"/>
        <v>2</v>
      </c>
      <c r="P393" s="1">
        <v>124</v>
      </c>
      <c r="Q393" s="1">
        <v>124</v>
      </c>
      <c r="T393" s="1" t="str">
        <f t="shared" si="75"/>
        <v/>
      </c>
      <c r="U393" s="13" t="e">
        <f t="shared" si="76"/>
        <v>#VALUE!</v>
      </c>
      <c r="V393" s="13">
        <f t="shared" si="77"/>
        <v>0</v>
      </c>
      <c r="W393" s="17">
        <f t="shared" si="71"/>
        <v>6.4516129032258063E-2</v>
      </c>
      <c r="X393" s="27" t="e">
        <f t="shared" si="78"/>
        <v>#DIV/0!</v>
      </c>
    </row>
    <row r="394" spans="1:25" x14ac:dyDescent="0.25">
      <c r="A394" s="19">
        <v>3980</v>
      </c>
      <c r="B394" s="1" t="s">
        <v>1601</v>
      </c>
      <c r="C394" s="1" t="s">
        <v>1602</v>
      </c>
      <c r="D394" s="1" t="str">
        <f t="shared" si="73"/>
        <v>BR</v>
      </c>
      <c r="E394" s="1">
        <v>398</v>
      </c>
      <c r="F394" s="1">
        <v>2020</v>
      </c>
      <c r="G394" s="1" t="s">
        <v>31</v>
      </c>
      <c r="H394" s="1">
        <f t="shared" si="74"/>
        <v>13.856406460551018</v>
      </c>
      <c r="I394" s="1">
        <v>3</v>
      </c>
      <c r="K394" s="1">
        <v>252</v>
      </c>
      <c r="L394" s="1" t="s">
        <v>85</v>
      </c>
      <c r="M394" s="1" t="s">
        <v>96</v>
      </c>
      <c r="N394" s="1">
        <f t="shared" si="67"/>
        <v>2</v>
      </c>
      <c r="O394" s="1" t="s">
        <v>845</v>
      </c>
      <c r="P394" s="1">
        <v>62</v>
      </c>
      <c r="Q394" s="1">
        <v>62</v>
      </c>
      <c r="S394" s="1">
        <v>805</v>
      </c>
      <c r="T394" s="1">
        <f t="shared" si="75"/>
        <v>2.3367272816965006</v>
      </c>
      <c r="U394" s="13">
        <f t="shared" si="76"/>
        <v>51.300232939305268</v>
      </c>
      <c r="V394" s="13">
        <f t="shared" si="77"/>
        <v>0</v>
      </c>
      <c r="W394" s="17">
        <f t="shared" si="71"/>
        <v>0.12903225806451613</v>
      </c>
      <c r="X394" s="27" t="e">
        <f>R395/10/J394</f>
        <v>#DIV/0!</v>
      </c>
    </row>
    <row r="395" spans="1:25" x14ac:dyDescent="0.25">
      <c r="A395" s="19">
        <v>3990</v>
      </c>
      <c r="B395" s="1" t="s">
        <v>1603</v>
      </c>
      <c r="C395" s="1" t="s">
        <v>1604</v>
      </c>
      <c r="D395" s="1" t="str">
        <f t="shared" si="73"/>
        <v>BR</v>
      </c>
      <c r="E395" s="1">
        <v>399</v>
      </c>
      <c r="F395" s="1">
        <v>2014</v>
      </c>
      <c r="G395" s="1" t="s">
        <v>31</v>
      </c>
      <c r="H395" s="1">
        <f t="shared" si="74"/>
        <v>13.638181696985855</v>
      </c>
      <c r="I395" s="1">
        <v>4</v>
      </c>
      <c r="J395" s="1">
        <v>66</v>
      </c>
      <c r="K395" s="1">
        <v>236</v>
      </c>
      <c r="L395" s="1" t="s">
        <v>85</v>
      </c>
      <c r="M395" s="1" t="s">
        <v>96</v>
      </c>
      <c r="N395" s="1">
        <f t="shared" si="67"/>
        <v>2</v>
      </c>
      <c r="O395" s="1" t="s">
        <v>845</v>
      </c>
      <c r="P395" s="1">
        <v>62</v>
      </c>
      <c r="Q395" s="1">
        <v>62</v>
      </c>
      <c r="R395" s="1">
        <v>75.900000000000006</v>
      </c>
      <c r="S395" s="1">
        <v>1170</v>
      </c>
      <c r="T395" s="1">
        <f t="shared" si="75"/>
        <v>2.5656979335151351</v>
      </c>
      <c r="U395" s="13">
        <f t="shared" si="76"/>
        <v>63.023165555815282</v>
      </c>
      <c r="V395" s="13">
        <f t="shared" si="77"/>
        <v>14.389341838942602</v>
      </c>
      <c r="W395" s="17">
        <f t="shared" si="71"/>
        <v>0.12903225806451613</v>
      </c>
      <c r="X395" s="27" t="e">
        <f>#REF!/10/J395</f>
        <v>#REF!</v>
      </c>
    </row>
    <row r="396" spans="1:25" x14ac:dyDescent="0.25">
      <c r="A396" s="37">
        <v>4000</v>
      </c>
      <c r="B396" s="38" t="s">
        <v>58</v>
      </c>
      <c r="C396" s="38" t="s">
        <v>762</v>
      </c>
      <c r="D396" s="38" t="str">
        <f t="shared" si="73"/>
        <v>BR</v>
      </c>
      <c r="E396" s="38">
        <v>40</v>
      </c>
      <c r="F396" s="38">
        <v>1958</v>
      </c>
      <c r="G396" s="38">
        <v>1985</v>
      </c>
      <c r="H396" s="38">
        <f t="shared" si="74"/>
        <v>11.401754250991379</v>
      </c>
      <c r="I396" s="38">
        <v>1</v>
      </c>
      <c r="J396" s="38">
        <v>135</v>
      </c>
      <c r="K396" s="38">
        <v>0</v>
      </c>
      <c r="L396" s="38" t="s">
        <v>22</v>
      </c>
      <c r="M396" s="38" t="s">
        <v>22</v>
      </c>
      <c r="N396" s="38">
        <f t="shared" si="67"/>
        <v>4</v>
      </c>
      <c r="O396" s="38" t="s">
        <v>23</v>
      </c>
      <c r="P396" s="38">
        <v>86</v>
      </c>
      <c r="Q396" s="38">
        <v>86</v>
      </c>
      <c r="R396" s="38">
        <v>231</v>
      </c>
      <c r="S396" s="38">
        <v>2000</v>
      </c>
      <c r="T396" s="38">
        <f t="shared" si="75"/>
        <v>2.9337057893113112</v>
      </c>
      <c r="U396" s="44">
        <f t="shared" si="76"/>
        <v>32.947651567621683</v>
      </c>
      <c r="V396" s="44">
        <f t="shared" si="77"/>
        <v>27.714066888747688</v>
      </c>
      <c r="W396" s="39">
        <f t="shared" si="71"/>
        <v>9.3023255813953487E-2</v>
      </c>
      <c r="X396" s="40">
        <f t="shared" ref="X396:X459" si="79">R396/10/J396</f>
        <v>0.17111111111111113</v>
      </c>
    </row>
    <row r="397" spans="1:25" x14ac:dyDescent="0.25">
      <c r="A397" s="19">
        <v>4010</v>
      </c>
      <c r="B397" s="1" t="s">
        <v>252</v>
      </c>
      <c r="C397" s="1" t="s">
        <v>1415</v>
      </c>
      <c r="D397" s="1" t="str">
        <f t="shared" si="73"/>
        <v>BR</v>
      </c>
      <c r="E397" s="1">
        <v>401</v>
      </c>
      <c r="F397" s="1">
        <v>1935</v>
      </c>
      <c r="G397" s="1">
        <v>1971</v>
      </c>
      <c r="H397" s="1">
        <f t="shared" si="74"/>
        <v>10.344080432788601</v>
      </c>
      <c r="I397" s="1">
        <v>2</v>
      </c>
      <c r="J397" s="1">
        <v>76</v>
      </c>
      <c r="K397" s="1">
        <v>108</v>
      </c>
      <c r="L397" s="1" t="s">
        <v>85</v>
      </c>
      <c r="M397" s="1" t="s">
        <v>86</v>
      </c>
      <c r="N397" s="1">
        <f t="shared" si="67"/>
        <v>2</v>
      </c>
      <c r="O397" s="1" t="s">
        <v>845</v>
      </c>
      <c r="P397" s="1">
        <v>75</v>
      </c>
      <c r="Q397" s="1">
        <v>75</v>
      </c>
      <c r="S397" s="1">
        <v>550</v>
      </c>
      <c r="T397" s="1">
        <f t="shared" si="75"/>
        <v>2.1244657373660325</v>
      </c>
      <c r="U397" s="13">
        <f t="shared" si="76"/>
        <v>28.642080626259627</v>
      </c>
      <c r="V397" s="13">
        <f t="shared" si="77"/>
        <v>14.062247980909008</v>
      </c>
      <c r="W397" s="17">
        <f t="shared" si="71"/>
        <v>0.10666666666666667</v>
      </c>
      <c r="X397" s="27">
        <f t="shared" si="79"/>
        <v>0</v>
      </c>
    </row>
    <row r="398" spans="1:25" x14ac:dyDescent="0.25">
      <c r="A398" s="19">
        <v>4020</v>
      </c>
      <c r="B398" s="1" t="s">
        <v>253</v>
      </c>
      <c r="C398" s="1" t="s">
        <v>1416</v>
      </c>
      <c r="D398" s="1" t="str">
        <f t="shared" si="73"/>
        <v>BR</v>
      </c>
      <c r="E398" s="1">
        <v>402</v>
      </c>
      <c r="F398" s="1">
        <v>1939</v>
      </c>
      <c r="G398" s="1">
        <v>1971</v>
      </c>
      <c r="H398" s="1">
        <f t="shared" si="74"/>
        <v>10.535653752852738</v>
      </c>
      <c r="I398" s="1">
        <v>2</v>
      </c>
      <c r="J398" s="1">
        <v>77</v>
      </c>
      <c r="K398" s="1">
        <v>134</v>
      </c>
      <c r="L398" s="1" t="s">
        <v>85</v>
      </c>
      <c r="M398" s="1" t="s">
        <v>86</v>
      </c>
      <c r="N398" s="1">
        <f t="shared" si="67"/>
        <v>2</v>
      </c>
      <c r="O398" s="1" t="s">
        <v>845</v>
      </c>
      <c r="P398" s="1">
        <v>75</v>
      </c>
      <c r="Q398" s="1">
        <v>75</v>
      </c>
      <c r="S398" s="1">
        <v>550</v>
      </c>
      <c r="T398" s="1">
        <f t="shared" si="75"/>
        <v>2.1244657373660325</v>
      </c>
      <c r="U398" s="13">
        <f t="shared" si="76"/>
        <v>29.209019172198857</v>
      </c>
      <c r="V398" s="13">
        <f t="shared" si="77"/>
        <v>14.154460431115281</v>
      </c>
      <c r="W398" s="17">
        <f t="shared" si="71"/>
        <v>0.10666666666666667</v>
      </c>
      <c r="X398" s="27">
        <f t="shared" si="79"/>
        <v>0</v>
      </c>
    </row>
    <row r="399" spans="1:25" x14ac:dyDescent="0.25">
      <c r="A399" s="19">
        <v>4030</v>
      </c>
      <c r="B399" s="1" t="s">
        <v>254</v>
      </c>
      <c r="C399" s="1" t="s">
        <v>1417</v>
      </c>
      <c r="D399" s="1" t="str">
        <f t="shared" si="73"/>
        <v>BR</v>
      </c>
      <c r="E399" s="1">
        <v>403</v>
      </c>
      <c r="F399" s="1">
        <v>1932</v>
      </c>
      <c r="G399" s="1">
        <v>1972</v>
      </c>
      <c r="H399" s="1">
        <f t="shared" si="74"/>
        <v>10.198039027185569</v>
      </c>
      <c r="I399" s="1">
        <v>5</v>
      </c>
      <c r="J399" s="1">
        <v>253</v>
      </c>
      <c r="K399" s="1">
        <v>172</v>
      </c>
      <c r="L399" s="1" t="s">
        <v>85</v>
      </c>
      <c r="M399" s="1" t="s">
        <v>86</v>
      </c>
      <c r="N399" s="1">
        <f t="shared" si="67"/>
        <v>2</v>
      </c>
      <c r="O399" s="1" t="s">
        <v>845</v>
      </c>
      <c r="P399" s="1">
        <v>75</v>
      </c>
      <c r="Q399" s="1">
        <v>75</v>
      </c>
      <c r="S399" s="1">
        <v>1800</v>
      </c>
      <c r="T399" s="1">
        <f t="shared" si="75"/>
        <v>2.8574404296987996</v>
      </c>
      <c r="U399" s="13">
        <f t="shared" si="76"/>
        <v>56.302272125557657</v>
      </c>
      <c r="V399" s="13">
        <f t="shared" si="77"/>
        <v>34.509261907032609</v>
      </c>
      <c r="W399" s="17">
        <f t="shared" si="71"/>
        <v>0.10666666666666667</v>
      </c>
      <c r="X399" s="27">
        <f t="shared" si="79"/>
        <v>0</v>
      </c>
    </row>
    <row r="400" spans="1:25" x14ac:dyDescent="0.25">
      <c r="A400" s="19">
        <v>4040</v>
      </c>
      <c r="B400" s="1" t="s">
        <v>255</v>
      </c>
      <c r="C400" s="1" t="s">
        <v>1424</v>
      </c>
      <c r="D400" s="1" t="str">
        <f t="shared" si="73"/>
        <v>BR</v>
      </c>
      <c r="E400" s="1">
        <v>404</v>
      </c>
      <c r="F400" s="1">
        <v>1937</v>
      </c>
      <c r="G400" s="1">
        <v>1972</v>
      </c>
      <c r="H400" s="1">
        <f t="shared" si="74"/>
        <v>10.440306508910551</v>
      </c>
      <c r="I400" s="1">
        <v>4</v>
      </c>
      <c r="J400" s="1">
        <v>161</v>
      </c>
      <c r="L400" s="1" t="s">
        <v>85</v>
      </c>
      <c r="M400" s="1" t="s">
        <v>86</v>
      </c>
      <c r="N400" s="1">
        <f t="shared" si="67"/>
        <v>2</v>
      </c>
      <c r="O400" s="1" t="s">
        <v>845</v>
      </c>
      <c r="P400" s="1">
        <v>75</v>
      </c>
      <c r="Q400" s="1">
        <v>75</v>
      </c>
      <c r="S400" s="1">
        <v>900</v>
      </c>
      <c r="T400" s="1">
        <f t="shared" si="75"/>
        <v>2.4028114141347543</v>
      </c>
      <c r="U400" s="13">
        <f t="shared" si="76"/>
        <v>43.509592663951011</v>
      </c>
      <c r="V400" s="13">
        <f t="shared" si="77"/>
        <v>23.148926132006402</v>
      </c>
      <c r="W400" s="17">
        <f t="shared" si="71"/>
        <v>0.10666666666666667</v>
      </c>
      <c r="X400" s="27">
        <f t="shared" si="79"/>
        <v>0</v>
      </c>
    </row>
    <row r="401" spans="1:25" x14ac:dyDescent="0.25">
      <c r="A401" s="19">
        <v>4041</v>
      </c>
      <c r="B401" s="1" t="s">
        <v>1421</v>
      </c>
      <c r="C401" s="1" t="s">
        <v>1420</v>
      </c>
      <c r="D401" s="1" t="str">
        <f t="shared" si="73"/>
        <v>BR</v>
      </c>
      <c r="E401" s="1">
        <v>404</v>
      </c>
      <c r="F401" s="1">
        <v>1938</v>
      </c>
      <c r="G401" s="1">
        <v>1972</v>
      </c>
      <c r="H401" s="1">
        <f t="shared" si="74"/>
        <v>10.488088481701515</v>
      </c>
      <c r="I401" s="1">
        <v>4</v>
      </c>
      <c r="J401" s="1">
        <v>161</v>
      </c>
      <c r="L401" s="1" t="s">
        <v>85</v>
      </c>
      <c r="M401" s="1" t="s">
        <v>86</v>
      </c>
      <c r="N401" s="1">
        <f t="shared" si="67"/>
        <v>2</v>
      </c>
      <c r="O401" s="1" t="s">
        <v>845</v>
      </c>
      <c r="P401" s="1">
        <v>75</v>
      </c>
      <c r="Q401" s="1">
        <v>75</v>
      </c>
      <c r="S401" s="1">
        <v>900</v>
      </c>
      <c r="T401" s="1">
        <f t="shared" si="75"/>
        <v>2.4028114141347543</v>
      </c>
      <c r="U401" s="13">
        <f t="shared" si="76"/>
        <v>43.73577047108666</v>
      </c>
      <c r="V401" s="13">
        <f t="shared" si="77"/>
        <v>23.148926132006402</v>
      </c>
      <c r="W401" s="17">
        <f t="shared" si="71"/>
        <v>0.10666666666666667</v>
      </c>
      <c r="X401" s="27">
        <f t="shared" si="79"/>
        <v>0</v>
      </c>
    </row>
    <row r="402" spans="1:25" x14ac:dyDescent="0.25">
      <c r="A402" s="19">
        <v>4042</v>
      </c>
      <c r="B402" s="1" t="s">
        <v>1422</v>
      </c>
      <c r="C402" s="1" t="s">
        <v>1419</v>
      </c>
      <c r="D402" s="1" t="str">
        <f t="shared" si="73"/>
        <v>BR</v>
      </c>
      <c r="E402" s="1">
        <v>404</v>
      </c>
      <c r="F402" s="1">
        <v>1937</v>
      </c>
      <c r="G402" s="1">
        <v>1972</v>
      </c>
      <c r="H402" s="1">
        <f t="shared" si="74"/>
        <v>10.440306508910551</v>
      </c>
      <c r="I402" s="1">
        <v>4</v>
      </c>
      <c r="J402" s="1">
        <v>161</v>
      </c>
      <c r="L402" s="1" t="s">
        <v>85</v>
      </c>
      <c r="M402" s="1" t="s">
        <v>86</v>
      </c>
      <c r="N402" s="1">
        <f t="shared" si="67"/>
        <v>2</v>
      </c>
      <c r="O402" s="1" t="s">
        <v>845</v>
      </c>
      <c r="P402" s="1">
        <v>75</v>
      </c>
      <c r="Q402" s="1">
        <v>75</v>
      </c>
      <c r="S402" s="1">
        <v>900</v>
      </c>
      <c r="T402" s="1">
        <f t="shared" si="75"/>
        <v>2.4028114141347543</v>
      </c>
      <c r="U402" s="13">
        <f t="shared" si="76"/>
        <v>43.509592663951011</v>
      </c>
      <c r="V402" s="13">
        <f t="shared" si="77"/>
        <v>23.148926132006402</v>
      </c>
      <c r="W402" s="17">
        <f t="shared" si="71"/>
        <v>0.10666666666666667</v>
      </c>
      <c r="X402" s="27">
        <f t="shared" si="79"/>
        <v>0</v>
      </c>
    </row>
    <row r="403" spans="1:25" x14ac:dyDescent="0.25">
      <c r="A403" s="19">
        <v>4043</v>
      </c>
      <c r="B403" s="1" t="s">
        <v>1423</v>
      </c>
      <c r="C403" s="1" t="s">
        <v>1418</v>
      </c>
      <c r="D403" s="1" t="str">
        <f t="shared" si="73"/>
        <v>BR</v>
      </c>
      <c r="E403" s="1">
        <v>404</v>
      </c>
      <c r="F403" s="1">
        <v>1961</v>
      </c>
      <c r="G403" s="1">
        <v>1972</v>
      </c>
      <c r="H403" s="1">
        <f t="shared" si="74"/>
        <v>11.532562594670797</v>
      </c>
      <c r="I403" s="1">
        <v>4</v>
      </c>
      <c r="J403" s="1">
        <v>161</v>
      </c>
      <c r="L403" s="1" t="s">
        <v>85</v>
      </c>
      <c r="M403" s="1" t="s">
        <v>86</v>
      </c>
      <c r="N403" s="1">
        <f t="shared" ref="N403:N466" si="80">IF(L403="Steam",1,IF(L403="Electric",2,IF(L403="Diesel",4,IF(L403="Diesel-Electric",3,""))))</f>
        <v>2</v>
      </c>
      <c r="O403" s="1" t="s">
        <v>845</v>
      </c>
      <c r="P403" s="1">
        <v>75</v>
      </c>
      <c r="Q403" s="1">
        <v>75</v>
      </c>
      <c r="S403" s="1">
        <v>900</v>
      </c>
      <c r="T403" s="1">
        <f t="shared" si="75"/>
        <v>2.4028114141347543</v>
      </c>
      <c r="U403" s="13">
        <f t="shared" si="76"/>
        <v>48.679828882296064</v>
      </c>
      <c r="V403" s="13">
        <f t="shared" si="77"/>
        <v>23.148926132006402</v>
      </c>
      <c r="W403" s="17">
        <f t="shared" si="71"/>
        <v>0.10666666666666667</v>
      </c>
      <c r="X403" s="27">
        <f t="shared" si="79"/>
        <v>0</v>
      </c>
    </row>
    <row r="404" spans="1:25" s="41" customFormat="1" x14ac:dyDescent="0.25">
      <c r="A404" s="19">
        <v>4050</v>
      </c>
      <c r="B404" s="1" t="s">
        <v>256</v>
      </c>
      <c r="C404" s="1" t="s">
        <v>1425</v>
      </c>
      <c r="D404" s="1" t="str">
        <f t="shared" si="73"/>
        <v>BR</v>
      </c>
      <c r="E404" s="1">
        <v>405</v>
      </c>
      <c r="F404" s="1">
        <v>1941</v>
      </c>
      <c r="G404" s="1">
        <v>1983</v>
      </c>
      <c r="H404" s="1">
        <f t="shared" si="74"/>
        <v>10.63014581273465</v>
      </c>
      <c r="I404" s="1">
        <v>4</v>
      </c>
      <c r="J404" s="1">
        <v>136</v>
      </c>
      <c r="K404" s="1">
        <v>368</v>
      </c>
      <c r="L404" s="1" t="s">
        <v>85</v>
      </c>
      <c r="M404" s="1" t="s">
        <v>86</v>
      </c>
      <c r="N404" s="1">
        <f t="shared" si="80"/>
        <v>2</v>
      </c>
      <c r="O404" s="1" t="s">
        <v>845</v>
      </c>
      <c r="P404" s="1">
        <v>75</v>
      </c>
      <c r="Q404" s="1">
        <v>75</v>
      </c>
      <c r="R404" s="1"/>
      <c r="S404" s="1">
        <v>1100</v>
      </c>
      <c r="T404" s="1">
        <f t="shared" si="75"/>
        <v>2.5264297704551879</v>
      </c>
      <c r="U404" s="13">
        <f t="shared" si="76"/>
        <v>46.996944185777586</v>
      </c>
      <c r="V404" s="13">
        <f t="shared" si="77"/>
        <v>22.370459726327372</v>
      </c>
      <c r="W404" s="17">
        <f t="shared" si="71"/>
        <v>0.10666666666666667</v>
      </c>
      <c r="X404" s="27">
        <f t="shared" si="79"/>
        <v>0</v>
      </c>
    </row>
    <row r="405" spans="1:25" s="41" customFormat="1" x14ac:dyDescent="0.25">
      <c r="A405" s="37">
        <v>4051</v>
      </c>
      <c r="B405" s="38" t="s">
        <v>1076</v>
      </c>
      <c r="C405" s="38" t="s">
        <v>1077</v>
      </c>
      <c r="D405" s="38" t="str">
        <f t="shared" si="73"/>
        <v>LM</v>
      </c>
      <c r="E405" s="38" t="s">
        <v>350</v>
      </c>
      <c r="F405" s="38">
        <v>1928</v>
      </c>
      <c r="G405" s="38">
        <v>1962</v>
      </c>
      <c r="H405" s="38">
        <f t="shared" si="74"/>
        <v>10</v>
      </c>
      <c r="I405" s="38">
        <v>2</v>
      </c>
      <c r="J405" s="38">
        <v>98</v>
      </c>
      <c r="K405" s="38">
        <v>0</v>
      </c>
      <c r="L405" s="38" t="s">
        <v>358</v>
      </c>
      <c r="M405" s="38" t="s">
        <v>358</v>
      </c>
      <c r="N405" s="38">
        <f t="shared" si="80"/>
        <v>1</v>
      </c>
      <c r="O405" s="38"/>
      <c r="P405" s="38" t="s">
        <v>1138</v>
      </c>
      <c r="Q405" s="38" t="s">
        <v>1138</v>
      </c>
      <c r="R405" s="38">
        <v>79</v>
      </c>
      <c r="S405" s="38"/>
      <c r="T405" s="38" t="str">
        <f t="shared" si="75"/>
        <v/>
      </c>
      <c r="U405" s="44" t="e">
        <f t="shared" si="76"/>
        <v>#VALUE!</v>
      </c>
      <c r="V405" s="44" t="e">
        <f t="shared" si="77"/>
        <v>#VALUE!</v>
      </c>
      <c r="W405" s="39" t="e">
        <f t="shared" si="71"/>
        <v>#VALUE!</v>
      </c>
      <c r="X405" s="40">
        <f t="shared" si="79"/>
        <v>8.0612244897959193E-2</v>
      </c>
      <c r="Y405" s="12"/>
    </row>
    <row r="406" spans="1:25" x14ac:dyDescent="0.25">
      <c r="A406" s="19">
        <v>4052</v>
      </c>
      <c r="B406" s="1" t="s">
        <v>1426</v>
      </c>
      <c r="C406" s="1" t="s">
        <v>1427</v>
      </c>
      <c r="D406" s="1" t="str">
        <f t="shared" si="73"/>
        <v>SR</v>
      </c>
      <c r="E406" s="1" t="s">
        <v>350</v>
      </c>
      <c r="F406" s="1">
        <v>1915</v>
      </c>
      <c r="G406" s="1">
        <v>1948</v>
      </c>
      <c r="H406" s="1">
        <f t="shared" si="74"/>
        <v>9.3273790530888157</v>
      </c>
      <c r="I406" s="1">
        <v>3</v>
      </c>
      <c r="L406" s="1" t="s">
        <v>85</v>
      </c>
      <c r="M406" s="1" t="s">
        <v>86</v>
      </c>
      <c r="N406" s="1">
        <f t="shared" si="80"/>
        <v>2</v>
      </c>
      <c r="P406" s="1" t="s">
        <v>1138</v>
      </c>
      <c r="Q406" s="1" t="s">
        <v>1138</v>
      </c>
      <c r="S406" s="1">
        <v>1100</v>
      </c>
      <c r="T406" s="1">
        <f t="shared" ref="T406:T414" si="81">IF(L406="Wagon",(SQRT(SQRT(S406/27)))*10,IF(S406="","",SQRT(SQRT(S406/27))))</f>
        <v>2.5264297704551879</v>
      </c>
      <c r="U406" s="13">
        <f t="shared" ref="U406:U419" si="82">IF(I406="","",(H406*SQRT(I406)*T406-(I406*2)+2)*0.985)</f>
        <v>36.263486231716698</v>
      </c>
      <c r="V406" s="13" t="e">
        <f t="shared" ref="V406:V419" si="83">IF(L406="Wagon",5*SQRT(H406),IF(L406="","",SQRT(Q406*J406*SQRT(S406))/(26)))</f>
        <v>#VALUE!</v>
      </c>
      <c r="W406" s="17" t="e">
        <f t="shared" ref="W406:W469" si="84">8/P406</f>
        <v>#VALUE!</v>
      </c>
      <c r="X406" s="27" t="e">
        <f t="shared" si="79"/>
        <v>#DIV/0!</v>
      </c>
    </row>
    <row r="407" spans="1:25" x14ac:dyDescent="0.25">
      <c r="A407" s="19">
        <v>4100</v>
      </c>
      <c r="B407" s="1" t="s">
        <v>59</v>
      </c>
      <c r="C407" s="1" t="s">
        <v>763</v>
      </c>
      <c r="D407" s="1" t="str">
        <f t="shared" si="73"/>
        <v>BR</v>
      </c>
      <c r="E407" s="1">
        <v>41</v>
      </c>
      <c r="F407" s="1">
        <v>1958</v>
      </c>
      <c r="G407" s="1">
        <v>1967</v>
      </c>
      <c r="H407" s="1">
        <f t="shared" si="74"/>
        <v>11.401754250991379</v>
      </c>
      <c r="I407" s="1">
        <v>1</v>
      </c>
      <c r="J407" s="1">
        <v>119</v>
      </c>
      <c r="K407" s="1">
        <v>0</v>
      </c>
      <c r="L407" s="1" t="s">
        <v>22</v>
      </c>
      <c r="M407" s="1" t="s">
        <v>22</v>
      </c>
      <c r="N407" s="1">
        <f t="shared" si="80"/>
        <v>4</v>
      </c>
      <c r="O407" s="1" t="s">
        <v>23</v>
      </c>
      <c r="P407" s="1">
        <v>90</v>
      </c>
      <c r="Q407" s="1">
        <v>90</v>
      </c>
      <c r="R407" s="1">
        <v>222</v>
      </c>
      <c r="S407" s="1">
        <v>2000</v>
      </c>
      <c r="T407" s="1">
        <f t="shared" si="81"/>
        <v>2.9337057893113112</v>
      </c>
      <c r="U407" s="13">
        <f t="shared" si="82"/>
        <v>32.947651567621683</v>
      </c>
      <c r="V407" s="13">
        <f t="shared" si="83"/>
        <v>26.618212410373278</v>
      </c>
      <c r="W407" s="17">
        <f t="shared" si="84"/>
        <v>8.8888888888888892E-2</v>
      </c>
      <c r="X407" s="27">
        <f t="shared" si="79"/>
        <v>0.1865546218487395</v>
      </c>
    </row>
    <row r="408" spans="1:25" x14ac:dyDescent="0.25">
      <c r="A408" s="19">
        <v>4100</v>
      </c>
      <c r="B408" s="1" t="s">
        <v>257</v>
      </c>
      <c r="C408" s="1" t="s">
        <v>1429</v>
      </c>
      <c r="D408" s="1" t="str">
        <f t="shared" si="73"/>
        <v>BR</v>
      </c>
      <c r="E408" s="1">
        <v>410</v>
      </c>
      <c r="H408" s="1" t="str">
        <f t="shared" si="74"/>
        <v/>
      </c>
      <c r="L408" s="1" t="s">
        <v>85</v>
      </c>
      <c r="M408" s="1" t="s">
        <v>86</v>
      </c>
      <c r="N408" s="1">
        <f t="shared" si="80"/>
        <v>2</v>
      </c>
      <c r="P408" s="1" t="s">
        <v>1138</v>
      </c>
      <c r="Q408" s="1" t="s">
        <v>1138</v>
      </c>
      <c r="T408" s="1" t="str">
        <f t="shared" si="81"/>
        <v/>
      </c>
      <c r="U408" s="13" t="str">
        <f t="shared" si="82"/>
        <v/>
      </c>
      <c r="V408" s="13" t="e">
        <f t="shared" si="83"/>
        <v>#VALUE!</v>
      </c>
      <c r="W408" s="17" t="e">
        <f t="shared" si="84"/>
        <v>#VALUE!</v>
      </c>
      <c r="X408" s="27" t="e">
        <f t="shared" si="79"/>
        <v>#DIV/0!</v>
      </c>
    </row>
    <row r="409" spans="1:25" x14ac:dyDescent="0.25">
      <c r="A409" s="19">
        <v>4110</v>
      </c>
      <c r="B409" s="1" t="s">
        <v>258</v>
      </c>
      <c r="C409" s="1" t="s">
        <v>1428</v>
      </c>
      <c r="D409" s="1" t="str">
        <f t="shared" si="73"/>
        <v>BR</v>
      </c>
      <c r="E409" s="1">
        <v>411</v>
      </c>
      <c r="F409" s="1">
        <v>1956</v>
      </c>
      <c r="G409" s="1">
        <v>2005</v>
      </c>
      <c r="H409" s="1">
        <f t="shared" si="74"/>
        <v>11.313708498984761</v>
      </c>
      <c r="I409" s="1">
        <v>4</v>
      </c>
      <c r="J409" s="1">
        <v>142</v>
      </c>
      <c r="K409" s="1">
        <v>224</v>
      </c>
      <c r="L409" s="1" t="s">
        <v>85</v>
      </c>
      <c r="M409" s="1" t="s">
        <v>86</v>
      </c>
      <c r="N409" s="1">
        <f t="shared" si="80"/>
        <v>2</v>
      </c>
      <c r="P409" s="1">
        <v>90</v>
      </c>
      <c r="Q409" s="1">
        <v>90</v>
      </c>
      <c r="R409" s="1">
        <v>110</v>
      </c>
      <c r="S409" s="1">
        <v>1000</v>
      </c>
      <c r="T409" s="1">
        <f t="shared" si="81"/>
        <v>2.4669426816409508</v>
      </c>
      <c r="U409" s="13">
        <f t="shared" si="82"/>
        <v>49.073232656065287</v>
      </c>
      <c r="V409" s="13">
        <f t="shared" si="83"/>
        <v>24.450744019170546</v>
      </c>
      <c r="W409" s="17">
        <f t="shared" si="84"/>
        <v>8.8888888888888892E-2</v>
      </c>
      <c r="X409" s="27">
        <f t="shared" si="79"/>
        <v>7.746478873239436E-2</v>
      </c>
    </row>
    <row r="410" spans="1:25" x14ac:dyDescent="0.25">
      <c r="A410" s="19">
        <v>4111</v>
      </c>
      <c r="B410" s="1" t="s">
        <v>259</v>
      </c>
      <c r="C410" s="1" t="s">
        <v>821</v>
      </c>
      <c r="D410" s="1" t="str">
        <f t="shared" si="73"/>
        <v>BR</v>
      </c>
      <c r="E410" s="1" t="s">
        <v>260</v>
      </c>
      <c r="F410" s="1">
        <v>1993</v>
      </c>
      <c r="G410" s="1">
        <v>2005</v>
      </c>
      <c r="H410" s="1">
        <f t="shared" si="74"/>
        <v>12.845232578665129</v>
      </c>
      <c r="I410" s="1">
        <v>3</v>
      </c>
      <c r="J410" s="1">
        <v>124</v>
      </c>
      <c r="K410" s="1">
        <v>158</v>
      </c>
      <c r="L410" s="1" t="s">
        <v>85</v>
      </c>
      <c r="M410" s="1" t="s">
        <v>86</v>
      </c>
      <c r="N410" s="1">
        <f t="shared" si="80"/>
        <v>2</v>
      </c>
      <c r="P410" s="1">
        <v>90</v>
      </c>
      <c r="Q410" s="1">
        <v>90</v>
      </c>
      <c r="R410" s="1">
        <v>110</v>
      </c>
      <c r="S410" s="1">
        <v>1000</v>
      </c>
      <c r="T410" s="1">
        <f t="shared" si="81"/>
        <v>2.4669426816409508</v>
      </c>
      <c r="U410" s="13">
        <f t="shared" si="82"/>
        <v>50.12271960376183</v>
      </c>
      <c r="V410" s="13">
        <f t="shared" si="83"/>
        <v>22.848555522390253</v>
      </c>
      <c r="W410" s="17">
        <f t="shared" si="84"/>
        <v>8.8888888888888892E-2</v>
      </c>
      <c r="X410" s="27">
        <f t="shared" si="79"/>
        <v>8.8709677419354843E-2</v>
      </c>
    </row>
    <row r="411" spans="1:25" x14ac:dyDescent="0.25">
      <c r="A411" s="19">
        <v>4120</v>
      </c>
      <c r="B411" s="1" t="s">
        <v>261</v>
      </c>
      <c r="D411" s="1" t="str">
        <f t="shared" si="73"/>
        <v>BR</v>
      </c>
      <c r="E411" s="1">
        <v>412</v>
      </c>
      <c r="F411" s="1">
        <v>1957</v>
      </c>
      <c r="G411" s="1">
        <v>2005</v>
      </c>
      <c r="H411" s="1">
        <f t="shared" si="74"/>
        <v>11.357816691600547</v>
      </c>
      <c r="I411" s="1">
        <v>4</v>
      </c>
      <c r="J411" s="1">
        <v>160</v>
      </c>
      <c r="K411" s="1">
        <v>191</v>
      </c>
      <c r="L411" s="1" t="s">
        <v>85</v>
      </c>
      <c r="M411" s="1" t="s">
        <v>86</v>
      </c>
      <c r="N411" s="1">
        <f t="shared" si="80"/>
        <v>2</v>
      </c>
      <c r="P411" s="1">
        <v>90</v>
      </c>
      <c r="Q411" s="1">
        <v>90</v>
      </c>
      <c r="R411" s="1">
        <v>110</v>
      </c>
      <c r="S411" s="1">
        <v>1000</v>
      </c>
      <c r="T411" s="1">
        <f t="shared" si="81"/>
        <v>2.4669426816409508</v>
      </c>
      <c r="U411" s="13">
        <f t="shared" si="82"/>
        <v>49.287593050523903</v>
      </c>
      <c r="V411" s="13">
        <f t="shared" si="83"/>
        <v>25.95421500878534</v>
      </c>
      <c r="W411" s="17">
        <f t="shared" si="84"/>
        <v>8.8888888888888892E-2</v>
      </c>
      <c r="X411" s="27">
        <f t="shared" si="79"/>
        <v>6.8750000000000006E-2</v>
      </c>
    </row>
    <row r="412" spans="1:25" x14ac:dyDescent="0.25">
      <c r="A412" s="19">
        <v>4130</v>
      </c>
      <c r="B412" s="1" t="s">
        <v>262</v>
      </c>
      <c r="C412" s="1" t="s">
        <v>1433</v>
      </c>
      <c r="D412" s="1" t="str">
        <f t="shared" si="73"/>
        <v>BR</v>
      </c>
      <c r="E412" s="1">
        <v>413</v>
      </c>
      <c r="F412" s="1">
        <v>1957</v>
      </c>
      <c r="G412" s="1">
        <v>1995</v>
      </c>
      <c r="H412" s="1">
        <f t="shared" si="74"/>
        <v>11.357816691600547</v>
      </c>
      <c r="I412" s="1">
        <v>4</v>
      </c>
      <c r="J412" s="1">
        <v>144</v>
      </c>
      <c r="K412" s="1">
        <v>306</v>
      </c>
      <c r="L412" s="1" t="s">
        <v>85</v>
      </c>
      <c r="M412" s="1" t="s">
        <v>86</v>
      </c>
      <c r="N412" s="1">
        <f t="shared" si="80"/>
        <v>2</v>
      </c>
      <c r="P412" s="1">
        <v>90</v>
      </c>
      <c r="Q412" s="1">
        <v>90</v>
      </c>
      <c r="R412" s="1">
        <v>55</v>
      </c>
      <c r="S412" s="1">
        <v>500</v>
      </c>
      <c r="T412" s="1">
        <f t="shared" si="81"/>
        <v>2.074443257628261</v>
      </c>
      <c r="U412" s="13">
        <f t="shared" si="82"/>
        <v>40.505458126818894</v>
      </c>
      <c r="V412" s="13">
        <f t="shared" si="83"/>
        <v>20.704829278447672</v>
      </c>
      <c r="W412" s="17">
        <f t="shared" si="84"/>
        <v>8.8888888888888892E-2</v>
      </c>
      <c r="X412" s="27">
        <f t="shared" si="79"/>
        <v>3.8194444444444448E-2</v>
      </c>
    </row>
    <row r="413" spans="1:25" x14ac:dyDescent="0.25">
      <c r="A413" s="37">
        <v>4140</v>
      </c>
      <c r="B413" s="38" t="s">
        <v>263</v>
      </c>
      <c r="C413" s="38" t="s">
        <v>1432</v>
      </c>
      <c r="D413" s="38" t="str">
        <f t="shared" si="73"/>
        <v>BR</v>
      </c>
      <c r="E413" s="38">
        <v>414</v>
      </c>
      <c r="F413" s="38">
        <v>1957</v>
      </c>
      <c r="G413" s="38">
        <v>1995</v>
      </c>
      <c r="H413" s="38">
        <f t="shared" si="74"/>
        <v>11.357816691600547</v>
      </c>
      <c r="I413" s="38">
        <v>2</v>
      </c>
      <c r="J413" s="38">
        <v>72</v>
      </c>
      <c r="K413" s="38">
        <v>140</v>
      </c>
      <c r="L413" s="38" t="s">
        <v>85</v>
      </c>
      <c r="M413" s="38" t="s">
        <v>86</v>
      </c>
      <c r="N413" s="38">
        <f t="shared" si="80"/>
        <v>2</v>
      </c>
      <c r="O413" s="38"/>
      <c r="P413" s="38">
        <v>90</v>
      </c>
      <c r="Q413" s="38">
        <v>90</v>
      </c>
      <c r="R413" s="38">
        <v>55</v>
      </c>
      <c r="S413" s="38">
        <v>500</v>
      </c>
      <c r="T413" s="38">
        <f t="shared" si="81"/>
        <v>2.074443257628261</v>
      </c>
      <c r="U413" s="44">
        <f t="shared" si="82"/>
        <v>30.850685193353886</v>
      </c>
      <c r="V413" s="44">
        <f t="shared" si="83"/>
        <v>14.64052518610012</v>
      </c>
      <c r="W413" s="39">
        <f t="shared" si="84"/>
        <v>8.8888888888888892E-2</v>
      </c>
      <c r="X413" s="40">
        <f t="shared" si="79"/>
        <v>7.6388888888888895E-2</v>
      </c>
    </row>
    <row r="414" spans="1:25" x14ac:dyDescent="0.25">
      <c r="A414" s="19">
        <v>4150</v>
      </c>
      <c r="B414" s="1" t="s">
        <v>264</v>
      </c>
      <c r="D414" s="1" t="str">
        <f t="shared" si="73"/>
        <v>BR</v>
      </c>
      <c r="E414" s="1" t="s">
        <v>265</v>
      </c>
      <c r="F414" s="1">
        <v>1953</v>
      </c>
      <c r="G414" s="1">
        <v>1995</v>
      </c>
      <c r="H414" s="1">
        <f t="shared" si="74"/>
        <v>11.180339887498949</v>
      </c>
      <c r="I414" s="1">
        <v>4</v>
      </c>
      <c r="J414" s="1">
        <v>135</v>
      </c>
      <c r="K414" s="1">
        <v>386</v>
      </c>
      <c r="L414" s="1" t="s">
        <v>85</v>
      </c>
      <c r="M414" s="1" t="s">
        <v>86</v>
      </c>
      <c r="N414" s="1">
        <f t="shared" si="80"/>
        <v>2</v>
      </c>
      <c r="P414" s="1">
        <v>75</v>
      </c>
      <c r="Q414" s="1">
        <v>75</v>
      </c>
      <c r="R414" s="1">
        <v>110</v>
      </c>
      <c r="S414" s="1">
        <v>1000</v>
      </c>
      <c r="T414" s="1">
        <f t="shared" si="81"/>
        <v>2.4669426816409508</v>
      </c>
      <c r="U414" s="13">
        <f t="shared" si="82"/>
        <v>48.425077597536166</v>
      </c>
      <c r="V414" s="13">
        <f t="shared" si="83"/>
        <v>21.763270898358499</v>
      </c>
      <c r="W414" s="17">
        <f t="shared" si="84"/>
        <v>0.10666666666666667</v>
      </c>
      <c r="X414" s="27">
        <f t="shared" si="79"/>
        <v>8.1481481481481488E-2</v>
      </c>
    </row>
    <row r="415" spans="1:25" x14ac:dyDescent="0.25">
      <c r="A415" s="19">
        <v>4151</v>
      </c>
      <c r="B415" s="1" t="s">
        <v>266</v>
      </c>
      <c r="D415" s="1" t="str">
        <f t="shared" si="73"/>
        <v>BR</v>
      </c>
      <c r="E415" s="1" t="s">
        <v>267</v>
      </c>
      <c r="F415" s="1">
        <v>1956</v>
      </c>
      <c r="G415" s="1">
        <v>1995</v>
      </c>
      <c r="H415" s="1">
        <f t="shared" si="74"/>
        <v>11.313708498984761</v>
      </c>
      <c r="I415" s="1">
        <v>4</v>
      </c>
      <c r="J415" s="1">
        <v>138</v>
      </c>
      <c r="K415" s="1">
        <v>392</v>
      </c>
      <c r="L415" s="1" t="s">
        <v>85</v>
      </c>
      <c r="M415" s="1" t="s">
        <v>86</v>
      </c>
      <c r="N415" s="1">
        <f t="shared" si="80"/>
        <v>2</v>
      </c>
      <c r="P415" s="1">
        <v>75</v>
      </c>
      <c r="Q415" s="1">
        <v>75</v>
      </c>
      <c r="R415" s="1">
        <v>110</v>
      </c>
      <c r="S415" s="1">
        <v>1000</v>
      </c>
      <c r="T415" s="1">
        <f>IF(L413="Wagon",(SQRT(SQRT(S415/27)))*10,IF(S415="","",SQRT(SQRT(S415/27))))</f>
        <v>2.4669426816409508</v>
      </c>
      <c r="U415" s="13">
        <f t="shared" si="82"/>
        <v>49.073232656065287</v>
      </c>
      <c r="V415" s="13">
        <f t="shared" si="83"/>
        <v>22.003756330320584</v>
      </c>
      <c r="W415" s="14">
        <f t="shared" si="84"/>
        <v>0.10666666666666667</v>
      </c>
      <c r="X415" s="30">
        <f t="shared" si="79"/>
        <v>7.9710144927536225E-2</v>
      </c>
    </row>
    <row r="416" spans="1:25" x14ac:dyDescent="0.25">
      <c r="A416" s="19">
        <v>4160</v>
      </c>
      <c r="B416" s="1" t="s">
        <v>268</v>
      </c>
      <c r="C416" s="1" t="s">
        <v>1502</v>
      </c>
      <c r="D416" s="1" t="str">
        <f t="shared" si="73"/>
        <v>BR</v>
      </c>
      <c r="E416" s="1">
        <v>416</v>
      </c>
      <c r="F416" s="1">
        <v>1953</v>
      </c>
      <c r="G416" s="1">
        <v>1995</v>
      </c>
      <c r="H416" s="1">
        <f t="shared" si="74"/>
        <v>11.180339887498949</v>
      </c>
      <c r="I416" s="1">
        <v>2</v>
      </c>
      <c r="J416" s="1">
        <v>70</v>
      </c>
      <c r="K416" s="1">
        <v>178</v>
      </c>
      <c r="L416" s="1" t="s">
        <v>85</v>
      </c>
      <c r="M416" s="1" t="s">
        <v>86</v>
      </c>
      <c r="N416" s="1">
        <f t="shared" si="80"/>
        <v>2</v>
      </c>
      <c r="P416" s="1">
        <v>75</v>
      </c>
      <c r="Q416" s="1">
        <v>75</v>
      </c>
      <c r="R416" s="1">
        <v>55</v>
      </c>
      <c r="S416" s="1">
        <v>500</v>
      </c>
      <c r="T416" s="1">
        <f>IF(L416="Wagon",(SQRT(SQRT(S416/27)))*10,IF(S416="","",SQRT(SQRT(S416/27))))</f>
        <v>2.074443257628261</v>
      </c>
      <c r="U416" s="13">
        <f t="shared" si="82"/>
        <v>30.337830436607479</v>
      </c>
      <c r="V416" s="13">
        <f t="shared" si="83"/>
        <v>13.177978808281161</v>
      </c>
      <c r="W416" s="14">
        <f t="shared" si="84"/>
        <v>0.10666666666666667</v>
      </c>
      <c r="X416" s="30">
        <f t="shared" si="79"/>
        <v>7.857142857142857E-2</v>
      </c>
    </row>
    <row r="417" spans="1:25" x14ac:dyDescent="0.25">
      <c r="A417" s="19">
        <v>4180</v>
      </c>
      <c r="B417" s="1" t="s">
        <v>269</v>
      </c>
      <c r="C417" s="1" t="s">
        <v>1503</v>
      </c>
      <c r="D417" s="1" t="str">
        <f t="shared" si="73"/>
        <v>BR</v>
      </c>
      <c r="E417" s="1">
        <v>418</v>
      </c>
      <c r="F417" s="1">
        <v>1974</v>
      </c>
      <c r="G417" s="1">
        <v>1995</v>
      </c>
      <c r="H417" s="1">
        <f t="shared" si="74"/>
        <v>12.083045973594572</v>
      </c>
      <c r="I417" s="1">
        <v>2</v>
      </c>
      <c r="J417" s="1">
        <v>70</v>
      </c>
      <c r="K417" s="1">
        <v>153</v>
      </c>
      <c r="L417" s="1" t="s">
        <v>85</v>
      </c>
      <c r="M417" s="1" t="s">
        <v>86</v>
      </c>
      <c r="N417" s="1">
        <f t="shared" si="80"/>
        <v>2</v>
      </c>
      <c r="P417" s="1">
        <v>90</v>
      </c>
      <c r="Q417" s="1">
        <v>90</v>
      </c>
      <c r="R417" s="1">
        <v>55</v>
      </c>
      <c r="S417" s="1">
        <v>500</v>
      </c>
      <c r="T417" s="1">
        <f>IF(L417="Wagon",(SQRT(SQRT(S417/27)))*10,IF(S417="","",SQRT(SQRT(S417/27))))</f>
        <v>2.074443257628261</v>
      </c>
      <c r="U417" s="13">
        <f t="shared" si="82"/>
        <v>32.946380396370387</v>
      </c>
      <c r="V417" s="13">
        <f t="shared" si="83"/>
        <v>14.435752511241276</v>
      </c>
      <c r="W417" s="17">
        <f t="shared" si="84"/>
        <v>8.8888888888888892E-2</v>
      </c>
      <c r="X417" s="27">
        <f t="shared" si="79"/>
        <v>7.857142857142857E-2</v>
      </c>
    </row>
    <row r="418" spans="1:25" x14ac:dyDescent="0.25">
      <c r="A418" s="19">
        <v>4190</v>
      </c>
      <c r="B418" s="1" t="s">
        <v>270</v>
      </c>
      <c r="C418" s="1" t="s">
        <v>1504</v>
      </c>
      <c r="D418" s="1" t="str">
        <f t="shared" si="73"/>
        <v>BR</v>
      </c>
      <c r="E418" s="1">
        <v>419</v>
      </c>
      <c r="F418" s="1">
        <v>1959</v>
      </c>
      <c r="G418" s="1">
        <v>2004</v>
      </c>
      <c r="H418" s="1">
        <f t="shared" si="74"/>
        <v>11.445523142259598</v>
      </c>
      <c r="I418" s="1">
        <v>1</v>
      </c>
      <c r="J418" s="1">
        <v>46</v>
      </c>
      <c r="L418" s="1" t="s">
        <v>85</v>
      </c>
      <c r="M418" s="1" t="s">
        <v>86</v>
      </c>
      <c r="N418" s="1">
        <f t="shared" si="80"/>
        <v>2</v>
      </c>
      <c r="O418" s="1" t="s">
        <v>1414</v>
      </c>
      <c r="P418" s="1">
        <v>90</v>
      </c>
      <c r="Q418" s="1">
        <v>90</v>
      </c>
      <c r="S418" s="1">
        <v>500</v>
      </c>
      <c r="T418" s="1">
        <f>IF(L418="Wagon",(SQRT(SQRT(S418/27)))*10,IF(S418="","",SQRT(SQRT(S418/27))))</f>
        <v>2.074443257628261</v>
      </c>
      <c r="U418" s="13">
        <f t="shared" si="82"/>
        <v>23.386941987801318</v>
      </c>
      <c r="V418" s="13">
        <f t="shared" si="83"/>
        <v>11.702248700892129</v>
      </c>
      <c r="W418" s="17">
        <f t="shared" si="84"/>
        <v>8.8888888888888892E-2</v>
      </c>
      <c r="X418" s="27">
        <f t="shared" si="79"/>
        <v>0</v>
      </c>
    </row>
    <row r="419" spans="1:25" x14ac:dyDescent="0.25">
      <c r="A419" s="19">
        <v>4200</v>
      </c>
      <c r="B419" s="1" t="s">
        <v>60</v>
      </c>
      <c r="C419" s="1" t="s">
        <v>764</v>
      </c>
      <c r="D419" s="1" t="str">
        <f t="shared" si="73"/>
        <v>BR</v>
      </c>
      <c r="E419" s="1">
        <v>42</v>
      </c>
      <c r="F419" s="1">
        <v>1958</v>
      </c>
      <c r="G419" s="1">
        <v>1972</v>
      </c>
      <c r="H419" s="1">
        <f t="shared" si="74"/>
        <v>11.401754250991379</v>
      </c>
      <c r="I419" s="1">
        <v>1</v>
      </c>
      <c r="J419" s="1">
        <v>79</v>
      </c>
      <c r="K419" s="1">
        <v>0</v>
      </c>
      <c r="L419" s="1" t="s">
        <v>22</v>
      </c>
      <c r="M419" s="1" t="s">
        <v>22</v>
      </c>
      <c r="N419" s="1">
        <f t="shared" si="80"/>
        <v>4</v>
      </c>
      <c r="O419" s="1" t="s">
        <v>23</v>
      </c>
      <c r="P419" s="1">
        <v>90</v>
      </c>
      <c r="Q419" s="1">
        <v>90</v>
      </c>
      <c r="R419" s="1">
        <v>214</v>
      </c>
      <c r="S419" s="1">
        <v>2200</v>
      </c>
      <c r="T419" s="1">
        <f>IF(L419="Wagon",(SQRT(SQRT(S419/27)))*10,IF(S419="","",SQRT(SQRT(S419/27))))</f>
        <v>3.004448258580001</v>
      </c>
      <c r="U419" s="13">
        <f t="shared" si="82"/>
        <v>33.742140993585949</v>
      </c>
      <c r="V419" s="13">
        <f t="shared" si="83"/>
        <v>22.210949393568871</v>
      </c>
      <c r="W419" s="17">
        <f t="shared" si="84"/>
        <v>8.8888888888888892E-2</v>
      </c>
      <c r="X419" s="27">
        <f t="shared" si="79"/>
        <v>0.27088607594936709</v>
      </c>
    </row>
    <row r="420" spans="1:25" x14ac:dyDescent="0.25">
      <c r="A420" s="19">
        <v>4201</v>
      </c>
      <c r="B420" s="1" t="s">
        <v>679</v>
      </c>
      <c r="C420" s="1" t="s">
        <v>680</v>
      </c>
      <c r="D420" s="1" t="str">
        <f t="shared" si="73"/>
        <v>LM</v>
      </c>
      <c r="E420" s="1" t="s">
        <v>350</v>
      </c>
      <c r="F420" s="1">
        <v>1926</v>
      </c>
      <c r="G420" s="1">
        <v>1967</v>
      </c>
      <c r="H420" s="1">
        <f t="shared" si="74"/>
        <v>9.8994949366116654</v>
      </c>
      <c r="I420" s="1">
        <v>2</v>
      </c>
      <c r="K420" s="1">
        <v>0</v>
      </c>
      <c r="L420" s="1" t="s">
        <v>358</v>
      </c>
      <c r="M420" s="1" t="s">
        <v>358</v>
      </c>
      <c r="N420" s="1">
        <f t="shared" si="80"/>
        <v>1</v>
      </c>
      <c r="P420" s="1" t="s">
        <v>1138</v>
      </c>
      <c r="Q420" s="1" t="s">
        <v>1138</v>
      </c>
      <c r="U420" s="13"/>
      <c r="V420" s="13"/>
      <c r="W420" s="17" t="e">
        <f t="shared" si="84"/>
        <v>#VALUE!</v>
      </c>
      <c r="X420" s="27" t="e">
        <f t="shared" si="79"/>
        <v>#DIV/0!</v>
      </c>
    </row>
    <row r="421" spans="1:25" x14ac:dyDescent="0.25">
      <c r="A421" s="19">
        <v>4210</v>
      </c>
      <c r="B421" s="1" t="s">
        <v>271</v>
      </c>
      <c r="C421" s="1" t="s">
        <v>272</v>
      </c>
      <c r="D421" s="1" t="str">
        <f t="shared" si="73"/>
        <v>BR</v>
      </c>
      <c r="E421" s="1">
        <v>421</v>
      </c>
      <c r="F421" s="1">
        <v>1964</v>
      </c>
      <c r="G421" s="1">
        <v>2005</v>
      </c>
      <c r="H421" s="1">
        <f t="shared" si="74"/>
        <v>11.661903789690601</v>
      </c>
      <c r="I421" s="1">
        <v>4</v>
      </c>
      <c r="J421" s="1">
        <v>158</v>
      </c>
      <c r="K421" s="1">
        <v>234</v>
      </c>
      <c r="L421" s="1" t="s">
        <v>85</v>
      </c>
      <c r="M421" s="1" t="s">
        <v>86</v>
      </c>
      <c r="N421" s="1">
        <f t="shared" si="80"/>
        <v>2</v>
      </c>
      <c r="P421" s="1">
        <v>90</v>
      </c>
      <c r="Q421" s="1">
        <v>90</v>
      </c>
      <c r="R421" s="1">
        <v>110</v>
      </c>
      <c r="S421" s="1">
        <v>1000</v>
      </c>
      <c r="T421" s="1">
        <f t="shared" ref="T421:T429" si="85">IF(L421="Wagon",(SQRT(SQRT(S421/27)))*10,IF(S421="","",SQRT(SQRT(S421/27))))</f>
        <v>2.4669426816409508</v>
      </c>
      <c r="U421" s="13">
        <f t="shared" ref="U421:U429" si="86">IF(I421="","",(H421*SQRT(I421)*T421-(I421*2)+2)*0.985)</f>
        <v>50.765418969716855</v>
      </c>
      <c r="V421" s="13">
        <f t="shared" ref="V421:V429" si="87">IF(L421="Wagon",5*SQRT(H421),IF(L421="","",SQRT(Q421*J421*SQRT(S421))/(26)))</f>
        <v>25.79149105350891</v>
      </c>
      <c r="W421" s="17">
        <f t="shared" si="84"/>
        <v>8.8888888888888892E-2</v>
      </c>
      <c r="X421" s="27">
        <f t="shared" si="79"/>
        <v>6.9620253164556958E-2</v>
      </c>
    </row>
    <row r="422" spans="1:25" x14ac:dyDescent="0.25">
      <c r="A422" s="19">
        <v>4211</v>
      </c>
      <c r="B422" s="1" t="s">
        <v>273</v>
      </c>
      <c r="C422" s="1" t="s">
        <v>274</v>
      </c>
      <c r="D422" s="1" t="str">
        <f t="shared" si="73"/>
        <v>BR</v>
      </c>
      <c r="E422" s="1" t="s">
        <v>275</v>
      </c>
      <c r="F422" s="1">
        <v>1970</v>
      </c>
      <c r="G422" s="1">
        <v>2005</v>
      </c>
      <c r="H422" s="1">
        <f t="shared" si="74"/>
        <v>11.916375287812984</v>
      </c>
      <c r="I422" s="1">
        <v>4</v>
      </c>
      <c r="J422" s="1">
        <v>158</v>
      </c>
      <c r="K422" s="1">
        <v>234</v>
      </c>
      <c r="L422" s="1" t="s">
        <v>85</v>
      </c>
      <c r="M422" s="1" t="s">
        <v>86</v>
      </c>
      <c r="N422" s="1">
        <f t="shared" si="80"/>
        <v>2</v>
      </c>
      <c r="P422" s="1">
        <v>90</v>
      </c>
      <c r="Q422" s="1">
        <v>90</v>
      </c>
      <c r="R422" s="1">
        <v>140</v>
      </c>
      <c r="S422" s="1">
        <v>1000</v>
      </c>
      <c r="T422" s="1">
        <f t="shared" si="85"/>
        <v>2.4669426816409508</v>
      </c>
      <c r="U422" s="13">
        <f t="shared" si="86"/>
        <v>52.002119171675915</v>
      </c>
      <c r="V422" s="13">
        <f t="shared" si="87"/>
        <v>25.79149105350891</v>
      </c>
      <c r="W422" s="17">
        <f t="shared" si="84"/>
        <v>8.8888888888888892E-2</v>
      </c>
      <c r="X422" s="27">
        <f t="shared" si="79"/>
        <v>8.8607594936708861E-2</v>
      </c>
    </row>
    <row r="423" spans="1:25" x14ac:dyDescent="0.25">
      <c r="A423" s="19">
        <v>4212</v>
      </c>
      <c r="B423" s="1" t="s">
        <v>276</v>
      </c>
      <c r="C423" s="1" t="s">
        <v>277</v>
      </c>
      <c r="D423" s="1" t="str">
        <f t="shared" si="73"/>
        <v>BR</v>
      </c>
      <c r="E423" s="1" t="s">
        <v>278</v>
      </c>
      <c r="F423" s="1">
        <v>1997</v>
      </c>
      <c r="G423" s="1">
        <v>2005</v>
      </c>
      <c r="H423" s="1">
        <f t="shared" si="74"/>
        <v>13</v>
      </c>
      <c r="I423" s="1">
        <v>2</v>
      </c>
      <c r="J423" s="1">
        <v>126</v>
      </c>
      <c r="K423" s="1">
        <v>226</v>
      </c>
      <c r="L423" s="1" t="s">
        <v>85</v>
      </c>
      <c r="M423" s="1" t="s">
        <v>86</v>
      </c>
      <c r="N423" s="1">
        <f t="shared" si="80"/>
        <v>2</v>
      </c>
      <c r="P423" s="1">
        <v>90</v>
      </c>
      <c r="Q423" s="1">
        <v>90</v>
      </c>
      <c r="R423" s="1">
        <v>110</v>
      </c>
      <c r="S423" s="1">
        <v>1000</v>
      </c>
      <c r="T423" s="1">
        <f t="shared" si="85"/>
        <v>2.4669426816409508</v>
      </c>
      <c r="U423" s="13">
        <f t="shared" si="86"/>
        <v>42.703876533053041</v>
      </c>
      <c r="V423" s="13">
        <f t="shared" si="87"/>
        <v>23.032081004954339</v>
      </c>
      <c r="W423" s="17">
        <f t="shared" si="84"/>
        <v>8.8888888888888892E-2</v>
      </c>
      <c r="X423" s="27">
        <f t="shared" si="79"/>
        <v>8.7301587301587297E-2</v>
      </c>
    </row>
    <row r="424" spans="1:25" x14ac:dyDescent="0.25">
      <c r="A424" s="19">
        <v>4220</v>
      </c>
      <c r="B424" s="1" t="s">
        <v>279</v>
      </c>
      <c r="C424" s="1" t="s">
        <v>280</v>
      </c>
      <c r="D424" s="1" t="str">
        <f t="shared" ref="D424:D487" si="88">IF(B424="","zzz",LEFT(B424,2))</f>
        <v>BR</v>
      </c>
      <c r="E424" s="1">
        <v>421</v>
      </c>
      <c r="F424" s="1">
        <v>1964</v>
      </c>
      <c r="G424" s="1">
        <v>1995</v>
      </c>
      <c r="H424" s="1">
        <f t="shared" si="74"/>
        <v>11.661903789690601</v>
      </c>
      <c r="I424" s="1">
        <v>4</v>
      </c>
      <c r="J424" s="1">
        <v>156</v>
      </c>
      <c r="K424" s="1">
        <v>202</v>
      </c>
      <c r="L424" s="1" t="s">
        <v>85</v>
      </c>
      <c r="M424" s="1" t="s">
        <v>86</v>
      </c>
      <c r="N424" s="1">
        <f t="shared" si="80"/>
        <v>2</v>
      </c>
      <c r="P424" s="1">
        <v>90</v>
      </c>
      <c r="Q424" s="1">
        <v>90</v>
      </c>
      <c r="R424" s="1">
        <v>110</v>
      </c>
      <c r="S424" s="1">
        <v>1000</v>
      </c>
      <c r="T424" s="1">
        <f t="shared" si="85"/>
        <v>2.4669426816409508</v>
      </c>
      <c r="U424" s="13">
        <f t="shared" si="86"/>
        <v>50.765418969716855</v>
      </c>
      <c r="V424" s="13">
        <f t="shared" si="87"/>
        <v>25.6277338991219</v>
      </c>
      <c r="W424" s="17">
        <f t="shared" si="84"/>
        <v>8.8888888888888892E-2</v>
      </c>
      <c r="X424" s="27">
        <f t="shared" si="79"/>
        <v>7.0512820512820512E-2</v>
      </c>
    </row>
    <row r="425" spans="1:25" x14ac:dyDescent="0.25">
      <c r="A425" s="19">
        <v>4230</v>
      </c>
      <c r="B425" s="1" t="s">
        <v>281</v>
      </c>
      <c r="C425" s="1" t="s">
        <v>595</v>
      </c>
      <c r="D425" s="1" t="str">
        <f t="shared" si="88"/>
        <v>BR</v>
      </c>
      <c r="E425" s="1">
        <v>423</v>
      </c>
      <c r="F425" s="1">
        <v>1967</v>
      </c>
      <c r="G425" s="1">
        <v>2005</v>
      </c>
      <c r="H425" s="1">
        <f t="shared" si="74"/>
        <v>11.789826122551595</v>
      </c>
      <c r="I425" s="1">
        <v>4</v>
      </c>
      <c r="J425" s="1">
        <v>157.5</v>
      </c>
      <c r="K425" s="1">
        <v>322</v>
      </c>
      <c r="L425" s="1" t="s">
        <v>85</v>
      </c>
      <c r="M425" s="1" t="s">
        <v>86</v>
      </c>
      <c r="N425" s="1">
        <f t="shared" si="80"/>
        <v>2</v>
      </c>
      <c r="P425" s="1">
        <v>90</v>
      </c>
      <c r="Q425" s="1">
        <v>90</v>
      </c>
      <c r="R425" s="1">
        <v>110</v>
      </c>
      <c r="S425" s="1">
        <v>1000</v>
      </c>
      <c r="T425" s="1">
        <f t="shared" si="85"/>
        <v>2.4669426816409508</v>
      </c>
      <c r="U425" s="13">
        <f t="shared" si="86"/>
        <v>51.38710578357049</v>
      </c>
      <c r="V425" s="13">
        <f t="shared" si="87"/>
        <v>25.750649395179785</v>
      </c>
      <c r="W425" s="17">
        <f t="shared" si="84"/>
        <v>8.8888888888888892E-2</v>
      </c>
      <c r="X425" s="27">
        <f t="shared" si="79"/>
        <v>6.9841269841269843E-2</v>
      </c>
    </row>
    <row r="426" spans="1:25" x14ac:dyDescent="0.25">
      <c r="A426" s="19">
        <v>4240</v>
      </c>
      <c r="B426" s="1" t="s">
        <v>282</v>
      </c>
      <c r="D426" s="1" t="str">
        <f t="shared" si="88"/>
        <v>BR</v>
      </c>
      <c r="E426" s="1">
        <v>424</v>
      </c>
      <c r="H426" s="1" t="str">
        <f t="shared" si="74"/>
        <v/>
      </c>
      <c r="L426" s="1" t="s">
        <v>85</v>
      </c>
      <c r="M426" s="1" t="s">
        <v>86</v>
      </c>
      <c r="N426" s="1">
        <f t="shared" si="80"/>
        <v>2</v>
      </c>
      <c r="P426" s="1" t="s">
        <v>1138</v>
      </c>
      <c r="Q426" s="1" t="s">
        <v>1138</v>
      </c>
      <c r="T426" s="1" t="str">
        <f t="shared" si="85"/>
        <v/>
      </c>
      <c r="U426" s="13" t="str">
        <f t="shared" si="86"/>
        <v/>
      </c>
      <c r="V426" s="13" t="e">
        <f t="shared" si="87"/>
        <v>#VALUE!</v>
      </c>
      <c r="W426" s="17" t="e">
        <f t="shared" si="84"/>
        <v>#VALUE!</v>
      </c>
      <c r="X426" s="27" t="e">
        <f t="shared" si="79"/>
        <v>#DIV/0!</v>
      </c>
    </row>
    <row r="427" spans="1:25" x14ac:dyDescent="0.25">
      <c r="A427" s="19">
        <v>4270</v>
      </c>
      <c r="B427" s="1" t="s">
        <v>283</v>
      </c>
      <c r="C427" s="1" t="s">
        <v>1505</v>
      </c>
      <c r="D427" s="1" t="str">
        <f t="shared" si="88"/>
        <v>BR</v>
      </c>
      <c r="E427" s="1">
        <v>427</v>
      </c>
      <c r="F427" s="1">
        <v>1978</v>
      </c>
      <c r="G427" s="1">
        <v>1984</v>
      </c>
      <c r="H427" s="1">
        <f t="shared" si="74"/>
        <v>12.24744871391589</v>
      </c>
      <c r="I427" s="1">
        <v>4</v>
      </c>
      <c r="L427" s="1" t="s">
        <v>85</v>
      </c>
      <c r="M427" s="1" t="s">
        <v>86</v>
      </c>
      <c r="N427" s="1">
        <f t="shared" si="80"/>
        <v>2</v>
      </c>
      <c r="P427" s="1" t="s">
        <v>1138</v>
      </c>
      <c r="Q427" s="1" t="s">
        <v>1138</v>
      </c>
      <c r="T427" s="1" t="str">
        <f t="shared" si="85"/>
        <v/>
      </c>
      <c r="U427" s="13" t="e">
        <f t="shared" si="86"/>
        <v>#VALUE!</v>
      </c>
      <c r="V427" s="13" t="e">
        <f t="shared" si="87"/>
        <v>#VALUE!</v>
      </c>
      <c r="W427" s="17" t="e">
        <f t="shared" si="84"/>
        <v>#VALUE!</v>
      </c>
      <c r="X427" s="27" t="e">
        <f t="shared" si="79"/>
        <v>#DIV/0!</v>
      </c>
    </row>
    <row r="428" spans="1:25" s="41" customFormat="1" x14ac:dyDescent="0.25">
      <c r="A428" s="19">
        <v>4290</v>
      </c>
      <c r="B428" s="1" t="s">
        <v>1241</v>
      </c>
      <c r="C428" s="1" t="s">
        <v>1242</v>
      </c>
      <c r="D428" s="1" t="str">
        <f t="shared" si="88"/>
        <v>LM</v>
      </c>
      <c r="E428" s="1" t="s">
        <v>350</v>
      </c>
      <c r="F428" s="1">
        <v>1933</v>
      </c>
      <c r="G428" s="1">
        <v>1967</v>
      </c>
      <c r="H428" s="1">
        <f t="shared" si="74"/>
        <v>10.246950765959598</v>
      </c>
      <c r="I428" s="1">
        <v>2</v>
      </c>
      <c r="J428" s="1">
        <v>113</v>
      </c>
      <c r="K428" s="1">
        <v>0</v>
      </c>
      <c r="L428" s="1" t="s">
        <v>358</v>
      </c>
      <c r="M428" s="1" t="s">
        <v>358</v>
      </c>
      <c r="N428" s="1">
        <f t="shared" si="80"/>
        <v>1</v>
      </c>
      <c r="O428" s="1"/>
      <c r="P428" s="1" t="s">
        <v>1138</v>
      </c>
      <c r="Q428" s="1" t="s">
        <v>1138</v>
      </c>
      <c r="R428" s="1">
        <v>117</v>
      </c>
      <c r="S428" s="1"/>
      <c r="T428" s="1" t="str">
        <f t="shared" si="85"/>
        <v/>
      </c>
      <c r="U428" s="13" t="e">
        <f t="shared" si="86"/>
        <v>#VALUE!</v>
      </c>
      <c r="V428" s="13" t="e">
        <f t="shared" si="87"/>
        <v>#VALUE!</v>
      </c>
      <c r="W428" s="17" t="e">
        <f t="shared" si="84"/>
        <v>#VALUE!</v>
      </c>
      <c r="X428" s="27">
        <f t="shared" si="79"/>
        <v>0.10353982300884955</v>
      </c>
      <c r="Y428" s="12"/>
    </row>
    <row r="429" spans="1:25" x14ac:dyDescent="0.25">
      <c r="A429" s="19">
        <v>4300</v>
      </c>
      <c r="B429" s="1" t="s">
        <v>61</v>
      </c>
      <c r="C429" s="1" t="s">
        <v>765</v>
      </c>
      <c r="D429" s="1" t="str">
        <f t="shared" si="88"/>
        <v>BR</v>
      </c>
      <c r="E429" s="1">
        <v>43</v>
      </c>
      <c r="F429" s="1">
        <v>1960</v>
      </c>
      <c r="G429" s="1">
        <v>1971</v>
      </c>
      <c r="H429" s="1">
        <f t="shared" si="74"/>
        <v>11.489125293076057</v>
      </c>
      <c r="I429" s="1">
        <v>1</v>
      </c>
      <c r="J429" s="1">
        <v>81</v>
      </c>
      <c r="K429" s="1">
        <v>0</v>
      </c>
      <c r="L429" s="1" t="s">
        <v>22</v>
      </c>
      <c r="M429" s="1" t="s">
        <v>22</v>
      </c>
      <c r="N429" s="1">
        <f t="shared" si="80"/>
        <v>4</v>
      </c>
      <c r="O429" s="1" t="s">
        <v>23</v>
      </c>
      <c r="P429" s="1">
        <v>80</v>
      </c>
      <c r="Q429" s="1">
        <v>80</v>
      </c>
      <c r="R429" s="1">
        <v>218</v>
      </c>
      <c r="S429" s="1">
        <v>2200</v>
      </c>
      <c r="T429" s="1">
        <f t="shared" si="85"/>
        <v>3.004448258580001</v>
      </c>
      <c r="U429" s="13">
        <f t="shared" si="86"/>
        <v>34.000705242198954</v>
      </c>
      <c r="V429" s="13">
        <f t="shared" si="87"/>
        <v>21.204099094214673</v>
      </c>
      <c r="W429" s="17">
        <f t="shared" si="84"/>
        <v>0.1</v>
      </c>
      <c r="X429" s="27">
        <f t="shared" si="79"/>
        <v>0.26913580246913582</v>
      </c>
    </row>
    <row r="430" spans="1:25" x14ac:dyDescent="0.25">
      <c r="A430" s="37">
        <v>4301</v>
      </c>
      <c r="B430" s="38" t="s">
        <v>560</v>
      </c>
      <c r="C430" s="38" t="s">
        <v>561</v>
      </c>
      <c r="D430" s="38" t="str">
        <f t="shared" si="88"/>
        <v>BR</v>
      </c>
      <c r="E430" s="38">
        <v>43</v>
      </c>
      <c r="F430" s="38"/>
      <c r="G430" s="38"/>
      <c r="H430" s="38" t="str">
        <f t="shared" si="74"/>
        <v/>
      </c>
      <c r="I430" s="38"/>
      <c r="J430" s="38"/>
      <c r="K430" s="38"/>
      <c r="L430" s="38" t="s">
        <v>22</v>
      </c>
      <c r="M430" s="38" t="s">
        <v>22</v>
      </c>
      <c r="N430" s="38">
        <f t="shared" si="80"/>
        <v>4</v>
      </c>
      <c r="O430" s="38"/>
      <c r="P430" s="38" t="s">
        <v>1138</v>
      </c>
      <c r="Q430" s="38" t="s">
        <v>1138</v>
      </c>
      <c r="R430" s="38"/>
      <c r="S430" s="38"/>
      <c r="T430" s="38"/>
      <c r="U430" s="44"/>
      <c r="V430" s="44"/>
      <c r="W430" s="39" t="e">
        <f t="shared" si="84"/>
        <v>#VALUE!</v>
      </c>
      <c r="X430" s="40" t="e">
        <f t="shared" si="79"/>
        <v>#DIV/0!</v>
      </c>
    </row>
    <row r="431" spans="1:25" s="41" customFormat="1" x14ac:dyDescent="0.25">
      <c r="A431" s="37">
        <v>4302</v>
      </c>
      <c r="B431" s="38" t="s">
        <v>562</v>
      </c>
      <c r="C431" s="38" t="s">
        <v>563</v>
      </c>
      <c r="D431" s="38" t="str">
        <f t="shared" si="88"/>
        <v>BR</v>
      </c>
      <c r="E431" s="38">
        <v>43</v>
      </c>
      <c r="F431" s="38"/>
      <c r="G431" s="38"/>
      <c r="H431" s="38" t="str">
        <f t="shared" si="74"/>
        <v/>
      </c>
      <c r="I431" s="38"/>
      <c r="J431" s="38"/>
      <c r="K431" s="38"/>
      <c r="L431" s="38" t="s">
        <v>22</v>
      </c>
      <c r="M431" s="38" t="s">
        <v>22</v>
      </c>
      <c r="N431" s="38">
        <f t="shared" si="80"/>
        <v>4</v>
      </c>
      <c r="O431" s="38"/>
      <c r="P431" s="38" t="s">
        <v>1138</v>
      </c>
      <c r="Q431" s="38" t="s">
        <v>1138</v>
      </c>
      <c r="R431" s="38"/>
      <c r="S431" s="38"/>
      <c r="T431" s="38"/>
      <c r="U431" s="44"/>
      <c r="V431" s="44"/>
      <c r="W431" s="39" t="e">
        <f t="shared" si="84"/>
        <v>#VALUE!</v>
      </c>
      <c r="X431" s="40" t="e">
        <f t="shared" si="79"/>
        <v>#DIV/0!</v>
      </c>
      <c r="Y431" s="12"/>
    </row>
    <row r="432" spans="1:25" x14ac:dyDescent="0.25">
      <c r="A432" s="19">
        <v>4308</v>
      </c>
      <c r="B432" s="1" t="s">
        <v>284</v>
      </c>
      <c r="C432" s="1" t="s">
        <v>1081</v>
      </c>
      <c r="D432" s="1" t="str">
        <f t="shared" si="88"/>
        <v>BR</v>
      </c>
      <c r="E432" s="1">
        <v>430</v>
      </c>
      <c r="F432" s="1">
        <v>1966</v>
      </c>
      <c r="G432" s="1">
        <v>2015</v>
      </c>
      <c r="H432" s="1">
        <f t="shared" si="74"/>
        <v>11.74734012447073</v>
      </c>
      <c r="I432" s="1">
        <v>4</v>
      </c>
      <c r="J432" s="1">
        <v>173</v>
      </c>
      <c r="K432" s="1">
        <v>175</v>
      </c>
      <c r="L432" s="1" t="s">
        <v>85</v>
      </c>
      <c r="M432" s="1" t="s">
        <v>86</v>
      </c>
      <c r="N432" s="1">
        <f t="shared" si="80"/>
        <v>2</v>
      </c>
      <c r="P432" s="1">
        <v>90</v>
      </c>
      <c r="Q432" s="1">
        <v>90</v>
      </c>
      <c r="R432" s="1">
        <v>358</v>
      </c>
      <c r="S432" s="1">
        <v>3200</v>
      </c>
      <c r="T432" s="1">
        <f t="shared" ref="T432:T448" si="89">IF(L432="Wagon",(SQRT(SQRT(S432/27)))*10,IF(S432="","",SQRT(SQRT(S432/27))))</f>
        <v>3.2994880025598436</v>
      </c>
      <c r="U432" s="13">
        <f t="shared" ref="U432:U448" si="90">IF(I432="","",(H432*SQRT(I432)*T432-(I432*2)+2)*0.985)</f>
        <v>70.447609371281644</v>
      </c>
      <c r="V432" s="13">
        <f t="shared" ref="V432:V448" si="91">IF(L432="Wagon",5*SQRT(H432),IF(L432="","",SQRT(Q432*J432*SQRT(S432))/(26)))</f>
        <v>36.095948047566353</v>
      </c>
      <c r="W432" s="17">
        <f t="shared" si="84"/>
        <v>8.8888888888888892E-2</v>
      </c>
      <c r="X432" s="27">
        <f t="shared" si="79"/>
        <v>0.20693641618497108</v>
      </c>
    </row>
    <row r="433" spans="1:25" x14ac:dyDescent="0.25">
      <c r="A433" s="19">
        <v>4309</v>
      </c>
      <c r="B433" s="1" t="s">
        <v>1078</v>
      </c>
      <c r="C433" s="1" t="s">
        <v>1079</v>
      </c>
      <c r="D433" s="1" t="str">
        <f t="shared" si="88"/>
        <v>LM</v>
      </c>
      <c r="E433" s="1" t="s">
        <v>350</v>
      </c>
      <c r="F433" s="1">
        <v>1947</v>
      </c>
      <c r="G433" s="1">
        <v>1968</v>
      </c>
      <c r="H433" s="1">
        <f t="shared" ref="H433:H496" si="92">IF(F433="","",SQRT(F433-1828))</f>
        <v>10.908712114635714</v>
      </c>
      <c r="I433" s="1">
        <v>2</v>
      </c>
      <c r="J433" s="1">
        <v>100.9</v>
      </c>
      <c r="K433" s="1">
        <v>0</v>
      </c>
      <c r="L433" s="1" t="s">
        <v>358</v>
      </c>
      <c r="M433" s="1" t="s">
        <v>358</v>
      </c>
      <c r="N433" s="1">
        <f t="shared" si="80"/>
        <v>1</v>
      </c>
      <c r="P433" s="1" t="s">
        <v>1138</v>
      </c>
      <c r="Q433" s="1" t="s">
        <v>1138</v>
      </c>
      <c r="R433" s="1">
        <v>108</v>
      </c>
      <c r="T433" s="1" t="str">
        <f t="shared" si="89"/>
        <v/>
      </c>
      <c r="U433" s="13" t="e">
        <f t="shared" si="90"/>
        <v>#VALUE!</v>
      </c>
      <c r="V433" s="13" t="e">
        <f t="shared" si="91"/>
        <v>#VALUE!</v>
      </c>
      <c r="W433" s="17" t="e">
        <f t="shared" si="84"/>
        <v>#VALUE!</v>
      </c>
      <c r="X433" s="27">
        <f t="shared" si="79"/>
        <v>0.10703666997026759</v>
      </c>
    </row>
    <row r="434" spans="1:25" x14ac:dyDescent="0.25">
      <c r="A434" s="19">
        <v>4310</v>
      </c>
      <c r="B434" s="1" t="s">
        <v>285</v>
      </c>
      <c r="D434" s="1" t="str">
        <f t="shared" si="88"/>
        <v>BR</v>
      </c>
      <c r="E434" s="1">
        <v>431</v>
      </c>
      <c r="H434" s="1" t="str">
        <f t="shared" si="92"/>
        <v/>
      </c>
      <c r="L434" s="1" t="s">
        <v>85</v>
      </c>
      <c r="M434" s="1" t="s">
        <v>86</v>
      </c>
      <c r="N434" s="1">
        <f t="shared" si="80"/>
        <v>2</v>
      </c>
      <c r="P434" s="1" t="s">
        <v>1138</v>
      </c>
      <c r="Q434" s="1" t="s">
        <v>1138</v>
      </c>
      <c r="T434" s="1" t="str">
        <f t="shared" si="89"/>
        <v/>
      </c>
      <c r="U434" s="13" t="str">
        <f t="shared" si="90"/>
        <v/>
      </c>
      <c r="V434" s="13" t="e">
        <f t="shared" si="91"/>
        <v>#VALUE!</v>
      </c>
      <c r="W434" s="17" t="e">
        <f t="shared" si="84"/>
        <v>#VALUE!</v>
      </c>
      <c r="X434" s="27" t="e">
        <f t="shared" si="79"/>
        <v>#DIV/0!</v>
      </c>
    </row>
    <row r="435" spans="1:25" x14ac:dyDescent="0.25">
      <c r="A435" s="19">
        <v>4320</v>
      </c>
      <c r="B435" s="1" t="s">
        <v>286</v>
      </c>
      <c r="C435" s="1" t="s">
        <v>1080</v>
      </c>
      <c r="D435" s="1" t="str">
        <f t="shared" si="88"/>
        <v>BR</v>
      </c>
      <c r="E435" s="1">
        <v>432</v>
      </c>
      <c r="F435" s="1">
        <v>1966</v>
      </c>
      <c r="G435" s="1">
        <v>2015</v>
      </c>
      <c r="H435" s="1">
        <f t="shared" si="92"/>
        <v>11.74734012447073</v>
      </c>
      <c r="I435" s="1">
        <v>4</v>
      </c>
      <c r="J435" s="1">
        <v>173</v>
      </c>
      <c r="K435" s="1">
        <v>175</v>
      </c>
      <c r="L435" s="1" t="s">
        <v>85</v>
      </c>
      <c r="M435" s="1" t="s">
        <v>86</v>
      </c>
      <c r="N435" s="1">
        <f t="shared" si="80"/>
        <v>2</v>
      </c>
      <c r="P435" s="1">
        <v>90</v>
      </c>
      <c r="Q435" s="1">
        <v>90</v>
      </c>
      <c r="R435" s="1">
        <v>358</v>
      </c>
      <c r="S435" s="1">
        <v>3200</v>
      </c>
      <c r="T435" s="1">
        <f t="shared" si="89"/>
        <v>3.2994880025598436</v>
      </c>
      <c r="U435" s="13">
        <f t="shared" si="90"/>
        <v>70.447609371281644</v>
      </c>
      <c r="V435" s="13">
        <f t="shared" si="91"/>
        <v>36.095948047566353</v>
      </c>
      <c r="W435" s="17">
        <f t="shared" si="84"/>
        <v>8.8888888888888892E-2</v>
      </c>
      <c r="X435" s="27">
        <f t="shared" si="79"/>
        <v>0.20693641618497108</v>
      </c>
    </row>
    <row r="436" spans="1:25" s="41" customFormat="1" x14ac:dyDescent="0.25">
      <c r="A436" s="19">
        <v>4380</v>
      </c>
      <c r="B436" s="1" t="s">
        <v>287</v>
      </c>
      <c r="C436" s="1" t="s">
        <v>1506</v>
      </c>
      <c r="D436" s="1" t="str">
        <f t="shared" si="88"/>
        <v>BR</v>
      </c>
      <c r="E436" s="1">
        <v>438</v>
      </c>
      <c r="F436" s="1">
        <v>1966</v>
      </c>
      <c r="G436" s="1">
        <v>1989</v>
      </c>
      <c r="H436" s="1">
        <f t="shared" si="92"/>
        <v>11.74734012447073</v>
      </c>
      <c r="I436" s="1">
        <v>4</v>
      </c>
      <c r="J436" s="1">
        <v>134</v>
      </c>
      <c r="K436" s="1">
        <v>204</v>
      </c>
      <c r="L436" s="1" t="s">
        <v>85</v>
      </c>
      <c r="M436" s="1" t="s">
        <v>86</v>
      </c>
      <c r="N436" s="1">
        <f t="shared" si="80"/>
        <v>2</v>
      </c>
      <c r="O436" s="1"/>
      <c r="P436" s="1">
        <v>90</v>
      </c>
      <c r="Q436" s="1">
        <v>90</v>
      </c>
      <c r="R436" s="1">
        <v>0</v>
      </c>
      <c r="S436" s="1">
        <v>1</v>
      </c>
      <c r="T436" s="1">
        <f t="shared" si="89"/>
        <v>0.43869133765083085</v>
      </c>
      <c r="U436" s="13">
        <f t="shared" si="90"/>
        <v>4.2423090154953842</v>
      </c>
      <c r="V436" s="13">
        <f t="shared" si="91"/>
        <v>4.2237704348591834</v>
      </c>
      <c r="W436" s="17">
        <f t="shared" si="84"/>
        <v>8.8888888888888892E-2</v>
      </c>
      <c r="X436" s="27">
        <f t="shared" si="79"/>
        <v>0</v>
      </c>
      <c r="Y436" s="12"/>
    </row>
    <row r="437" spans="1:25" s="41" customFormat="1" x14ac:dyDescent="0.25">
      <c r="A437" s="19">
        <v>4400</v>
      </c>
      <c r="B437" s="1" t="s">
        <v>62</v>
      </c>
      <c r="C437" s="1" t="s">
        <v>766</v>
      </c>
      <c r="D437" s="1" t="str">
        <f t="shared" si="88"/>
        <v>BR</v>
      </c>
      <c r="E437" s="1">
        <v>44</v>
      </c>
      <c r="F437" s="1">
        <v>1959</v>
      </c>
      <c r="G437" s="1">
        <v>1981</v>
      </c>
      <c r="H437" s="1">
        <f t="shared" si="92"/>
        <v>11.445523142259598</v>
      </c>
      <c r="I437" s="1">
        <v>1</v>
      </c>
      <c r="J437" s="1">
        <v>135</v>
      </c>
      <c r="K437" s="1">
        <v>0</v>
      </c>
      <c r="L437" s="1" t="s">
        <v>22</v>
      </c>
      <c r="M437" s="1" t="s">
        <v>22</v>
      </c>
      <c r="N437" s="1">
        <f t="shared" si="80"/>
        <v>4</v>
      </c>
      <c r="O437" s="1" t="s">
        <v>23</v>
      </c>
      <c r="P437" s="1">
        <v>75</v>
      </c>
      <c r="Q437" s="1">
        <v>75</v>
      </c>
      <c r="R437" s="1">
        <v>222</v>
      </c>
      <c r="S437" s="1">
        <v>2300</v>
      </c>
      <c r="T437" s="1">
        <f t="shared" si="89"/>
        <v>3.0380227237315016</v>
      </c>
      <c r="U437" s="13">
        <f t="shared" si="90"/>
        <v>34.250183000311743</v>
      </c>
      <c r="V437" s="13">
        <f t="shared" si="91"/>
        <v>26.801316473213703</v>
      </c>
      <c r="W437" s="17">
        <f t="shared" si="84"/>
        <v>0.10666666666666667</v>
      </c>
      <c r="X437" s="27">
        <f t="shared" si="79"/>
        <v>0.16444444444444445</v>
      </c>
      <c r="Y437" s="12"/>
    </row>
    <row r="438" spans="1:25" x14ac:dyDescent="0.25">
      <c r="A438" s="19">
        <v>4401</v>
      </c>
      <c r="B438" s="1" t="s">
        <v>991</v>
      </c>
      <c r="C438" s="1" t="s">
        <v>992</v>
      </c>
      <c r="D438" s="1" t="str">
        <f t="shared" si="88"/>
        <v>LM</v>
      </c>
      <c r="E438" s="1" t="s">
        <v>350</v>
      </c>
      <c r="F438" s="1">
        <v>1924</v>
      </c>
      <c r="G438" s="1">
        <v>1966</v>
      </c>
      <c r="H438" s="1">
        <f t="shared" si="92"/>
        <v>9.7979589711327115</v>
      </c>
      <c r="I438" s="1">
        <v>2</v>
      </c>
      <c r="J438" s="1">
        <v>91</v>
      </c>
      <c r="K438" s="1">
        <v>0</v>
      </c>
      <c r="L438" s="1" t="s">
        <v>358</v>
      </c>
      <c r="M438" s="1" t="s">
        <v>358</v>
      </c>
      <c r="N438" s="1">
        <f t="shared" si="80"/>
        <v>1</v>
      </c>
      <c r="P438" s="1" t="s">
        <v>1138</v>
      </c>
      <c r="Q438" s="1" t="s">
        <v>1138</v>
      </c>
      <c r="R438" s="1">
        <v>109</v>
      </c>
      <c r="T438" s="1" t="str">
        <f t="shared" si="89"/>
        <v/>
      </c>
      <c r="U438" s="13" t="e">
        <f t="shared" si="90"/>
        <v>#VALUE!</v>
      </c>
      <c r="V438" s="13" t="e">
        <f t="shared" si="91"/>
        <v>#VALUE!</v>
      </c>
      <c r="W438" s="17" t="e">
        <f t="shared" si="84"/>
        <v>#VALUE!</v>
      </c>
      <c r="X438" s="27">
        <f t="shared" si="79"/>
        <v>0.11978021978021978</v>
      </c>
    </row>
    <row r="439" spans="1:25" x14ac:dyDescent="0.25">
      <c r="A439" s="19">
        <v>4410</v>
      </c>
      <c r="B439" s="1" t="s">
        <v>1082</v>
      </c>
      <c r="C439" s="1" t="s">
        <v>1081</v>
      </c>
      <c r="D439" s="1" t="str">
        <f t="shared" si="88"/>
        <v>BR</v>
      </c>
      <c r="E439" s="1">
        <v>430</v>
      </c>
      <c r="F439" s="1">
        <v>1966</v>
      </c>
      <c r="G439" s="1">
        <v>2015</v>
      </c>
      <c r="H439" s="1">
        <f t="shared" si="92"/>
        <v>11.74734012447073</v>
      </c>
      <c r="I439" s="1">
        <v>4</v>
      </c>
      <c r="J439" s="1">
        <v>173</v>
      </c>
      <c r="K439" s="1">
        <v>175</v>
      </c>
      <c r="L439" s="1" t="s">
        <v>85</v>
      </c>
      <c r="M439" s="1" t="s">
        <v>86</v>
      </c>
      <c r="N439" s="1">
        <f t="shared" si="80"/>
        <v>2</v>
      </c>
      <c r="P439" s="1">
        <v>90</v>
      </c>
      <c r="Q439" s="1">
        <v>90</v>
      </c>
      <c r="R439" s="1">
        <v>358</v>
      </c>
      <c r="S439" s="1">
        <v>3200</v>
      </c>
      <c r="T439" s="1">
        <f t="shared" si="89"/>
        <v>3.2994880025598436</v>
      </c>
      <c r="U439" s="13">
        <f t="shared" si="90"/>
        <v>70.447609371281644</v>
      </c>
      <c r="V439" s="13">
        <f t="shared" si="91"/>
        <v>36.095948047566353</v>
      </c>
      <c r="W439" s="17">
        <f t="shared" si="84"/>
        <v>8.8888888888888892E-2</v>
      </c>
      <c r="X439" s="27">
        <f t="shared" si="79"/>
        <v>0.20693641618497108</v>
      </c>
    </row>
    <row r="440" spans="1:25" x14ac:dyDescent="0.25">
      <c r="A440" s="19">
        <v>4420</v>
      </c>
      <c r="B440" s="1" t="s">
        <v>288</v>
      </c>
      <c r="C440" s="1" t="s">
        <v>767</v>
      </c>
      <c r="D440" s="1" t="str">
        <f t="shared" si="88"/>
        <v>BR</v>
      </c>
      <c r="E440" s="1">
        <v>442</v>
      </c>
      <c r="F440" s="1">
        <v>1988</v>
      </c>
      <c r="G440" s="1" t="s">
        <v>31</v>
      </c>
      <c r="H440" s="1">
        <f t="shared" si="92"/>
        <v>12.649110640673518</v>
      </c>
      <c r="I440" s="1">
        <v>5</v>
      </c>
      <c r="J440" s="1">
        <v>224</v>
      </c>
      <c r="K440" s="1">
        <v>316</v>
      </c>
      <c r="L440" s="9" t="s">
        <v>85</v>
      </c>
      <c r="M440" s="9" t="s">
        <v>86</v>
      </c>
      <c r="N440" s="1">
        <f t="shared" si="80"/>
        <v>2</v>
      </c>
      <c r="P440" s="1">
        <v>100</v>
      </c>
      <c r="Q440" s="1">
        <v>100</v>
      </c>
      <c r="R440" s="1">
        <v>179</v>
      </c>
      <c r="S440" s="1">
        <v>1610</v>
      </c>
      <c r="T440" s="1">
        <f t="shared" si="89"/>
        <v>2.7788527092144464</v>
      </c>
      <c r="U440" s="13">
        <f t="shared" si="90"/>
        <v>69.538856427403289</v>
      </c>
      <c r="V440" s="13">
        <f t="shared" si="91"/>
        <v>36.463397360491321</v>
      </c>
      <c r="W440" s="17">
        <f t="shared" si="84"/>
        <v>0.08</v>
      </c>
      <c r="X440" s="27">
        <f t="shared" si="79"/>
        <v>7.9910714285714279E-2</v>
      </c>
    </row>
    <row r="441" spans="1:25" s="41" customFormat="1" x14ac:dyDescent="0.25">
      <c r="A441" s="19">
        <v>4440</v>
      </c>
      <c r="B441" s="1" t="s">
        <v>289</v>
      </c>
      <c r="C441" s="12" t="s">
        <v>768</v>
      </c>
      <c r="D441" s="1" t="str">
        <f t="shared" si="88"/>
        <v>BR</v>
      </c>
      <c r="E441" s="1">
        <v>444</v>
      </c>
      <c r="F441" s="1">
        <v>2004</v>
      </c>
      <c r="G441" s="1" t="s">
        <v>31</v>
      </c>
      <c r="H441" s="1">
        <f t="shared" si="92"/>
        <v>13.266499161421599</v>
      </c>
      <c r="I441" s="1">
        <v>5</v>
      </c>
      <c r="J441" s="1">
        <v>227</v>
      </c>
      <c r="K441" s="1">
        <v>334</v>
      </c>
      <c r="L441" s="6" t="s">
        <v>85</v>
      </c>
      <c r="M441" s="6" t="s">
        <v>86</v>
      </c>
      <c r="N441" s="1">
        <f t="shared" si="80"/>
        <v>2</v>
      </c>
      <c r="O441" s="1"/>
      <c r="P441" s="1">
        <v>100</v>
      </c>
      <c r="Q441" s="1">
        <v>100</v>
      </c>
      <c r="R441" s="1"/>
      <c r="S441" s="1">
        <v>2700</v>
      </c>
      <c r="T441" s="1">
        <f t="shared" si="89"/>
        <v>3.1622776601683795</v>
      </c>
      <c r="U441" s="13">
        <f t="shared" si="90"/>
        <v>84.521190468521567</v>
      </c>
      <c r="V441" s="13">
        <f t="shared" si="91"/>
        <v>41.771543354921405</v>
      </c>
      <c r="W441" s="17">
        <f t="shared" si="84"/>
        <v>0.08</v>
      </c>
      <c r="X441" s="27">
        <f t="shared" si="79"/>
        <v>0</v>
      </c>
      <c r="Y441" s="12"/>
    </row>
    <row r="442" spans="1:25" x14ac:dyDescent="0.25">
      <c r="A442" s="19">
        <v>4450</v>
      </c>
      <c r="B442" s="1" t="s">
        <v>290</v>
      </c>
      <c r="C442" s="1" t="s">
        <v>1158</v>
      </c>
      <c r="D442" s="1" t="str">
        <f t="shared" si="88"/>
        <v>BR</v>
      </c>
      <c r="E442" s="1">
        <v>445</v>
      </c>
      <c r="H442" s="1" t="str">
        <f t="shared" si="92"/>
        <v/>
      </c>
      <c r="I442" s="1">
        <v>4</v>
      </c>
      <c r="L442" s="1" t="s">
        <v>85</v>
      </c>
      <c r="M442" s="1" t="s">
        <v>86</v>
      </c>
      <c r="N442" s="1">
        <f t="shared" si="80"/>
        <v>2</v>
      </c>
      <c r="P442" s="1" t="s">
        <v>1138</v>
      </c>
      <c r="Q442" s="1" t="s">
        <v>1138</v>
      </c>
      <c r="T442" s="1" t="str">
        <f t="shared" si="89"/>
        <v/>
      </c>
      <c r="U442" s="13" t="e">
        <f t="shared" si="90"/>
        <v>#VALUE!</v>
      </c>
      <c r="V442" s="13" t="e">
        <f t="shared" si="91"/>
        <v>#VALUE!</v>
      </c>
      <c r="W442" s="17" t="e">
        <f t="shared" si="84"/>
        <v>#VALUE!</v>
      </c>
      <c r="X442" s="27" t="e">
        <f t="shared" si="79"/>
        <v>#DIV/0!</v>
      </c>
    </row>
    <row r="443" spans="1:25" x14ac:dyDescent="0.25">
      <c r="A443" s="19">
        <v>4460</v>
      </c>
      <c r="B443" s="1" t="s">
        <v>291</v>
      </c>
      <c r="C443" s="1" t="s">
        <v>1157</v>
      </c>
      <c r="D443" s="1" t="str">
        <f t="shared" si="88"/>
        <v>BR</v>
      </c>
      <c r="E443" s="1">
        <v>446</v>
      </c>
      <c r="H443" s="1" t="str">
        <f t="shared" si="92"/>
        <v/>
      </c>
      <c r="I443" s="1">
        <v>2</v>
      </c>
      <c r="L443" s="1" t="s">
        <v>85</v>
      </c>
      <c r="M443" s="1" t="s">
        <v>86</v>
      </c>
      <c r="N443" s="1">
        <f t="shared" si="80"/>
        <v>2</v>
      </c>
      <c r="P443" s="1" t="s">
        <v>1138</v>
      </c>
      <c r="Q443" s="1" t="s">
        <v>1138</v>
      </c>
      <c r="T443" s="1" t="str">
        <f t="shared" si="89"/>
        <v/>
      </c>
      <c r="U443" s="13" t="e">
        <f t="shared" si="90"/>
        <v>#VALUE!</v>
      </c>
      <c r="V443" s="13" t="e">
        <f t="shared" si="91"/>
        <v>#VALUE!</v>
      </c>
      <c r="W443" s="17" t="e">
        <f t="shared" si="84"/>
        <v>#VALUE!</v>
      </c>
      <c r="X443" s="27" t="e">
        <f t="shared" si="79"/>
        <v>#DIV/0!</v>
      </c>
    </row>
    <row r="444" spans="1:25" s="41" customFormat="1" x14ac:dyDescent="0.25">
      <c r="A444" s="20">
        <v>4461</v>
      </c>
      <c r="B444" s="6" t="s">
        <v>1130</v>
      </c>
      <c r="C444" s="6" t="s">
        <v>542</v>
      </c>
      <c r="D444" s="6" t="str">
        <f t="shared" si="88"/>
        <v>LM</v>
      </c>
      <c r="E444" s="6" t="s">
        <v>350</v>
      </c>
      <c r="F444" s="6">
        <v>1934</v>
      </c>
      <c r="G444" s="6">
        <v>1968</v>
      </c>
      <c r="H444" s="6">
        <f t="shared" si="92"/>
        <v>10.295630140987001</v>
      </c>
      <c r="I444" s="6">
        <v>2</v>
      </c>
      <c r="J444" s="6">
        <v>130</v>
      </c>
      <c r="K444" s="6">
        <v>0</v>
      </c>
      <c r="L444" s="6" t="s">
        <v>358</v>
      </c>
      <c r="M444" s="6" t="s">
        <v>358</v>
      </c>
      <c r="N444" s="6">
        <f t="shared" si="80"/>
        <v>1</v>
      </c>
      <c r="O444" s="6" t="s">
        <v>23</v>
      </c>
      <c r="P444" s="6">
        <v>85</v>
      </c>
      <c r="Q444" s="6">
        <v>100</v>
      </c>
      <c r="R444" s="6">
        <v>244</v>
      </c>
      <c r="S444" s="6">
        <v>1500</v>
      </c>
      <c r="T444" s="6">
        <f t="shared" si="89"/>
        <v>2.7301208627090667</v>
      </c>
      <c r="U444" s="7">
        <f t="shared" si="90"/>
        <v>37.184892386332493</v>
      </c>
      <c r="V444" s="7">
        <f t="shared" si="91"/>
        <v>27.291106420503962</v>
      </c>
      <c r="W444" s="26">
        <f t="shared" si="84"/>
        <v>9.4117647058823528E-2</v>
      </c>
      <c r="X444" s="28">
        <f t="shared" si="79"/>
        <v>0.18769230769230769</v>
      </c>
      <c r="Y444" s="12"/>
    </row>
    <row r="445" spans="1:25" x14ac:dyDescent="0.25">
      <c r="A445" s="20">
        <v>4462</v>
      </c>
      <c r="B445" s="6" t="s">
        <v>1131</v>
      </c>
      <c r="C445" s="6" t="s">
        <v>1127</v>
      </c>
      <c r="D445" s="6" t="str">
        <f t="shared" si="88"/>
        <v>LM</v>
      </c>
      <c r="E445" s="6" t="s">
        <v>350</v>
      </c>
      <c r="F445" s="6">
        <v>1934</v>
      </c>
      <c r="G445" s="6">
        <v>1968</v>
      </c>
      <c r="H445" s="6">
        <f t="shared" si="92"/>
        <v>10.295630140987001</v>
      </c>
      <c r="I445" s="6">
        <v>2</v>
      </c>
      <c r="J445" s="6">
        <v>130</v>
      </c>
      <c r="K445" s="6">
        <v>0</v>
      </c>
      <c r="L445" s="6" t="s">
        <v>358</v>
      </c>
      <c r="M445" s="6" t="s">
        <v>358</v>
      </c>
      <c r="N445" s="6">
        <f t="shared" si="80"/>
        <v>1</v>
      </c>
      <c r="O445" s="6" t="s">
        <v>23</v>
      </c>
      <c r="P445" s="6">
        <v>85</v>
      </c>
      <c r="Q445" s="6">
        <v>100</v>
      </c>
      <c r="R445" s="6">
        <v>244</v>
      </c>
      <c r="S445" s="6">
        <v>1500</v>
      </c>
      <c r="T445" s="6">
        <f t="shared" si="89"/>
        <v>2.7301208627090667</v>
      </c>
      <c r="U445" s="7">
        <f t="shared" si="90"/>
        <v>37.184892386332493</v>
      </c>
      <c r="V445" s="7">
        <f t="shared" si="91"/>
        <v>27.291106420503962</v>
      </c>
      <c r="W445" s="26">
        <f t="shared" si="84"/>
        <v>9.4117647058823528E-2</v>
      </c>
      <c r="X445" s="28">
        <f t="shared" si="79"/>
        <v>0.18769230769230769</v>
      </c>
    </row>
    <row r="446" spans="1:25" x14ac:dyDescent="0.25">
      <c r="A446" s="20">
        <v>4463</v>
      </c>
      <c r="B446" s="6" t="s">
        <v>1132</v>
      </c>
      <c r="C446" s="6" t="s">
        <v>1128</v>
      </c>
      <c r="D446" s="6" t="str">
        <f t="shared" si="88"/>
        <v>LM</v>
      </c>
      <c r="E446" s="6" t="s">
        <v>350</v>
      </c>
      <c r="F446" s="6">
        <v>1934</v>
      </c>
      <c r="G446" s="6">
        <v>1968</v>
      </c>
      <c r="H446" s="6">
        <f t="shared" si="92"/>
        <v>10.295630140987001</v>
      </c>
      <c r="I446" s="6">
        <v>2</v>
      </c>
      <c r="J446" s="6">
        <v>130</v>
      </c>
      <c r="K446" s="6">
        <v>0</v>
      </c>
      <c r="L446" s="6" t="s">
        <v>358</v>
      </c>
      <c r="M446" s="6" t="s">
        <v>358</v>
      </c>
      <c r="N446" s="6">
        <f t="shared" si="80"/>
        <v>1</v>
      </c>
      <c r="O446" s="6" t="s">
        <v>23</v>
      </c>
      <c r="P446" s="6">
        <v>85</v>
      </c>
      <c r="Q446" s="6">
        <v>100</v>
      </c>
      <c r="R446" s="6">
        <v>244</v>
      </c>
      <c r="S446" s="6">
        <v>1500</v>
      </c>
      <c r="T446" s="6">
        <f t="shared" si="89"/>
        <v>2.7301208627090667</v>
      </c>
      <c r="U446" s="7">
        <f t="shared" si="90"/>
        <v>37.184892386332493</v>
      </c>
      <c r="V446" s="7">
        <f t="shared" si="91"/>
        <v>27.291106420503962</v>
      </c>
      <c r="W446" s="26">
        <f t="shared" si="84"/>
        <v>9.4117647058823528E-2</v>
      </c>
      <c r="X446" s="28">
        <f t="shared" si="79"/>
        <v>0.18769230769230769</v>
      </c>
    </row>
    <row r="447" spans="1:25" x14ac:dyDescent="0.25">
      <c r="A447" s="20">
        <v>4464</v>
      </c>
      <c r="B447" s="6" t="s">
        <v>1133</v>
      </c>
      <c r="C447" s="6" t="s">
        <v>1129</v>
      </c>
      <c r="D447" s="6" t="str">
        <f t="shared" si="88"/>
        <v>LM</v>
      </c>
      <c r="E447" s="6" t="s">
        <v>350</v>
      </c>
      <c r="F447" s="6">
        <v>1934</v>
      </c>
      <c r="G447" s="6">
        <v>1968</v>
      </c>
      <c r="H447" s="6">
        <f t="shared" si="92"/>
        <v>10.295630140987001</v>
      </c>
      <c r="I447" s="6">
        <v>2</v>
      </c>
      <c r="J447" s="6">
        <v>130</v>
      </c>
      <c r="K447" s="6">
        <v>0</v>
      </c>
      <c r="L447" s="6" t="s">
        <v>358</v>
      </c>
      <c r="M447" s="6" t="s">
        <v>358</v>
      </c>
      <c r="N447" s="6">
        <f t="shared" si="80"/>
        <v>1</v>
      </c>
      <c r="O447" s="6" t="s">
        <v>23</v>
      </c>
      <c r="P447" s="6">
        <v>85</v>
      </c>
      <c r="Q447" s="6">
        <v>100</v>
      </c>
      <c r="R447" s="6">
        <v>244</v>
      </c>
      <c r="S447" s="6">
        <v>1500</v>
      </c>
      <c r="T447" s="6">
        <f t="shared" si="89"/>
        <v>2.7301208627090667</v>
      </c>
      <c r="U447" s="7">
        <f t="shared" si="90"/>
        <v>37.184892386332493</v>
      </c>
      <c r="V447" s="7">
        <f t="shared" si="91"/>
        <v>27.291106420503962</v>
      </c>
      <c r="W447" s="26">
        <f t="shared" si="84"/>
        <v>9.4117647058823528E-2</v>
      </c>
      <c r="X447" s="28">
        <f t="shared" si="79"/>
        <v>0.18769230769230769</v>
      </c>
    </row>
    <row r="448" spans="1:25" x14ac:dyDescent="0.25">
      <c r="A448" s="20">
        <v>4465</v>
      </c>
      <c r="B448" s="6" t="s">
        <v>1134</v>
      </c>
      <c r="C448" s="6" t="s">
        <v>1135</v>
      </c>
      <c r="D448" s="6" t="str">
        <f t="shared" si="88"/>
        <v>LM</v>
      </c>
      <c r="E448" s="6" t="s">
        <v>350</v>
      </c>
      <c r="F448" s="6">
        <v>1934</v>
      </c>
      <c r="G448" s="6">
        <v>1968</v>
      </c>
      <c r="H448" s="6">
        <f t="shared" si="92"/>
        <v>10.295630140987001</v>
      </c>
      <c r="I448" s="6">
        <v>2</v>
      </c>
      <c r="J448" s="6">
        <v>130</v>
      </c>
      <c r="K448" s="6">
        <v>0</v>
      </c>
      <c r="L448" s="6" t="s">
        <v>358</v>
      </c>
      <c r="M448" s="6" t="s">
        <v>358</v>
      </c>
      <c r="N448" s="6">
        <f t="shared" si="80"/>
        <v>1</v>
      </c>
      <c r="O448" s="6" t="s">
        <v>23</v>
      </c>
      <c r="P448" s="6">
        <v>85</v>
      </c>
      <c r="Q448" s="6">
        <v>100</v>
      </c>
      <c r="R448" s="6">
        <v>244</v>
      </c>
      <c r="S448" s="6">
        <v>1500</v>
      </c>
      <c r="T448" s="6">
        <f t="shared" si="89"/>
        <v>2.7301208627090667</v>
      </c>
      <c r="U448" s="7">
        <f t="shared" si="90"/>
        <v>37.184892386332493</v>
      </c>
      <c r="V448" s="7">
        <f t="shared" si="91"/>
        <v>27.291106420503962</v>
      </c>
      <c r="W448" s="26">
        <f t="shared" si="84"/>
        <v>9.4117647058823528E-2</v>
      </c>
      <c r="X448" s="28">
        <f t="shared" si="79"/>
        <v>0.18769230769230769</v>
      </c>
    </row>
    <row r="449" spans="1:25" x14ac:dyDescent="0.25">
      <c r="A449" s="37">
        <v>4466</v>
      </c>
      <c r="B449" s="38" t="s">
        <v>823</v>
      </c>
      <c r="C449" s="38" t="s">
        <v>824</v>
      </c>
      <c r="D449" s="38" t="str">
        <f t="shared" si="88"/>
        <v>LM</v>
      </c>
      <c r="E449" s="38" t="s">
        <v>350</v>
      </c>
      <c r="F449" s="38"/>
      <c r="G449" s="38"/>
      <c r="H449" s="38" t="str">
        <f t="shared" si="92"/>
        <v/>
      </c>
      <c r="I449" s="38">
        <v>2</v>
      </c>
      <c r="J449" s="38">
        <v>130</v>
      </c>
      <c r="K449" s="38">
        <v>0</v>
      </c>
      <c r="L449" s="38" t="s">
        <v>358</v>
      </c>
      <c r="M449" s="38" t="s">
        <v>358</v>
      </c>
      <c r="N449" s="38">
        <f t="shared" si="80"/>
        <v>1</v>
      </c>
      <c r="O449" s="38" t="s">
        <v>23</v>
      </c>
      <c r="P449" s="38">
        <v>85</v>
      </c>
      <c r="Q449" s="38">
        <v>100</v>
      </c>
      <c r="R449" s="38"/>
      <c r="S449" s="38"/>
      <c r="T449" s="38"/>
      <c r="U449" s="44"/>
      <c r="V449" s="44"/>
      <c r="W449" s="39">
        <f t="shared" si="84"/>
        <v>9.4117647058823528E-2</v>
      </c>
      <c r="X449" s="40">
        <f t="shared" si="79"/>
        <v>0</v>
      </c>
    </row>
    <row r="450" spans="1:25" x14ac:dyDescent="0.25">
      <c r="A450" s="19">
        <v>4500</v>
      </c>
      <c r="B450" s="1" t="s">
        <v>63</v>
      </c>
      <c r="C450" s="1" t="s">
        <v>769</v>
      </c>
      <c r="D450" s="1" t="str">
        <f t="shared" si="88"/>
        <v>BR</v>
      </c>
      <c r="E450" s="1">
        <v>45</v>
      </c>
      <c r="F450" s="1">
        <v>1960</v>
      </c>
      <c r="G450" s="1">
        <v>1989</v>
      </c>
      <c r="H450" s="1">
        <f t="shared" si="92"/>
        <v>11.489125293076057</v>
      </c>
      <c r="I450" s="1">
        <v>1</v>
      </c>
      <c r="J450" s="1">
        <v>135</v>
      </c>
      <c r="K450" s="1">
        <v>0</v>
      </c>
      <c r="L450" s="1" t="s">
        <v>22</v>
      </c>
      <c r="M450" s="1" t="s">
        <v>22</v>
      </c>
      <c r="N450" s="1">
        <f t="shared" si="80"/>
        <v>4</v>
      </c>
      <c r="O450" s="1" t="s">
        <v>23</v>
      </c>
      <c r="P450" s="1">
        <v>90</v>
      </c>
      <c r="Q450" s="1">
        <v>90</v>
      </c>
      <c r="R450" s="1">
        <v>245</v>
      </c>
      <c r="S450" s="1">
        <v>2500</v>
      </c>
      <c r="T450" s="1">
        <f t="shared" ref="T450:T465" si="93">IF(L450="Wagon",(SQRT(SQRT(S450/27)))*10,IF(S450="","",SQRT(SQRT(S450/27))))</f>
        <v>3.1020161970069986</v>
      </c>
      <c r="U450" s="13">
        <f t="shared" ref="U450:U474" si="94">IF(I450="","",(H450*SQRT(I450)*T450-(I450*2)+2)*0.985)</f>
        <v>35.104860957336236</v>
      </c>
      <c r="V450" s="13">
        <f t="shared" ref="V450:V473" si="95">IF(L450="Wagon",5*SQRT(H450),IF(L450="","",SQRT(Q450*J450*SQRT(S450))/(26)))</f>
        <v>29.977802438692109</v>
      </c>
      <c r="W450" s="17">
        <f t="shared" si="84"/>
        <v>8.8888888888888892E-2</v>
      </c>
      <c r="X450" s="27">
        <f t="shared" si="79"/>
        <v>0.18148148148148149</v>
      </c>
    </row>
    <row r="451" spans="1:25" s="41" customFormat="1" x14ac:dyDescent="0.25">
      <c r="A451" s="19">
        <v>4501</v>
      </c>
      <c r="B451" s="1" t="s">
        <v>292</v>
      </c>
      <c r="C451" s="1" t="s">
        <v>1239</v>
      </c>
      <c r="D451" s="1" t="str">
        <f t="shared" si="88"/>
        <v>BR</v>
      </c>
      <c r="E451" s="1">
        <v>450</v>
      </c>
      <c r="F451" s="1">
        <v>2003</v>
      </c>
      <c r="G451" s="1"/>
      <c r="H451" s="1">
        <f t="shared" si="92"/>
        <v>13.228756555322953</v>
      </c>
      <c r="I451" s="1">
        <v>4</v>
      </c>
      <c r="J451" s="1"/>
      <c r="K451" s="1"/>
      <c r="L451" s="1" t="s">
        <v>85</v>
      </c>
      <c r="M451" s="1" t="s">
        <v>86</v>
      </c>
      <c r="N451" s="1">
        <f t="shared" si="80"/>
        <v>2</v>
      </c>
      <c r="O451" s="1"/>
      <c r="P451" s="1" t="s">
        <v>1138</v>
      </c>
      <c r="Q451" s="1" t="s">
        <v>1138</v>
      </c>
      <c r="R451" s="1"/>
      <c r="S451" s="1">
        <v>2500</v>
      </c>
      <c r="T451" s="1">
        <f t="shared" si="93"/>
        <v>3.1020161970069986</v>
      </c>
      <c r="U451" s="13">
        <f t="shared" si="94"/>
        <v>74.930559688722397</v>
      </c>
      <c r="V451" s="13" t="e">
        <f t="shared" si="95"/>
        <v>#VALUE!</v>
      </c>
      <c r="W451" s="17" t="e">
        <f t="shared" si="84"/>
        <v>#VALUE!</v>
      </c>
      <c r="X451" s="27" t="e">
        <f t="shared" si="79"/>
        <v>#DIV/0!</v>
      </c>
      <c r="Y451" s="12"/>
    </row>
    <row r="452" spans="1:25" x14ac:dyDescent="0.25">
      <c r="A452" s="19">
        <v>4550</v>
      </c>
      <c r="B452" s="1" t="s">
        <v>293</v>
      </c>
      <c r="C452" s="1" t="s">
        <v>770</v>
      </c>
      <c r="D452" s="1" t="str">
        <f t="shared" si="88"/>
        <v>BR</v>
      </c>
      <c r="E452" s="1">
        <v>455</v>
      </c>
      <c r="F452" s="1">
        <v>1982</v>
      </c>
      <c r="H452" s="1">
        <f t="shared" si="92"/>
        <v>12.409673645990857</v>
      </c>
      <c r="I452" s="1">
        <v>4</v>
      </c>
      <c r="J452" s="1">
        <v>145</v>
      </c>
      <c r="K452" s="1">
        <v>316</v>
      </c>
      <c r="L452" s="1" t="s">
        <v>85</v>
      </c>
      <c r="M452" s="1" t="s">
        <v>86</v>
      </c>
      <c r="N452" s="1">
        <f t="shared" si="80"/>
        <v>2</v>
      </c>
      <c r="P452" s="1">
        <v>75</v>
      </c>
      <c r="Q452" s="1">
        <v>75</v>
      </c>
      <c r="R452" s="1">
        <v>110</v>
      </c>
      <c r="S452" s="1">
        <v>1000</v>
      </c>
      <c r="T452" s="1">
        <f t="shared" si="93"/>
        <v>2.4669426816409508</v>
      </c>
      <c r="U452" s="13">
        <f t="shared" si="94"/>
        <v>54.399488557583553</v>
      </c>
      <c r="V452" s="13">
        <f t="shared" si="95"/>
        <v>22.554919678227385</v>
      </c>
      <c r="W452" s="17">
        <f t="shared" si="84"/>
        <v>0.10666666666666667</v>
      </c>
      <c r="X452" s="27">
        <f t="shared" si="79"/>
        <v>7.586206896551724E-2</v>
      </c>
    </row>
    <row r="453" spans="1:25" x14ac:dyDescent="0.25">
      <c r="A453" s="19">
        <v>4550</v>
      </c>
      <c r="B453" s="1" t="s">
        <v>293</v>
      </c>
      <c r="C453" s="1" t="s">
        <v>770</v>
      </c>
      <c r="D453" s="1" t="str">
        <f t="shared" si="88"/>
        <v>BR</v>
      </c>
      <c r="E453" s="1">
        <v>455</v>
      </c>
      <c r="F453" s="1">
        <v>1983</v>
      </c>
      <c r="G453" s="1" t="s">
        <v>31</v>
      </c>
      <c r="H453" s="1">
        <f t="shared" si="92"/>
        <v>12.449899597988733</v>
      </c>
      <c r="I453" s="1">
        <v>4</v>
      </c>
      <c r="J453" s="1">
        <v>102</v>
      </c>
      <c r="K453" s="1">
        <v>316</v>
      </c>
      <c r="L453" s="1" t="s">
        <v>85</v>
      </c>
      <c r="M453" s="1" t="s">
        <v>86</v>
      </c>
      <c r="N453" s="1">
        <f t="shared" si="80"/>
        <v>2</v>
      </c>
      <c r="O453" s="1" t="s">
        <v>845</v>
      </c>
      <c r="P453" s="1">
        <v>75</v>
      </c>
      <c r="Q453" s="1">
        <v>75</v>
      </c>
      <c r="S453" s="1">
        <v>820</v>
      </c>
      <c r="T453" s="1">
        <f t="shared" si="93"/>
        <v>2.3475374111454888</v>
      </c>
      <c r="U453" s="13">
        <f t="shared" si="94"/>
        <v>51.666411990428948</v>
      </c>
      <c r="V453" s="13">
        <f t="shared" si="95"/>
        <v>18.001588616128625</v>
      </c>
      <c r="W453" s="17">
        <f t="shared" si="84"/>
        <v>0.10666666666666667</v>
      </c>
      <c r="X453" s="27">
        <f t="shared" si="79"/>
        <v>0</v>
      </c>
    </row>
    <row r="454" spans="1:25" s="41" customFormat="1" x14ac:dyDescent="0.25">
      <c r="A454" s="19">
        <v>4551</v>
      </c>
      <c r="B454" s="1" t="s">
        <v>1542</v>
      </c>
      <c r="C454" s="1" t="s">
        <v>1543</v>
      </c>
      <c r="D454" s="1" t="str">
        <f t="shared" si="88"/>
        <v>BR</v>
      </c>
      <c r="E454" s="1">
        <v>455</v>
      </c>
      <c r="F454" s="1">
        <v>2013</v>
      </c>
      <c r="G454" s="1" t="s">
        <v>31</v>
      </c>
      <c r="H454" s="1">
        <f t="shared" si="92"/>
        <v>13.601470508735444</v>
      </c>
      <c r="I454" s="1">
        <v>4</v>
      </c>
      <c r="J454" s="1">
        <v>102</v>
      </c>
      <c r="K454" s="1">
        <v>244</v>
      </c>
      <c r="L454" s="1" t="s">
        <v>85</v>
      </c>
      <c r="M454" s="1" t="s">
        <v>86</v>
      </c>
      <c r="N454" s="1">
        <f t="shared" si="80"/>
        <v>2</v>
      </c>
      <c r="O454" s="1" t="s">
        <v>845</v>
      </c>
      <c r="P454" s="1">
        <v>75</v>
      </c>
      <c r="Q454" s="1">
        <v>75</v>
      </c>
      <c r="R454" s="1"/>
      <c r="S454" s="1">
        <v>1300</v>
      </c>
      <c r="T454" s="1">
        <f t="shared" si="93"/>
        <v>2.6341766578737862</v>
      </c>
      <c r="U454" s="13">
        <f t="shared" si="94"/>
        <v>64.672491969933105</v>
      </c>
      <c r="V454" s="13">
        <f t="shared" si="95"/>
        <v>20.19962038181707</v>
      </c>
      <c r="W454" s="17">
        <f t="shared" si="84"/>
        <v>0.10666666666666667</v>
      </c>
      <c r="X454" s="27">
        <f t="shared" si="79"/>
        <v>0</v>
      </c>
      <c r="Y454" s="12"/>
    </row>
    <row r="455" spans="1:25" x14ac:dyDescent="0.25">
      <c r="A455" s="19">
        <v>4551</v>
      </c>
      <c r="B455" s="1" t="s">
        <v>1170</v>
      </c>
      <c r="C455" s="1" t="s">
        <v>1171</v>
      </c>
      <c r="D455" s="1" t="str">
        <f t="shared" si="88"/>
        <v>LM</v>
      </c>
      <c r="E455" s="1" t="s">
        <v>350</v>
      </c>
      <c r="F455" s="1">
        <v>1930</v>
      </c>
      <c r="G455" s="1">
        <v>1965</v>
      </c>
      <c r="H455" s="1">
        <f t="shared" si="92"/>
        <v>10.099504938362077</v>
      </c>
      <c r="I455" s="1">
        <v>2</v>
      </c>
      <c r="J455" s="1">
        <v>125</v>
      </c>
      <c r="K455" s="1">
        <v>0</v>
      </c>
      <c r="L455" s="1" t="s">
        <v>358</v>
      </c>
      <c r="M455" s="1" t="s">
        <v>358</v>
      </c>
      <c r="N455" s="1">
        <f t="shared" si="80"/>
        <v>1</v>
      </c>
      <c r="P455" s="1">
        <v>85</v>
      </c>
      <c r="Q455" s="1" t="s">
        <v>1138</v>
      </c>
      <c r="R455" s="1">
        <v>118</v>
      </c>
      <c r="T455" s="1" t="str">
        <f t="shared" si="93"/>
        <v/>
      </c>
      <c r="U455" s="13" t="e">
        <f t="shared" si="94"/>
        <v>#VALUE!</v>
      </c>
      <c r="V455" s="13" t="e">
        <f t="shared" si="95"/>
        <v>#VALUE!</v>
      </c>
      <c r="W455" s="17">
        <f t="shared" si="84"/>
        <v>9.4117647058823528E-2</v>
      </c>
      <c r="X455" s="27">
        <f t="shared" si="79"/>
        <v>9.4400000000000012E-2</v>
      </c>
    </row>
    <row r="456" spans="1:25" x14ac:dyDescent="0.25">
      <c r="A456" s="37">
        <v>4552</v>
      </c>
      <c r="B456" s="38" t="s">
        <v>592</v>
      </c>
      <c r="C456" s="38" t="s">
        <v>593</v>
      </c>
      <c r="D456" s="38" t="str">
        <f t="shared" si="88"/>
        <v>LM</v>
      </c>
      <c r="E456" s="38" t="s">
        <v>350</v>
      </c>
      <c r="F456" s="38">
        <v>1934</v>
      </c>
      <c r="G456" s="38">
        <v>1967</v>
      </c>
      <c r="H456" s="38">
        <f t="shared" si="92"/>
        <v>10.295630140987001</v>
      </c>
      <c r="I456" s="38">
        <v>2</v>
      </c>
      <c r="J456" s="38">
        <v>136</v>
      </c>
      <c r="K456" s="38">
        <v>0</v>
      </c>
      <c r="L456" s="38" t="s">
        <v>358</v>
      </c>
      <c r="M456" s="38" t="s">
        <v>358</v>
      </c>
      <c r="N456" s="38">
        <f t="shared" si="80"/>
        <v>1</v>
      </c>
      <c r="O456" s="38"/>
      <c r="P456" s="38">
        <v>90</v>
      </c>
      <c r="Q456" s="38">
        <v>90</v>
      </c>
      <c r="R456" s="38">
        <v>118</v>
      </c>
      <c r="S456" s="38"/>
      <c r="T456" s="38" t="str">
        <f t="shared" si="93"/>
        <v/>
      </c>
      <c r="U456" s="44" t="e">
        <f t="shared" si="94"/>
        <v>#VALUE!</v>
      </c>
      <c r="V456" s="44">
        <f t="shared" si="95"/>
        <v>0</v>
      </c>
      <c r="W456" s="39">
        <f t="shared" si="84"/>
        <v>8.8888888888888892E-2</v>
      </c>
      <c r="X456" s="40">
        <f t="shared" si="79"/>
        <v>8.6764705882352952E-2</v>
      </c>
    </row>
    <row r="457" spans="1:25" x14ac:dyDescent="0.25">
      <c r="A457" s="19">
        <v>4553</v>
      </c>
      <c r="B457" s="1" t="s">
        <v>1172</v>
      </c>
      <c r="C457" s="1" t="s">
        <v>1173</v>
      </c>
      <c r="D457" s="1" t="str">
        <f t="shared" si="88"/>
        <v>LM</v>
      </c>
      <c r="E457" s="1" t="s">
        <v>350</v>
      </c>
      <c r="F457" s="1">
        <v>1946</v>
      </c>
      <c r="G457" s="1">
        <v>1965</v>
      </c>
      <c r="H457" s="1">
        <f t="shared" si="92"/>
        <v>10.862780491200215</v>
      </c>
      <c r="I457" s="1">
        <v>2</v>
      </c>
      <c r="J457" s="1">
        <v>139</v>
      </c>
      <c r="K457" s="1">
        <v>0</v>
      </c>
      <c r="L457" s="1" t="s">
        <v>358</v>
      </c>
      <c r="M457" s="1" t="s">
        <v>358</v>
      </c>
      <c r="N457" s="1">
        <f t="shared" si="80"/>
        <v>1</v>
      </c>
      <c r="P457" s="1">
        <v>90</v>
      </c>
      <c r="Q457" s="1" t="s">
        <v>1138</v>
      </c>
      <c r="R457" s="1">
        <v>132</v>
      </c>
      <c r="T457" s="1" t="str">
        <f t="shared" si="93"/>
        <v/>
      </c>
      <c r="U457" s="13" t="e">
        <f t="shared" si="94"/>
        <v>#VALUE!</v>
      </c>
      <c r="V457" s="13" t="e">
        <f t="shared" si="95"/>
        <v>#VALUE!</v>
      </c>
      <c r="W457" s="17">
        <f t="shared" si="84"/>
        <v>8.8888888888888892E-2</v>
      </c>
      <c r="X457" s="27">
        <f t="shared" si="79"/>
        <v>9.4964028776978418E-2</v>
      </c>
    </row>
    <row r="458" spans="1:25" x14ac:dyDescent="0.25">
      <c r="A458" s="19">
        <v>4560</v>
      </c>
      <c r="B458" s="1" t="s">
        <v>294</v>
      </c>
      <c r="C458" s="1" t="s">
        <v>771</v>
      </c>
      <c r="D458" s="1" t="str">
        <f t="shared" si="88"/>
        <v>BR</v>
      </c>
      <c r="E458" s="1">
        <v>456</v>
      </c>
      <c r="F458" s="1">
        <v>1990</v>
      </c>
      <c r="H458" s="1">
        <f t="shared" si="92"/>
        <v>12.727922061357855</v>
      </c>
      <c r="I458" s="1">
        <v>2</v>
      </c>
      <c r="J458" s="1">
        <v>79</v>
      </c>
      <c r="K458" s="1">
        <v>152</v>
      </c>
      <c r="L458" s="1" t="s">
        <v>85</v>
      </c>
      <c r="M458" s="1" t="s">
        <v>86</v>
      </c>
      <c r="N458" s="1">
        <f t="shared" si="80"/>
        <v>2</v>
      </c>
      <c r="P458" s="1">
        <v>75</v>
      </c>
      <c r="Q458" s="1">
        <v>75</v>
      </c>
      <c r="R458" s="1">
        <v>55</v>
      </c>
      <c r="S458" s="1">
        <v>500</v>
      </c>
      <c r="T458" s="1">
        <f t="shared" si="93"/>
        <v>2.074443257628261</v>
      </c>
      <c r="U458" s="13">
        <f t="shared" si="94"/>
        <v>34.809878957749063</v>
      </c>
      <c r="V458" s="13">
        <f t="shared" si="95"/>
        <v>13.999525967612046</v>
      </c>
      <c r="W458" s="17">
        <f t="shared" si="84"/>
        <v>0.10666666666666667</v>
      </c>
      <c r="X458" s="27">
        <f t="shared" si="79"/>
        <v>6.9620253164556958E-2</v>
      </c>
    </row>
    <row r="459" spans="1:25" x14ac:dyDescent="0.25">
      <c r="A459" s="37">
        <v>4570</v>
      </c>
      <c r="B459" s="38" t="s">
        <v>1072</v>
      </c>
      <c r="C459" s="38" t="s">
        <v>1073</v>
      </c>
      <c r="D459" s="38" t="str">
        <f t="shared" si="88"/>
        <v>LM</v>
      </c>
      <c r="E459" s="38" t="s">
        <v>350</v>
      </c>
      <c r="F459" s="38">
        <v>1942</v>
      </c>
      <c r="G459" s="38">
        <v>1964</v>
      </c>
      <c r="H459" s="38">
        <f t="shared" si="92"/>
        <v>10.677078252031311</v>
      </c>
      <c r="I459" s="38">
        <v>2</v>
      </c>
      <c r="J459" s="38">
        <v>139</v>
      </c>
      <c r="K459" s="38">
        <v>0</v>
      </c>
      <c r="L459" s="38" t="s">
        <v>358</v>
      </c>
      <c r="M459" s="38" t="s">
        <v>358</v>
      </c>
      <c r="N459" s="38">
        <f t="shared" si="80"/>
        <v>1</v>
      </c>
      <c r="O459" s="38"/>
      <c r="P459" s="38">
        <v>90</v>
      </c>
      <c r="Q459" s="38" t="s">
        <v>1138</v>
      </c>
      <c r="R459" s="38">
        <v>132</v>
      </c>
      <c r="S459" s="38"/>
      <c r="T459" s="38" t="str">
        <f t="shared" si="93"/>
        <v/>
      </c>
      <c r="U459" s="44" t="e">
        <f t="shared" si="94"/>
        <v>#VALUE!</v>
      </c>
      <c r="V459" s="44" t="e">
        <f t="shared" si="95"/>
        <v>#VALUE!</v>
      </c>
      <c r="W459" s="39">
        <f t="shared" si="84"/>
        <v>8.8888888888888892E-2</v>
      </c>
      <c r="X459" s="40">
        <f t="shared" si="79"/>
        <v>9.4964028776978418E-2</v>
      </c>
    </row>
    <row r="460" spans="1:25" s="8" customFormat="1" x14ac:dyDescent="0.25">
      <c r="A460" s="19">
        <v>4580</v>
      </c>
      <c r="B460" s="1" t="s">
        <v>295</v>
      </c>
      <c r="C460" s="1" t="s">
        <v>1240</v>
      </c>
      <c r="D460" s="1" t="str">
        <f t="shared" si="88"/>
        <v>BR</v>
      </c>
      <c r="E460" s="1">
        <v>458</v>
      </c>
      <c r="F460" s="1">
        <v>1999</v>
      </c>
      <c r="G460" s="1">
        <v>2014</v>
      </c>
      <c r="H460" s="1">
        <f t="shared" si="92"/>
        <v>13.076696830622021</v>
      </c>
      <c r="I460" s="1">
        <v>4</v>
      </c>
      <c r="J460" s="1">
        <v>170</v>
      </c>
      <c r="K460" s="1">
        <v>285</v>
      </c>
      <c r="L460" s="1" t="s">
        <v>85</v>
      </c>
      <c r="M460" s="1" t="s">
        <v>86</v>
      </c>
      <c r="N460" s="1">
        <f t="shared" si="80"/>
        <v>2</v>
      </c>
      <c r="O460" s="1"/>
      <c r="P460" s="1">
        <v>100</v>
      </c>
      <c r="Q460" s="1">
        <v>100</v>
      </c>
      <c r="R460" s="1">
        <v>110</v>
      </c>
      <c r="S460" s="1">
        <v>2172</v>
      </c>
      <c r="T460" s="1">
        <f t="shared" si="93"/>
        <v>2.9948426833556949</v>
      </c>
      <c r="U460" s="13">
        <f t="shared" si="94"/>
        <v>71.240420156528458</v>
      </c>
      <c r="V460" s="13">
        <f t="shared" si="95"/>
        <v>34.23466385462573</v>
      </c>
      <c r="W460" s="17">
        <f t="shared" si="84"/>
        <v>0.08</v>
      </c>
      <c r="X460" s="27">
        <f t="shared" ref="X460:X523" si="96">R460/10/J460</f>
        <v>6.4705882352941183E-2</v>
      </c>
      <c r="Y460" s="12"/>
    </row>
    <row r="461" spans="1:25" x14ac:dyDescent="0.25">
      <c r="A461" s="19">
        <v>4600</v>
      </c>
      <c r="B461" s="1" t="s">
        <v>64</v>
      </c>
      <c r="C461" s="1" t="s">
        <v>772</v>
      </c>
      <c r="D461" s="1" t="str">
        <f t="shared" si="88"/>
        <v>BR</v>
      </c>
      <c r="E461" s="1">
        <v>46</v>
      </c>
      <c r="F461" s="1">
        <v>1961</v>
      </c>
      <c r="G461" s="1">
        <v>1984</v>
      </c>
      <c r="H461" s="1">
        <f t="shared" si="92"/>
        <v>11.532562594670797</v>
      </c>
      <c r="I461" s="1">
        <v>1</v>
      </c>
      <c r="J461" s="1">
        <v>140</v>
      </c>
      <c r="K461" s="1">
        <v>0</v>
      </c>
      <c r="L461" s="1" t="s">
        <v>22</v>
      </c>
      <c r="M461" s="1" t="s">
        <v>22</v>
      </c>
      <c r="N461" s="1">
        <f t="shared" si="80"/>
        <v>4</v>
      </c>
      <c r="O461" s="1" t="s">
        <v>23</v>
      </c>
      <c r="P461" s="1">
        <v>90</v>
      </c>
      <c r="Q461" s="1">
        <v>90</v>
      </c>
      <c r="R461" s="1">
        <v>245</v>
      </c>
      <c r="S461" s="1">
        <v>2500</v>
      </c>
      <c r="T461" s="1">
        <f t="shared" si="93"/>
        <v>3.1020161970069986</v>
      </c>
      <c r="U461" s="13">
        <f t="shared" si="94"/>
        <v>35.237583022240877</v>
      </c>
      <c r="V461" s="13">
        <f t="shared" si="95"/>
        <v>30.52789974305297</v>
      </c>
      <c r="W461" s="17">
        <f t="shared" si="84"/>
        <v>8.8888888888888892E-2</v>
      </c>
      <c r="X461" s="27">
        <f t="shared" si="96"/>
        <v>0.17499999999999999</v>
      </c>
    </row>
    <row r="462" spans="1:25" s="41" customFormat="1" x14ac:dyDescent="0.25">
      <c r="A462" s="37">
        <v>4601</v>
      </c>
      <c r="B462" s="38" t="s">
        <v>667</v>
      </c>
      <c r="C462" s="38" t="s">
        <v>668</v>
      </c>
      <c r="D462" s="38" t="str">
        <f t="shared" si="88"/>
        <v>LM</v>
      </c>
      <c r="E462" s="38" t="s">
        <v>350</v>
      </c>
      <c r="F462" s="38">
        <v>1937</v>
      </c>
      <c r="G462" s="38">
        <v>1964</v>
      </c>
      <c r="H462" s="38">
        <f t="shared" si="92"/>
        <v>10.440306508910551</v>
      </c>
      <c r="I462" s="38">
        <v>2</v>
      </c>
      <c r="J462" s="38">
        <v>167</v>
      </c>
      <c r="K462" s="38">
        <v>0</v>
      </c>
      <c r="L462" s="38" t="s">
        <v>358</v>
      </c>
      <c r="M462" s="38" t="s">
        <v>358</v>
      </c>
      <c r="N462" s="38">
        <f t="shared" si="80"/>
        <v>1</v>
      </c>
      <c r="O462" s="38"/>
      <c r="P462" s="38">
        <v>100</v>
      </c>
      <c r="Q462" s="38">
        <v>100</v>
      </c>
      <c r="R462" s="38">
        <v>180</v>
      </c>
      <c r="S462" s="38">
        <v>2250</v>
      </c>
      <c r="T462" s="38">
        <f t="shared" si="93"/>
        <v>3.0213753973567683</v>
      </c>
      <c r="U462" s="44">
        <f t="shared" si="94"/>
        <v>41.970922043407342</v>
      </c>
      <c r="V462" s="44">
        <f t="shared" si="95"/>
        <v>34.231861561486284</v>
      </c>
      <c r="W462" s="39">
        <f t="shared" si="84"/>
        <v>0.08</v>
      </c>
      <c r="X462" s="40">
        <f t="shared" si="96"/>
        <v>0.10778443113772455</v>
      </c>
      <c r="Y462" s="12"/>
    </row>
    <row r="463" spans="1:25" x14ac:dyDescent="0.25">
      <c r="A463" s="19">
        <v>4602</v>
      </c>
      <c r="B463" s="1" t="s">
        <v>296</v>
      </c>
      <c r="C463" s="1" t="s">
        <v>1408</v>
      </c>
      <c r="D463" s="1" t="str">
        <f t="shared" si="88"/>
        <v>BR</v>
      </c>
      <c r="E463" s="1">
        <v>460</v>
      </c>
      <c r="F463" s="1">
        <v>1999</v>
      </c>
      <c r="G463" s="1">
        <v>2012</v>
      </c>
      <c r="H463" s="1">
        <f t="shared" si="92"/>
        <v>13.076696830622021</v>
      </c>
      <c r="I463" s="1">
        <v>8</v>
      </c>
      <c r="J463" s="1">
        <v>352</v>
      </c>
      <c r="K463" s="1">
        <v>342</v>
      </c>
      <c r="L463" s="1" t="s">
        <v>85</v>
      </c>
      <c r="M463" s="1" t="s">
        <v>86</v>
      </c>
      <c r="N463" s="1">
        <f t="shared" si="80"/>
        <v>2</v>
      </c>
      <c r="P463" s="1">
        <v>100</v>
      </c>
      <c r="Q463" s="1">
        <v>100</v>
      </c>
      <c r="S463" s="1">
        <v>3600</v>
      </c>
      <c r="T463" s="1">
        <f t="shared" si="93"/>
        <v>3.3980884896942452</v>
      </c>
      <c r="U463" s="13">
        <f t="shared" si="94"/>
        <v>110.00809543096554</v>
      </c>
      <c r="V463" s="13">
        <f t="shared" si="95"/>
        <v>55.895083460261382</v>
      </c>
      <c r="W463" s="17">
        <f t="shared" si="84"/>
        <v>0.08</v>
      </c>
      <c r="X463" s="27">
        <f t="shared" si="96"/>
        <v>0</v>
      </c>
    </row>
    <row r="464" spans="1:25" x14ac:dyDescent="0.25">
      <c r="A464" s="50">
        <v>4603</v>
      </c>
      <c r="B464" s="1" t="s">
        <v>669</v>
      </c>
      <c r="C464" s="1" t="s">
        <v>670</v>
      </c>
      <c r="D464" s="1" t="str">
        <f t="shared" si="88"/>
        <v>LM</v>
      </c>
      <c r="E464" s="1" t="s">
        <v>350</v>
      </c>
      <c r="F464" s="1">
        <v>1937</v>
      </c>
      <c r="G464" s="1">
        <v>1964</v>
      </c>
      <c r="H464" s="1">
        <f t="shared" si="92"/>
        <v>10.440306508910551</v>
      </c>
      <c r="I464" s="1">
        <v>2</v>
      </c>
      <c r="J464" s="1">
        <v>164</v>
      </c>
      <c r="K464" s="1">
        <v>0</v>
      </c>
      <c r="L464" s="1" t="s">
        <v>358</v>
      </c>
      <c r="M464" s="1" t="s">
        <v>358</v>
      </c>
      <c r="N464" s="1">
        <f t="shared" si="80"/>
        <v>1</v>
      </c>
      <c r="O464" s="1" t="s">
        <v>23</v>
      </c>
      <c r="P464" s="1">
        <v>100</v>
      </c>
      <c r="Q464" s="1">
        <v>100</v>
      </c>
      <c r="R464" s="1">
        <v>180</v>
      </c>
      <c r="S464" s="1">
        <v>2250</v>
      </c>
      <c r="T464" s="1">
        <f t="shared" si="93"/>
        <v>3.0213753973567683</v>
      </c>
      <c r="U464" s="13">
        <f t="shared" si="94"/>
        <v>41.970922043407342</v>
      </c>
      <c r="V464" s="13">
        <f t="shared" si="95"/>
        <v>33.922996345653061</v>
      </c>
      <c r="W464" s="17">
        <f t="shared" si="84"/>
        <v>0.08</v>
      </c>
      <c r="X464" s="27">
        <f t="shared" si="96"/>
        <v>0.10975609756097561</v>
      </c>
    </row>
    <row r="465" spans="1:25" x14ac:dyDescent="0.25">
      <c r="A465" s="50">
        <v>4604</v>
      </c>
      <c r="B465" s="1" t="s">
        <v>1031</v>
      </c>
      <c r="C465" s="1" t="s">
        <v>1030</v>
      </c>
      <c r="D465" s="1" t="str">
        <f t="shared" si="88"/>
        <v>LM</v>
      </c>
      <c r="E465" s="1" t="s">
        <v>350</v>
      </c>
      <c r="F465" s="1">
        <v>1937</v>
      </c>
      <c r="G465" s="1">
        <v>1964</v>
      </c>
      <c r="H465" s="1">
        <f t="shared" si="92"/>
        <v>10.440306508910551</v>
      </c>
      <c r="I465" s="1">
        <v>2</v>
      </c>
      <c r="J465" s="1">
        <v>164</v>
      </c>
      <c r="K465" s="1">
        <v>0</v>
      </c>
      <c r="L465" s="1" t="s">
        <v>358</v>
      </c>
      <c r="M465" s="1" t="s">
        <v>358</v>
      </c>
      <c r="N465" s="1">
        <f t="shared" si="80"/>
        <v>1</v>
      </c>
      <c r="O465" s="1" t="s">
        <v>23</v>
      </c>
      <c r="P465" s="1">
        <v>100</v>
      </c>
      <c r="Q465" s="1">
        <v>100</v>
      </c>
      <c r="R465" s="1">
        <v>180</v>
      </c>
      <c r="S465" s="1">
        <v>2250</v>
      </c>
      <c r="T465" s="1">
        <f t="shared" si="93"/>
        <v>3.0213753973567683</v>
      </c>
      <c r="U465" s="13">
        <f t="shared" si="94"/>
        <v>41.970922043407342</v>
      </c>
      <c r="V465" s="13">
        <f t="shared" si="95"/>
        <v>33.922996345653061</v>
      </c>
      <c r="W465" s="17">
        <f t="shared" si="84"/>
        <v>0.08</v>
      </c>
      <c r="X465" s="27">
        <f t="shared" si="96"/>
        <v>0.10975609756097561</v>
      </c>
    </row>
    <row r="466" spans="1:25" x14ac:dyDescent="0.25">
      <c r="A466" s="19">
        <v>4610</v>
      </c>
      <c r="B466" s="1" t="s">
        <v>1062</v>
      </c>
      <c r="C466" s="1" t="s">
        <v>1065</v>
      </c>
      <c r="D466" s="1" t="str">
        <f t="shared" si="88"/>
        <v>LM</v>
      </c>
      <c r="E466" s="1" t="s">
        <v>350</v>
      </c>
      <c r="F466" s="1">
        <v>1927</v>
      </c>
      <c r="G466" s="1">
        <v>1966</v>
      </c>
      <c r="H466" s="1">
        <f t="shared" si="92"/>
        <v>9.9498743710661994</v>
      </c>
      <c r="I466" s="1">
        <v>2</v>
      </c>
      <c r="J466" s="1">
        <v>130</v>
      </c>
      <c r="K466" s="1">
        <v>0</v>
      </c>
      <c r="L466" s="1" t="s">
        <v>358</v>
      </c>
      <c r="M466" s="1" t="s">
        <v>358</v>
      </c>
      <c r="N466" s="1">
        <f t="shared" si="80"/>
        <v>1</v>
      </c>
      <c r="O466" s="1" t="s">
        <v>23</v>
      </c>
      <c r="P466" s="1">
        <v>85</v>
      </c>
      <c r="Q466" s="1" t="s">
        <v>1138</v>
      </c>
      <c r="R466" s="1">
        <v>148</v>
      </c>
      <c r="U466" s="13">
        <f t="shared" si="94"/>
        <v>-1.97</v>
      </c>
      <c r="V466" s="13" t="e">
        <f t="shared" si="95"/>
        <v>#VALUE!</v>
      </c>
      <c r="W466" s="17">
        <f t="shared" si="84"/>
        <v>9.4117647058823528E-2</v>
      </c>
      <c r="X466" s="27">
        <f t="shared" si="96"/>
        <v>0.11384615384615385</v>
      </c>
    </row>
    <row r="467" spans="1:25" x14ac:dyDescent="0.25">
      <c r="A467" s="19">
        <v>4611</v>
      </c>
      <c r="B467" s="1" t="s">
        <v>1067</v>
      </c>
      <c r="C467" s="1" t="s">
        <v>1066</v>
      </c>
      <c r="D467" s="1" t="str">
        <f t="shared" si="88"/>
        <v>LM</v>
      </c>
      <c r="E467" s="1" t="s">
        <v>350</v>
      </c>
      <c r="F467" s="1">
        <v>1927</v>
      </c>
      <c r="G467" s="1">
        <v>1966</v>
      </c>
      <c r="H467" s="1">
        <f t="shared" si="92"/>
        <v>9.9498743710661994</v>
      </c>
      <c r="I467" s="1">
        <v>2</v>
      </c>
      <c r="J467" s="1">
        <v>142</v>
      </c>
      <c r="K467" s="1">
        <v>0</v>
      </c>
      <c r="L467" s="1" t="s">
        <v>358</v>
      </c>
      <c r="M467" s="1" t="s">
        <v>358</v>
      </c>
      <c r="N467" s="1">
        <f t="shared" ref="N467:N473" si="97">IF(L467="Steam",1,IF(L467="Electric",2,IF(L467="Diesel",4,IF(L467="Diesel-Electric",3,""))))</f>
        <v>1</v>
      </c>
      <c r="O467" s="1" t="s">
        <v>23</v>
      </c>
      <c r="P467" s="1">
        <v>85</v>
      </c>
      <c r="Q467" s="1" t="s">
        <v>1138</v>
      </c>
      <c r="R467" s="1">
        <v>148</v>
      </c>
      <c r="U467" s="13">
        <f t="shared" si="94"/>
        <v>-1.97</v>
      </c>
      <c r="V467" s="13" t="e">
        <f t="shared" si="95"/>
        <v>#VALUE!</v>
      </c>
      <c r="W467" s="17">
        <f t="shared" si="84"/>
        <v>9.4117647058823528E-2</v>
      </c>
      <c r="X467" s="27">
        <f t="shared" si="96"/>
        <v>0.10422535211267606</v>
      </c>
    </row>
    <row r="468" spans="1:25" x14ac:dyDescent="0.25">
      <c r="A468" s="19">
        <v>4612</v>
      </c>
      <c r="B468" s="1" t="s">
        <v>1063</v>
      </c>
      <c r="C468" s="1" t="s">
        <v>1064</v>
      </c>
      <c r="D468" s="1" t="str">
        <f t="shared" si="88"/>
        <v>LM</v>
      </c>
      <c r="E468" s="1" t="s">
        <v>350</v>
      </c>
      <c r="F468" s="1">
        <v>1943</v>
      </c>
      <c r="G468" s="1">
        <v>1966</v>
      </c>
      <c r="H468" s="1">
        <f t="shared" si="92"/>
        <v>10.723805294763608</v>
      </c>
      <c r="I468" s="1">
        <v>2</v>
      </c>
      <c r="J468" s="1">
        <v>142</v>
      </c>
      <c r="K468" s="1">
        <v>0</v>
      </c>
      <c r="L468" s="1" t="s">
        <v>358</v>
      </c>
      <c r="M468" s="1" t="s">
        <v>358</v>
      </c>
      <c r="N468" s="1">
        <f t="shared" si="97"/>
        <v>1</v>
      </c>
      <c r="O468" s="1" t="s">
        <v>23</v>
      </c>
      <c r="P468" s="1">
        <v>90</v>
      </c>
      <c r="R468" s="1">
        <v>150</v>
      </c>
      <c r="U468" s="13">
        <f t="shared" si="94"/>
        <v>-1.97</v>
      </c>
      <c r="V468" s="13">
        <f t="shared" si="95"/>
        <v>0</v>
      </c>
      <c r="W468" s="17">
        <f t="shared" si="84"/>
        <v>8.8888888888888892E-2</v>
      </c>
      <c r="X468" s="27">
        <f t="shared" si="96"/>
        <v>0.10563380281690141</v>
      </c>
    </row>
    <row r="469" spans="1:25" s="41" customFormat="1" x14ac:dyDescent="0.25">
      <c r="A469" s="37">
        <v>4620</v>
      </c>
      <c r="B469" s="38" t="s">
        <v>1074</v>
      </c>
      <c r="C469" s="38" t="s">
        <v>1075</v>
      </c>
      <c r="D469" s="38" t="str">
        <f t="shared" si="88"/>
        <v>LM</v>
      </c>
      <c r="E469" s="38" t="s">
        <v>350</v>
      </c>
      <c r="F469" s="38">
        <v>1933</v>
      </c>
      <c r="G469" s="38">
        <v>1962</v>
      </c>
      <c r="H469" s="38">
        <f t="shared" si="92"/>
        <v>10.246950765959598</v>
      </c>
      <c r="I469" s="38">
        <v>2</v>
      </c>
      <c r="J469" s="38">
        <v>162</v>
      </c>
      <c r="K469" s="38">
        <v>0</v>
      </c>
      <c r="L469" s="38" t="s">
        <v>358</v>
      </c>
      <c r="M469" s="38" t="s">
        <v>358</v>
      </c>
      <c r="N469" s="38">
        <f t="shared" si="97"/>
        <v>1</v>
      </c>
      <c r="O469" s="38" t="s">
        <v>23</v>
      </c>
      <c r="P469" s="38">
        <v>100</v>
      </c>
      <c r="Q469" s="38">
        <v>100</v>
      </c>
      <c r="R469" s="38">
        <v>179</v>
      </c>
      <c r="S469" s="38"/>
      <c r="T469" s="38" t="str">
        <f>IF(L469="Wagon",(SQRT(SQRT(S469/27)))*10,IF(S469="","",SQRT(SQRT(S469/27))))</f>
        <v/>
      </c>
      <c r="U469" s="44" t="e">
        <f t="shared" si="94"/>
        <v>#VALUE!</v>
      </c>
      <c r="V469" s="44">
        <f t="shared" si="95"/>
        <v>0</v>
      </c>
      <c r="W469" s="39">
        <f t="shared" si="84"/>
        <v>0.08</v>
      </c>
      <c r="X469" s="40">
        <f t="shared" si="96"/>
        <v>0.11049382716049382</v>
      </c>
      <c r="Y469" s="12"/>
    </row>
    <row r="470" spans="1:25" x14ac:dyDescent="0.25">
      <c r="A470" s="19">
        <v>4650</v>
      </c>
      <c r="B470" s="1" t="s">
        <v>297</v>
      </c>
      <c r="C470" s="1" t="s">
        <v>773</v>
      </c>
      <c r="D470" s="1" t="str">
        <f t="shared" si="88"/>
        <v>BR</v>
      </c>
      <c r="E470" s="1">
        <v>465</v>
      </c>
      <c r="F470" s="1">
        <v>1991</v>
      </c>
      <c r="H470" s="1">
        <f t="shared" si="92"/>
        <v>12.767145334803704</v>
      </c>
      <c r="I470" s="1">
        <v>4</v>
      </c>
      <c r="J470" s="1">
        <v>146</v>
      </c>
      <c r="K470" s="1">
        <v>348</v>
      </c>
      <c r="L470" s="1" t="s">
        <v>85</v>
      </c>
      <c r="M470" s="1" t="s">
        <v>86</v>
      </c>
      <c r="N470" s="1">
        <f t="shared" si="97"/>
        <v>2</v>
      </c>
      <c r="P470" s="1">
        <v>75</v>
      </c>
      <c r="Q470" s="1">
        <v>75</v>
      </c>
      <c r="R470" s="1">
        <v>110</v>
      </c>
      <c r="S470" s="1">
        <v>3004</v>
      </c>
      <c r="T470" s="1">
        <f>IF(L470="Wagon",(SQRT(SQRT(S470/27)))*10,IF(S470="","",SQRT(SQRT(S470/27))))</f>
        <v>3.2477608404431941</v>
      </c>
      <c r="U470" s="13">
        <f t="shared" si="94"/>
        <v>75.77533028536628</v>
      </c>
      <c r="V470" s="13">
        <f t="shared" si="95"/>
        <v>29.796049953268813</v>
      </c>
      <c r="W470" s="17">
        <f t="shared" ref="W470:W533" si="98">8/P470</f>
        <v>0.10666666666666667</v>
      </c>
      <c r="X470" s="27">
        <f t="shared" si="96"/>
        <v>7.5342465753424653E-2</v>
      </c>
    </row>
    <row r="471" spans="1:25" x14ac:dyDescent="0.25">
      <c r="A471" s="19">
        <v>4660</v>
      </c>
      <c r="B471" s="1" t="s">
        <v>298</v>
      </c>
      <c r="C471" s="1" t="s">
        <v>774</v>
      </c>
      <c r="D471" s="1" t="str">
        <f t="shared" si="88"/>
        <v>BR</v>
      </c>
      <c r="E471" s="1">
        <v>466</v>
      </c>
      <c r="F471" s="1">
        <v>1992</v>
      </c>
      <c r="H471" s="1">
        <f t="shared" si="92"/>
        <v>12.806248474865697</v>
      </c>
      <c r="I471" s="1">
        <v>2</v>
      </c>
      <c r="J471" s="1">
        <v>79</v>
      </c>
      <c r="K471" s="1">
        <v>168</v>
      </c>
      <c r="L471" s="1" t="s">
        <v>85</v>
      </c>
      <c r="M471" s="1" t="s">
        <v>86</v>
      </c>
      <c r="N471" s="1">
        <f t="shared" si="97"/>
        <v>2</v>
      </c>
      <c r="P471" s="1">
        <v>75</v>
      </c>
      <c r="Q471" s="1">
        <v>75</v>
      </c>
      <c r="R471" s="1">
        <v>55</v>
      </c>
      <c r="S471" s="1">
        <v>1500</v>
      </c>
      <c r="T471" s="1">
        <f>IF(L471="Wagon",(SQRT(SQRT(S471/27)))*10,IF(S471="","",SQRT(SQRT(S471/27))))</f>
        <v>2.7301208627090667</v>
      </c>
      <c r="U471" s="13">
        <f t="shared" si="94"/>
        <v>46.732922894424341</v>
      </c>
      <c r="V471" s="13">
        <f t="shared" si="95"/>
        <v>18.424412319627809</v>
      </c>
      <c r="W471" s="17">
        <f t="shared" si="98"/>
        <v>0.10666666666666667</v>
      </c>
      <c r="X471" s="27">
        <f t="shared" si="96"/>
        <v>6.9620253164556958E-2</v>
      </c>
    </row>
    <row r="472" spans="1:25" x14ac:dyDescent="0.25">
      <c r="A472" s="37">
        <v>4700</v>
      </c>
      <c r="B472" s="38" t="s">
        <v>65</v>
      </c>
      <c r="C472" s="38" t="s">
        <v>775</v>
      </c>
      <c r="D472" s="38" t="str">
        <f t="shared" si="88"/>
        <v>BR</v>
      </c>
      <c r="E472" s="38">
        <v>47</v>
      </c>
      <c r="F472" s="38">
        <v>1962</v>
      </c>
      <c r="G472" s="38" t="s">
        <v>31</v>
      </c>
      <c r="H472" s="38">
        <f t="shared" si="92"/>
        <v>11.575836902790225</v>
      </c>
      <c r="I472" s="38">
        <v>1</v>
      </c>
      <c r="J472" s="38">
        <v>114</v>
      </c>
      <c r="K472" s="38">
        <v>0</v>
      </c>
      <c r="L472" s="38" t="s">
        <v>22</v>
      </c>
      <c r="M472" s="38" t="s">
        <v>22</v>
      </c>
      <c r="N472" s="38">
        <f t="shared" si="97"/>
        <v>4</v>
      </c>
      <c r="O472" s="38" t="s">
        <v>23</v>
      </c>
      <c r="P472" s="38">
        <v>75</v>
      </c>
      <c r="Q472" s="38">
        <v>75</v>
      </c>
      <c r="R472" s="38">
        <v>245</v>
      </c>
      <c r="S472" s="38">
        <v>2750</v>
      </c>
      <c r="T472" s="38">
        <f>IF(L472="Wagon",(SQRT(SQRT(S472/27)))*10,IF(S472="","",SQRT(SQRT(S472/27))))</f>
        <v>3.1768172511165385</v>
      </c>
      <c r="U472" s="44">
        <f t="shared" si="94"/>
        <v>36.222703593361999</v>
      </c>
      <c r="V472" s="44">
        <f t="shared" si="95"/>
        <v>25.753892754321516</v>
      </c>
      <c r="W472" s="39">
        <f t="shared" si="98"/>
        <v>0.10666666666666667</v>
      </c>
      <c r="X472" s="40">
        <f t="shared" si="96"/>
        <v>0.21491228070175439</v>
      </c>
    </row>
    <row r="473" spans="1:25" x14ac:dyDescent="0.25">
      <c r="A473" s="19">
        <v>4701</v>
      </c>
      <c r="B473" s="1" t="s">
        <v>590</v>
      </c>
      <c r="C473" s="1" t="s">
        <v>591</v>
      </c>
      <c r="D473" s="1" t="str">
        <f t="shared" si="88"/>
        <v>LM</v>
      </c>
      <c r="E473" s="1" t="s">
        <v>350</v>
      </c>
      <c r="H473" s="1" t="str">
        <f t="shared" si="92"/>
        <v/>
      </c>
      <c r="I473" s="1">
        <v>1</v>
      </c>
      <c r="L473" s="1" t="s">
        <v>358</v>
      </c>
      <c r="M473" s="1" t="s">
        <v>358</v>
      </c>
      <c r="N473" s="1">
        <f t="shared" si="97"/>
        <v>1</v>
      </c>
      <c r="P473" s="1" t="s">
        <v>1138</v>
      </c>
      <c r="Q473" s="1" t="s">
        <v>1138</v>
      </c>
      <c r="T473" s="1" t="str">
        <f>IF(L473="Wagon",(SQRT(SQRT(S473/27)))*10,IF(S473="","",SQRT(SQRT(S473/27))))</f>
        <v/>
      </c>
      <c r="U473" s="13" t="e">
        <f t="shared" si="94"/>
        <v>#VALUE!</v>
      </c>
      <c r="V473" s="13" t="e">
        <f t="shared" si="95"/>
        <v>#VALUE!</v>
      </c>
      <c r="W473" s="17" t="e">
        <f t="shared" si="98"/>
        <v>#VALUE!</v>
      </c>
      <c r="X473" s="27" t="e">
        <f t="shared" si="96"/>
        <v>#DIV/0!</v>
      </c>
    </row>
    <row r="474" spans="1:25" s="41" customFormat="1" x14ac:dyDescent="0.25">
      <c r="A474" s="19">
        <v>4730</v>
      </c>
      <c r="B474" s="1" t="s">
        <v>564</v>
      </c>
      <c r="C474" s="1" t="s">
        <v>565</v>
      </c>
      <c r="D474" s="1" t="str">
        <f t="shared" si="88"/>
        <v>BR</v>
      </c>
      <c r="E474" s="1">
        <v>47</v>
      </c>
      <c r="F474" s="1"/>
      <c r="G474" s="1"/>
      <c r="H474" s="1" t="str">
        <f t="shared" si="92"/>
        <v/>
      </c>
      <c r="I474" s="1">
        <v>1</v>
      </c>
      <c r="J474" s="1"/>
      <c r="K474" s="1"/>
      <c r="L474" s="1" t="s">
        <v>22</v>
      </c>
      <c r="M474" s="1" t="s">
        <v>22</v>
      </c>
      <c r="N474" s="1">
        <f>IF(L479="Steam",1,IF(L479="Electric",2,IF(L479="Diesel",4,IF(L479="Diesel-Electric",3,""))))</f>
        <v>1</v>
      </c>
      <c r="O474" s="1"/>
      <c r="P474" s="1" t="s">
        <v>1138</v>
      </c>
      <c r="Q474" s="1" t="s">
        <v>1138</v>
      </c>
      <c r="R474" s="1"/>
      <c r="S474" s="1"/>
      <c r="T474" s="1" t="str">
        <f>IF(L479="Wagon",(SQRT(SQRT(S474/27)))*10,IF(S474="","",SQRT(SQRT(S474/27))))</f>
        <v/>
      </c>
      <c r="U474" s="13" t="e">
        <f t="shared" si="94"/>
        <v>#VALUE!</v>
      </c>
      <c r="V474" s="13" t="e">
        <f>IF(L479="Wagon",5*SQRT(H474),IF(L479="","",SQRT(Q474*J474*SQRT(S474))/(26)))</f>
        <v>#VALUE!</v>
      </c>
      <c r="W474" s="17" t="e">
        <f t="shared" si="98"/>
        <v>#VALUE!</v>
      </c>
      <c r="X474" s="27" t="e">
        <f t="shared" si="96"/>
        <v>#DIV/0!</v>
      </c>
      <c r="Y474" s="12"/>
    </row>
    <row r="475" spans="1:25" x14ac:dyDescent="0.25">
      <c r="A475" s="19">
        <v>4740</v>
      </c>
      <c r="B475" s="1" t="s">
        <v>566</v>
      </c>
      <c r="C475" s="1" t="s">
        <v>567</v>
      </c>
      <c r="D475" s="1" t="str">
        <f t="shared" si="88"/>
        <v>BR</v>
      </c>
      <c r="E475" s="1">
        <v>47</v>
      </c>
      <c r="H475" s="1" t="str">
        <f t="shared" si="92"/>
        <v/>
      </c>
      <c r="I475" s="1">
        <v>1</v>
      </c>
      <c r="L475" s="1" t="s">
        <v>22</v>
      </c>
      <c r="M475" s="1" t="s">
        <v>22</v>
      </c>
      <c r="N475" s="1">
        <f>IF(L480="Steam",1,IF(L480="Electric",2,IF(L480="Diesel",4,IF(L480="Diesel-Electric",3,""))))</f>
        <v>1</v>
      </c>
      <c r="P475" s="1" t="s">
        <v>1138</v>
      </c>
      <c r="Q475" s="1" t="s">
        <v>1138</v>
      </c>
      <c r="U475" s="13"/>
      <c r="V475" s="13"/>
      <c r="W475" s="17" t="e">
        <f t="shared" si="98"/>
        <v>#VALUE!</v>
      </c>
      <c r="X475" s="27" t="e">
        <f t="shared" si="96"/>
        <v>#DIV/0!</v>
      </c>
    </row>
    <row r="476" spans="1:25" x14ac:dyDescent="0.25">
      <c r="A476" s="1">
        <v>4760</v>
      </c>
      <c r="B476" s="1" t="s">
        <v>568</v>
      </c>
      <c r="C476" s="1" t="s">
        <v>571</v>
      </c>
      <c r="D476" s="1" t="str">
        <f t="shared" si="88"/>
        <v>BR</v>
      </c>
      <c r="E476" s="1">
        <v>47</v>
      </c>
      <c r="H476" s="1" t="str">
        <f t="shared" si="92"/>
        <v/>
      </c>
      <c r="I476" s="1">
        <v>1</v>
      </c>
      <c r="L476" s="1" t="s">
        <v>22</v>
      </c>
      <c r="M476" s="1" t="s">
        <v>22</v>
      </c>
      <c r="N476" s="1">
        <f>IF(L481="Steam",1,IF(L481="Electric",2,IF(L481="Diesel",4,IF(L481="Diesel-Electric",3,""))))</f>
        <v>4</v>
      </c>
      <c r="P476" s="1" t="s">
        <v>1138</v>
      </c>
      <c r="Q476" s="1" t="s">
        <v>1138</v>
      </c>
      <c r="W476" s="17" t="e">
        <f t="shared" si="98"/>
        <v>#VALUE!</v>
      </c>
      <c r="X476" s="27" t="e">
        <f t="shared" si="96"/>
        <v>#DIV/0!</v>
      </c>
    </row>
    <row r="477" spans="1:25" x14ac:dyDescent="0.25">
      <c r="A477" s="1">
        <v>4770</v>
      </c>
      <c r="B477" s="1" t="s">
        <v>569</v>
      </c>
      <c r="C477" s="1" t="s">
        <v>572</v>
      </c>
      <c r="D477" s="1" t="str">
        <f t="shared" si="88"/>
        <v>BR</v>
      </c>
      <c r="E477" s="1">
        <v>47</v>
      </c>
      <c r="H477" s="1" t="str">
        <f t="shared" si="92"/>
        <v/>
      </c>
      <c r="I477" s="1">
        <v>1</v>
      </c>
      <c r="L477" s="1" t="s">
        <v>22</v>
      </c>
      <c r="M477" s="1" t="s">
        <v>22</v>
      </c>
      <c r="N477" s="1">
        <f>IF(L482="Steam",1,IF(L482="Electric",2,IF(L482="Diesel",4,IF(L482="Diesel-Electric",3,""))))</f>
        <v>2</v>
      </c>
      <c r="P477" s="1" t="s">
        <v>1138</v>
      </c>
      <c r="Q477" s="1" t="s">
        <v>1138</v>
      </c>
      <c r="W477" s="17" t="e">
        <f t="shared" si="98"/>
        <v>#VALUE!</v>
      </c>
      <c r="X477" s="27" t="e">
        <f t="shared" si="96"/>
        <v>#DIV/0!</v>
      </c>
    </row>
    <row r="478" spans="1:25" s="41" customFormat="1" x14ac:dyDescent="0.25">
      <c r="A478" s="1">
        <v>4790</v>
      </c>
      <c r="B478" s="1" t="s">
        <v>570</v>
      </c>
      <c r="C478" s="1" t="s">
        <v>573</v>
      </c>
      <c r="D478" s="1" t="str">
        <f t="shared" si="88"/>
        <v>BR</v>
      </c>
      <c r="E478" s="1">
        <v>47</v>
      </c>
      <c r="F478" s="1"/>
      <c r="G478" s="1"/>
      <c r="H478" s="1" t="str">
        <f t="shared" si="92"/>
        <v/>
      </c>
      <c r="I478" s="1">
        <v>1</v>
      </c>
      <c r="J478" s="1"/>
      <c r="K478" s="1"/>
      <c r="L478" s="1" t="s">
        <v>22</v>
      </c>
      <c r="M478" s="1" t="s">
        <v>22</v>
      </c>
      <c r="N478" s="1">
        <f>IF(L483="Steam",1,IF(L483="Electric",2,IF(L483="Diesel",4,IF(L483="Diesel-Electric",3,""))))</f>
        <v>1</v>
      </c>
      <c r="O478" s="1"/>
      <c r="P478" s="1" t="s">
        <v>1138</v>
      </c>
      <c r="Q478" s="1" t="s">
        <v>1138</v>
      </c>
      <c r="R478" s="1"/>
      <c r="S478" s="1"/>
      <c r="T478" s="1"/>
      <c r="U478" s="1"/>
      <c r="V478" s="1"/>
      <c r="W478" s="17" t="e">
        <f t="shared" si="98"/>
        <v>#VALUE!</v>
      </c>
      <c r="X478" s="27" t="e">
        <f t="shared" si="96"/>
        <v>#DIV/0!</v>
      </c>
      <c r="Y478" s="12"/>
    </row>
    <row r="479" spans="1:25" s="41" customFormat="1" x14ac:dyDescent="0.25">
      <c r="A479" s="19">
        <v>4791</v>
      </c>
      <c r="B479" s="1" t="s">
        <v>1070</v>
      </c>
      <c r="C479" s="1" t="s">
        <v>1071</v>
      </c>
      <c r="D479" s="1" t="str">
        <f t="shared" si="88"/>
        <v>LM</v>
      </c>
      <c r="E479" s="1" t="s">
        <v>350</v>
      </c>
      <c r="F479" s="1">
        <v>1927</v>
      </c>
      <c r="G479" s="1">
        <v>1958</v>
      </c>
      <c r="H479" s="1">
        <f t="shared" si="92"/>
        <v>9.9498743710661994</v>
      </c>
      <c r="I479" s="1">
        <v>3</v>
      </c>
      <c r="J479" s="1">
        <v>151</v>
      </c>
      <c r="K479" s="1">
        <v>0</v>
      </c>
      <c r="L479" s="1" t="s">
        <v>358</v>
      </c>
      <c r="M479" s="1" t="s">
        <v>358</v>
      </c>
      <c r="N479" s="1">
        <f t="shared" ref="N479:N542" si="99">IF(L479="Steam",1,IF(L479="Electric",2,IF(L479="Diesel",4,IF(L479="Diesel-Electric",3,""))))</f>
        <v>1</v>
      </c>
      <c r="O479" s="1" t="s">
        <v>23</v>
      </c>
      <c r="P479" s="1">
        <v>40</v>
      </c>
      <c r="Q479" s="1">
        <v>60</v>
      </c>
      <c r="R479" s="1">
        <v>203</v>
      </c>
      <c r="S479" s="1"/>
      <c r="T479" s="1" t="str">
        <f t="shared" ref="T479:T514" si="100">IF(L479="Wagon",(SQRT(SQRT(S479/27)))*10,IF(S479="","",SQRT(SQRT(S479/27))))</f>
        <v/>
      </c>
      <c r="U479" s="13" t="e">
        <f t="shared" ref="U479:U510" si="101">IF(I479="","",(H479*SQRT(I479)*T479-(I479*2)+2)*0.985)</f>
        <v>#VALUE!</v>
      </c>
      <c r="V479" s="13">
        <f t="shared" ref="V479:V510" si="102">IF(L479="Wagon",5*SQRT(H479),IF(L479="","",SQRT(Q479*J479*SQRT(S479))/(26)))</f>
        <v>0</v>
      </c>
      <c r="W479" s="17">
        <f t="shared" si="98"/>
        <v>0.2</v>
      </c>
      <c r="X479" s="27">
        <f t="shared" si="96"/>
        <v>0.13443708609271524</v>
      </c>
      <c r="Y479" s="12"/>
    </row>
    <row r="480" spans="1:25" s="41" customFormat="1" x14ac:dyDescent="0.25">
      <c r="A480" s="19">
        <v>4792</v>
      </c>
      <c r="B480" s="1" t="s">
        <v>1403</v>
      </c>
      <c r="C480" s="1" t="s">
        <v>1404</v>
      </c>
      <c r="D480" s="1" t="str">
        <f t="shared" si="88"/>
        <v>LM</v>
      </c>
      <c r="E480" s="1" t="s">
        <v>350</v>
      </c>
      <c r="F480" s="1"/>
      <c r="G480" s="1"/>
      <c r="H480" s="1" t="str">
        <f t="shared" si="92"/>
        <v/>
      </c>
      <c r="I480" s="1">
        <v>2</v>
      </c>
      <c r="J480" s="1"/>
      <c r="K480" s="1"/>
      <c r="L480" s="1" t="s">
        <v>358</v>
      </c>
      <c r="M480" s="1" t="s">
        <v>358</v>
      </c>
      <c r="N480" s="1">
        <f t="shared" si="99"/>
        <v>1</v>
      </c>
      <c r="O480" s="1" t="s">
        <v>23</v>
      </c>
      <c r="P480" s="1" t="s">
        <v>1138</v>
      </c>
      <c r="Q480" s="1" t="s">
        <v>1138</v>
      </c>
      <c r="R480" s="1"/>
      <c r="S480" s="1"/>
      <c r="T480" s="1" t="str">
        <f t="shared" si="100"/>
        <v/>
      </c>
      <c r="U480" s="13" t="e">
        <f t="shared" si="101"/>
        <v>#VALUE!</v>
      </c>
      <c r="V480" s="13" t="e">
        <f t="shared" si="102"/>
        <v>#VALUE!</v>
      </c>
      <c r="W480" s="17" t="e">
        <f t="shared" si="98"/>
        <v>#VALUE!</v>
      </c>
      <c r="X480" s="27" t="e">
        <f t="shared" si="96"/>
        <v>#DIV/0!</v>
      </c>
      <c r="Y480" s="12"/>
    </row>
    <row r="481" spans="1:25" x14ac:dyDescent="0.25">
      <c r="A481" s="19">
        <v>4800</v>
      </c>
      <c r="B481" s="1" t="s">
        <v>66</v>
      </c>
      <c r="C481" s="1" t="s">
        <v>776</v>
      </c>
      <c r="D481" s="1" t="str">
        <f t="shared" si="88"/>
        <v>BR</v>
      </c>
      <c r="E481" s="1">
        <v>48</v>
      </c>
      <c r="F481" s="1">
        <v>1965</v>
      </c>
      <c r="G481" s="1">
        <v>1991</v>
      </c>
      <c r="H481" s="1">
        <f t="shared" si="92"/>
        <v>11.704699910719626</v>
      </c>
      <c r="I481" s="1">
        <v>1</v>
      </c>
      <c r="J481" s="1">
        <v>114</v>
      </c>
      <c r="K481" s="1">
        <v>0</v>
      </c>
      <c r="L481" s="1" t="s">
        <v>22</v>
      </c>
      <c r="M481" s="1" t="s">
        <v>22</v>
      </c>
      <c r="N481" s="1">
        <f t="shared" si="99"/>
        <v>4</v>
      </c>
      <c r="O481" s="1" t="s">
        <v>23</v>
      </c>
      <c r="P481" s="1">
        <v>95</v>
      </c>
      <c r="Q481" s="1">
        <v>95</v>
      </c>
      <c r="R481" s="1">
        <v>245</v>
      </c>
      <c r="S481" s="1">
        <v>2650</v>
      </c>
      <c r="T481" s="1">
        <f t="shared" si="100"/>
        <v>3.1475347054945688</v>
      </c>
      <c r="U481" s="13">
        <f t="shared" si="101"/>
        <v>36.288334948593366</v>
      </c>
      <c r="V481" s="13">
        <f t="shared" si="102"/>
        <v>28.71787817416363</v>
      </c>
      <c r="W481" s="17">
        <f t="shared" si="98"/>
        <v>8.4210526315789472E-2</v>
      </c>
      <c r="X481" s="27">
        <f t="shared" si="96"/>
        <v>0.21491228070175439</v>
      </c>
    </row>
    <row r="482" spans="1:25" x14ac:dyDescent="0.25">
      <c r="A482" s="19">
        <v>4801</v>
      </c>
      <c r="B482" s="1" t="s">
        <v>299</v>
      </c>
      <c r="C482" s="1" t="s">
        <v>594</v>
      </c>
      <c r="D482" s="1" t="str">
        <f t="shared" si="88"/>
        <v>BR</v>
      </c>
      <c r="E482" s="1">
        <v>480</v>
      </c>
      <c r="H482" s="1" t="str">
        <f t="shared" si="92"/>
        <v/>
      </c>
      <c r="L482" s="1" t="s">
        <v>85</v>
      </c>
      <c r="M482" s="1" t="s">
        <v>86</v>
      </c>
      <c r="N482" s="1">
        <f t="shared" si="99"/>
        <v>2</v>
      </c>
      <c r="P482" s="1" t="s">
        <v>1138</v>
      </c>
      <c r="Q482" s="1" t="s">
        <v>1138</v>
      </c>
      <c r="T482" s="1" t="str">
        <f t="shared" si="100"/>
        <v/>
      </c>
      <c r="U482" s="13" t="str">
        <f t="shared" si="101"/>
        <v/>
      </c>
      <c r="V482" s="13" t="e">
        <f t="shared" si="102"/>
        <v>#VALUE!</v>
      </c>
      <c r="W482" s="17" t="e">
        <f t="shared" si="98"/>
        <v>#VALUE!</v>
      </c>
      <c r="X482" s="27" t="e">
        <f t="shared" si="96"/>
        <v>#DIV/0!</v>
      </c>
    </row>
    <row r="483" spans="1:25" s="41" customFormat="1" x14ac:dyDescent="0.25">
      <c r="A483" s="37">
        <v>4802</v>
      </c>
      <c r="B483" s="38" t="s">
        <v>541</v>
      </c>
      <c r="C483" s="38" t="s">
        <v>540</v>
      </c>
      <c r="D483" s="38" t="str">
        <f t="shared" si="88"/>
        <v>LM</v>
      </c>
      <c r="E483" s="38" t="s">
        <v>350</v>
      </c>
      <c r="F483" s="38">
        <v>1935</v>
      </c>
      <c r="G483" s="38">
        <v>1968</v>
      </c>
      <c r="H483" s="38">
        <f t="shared" si="92"/>
        <v>10.344080432788601</v>
      </c>
      <c r="I483" s="38">
        <v>2</v>
      </c>
      <c r="J483" s="38"/>
      <c r="K483" s="38">
        <v>0</v>
      </c>
      <c r="L483" s="38" t="s">
        <v>358</v>
      </c>
      <c r="M483" s="38" t="s">
        <v>358</v>
      </c>
      <c r="N483" s="38">
        <f t="shared" si="99"/>
        <v>1</v>
      </c>
      <c r="O483" s="38" t="s">
        <v>23</v>
      </c>
      <c r="P483" s="38" t="s">
        <v>1138</v>
      </c>
      <c r="Q483" s="38" t="s">
        <v>1138</v>
      </c>
      <c r="R483" s="38">
        <v>144</v>
      </c>
      <c r="S483" s="38"/>
      <c r="T483" s="38" t="str">
        <f t="shared" si="100"/>
        <v/>
      </c>
      <c r="U483" s="44" t="e">
        <f t="shared" si="101"/>
        <v>#VALUE!</v>
      </c>
      <c r="V483" s="44" t="e">
        <f t="shared" si="102"/>
        <v>#VALUE!</v>
      </c>
      <c r="W483" s="39" t="e">
        <f t="shared" si="98"/>
        <v>#VALUE!</v>
      </c>
      <c r="X483" s="40" t="e">
        <f t="shared" si="96"/>
        <v>#DIV/0!</v>
      </c>
      <c r="Y483" s="12"/>
    </row>
    <row r="484" spans="1:25" x14ac:dyDescent="0.25">
      <c r="A484" s="19">
        <v>4820</v>
      </c>
      <c r="B484" s="1" t="s">
        <v>300</v>
      </c>
      <c r="D484" s="1" t="str">
        <f t="shared" si="88"/>
        <v>BR</v>
      </c>
      <c r="E484" s="1">
        <v>482</v>
      </c>
      <c r="H484" s="1" t="str">
        <f t="shared" si="92"/>
        <v/>
      </c>
      <c r="L484" s="1" t="s">
        <v>85</v>
      </c>
      <c r="M484" s="1" t="s">
        <v>86</v>
      </c>
      <c r="N484" s="1">
        <f t="shared" si="99"/>
        <v>2</v>
      </c>
      <c r="P484" s="1" t="s">
        <v>1138</v>
      </c>
      <c r="Q484" s="1" t="s">
        <v>1138</v>
      </c>
      <c r="T484" s="1" t="str">
        <f t="shared" si="100"/>
        <v/>
      </c>
      <c r="U484" s="13" t="str">
        <f t="shared" si="101"/>
        <v/>
      </c>
      <c r="V484" s="13" t="e">
        <f t="shared" si="102"/>
        <v>#VALUE!</v>
      </c>
      <c r="W484" s="17" t="e">
        <f t="shared" si="98"/>
        <v>#VALUE!</v>
      </c>
      <c r="X484" s="27" t="e">
        <f t="shared" si="96"/>
        <v>#DIV/0!</v>
      </c>
    </row>
    <row r="485" spans="1:25" x14ac:dyDescent="0.25">
      <c r="A485" s="19">
        <v>4830</v>
      </c>
      <c r="B485" s="1" t="s">
        <v>301</v>
      </c>
      <c r="D485" s="1" t="str">
        <f t="shared" si="88"/>
        <v>BR</v>
      </c>
      <c r="E485" s="1">
        <v>483</v>
      </c>
      <c r="H485" s="1" t="str">
        <f t="shared" si="92"/>
        <v/>
      </c>
      <c r="L485" s="1" t="s">
        <v>85</v>
      </c>
      <c r="M485" s="1" t="s">
        <v>86</v>
      </c>
      <c r="N485" s="1">
        <f t="shared" si="99"/>
        <v>2</v>
      </c>
      <c r="P485" s="1" t="s">
        <v>1138</v>
      </c>
      <c r="Q485" s="1" t="s">
        <v>1138</v>
      </c>
      <c r="T485" s="1" t="str">
        <f t="shared" si="100"/>
        <v/>
      </c>
      <c r="U485" s="13" t="str">
        <f t="shared" si="101"/>
        <v/>
      </c>
      <c r="V485" s="13" t="e">
        <f t="shared" si="102"/>
        <v>#VALUE!</v>
      </c>
      <c r="W485" s="17" t="e">
        <f t="shared" si="98"/>
        <v>#VALUE!</v>
      </c>
      <c r="X485" s="27" t="e">
        <f t="shared" si="96"/>
        <v>#DIV/0!</v>
      </c>
    </row>
    <row r="486" spans="1:25" s="41" customFormat="1" x14ac:dyDescent="0.25">
      <c r="A486" s="19">
        <v>4850</v>
      </c>
      <c r="B486" s="1" t="s">
        <v>302</v>
      </c>
      <c r="C486" s="1"/>
      <c r="D486" s="1" t="str">
        <f t="shared" si="88"/>
        <v>BR</v>
      </c>
      <c r="E486" s="1">
        <v>485</v>
      </c>
      <c r="F486" s="1"/>
      <c r="G486" s="1"/>
      <c r="H486" s="1" t="str">
        <f t="shared" si="92"/>
        <v/>
      </c>
      <c r="I486" s="1"/>
      <c r="J486" s="1"/>
      <c r="K486" s="1"/>
      <c r="L486" s="1" t="s">
        <v>85</v>
      </c>
      <c r="M486" s="1" t="s">
        <v>86</v>
      </c>
      <c r="N486" s="1">
        <f t="shared" si="99"/>
        <v>2</v>
      </c>
      <c r="O486" s="1"/>
      <c r="P486" s="1" t="s">
        <v>1138</v>
      </c>
      <c r="Q486" s="1" t="s">
        <v>1138</v>
      </c>
      <c r="R486" s="1"/>
      <c r="S486" s="1"/>
      <c r="T486" s="1" t="str">
        <f t="shared" si="100"/>
        <v/>
      </c>
      <c r="U486" s="13" t="str">
        <f t="shared" si="101"/>
        <v/>
      </c>
      <c r="V486" s="13" t="e">
        <f t="shared" si="102"/>
        <v>#VALUE!</v>
      </c>
      <c r="W486" s="17" t="e">
        <f t="shared" si="98"/>
        <v>#VALUE!</v>
      </c>
      <c r="X486" s="27" t="e">
        <f t="shared" si="96"/>
        <v>#DIV/0!</v>
      </c>
      <c r="Y486" s="12"/>
    </row>
    <row r="487" spans="1:25" x14ac:dyDescent="0.25">
      <c r="A487" s="19">
        <v>4860</v>
      </c>
      <c r="B487" s="1" t="s">
        <v>303</v>
      </c>
      <c r="D487" s="1" t="str">
        <f t="shared" si="88"/>
        <v>BR</v>
      </c>
      <c r="E487" s="1">
        <v>486</v>
      </c>
      <c r="H487" s="1" t="str">
        <f t="shared" si="92"/>
        <v/>
      </c>
      <c r="L487" s="1" t="s">
        <v>85</v>
      </c>
      <c r="M487" s="1" t="s">
        <v>86</v>
      </c>
      <c r="N487" s="1">
        <f t="shared" si="99"/>
        <v>2</v>
      </c>
      <c r="P487" s="1" t="s">
        <v>1138</v>
      </c>
      <c r="Q487" s="1" t="s">
        <v>1138</v>
      </c>
      <c r="T487" s="1" t="str">
        <f t="shared" si="100"/>
        <v/>
      </c>
      <c r="U487" s="13" t="str">
        <f t="shared" si="101"/>
        <v/>
      </c>
      <c r="V487" s="13" t="e">
        <f t="shared" si="102"/>
        <v>#VALUE!</v>
      </c>
      <c r="W487" s="17" t="e">
        <f t="shared" si="98"/>
        <v>#VALUE!</v>
      </c>
      <c r="X487" s="27" t="e">
        <f t="shared" si="96"/>
        <v>#DIV/0!</v>
      </c>
    </row>
    <row r="488" spans="1:25" x14ac:dyDescent="0.25">
      <c r="A488" s="19">
        <v>4870</v>
      </c>
      <c r="B488" s="1" t="s">
        <v>304</v>
      </c>
      <c r="D488" s="1" t="str">
        <f t="shared" ref="D488:D551" si="103">IF(B488="","zzz",LEFT(B488,2))</f>
        <v>BR</v>
      </c>
      <c r="E488" s="1">
        <v>487</v>
      </c>
      <c r="H488" s="1" t="str">
        <f t="shared" si="92"/>
        <v/>
      </c>
      <c r="L488" s="1" t="s">
        <v>85</v>
      </c>
      <c r="M488" s="1" t="s">
        <v>86</v>
      </c>
      <c r="N488" s="1">
        <f t="shared" si="99"/>
        <v>2</v>
      </c>
      <c r="P488" s="1" t="s">
        <v>1138</v>
      </c>
      <c r="Q488" s="1" t="s">
        <v>1138</v>
      </c>
      <c r="T488" s="1" t="str">
        <f t="shared" si="100"/>
        <v/>
      </c>
      <c r="U488" s="13" t="str">
        <f t="shared" si="101"/>
        <v/>
      </c>
      <c r="V488" s="13" t="e">
        <f t="shared" si="102"/>
        <v>#VALUE!</v>
      </c>
      <c r="W488" s="17" t="e">
        <f t="shared" si="98"/>
        <v>#VALUE!</v>
      </c>
      <c r="X488" s="27" t="e">
        <f t="shared" si="96"/>
        <v>#DIV/0!</v>
      </c>
    </row>
    <row r="489" spans="1:25" s="41" customFormat="1" x14ac:dyDescent="0.25">
      <c r="A489" s="19">
        <v>4880</v>
      </c>
      <c r="B489" s="1" t="s">
        <v>1409</v>
      </c>
      <c r="C489" s="1" t="s">
        <v>1411</v>
      </c>
      <c r="D489" s="1" t="str">
        <f t="shared" si="103"/>
        <v>BR</v>
      </c>
      <c r="E489" s="1">
        <v>488</v>
      </c>
      <c r="F489" s="1">
        <v>1973</v>
      </c>
      <c r="G489" s="1" t="s">
        <v>31</v>
      </c>
      <c r="H489" s="1">
        <f t="shared" si="92"/>
        <v>12.041594578792296</v>
      </c>
      <c r="I489" s="1">
        <v>2</v>
      </c>
      <c r="J489" s="1"/>
      <c r="K489" s="1"/>
      <c r="L489" s="1" t="s">
        <v>85</v>
      </c>
      <c r="M489" s="1" t="s">
        <v>86</v>
      </c>
      <c r="N489" s="1">
        <f t="shared" si="99"/>
        <v>2</v>
      </c>
      <c r="O489" s="1" t="s">
        <v>845</v>
      </c>
      <c r="P489" s="1">
        <v>90</v>
      </c>
      <c r="Q489" s="1">
        <v>90</v>
      </c>
      <c r="R489" s="1">
        <v>0</v>
      </c>
      <c r="S489" s="1">
        <v>1</v>
      </c>
      <c r="T489" s="1">
        <f t="shared" si="100"/>
        <v>0.43869133765083085</v>
      </c>
      <c r="U489" s="13">
        <f t="shared" si="101"/>
        <v>5.3885846199774594</v>
      </c>
      <c r="V489" s="13">
        <f t="shared" si="102"/>
        <v>0</v>
      </c>
      <c r="W489" s="17">
        <f t="shared" si="98"/>
        <v>8.8888888888888892E-2</v>
      </c>
      <c r="X489" s="27" t="e">
        <f t="shared" si="96"/>
        <v>#DIV/0!</v>
      </c>
      <c r="Y489" s="12"/>
    </row>
    <row r="490" spans="1:25" x14ac:dyDescent="0.25">
      <c r="A490" s="19">
        <v>4880</v>
      </c>
      <c r="B490" s="1" t="s">
        <v>1410</v>
      </c>
      <c r="C490" s="1" t="s">
        <v>1412</v>
      </c>
      <c r="D490" s="1" t="str">
        <f t="shared" si="103"/>
        <v>BR</v>
      </c>
      <c r="E490" s="1">
        <v>488</v>
      </c>
      <c r="F490" s="1">
        <v>1973</v>
      </c>
      <c r="G490" s="1" t="s">
        <v>31</v>
      </c>
      <c r="H490" s="1">
        <f t="shared" si="92"/>
        <v>12.041594578792296</v>
      </c>
      <c r="I490" s="1">
        <v>3</v>
      </c>
      <c r="L490" s="1" t="s">
        <v>85</v>
      </c>
      <c r="M490" s="1" t="s">
        <v>86</v>
      </c>
      <c r="N490" s="1">
        <f t="shared" si="99"/>
        <v>2</v>
      </c>
      <c r="O490" s="1" t="s">
        <v>845</v>
      </c>
      <c r="P490" s="1">
        <v>90</v>
      </c>
      <c r="Q490" s="1">
        <v>90</v>
      </c>
      <c r="R490" s="1">
        <v>0</v>
      </c>
      <c r="S490" s="1">
        <v>1</v>
      </c>
      <c r="T490" s="1">
        <f t="shared" si="100"/>
        <v>0.43869133765083085</v>
      </c>
      <c r="U490" s="13">
        <f t="shared" si="101"/>
        <v>5.0723887740184175</v>
      </c>
      <c r="V490" s="13">
        <f t="shared" si="102"/>
        <v>0</v>
      </c>
      <c r="W490" s="17">
        <f t="shared" si="98"/>
        <v>8.8888888888888892E-2</v>
      </c>
      <c r="X490" s="27" t="e">
        <f t="shared" si="96"/>
        <v>#DIV/0!</v>
      </c>
    </row>
    <row r="491" spans="1:25" s="41" customFormat="1" x14ac:dyDescent="0.25">
      <c r="A491" s="19">
        <v>4890</v>
      </c>
      <c r="B491" s="1" t="s">
        <v>305</v>
      </c>
      <c r="C491" s="1" t="s">
        <v>1413</v>
      </c>
      <c r="D491" s="1" t="str">
        <f t="shared" si="103"/>
        <v>BR</v>
      </c>
      <c r="E491" s="1">
        <v>489</v>
      </c>
      <c r="F491" s="1">
        <v>1984</v>
      </c>
      <c r="G491" s="1">
        <v>2005</v>
      </c>
      <c r="H491" s="1">
        <f t="shared" si="92"/>
        <v>12.489995996796797</v>
      </c>
      <c r="I491" s="1">
        <v>1</v>
      </c>
      <c r="J491" s="1">
        <v>41</v>
      </c>
      <c r="K491" s="1"/>
      <c r="L491" s="1" t="s">
        <v>85</v>
      </c>
      <c r="M491" s="1" t="s">
        <v>86</v>
      </c>
      <c r="N491" s="1">
        <f t="shared" si="99"/>
        <v>2</v>
      </c>
      <c r="O491" s="1" t="s">
        <v>1414</v>
      </c>
      <c r="P491" s="1">
        <v>90</v>
      </c>
      <c r="Q491" s="1">
        <v>90</v>
      </c>
      <c r="R491" s="1"/>
      <c r="S491" s="1">
        <v>500</v>
      </c>
      <c r="T491" s="1">
        <f t="shared" si="100"/>
        <v>2.074443257628261</v>
      </c>
      <c r="U491" s="13">
        <f t="shared" si="101"/>
        <v>25.521141163608696</v>
      </c>
      <c r="V491" s="13">
        <f t="shared" si="102"/>
        <v>11.047966182061462</v>
      </c>
      <c r="W491" s="17">
        <f t="shared" si="98"/>
        <v>8.8888888888888892E-2</v>
      </c>
      <c r="X491" s="27">
        <f t="shared" si="96"/>
        <v>0</v>
      </c>
      <c r="Y491" s="12"/>
    </row>
    <row r="492" spans="1:25" x14ac:dyDescent="0.25">
      <c r="A492" s="37">
        <v>5000</v>
      </c>
      <c r="B492" s="38" t="s">
        <v>67</v>
      </c>
      <c r="C492" s="38" t="s">
        <v>777</v>
      </c>
      <c r="D492" s="38" t="str">
        <f t="shared" si="103"/>
        <v>BR</v>
      </c>
      <c r="E492" s="38">
        <v>50</v>
      </c>
      <c r="F492" s="38">
        <v>1967</v>
      </c>
      <c r="G492" s="38">
        <v>1994</v>
      </c>
      <c r="H492" s="38">
        <f t="shared" si="92"/>
        <v>11.789826122551595</v>
      </c>
      <c r="I492" s="38">
        <v>1</v>
      </c>
      <c r="J492" s="38">
        <v>117</v>
      </c>
      <c r="K492" s="38">
        <v>0</v>
      </c>
      <c r="L492" s="38" t="s">
        <v>22</v>
      </c>
      <c r="M492" s="38" t="s">
        <v>22</v>
      </c>
      <c r="N492" s="38">
        <f t="shared" si="99"/>
        <v>4</v>
      </c>
      <c r="O492" s="38" t="s">
        <v>23</v>
      </c>
      <c r="P492" s="38">
        <v>100</v>
      </c>
      <c r="Q492" s="38">
        <v>100</v>
      </c>
      <c r="R492" s="38">
        <v>216</v>
      </c>
      <c r="S492" s="38">
        <v>2700</v>
      </c>
      <c r="T492" s="38">
        <f t="shared" si="100"/>
        <v>3.1622776601683795</v>
      </c>
      <c r="U492" s="44">
        <f t="shared" si="101"/>
        <v>36.723463208145276</v>
      </c>
      <c r="V492" s="44">
        <f t="shared" si="102"/>
        <v>29.988899165537291</v>
      </c>
      <c r="W492" s="39">
        <f t="shared" si="98"/>
        <v>0.08</v>
      </c>
      <c r="X492" s="40">
        <f t="shared" si="96"/>
        <v>0.18461538461538463</v>
      </c>
    </row>
    <row r="493" spans="1:25" s="41" customFormat="1" x14ac:dyDescent="0.25">
      <c r="A493" s="19">
        <v>5010</v>
      </c>
      <c r="B493" s="1" t="s">
        <v>306</v>
      </c>
      <c r="C493" s="1" t="s">
        <v>1507</v>
      </c>
      <c r="D493" s="1" t="str">
        <f t="shared" si="103"/>
        <v>BR</v>
      </c>
      <c r="E493" s="1">
        <v>501</v>
      </c>
      <c r="F493" s="1">
        <v>1957</v>
      </c>
      <c r="G493" s="1">
        <v>1985</v>
      </c>
      <c r="H493" s="1">
        <f t="shared" si="92"/>
        <v>11.357816691600547</v>
      </c>
      <c r="I493" s="1">
        <v>3</v>
      </c>
      <c r="J493" s="1">
        <v>106</v>
      </c>
      <c r="K493" s="1">
        <v>256</v>
      </c>
      <c r="L493" s="1" t="s">
        <v>85</v>
      </c>
      <c r="M493" s="1" t="s">
        <v>86</v>
      </c>
      <c r="N493" s="1">
        <f t="shared" si="99"/>
        <v>2</v>
      </c>
      <c r="O493" s="1"/>
      <c r="P493" s="1">
        <v>70</v>
      </c>
      <c r="Q493" s="1">
        <v>70</v>
      </c>
      <c r="R493" s="1"/>
      <c r="S493" s="1">
        <v>740</v>
      </c>
      <c r="T493" s="1">
        <f t="shared" si="100"/>
        <v>2.2880577876725003</v>
      </c>
      <c r="U493" s="13">
        <f t="shared" si="101"/>
        <v>40.3962239254165</v>
      </c>
      <c r="V493" s="13">
        <f t="shared" si="102"/>
        <v>17.279713383041116</v>
      </c>
      <c r="W493" s="17">
        <f t="shared" si="98"/>
        <v>0.11428571428571428</v>
      </c>
      <c r="X493" s="27">
        <f t="shared" si="96"/>
        <v>0</v>
      </c>
      <c r="Y493" s="12"/>
    </row>
    <row r="494" spans="1:25" x14ac:dyDescent="0.25">
      <c r="A494" s="19">
        <v>5020</v>
      </c>
      <c r="B494" s="1" t="s">
        <v>307</v>
      </c>
      <c r="C494" s="1" t="s">
        <v>1531</v>
      </c>
      <c r="D494" s="1" t="str">
        <f t="shared" si="103"/>
        <v>BR</v>
      </c>
      <c r="E494" s="1">
        <v>502</v>
      </c>
      <c r="F494" s="1">
        <v>1939</v>
      </c>
      <c r="G494" s="1">
        <v>1980</v>
      </c>
      <c r="H494" s="1">
        <f t="shared" si="92"/>
        <v>10.535653752852738</v>
      </c>
      <c r="I494" s="1">
        <v>5</v>
      </c>
      <c r="J494" s="1">
        <v>157</v>
      </c>
      <c r="K494" s="1">
        <v>462</v>
      </c>
      <c r="L494" s="1" t="s">
        <v>85</v>
      </c>
      <c r="M494" s="1" t="s">
        <v>86</v>
      </c>
      <c r="N494" s="1">
        <f t="shared" si="99"/>
        <v>2</v>
      </c>
      <c r="P494" s="1">
        <v>70</v>
      </c>
      <c r="Q494" s="1">
        <v>70</v>
      </c>
      <c r="S494" s="1">
        <v>1880</v>
      </c>
      <c r="T494" s="1">
        <f t="shared" si="100"/>
        <v>2.8886739253327209</v>
      </c>
      <c r="U494" s="13">
        <f t="shared" si="101"/>
        <v>59.151855828205392</v>
      </c>
      <c r="V494" s="13">
        <f t="shared" si="102"/>
        <v>26.55002660166376</v>
      </c>
      <c r="W494" s="17">
        <f t="shared" si="98"/>
        <v>0.11428571428571428</v>
      </c>
      <c r="X494" s="27">
        <f t="shared" si="96"/>
        <v>0</v>
      </c>
    </row>
    <row r="495" spans="1:25" x14ac:dyDescent="0.25">
      <c r="A495" s="19">
        <v>5021</v>
      </c>
      <c r="B495" s="1" t="s">
        <v>307</v>
      </c>
      <c r="C495" s="1" t="s">
        <v>1529</v>
      </c>
      <c r="D495" s="1" t="str">
        <f t="shared" si="103"/>
        <v>BR</v>
      </c>
      <c r="E495" s="1">
        <v>502</v>
      </c>
      <c r="F495" s="1">
        <v>1939</v>
      </c>
      <c r="G495" s="1">
        <v>1980</v>
      </c>
      <c r="H495" s="1">
        <f t="shared" si="92"/>
        <v>10.535653752852738</v>
      </c>
      <c r="I495" s="1">
        <v>2</v>
      </c>
      <c r="J495" s="1">
        <v>66</v>
      </c>
      <c r="K495" s="1">
        <v>190</v>
      </c>
      <c r="L495" s="1" t="s">
        <v>85</v>
      </c>
      <c r="M495" s="1" t="s">
        <v>86</v>
      </c>
      <c r="N495" s="1">
        <f t="shared" si="99"/>
        <v>2</v>
      </c>
      <c r="P495" s="1">
        <v>70</v>
      </c>
      <c r="Q495" s="1">
        <v>70</v>
      </c>
      <c r="S495" s="1">
        <v>940</v>
      </c>
      <c r="T495" s="1">
        <f t="shared" si="100"/>
        <v>2.4290755486491613</v>
      </c>
      <c r="U495" s="13">
        <f t="shared" si="101"/>
        <v>33.67952438157527</v>
      </c>
      <c r="V495" s="13">
        <f t="shared" si="102"/>
        <v>14.475367660598595</v>
      </c>
      <c r="W495" s="17">
        <f t="shared" si="98"/>
        <v>0.11428571428571428</v>
      </c>
      <c r="X495" s="27">
        <f t="shared" si="96"/>
        <v>0</v>
      </c>
    </row>
    <row r="496" spans="1:25" x14ac:dyDescent="0.25">
      <c r="A496" s="19">
        <v>5022</v>
      </c>
      <c r="B496" s="1" t="s">
        <v>307</v>
      </c>
      <c r="C496" s="1" t="s">
        <v>1530</v>
      </c>
      <c r="D496" s="1" t="str">
        <f t="shared" si="103"/>
        <v>BR</v>
      </c>
      <c r="E496" s="1">
        <v>502</v>
      </c>
      <c r="F496" s="1">
        <v>1939</v>
      </c>
      <c r="G496" s="1">
        <v>1980</v>
      </c>
      <c r="H496" s="1">
        <f t="shared" si="92"/>
        <v>10.535653752852738</v>
      </c>
      <c r="I496" s="1">
        <v>3</v>
      </c>
      <c r="J496" s="1">
        <v>91</v>
      </c>
      <c r="K496" s="1">
        <v>272</v>
      </c>
      <c r="L496" s="1" t="s">
        <v>85</v>
      </c>
      <c r="M496" s="1" t="s">
        <v>86</v>
      </c>
      <c r="N496" s="1">
        <f t="shared" si="99"/>
        <v>2</v>
      </c>
      <c r="P496" s="1">
        <v>70</v>
      </c>
      <c r="Q496" s="1">
        <v>70</v>
      </c>
      <c r="S496" s="1">
        <v>940</v>
      </c>
      <c r="T496" s="1">
        <f t="shared" si="100"/>
        <v>2.4290755486491613</v>
      </c>
      <c r="U496" s="13">
        <f t="shared" si="101"/>
        <v>39.721572153883713</v>
      </c>
      <c r="V496" s="13">
        <f t="shared" si="102"/>
        <v>16.99723706191277</v>
      </c>
      <c r="W496" s="17">
        <f t="shared" si="98"/>
        <v>0.11428571428571428</v>
      </c>
      <c r="X496" s="27">
        <f t="shared" si="96"/>
        <v>0</v>
      </c>
    </row>
    <row r="497" spans="1:25" s="41" customFormat="1" x14ac:dyDescent="0.25">
      <c r="A497" s="19">
        <v>5030</v>
      </c>
      <c r="B497" s="1" t="s">
        <v>308</v>
      </c>
      <c r="C497" s="1" t="s">
        <v>1526</v>
      </c>
      <c r="D497" s="1" t="str">
        <f t="shared" si="103"/>
        <v>BR</v>
      </c>
      <c r="E497" s="1">
        <v>503</v>
      </c>
      <c r="F497" s="1">
        <v>1938</v>
      </c>
      <c r="G497" s="1">
        <v>1985</v>
      </c>
      <c r="H497" s="1">
        <f t="shared" ref="H497:H560" si="104">IF(F497="","",SQRT(F497-1828))</f>
        <v>10.488088481701515</v>
      </c>
      <c r="I497" s="1">
        <v>3</v>
      </c>
      <c r="J497" s="1">
        <v>77</v>
      </c>
      <c r="K497" s="1">
        <v>181</v>
      </c>
      <c r="L497" s="1" t="s">
        <v>85</v>
      </c>
      <c r="M497" s="1" t="s">
        <v>86</v>
      </c>
      <c r="N497" s="1">
        <f t="shared" si="99"/>
        <v>2</v>
      </c>
      <c r="O497" s="1"/>
      <c r="P497" s="1">
        <v>65</v>
      </c>
      <c r="Q497" s="1">
        <v>65</v>
      </c>
      <c r="R497" s="1"/>
      <c r="S497" s="1">
        <v>540</v>
      </c>
      <c r="T497" s="1">
        <f t="shared" si="100"/>
        <v>2.1147425268811282</v>
      </c>
      <c r="U497" s="13">
        <f t="shared" si="101"/>
        <v>33.899962675589734</v>
      </c>
      <c r="V497" s="13">
        <f t="shared" si="102"/>
        <v>13.116776933010943</v>
      </c>
      <c r="W497" s="17">
        <f t="shared" si="98"/>
        <v>0.12307692307692308</v>
      </c>
      <c r="X497" s="27">
        <f t="shared" si="96"/>
        <v>0</v>
      </c>
      <c r="Y497" s="12"/>
    </row>
    <row r="498" spans="1:25" s="41" customFormat="1" x14ac:dyDescent="0.25">
      <c r="A498" s="19">
        <v>5040</v>
      </c>
      <c r="B498" s="1" t="s">
        <v>309</v>
      </c>
      <c r="C498" s="1" t="s">
        <v>1527</v>
      </c>
      <c r="D498" s="1" t="str">
        <f t="shared" si="103"/>
        <v>BR</v>
      </c>
      <c r="E498" s="1">
        <v>504</v>
      </c>
      <c r="F498" s="1">
        <v>1959</v>
      </c>
      <c r="G498" s="1">
        <v>1991</v>
      </c>
      <c r="H498" s="1">
        <f t="shared" si="104"/>
        <v>11.445523142259598</v>
      </c>
      <c r="I498" s="1">
        <v>2</v>
      </c>
      <c r="J498" s="1">
        <v>83</v>
      </c>
      <c r="K498" s="1">
        <v>178</v>
      </c>
      <c r="L498" s="1" t="s">
        <v>85</v>
      </c>
      <c r="M498" s="1" t="s">
        <v>86</v>
      </c>
      <c r="N498" s="1">
        <f t="shared" si="99"/>
        <v>2</v>
      </c>
      <c r="O498" s="1"/>
      <c r="P498" s="1">
        <v>65</v>
      </c>
      <c r="Q498" s="1">
        <v>65</v>
      </c>
      <c r="R498" s="1"/>
      <c r="S498" s="1">
        <v>564</v>
      </c>
      <c r="T498" s="1">
        <f t="shared" si="100"/>
        <v>2.1378578999239783</v>
      </c>
      <c r="U498" s="13">
        <f t="shared" si="101"/>
        <v>32.115189364146765</v>
      </c>
      <c r="V498" s="13">
        <f t="shared" si="102"/>
        <v>13.767090031220127</v>
      </c>
      <c r="W498" s="17">
        <f t="shared" si="98"/>
        <v>0.12307692307692308</v>
      </c>
      <c r="X498" s="27">
        <f t="shared" si="96"/>
        <v>0</v>
      </c>
      <c r="Y498" s="12"/>
    </row>
    <row r="499" spans="1:25" s="41" customFormat="1" x14ac:dyDescent="0.25">
      <c r="A499" s="19">
        <v>5050</v>
      </c>
      <c r="B499" s="1" t="s">
        <v>310</v>
      </c>
      <c r="C499" s="1" t="s">
        <v>1528</v>
      </c>
      <c r="D499" s="1" t="str">
        <f t="shared" si="103"/>
        <v>BR</v>
      </c>
      <c r="E499" s="1">
        <v>505</v>
      </c>
      <c r="F499" s="1">
        <v>1931</v>
      </c>
      <c r="G499" s="1">
        <v>1971</v>
      </c>
      <c r="H499" s="1">
        <f t="shared" si="104"/>
        <v>10.148891565092219</v>
      </c>
      <c r="I499" s="1">
        <v>3</v>
      </c>
      <c r="J499" s="1">
        <v>120</v>
      </c>
      <c r="K499" s="1">
        <v>276</v>
      </c>
      <c r="L499" s="1" t="s">
        <v>85</v>
      </c>
      <c r="M499" s="1" t="s">
        <v>86</v>
      </c>
      <c r="N499" s="1">
        <f t="shared" si="99"/>
        <v>2</v>
      </c>
      <c r="O499" s="1"/>
      <c r="P499" s="1"/>
      <c r="Q499" s="1"/>
      <c r="R499" s="1"/>
      <c r="S499" s="1"/>
      <c r="T499" s="1" t="str">
        <f t="shared" si="100"/>
        <v/>
      </c>
      <c r="U499" s="13" t="e">
        <f t="shared" si="101"/>
        <v>#VALUE!</v>
      </c>
      <c r="V499" s="13">
        <f t="shared" si="102"/>
        <v>0</v>
      </c>
      <c r="W499" s="17" t="e">
        <f t="shared" si="98"/>
        <v>#DIV/0!</v>
      </c>
      <c r="X499" s="27">
        <f t="shared" si="96"/>
        <v>0</v>
      </c>
      <c r="Y499" s="12"/>
    </row>
    <row r="500" spans="1:25" s="41" customFormat="1" x14ac:dyDescent="0.25">
      <c r="A500" s="19">
        <v>5060</v>
      </c>
      <c r="B500" s="1" t="s">
        <v>311</v>
      </c>
      <c r="C500" s="1" t="s">
        <v>1532</v>
      </c>
      <c r="D500" s="1" t="str">
        <f t="shared" si="103"/>
        <v>BR</v>
      </c>
      <c r="E500" s="1">
        <v>506</v>
      </c>
      <c r="F500" s="1">
        <v>1950</v>
      </c>
      <c r="G500" s="1">
        <v>1984</v>
      </c>
      <c r="H500" s="1">
        <f t="shared" si="104"/>
        <v>11.045361017187261</v>
      </c>
      <c r="I500" s="1">
        <v>3</v>
      </c>
      <c r="J500" s="1">
        <v>106</v>
      </c>
      <c r="K500" s="1">
        <v>176</v>
      </c>
      <c r="L500" s="1" t="s">
        <v>85</v>
      </c>
      <c r="M500" s="1" t="s">
        <v>86</v>
      </c>
      <c r="N500" s="1">
        <f t="shared" si="99"/>
        <v>2</v>
      </c>
      <c r="O500" s="1"/>
      <c r="P500" s="1">
        <v>75</v>
      </c>
      <c r="Q500" s="1">
        <v>75</v>
      </c>
      <c r="R500" s="1"/>
      <c r="S500" s="1">
        <v>740</v>
      </c>
      <c r="T500" s="1">
        <f t="shared" si="100"/>
        <v>2.2880577876725003</v>
      </c>
      <c r="U500" s="13">
        <f t="shared" si="101"/>
        <v>39.176526062375686</v>
      </c>
      <c r="V500" s="13">
        <f t="shared" si="102"/>
        <v>17.886202621415748</v>
      </c>
      <c r="W500" s="17">
        <f t="shared" si="98"/>
        <v>0.10666666666666667</v>
      </c>
      <c r="X500" s="27">
        <f t="shared" si="96"/>
        <v>0</v>
      </c>
      <c r="Y500" s="12"/>
    </row>
    <row r="501" spans="1:25" x14ac:dyDescent="0.25">
      <c r="A501" s="19">
        <v>5070</v>
      </c>
      <c r="B501" s="1" t="s">
        <v>312</v>
      </c>
      <c r="C501" s="1" t="s">
        <v>1536</v>
      </c>
      <c r="D501" s="1" t="str">
        <f t="shared" si="103"/>
        <v>BR</v>
      </c>
      <c r="E501" s="1">
        <v>507</v>
      </c>
      <c r="F501" s="1">
        <v>1978</v>
      </c>
      <c r="G501" s="1">
        <v>2024</v>
      </c>
      <c r="H501" s="1">
        <f t="shared" si="104"/>
        <v>12.24744871391589</v>
      </c>
      <c r="I501" s="1">
        <v>3</v>
      </c>
      <c r="J501" s="1">
        <v>98</v>
      </c>
      <c r="K501" s="1">
        <v>230</v>
      </c>
      <c r="L501" s="1" t="s">
        <v>85</v>
      </c>
      <c r="M501" s="1" t="s">
        <v>86</v>
      </c>
      <c r="N501" s="1">
        <f t="shared" si="99"/>
        <v>2</v>
      </c>
      <c r="P501" s="1">
        <v>75</v>
      </c>
      <c r="Q501" s="1">
        <v>75</v>
      </c>
      <c r="R501" s="1">
        <v>66</v>
      </c>
      <c r="S501" s="1">
        <v>880</v>
      </c>
      <c r="T501" s="1">
        <f t="shared" si="100"/>
        <v>2.389349756143814</v>
      </c>
      <c r="U501" s="13">
        <f t="shared" si="101"/>
        <v>45.985476019033356</v>
      </c>
      <c r="V501" s="13">
        <f t="shared" si="102"/>
        <v>17.959365521691861</v>
      </c>
      <c r="W501" s="17">
        <f t="shared" si="98"/>
        <v>0.10666666666666667</v>
      </c>
      <c r="X501" s="27">
        <f t="shared" si="96"/>
        <v>6.7346938775510207E-2</v>
      </c>
    </row>
    <row r="502" spans="1:25" x14ac:dyDescent="0.25">
      <c r="A502" s="19">
        <v>5080</v>
      </c>
      <c r="B502" s="1" t="s">
        <v>313</v>
      </c>
      <c r="C502" s="1" t="s">
        <v>1537</v>
      </c>
      <c r="D502" s="1" t="str">
        <f t="shared" si="103"/>
        <v>BR</v>
      </c>
      <c r="E502" s="1">
        <v>508</v>
      </c>
      <c r="F502" s="1">
        <v>1979</v>
      </c>
      <c r="G502" s="1">
        <v>2024</v>
      </c>
      <c r="H502" s="1">
        <f t="shared" si="104"/>
        <v>12.288205727444508</v>
      </c>
      <c r="I502" s="1">
        <v>4</v>
      </c>
      <c r="J502" s="1">
        <v>126</v>
      </c>
      <c r="K502" s="1">
        <v>320</v>
      </c>
      <c r="L502" s="1" t="s">
        <v>85</v>
      </c>
      <c r="M502" s="1" t="s">
        <v>86</v>
      </c>
      <c r="N502" s="1">
        <f t="shared" si="99"/>
        <v>2</v>
      </c>
      <c r="P502" s="1">
        <v>75</v>
      </c>
      <c r="Q502" s="1">
        <v>75</v>
      </c>
      <c r="S502" s="1">
        <v>880</v>
      </c>
      <c r="T502" s="1">
        <f t="shared" si="100"/>
        <v>2.389349756143814</v>
      </c>
      <c r="U502" s="13">
        <f t="shared" si="101"/>
        <v>51.930818075879671</v>
      </c>
      <c r="V502" s="13">
        <f t="shared" si="102"/>
        <v>20.36400637495905</v>
      </c>
      <c r="W502" s="17">
        <f t="shared" si="98"/>
        <v>0.10666666666666667</v>
      </c>
      <c r="X502" s="27">
        <f t="shared" si="96"/>
        <v>0</v>
      </c>
    </row>
    <row r="503" spans="1:25" x14ac:dyDescent="0.25">
      <c r="A503" s="19">
        <v>5081</v>
      </c>
      <c r="B503" s="1" t="s">
        <v>1538</v>
      </c>
      <c r="C503" s="1" t="s">
        <v>1539</v>
      </c>
      <c r="D503" s="1" t="str">
        <f t="shared" si="103"/>
        <v>BR</v>
      </c>
      <c r="E503" s="1">
        <v>508</v>
      </c>
      <c r="F503" s="1">
        <v>1979</v>
      </c>
      <c r="G503" s="1">
        <v>2024</v>
      </c>
      <c r="H503" s="1">
        <f t="shared" si="104"/>
        <v>12.288205727444508</v>
      </c>
      <c r="I503" s="1">
        <v>3</v>
      </c>
      <c r="J503" s="1">
        <v>99</v>
      </c>
      <c r="K503" s="1">
        <v>234</v>
      </c>
      <c r="L503" s="1" t="s">
        <v>85</v>
      </c>
      <c r="M503" s="1" t="s">
        <v>86</v>
      </c>
      <c r="N503" s="1">
        <f t="shared" si="99"/>
        <v>2</v>
      </c>
      <c r="O503" s="1" t="s">
        <v>845</v>
      </c>
      <c r="P503" s="1">
        <v>75</v>
      </c>
      <c r="Q503" s="1">
        <v>75</v>
      </c>
      <c r="S503" s="1">
        <v>880</v>
      </c>
      <c r="T503" s="1">
        <f t="shared" si="100"/>
        <v>2.389349756143814</v>
      </c>
      <c r="U503" s="13">
        <f t="shared" si="101"/>
        <v>46.151617829385948</v>
      </c>
      <c r="V503" s="13">
        <f t="shared" si="102"/>
        <v>18.050762374151368</v>
      </c>
      <c r="W503" s="17">
        <f t="shared" si="98"/>
        <v>0.10666666666666667</v>
      </c>
      <c r="X503" s="27">
        <f t="shared" si="96"/>
        <v>0</v>
      </c>
    </row>
    <row r="504" spans="1:25" x14ac:dyDescent="0.25">
      <c r="A504" s="19">
        <v>5082</v>
      </c>
      <c r="B504" s="1" t="s">
        <v>1540</v>
      </c>
      <c r="C504" s="1" t="s">
        <v>1541</v>
      </c>
      <c r="D504" s="1" t="str">
        <f t="shared" si="103"/>
        <v>BR</v>
      </c>
      <c r="E504" s="1">
        <v>508</v>
      </c>
      <c r="F504" s="1">
        <v>1979</v>
      </c>
      <c r="G504" s="1">
        <v>2024</v>
      </c>
      <c r="H504" s="1">
        <f t="shared" si="104"/>
        <v>12.288205727444508</v>
      </c>
      <c r="I504" s="1">
        <v>3</v>
      </c>
      <c r="J504" s="1">
        <v>99</v>
      </c>
      <c r="K504" s="1">
        <v>219</v>
      </c>
      <c r="L504" s="1" t="s">
        <v>85</v>
      </c>
      <c r="M504" s="1" t="s">
        <v>86</v>
      </c>
      <c r="N504" s="1">
        <f t="shared" si="99"/>
        <v>2</v>
      </c>
      <c r="O504" s="1" t="s">
        <v>845</v>
      </c>
      <c r="P504" s="1">
        <v>75</v>
      </c>
      <c r="Q504" s="1">
        <v>75</v>
      </c>
      <c r="S504" s="1">
        <v>880</v>
      </c>
      <c r="T504" s="1">
        <f t="shared" si="100"/>
        <v>2.389349756143814</v>
      </c>
      <c r="U504" s="13">
        <f t="shared" si="101"/>
        <v>46.151617829385948</v>
      </c>
      <c r="V504" s="13">
        <f t="shared" si="102"/>
        <v>18.050762374151368</v>
      </c>
      <c r="W504" s="17">
        <f t="shared" si="98"/>
        <v>0.10666666666666667</v>
      </c>
      <c r="X504" s="27">
        <f t="shared" si="96"/>
        <v>0</v>
      </c>
    </row>
    <row r="505" spans="1:25" x14ac:dyDescent="0.25">
      <c r="A505" s="20">
        <v>5200</v>
      </c>
      <c r="B505" s="6" t="s">
        <v>68</v>
      </c>
      <c r="C505" s="6" t="s">
        <v>778</v>
      </c>
      <c r="D505" s="6" t="str">
        <f t="shared" si="103"/>
        <v>BR</v>
      </c>
      <c r="E505" s="6">
        <v>52</v>
      </c>
      <c r="F505" s="6">
        <v>1961</v>
      </c>
      <c r="G505" s="6">
        <v>1977</v>
      </c>
      <c r="H505" s="6">
        <f t="shared" si="104"/>
        <v>11.532562594670797</v>
      </c>
      <c r="I505" s="6">
        <v>1</v>
      </c>
      <c r="J505" s="6">
        <v>110</v>
      </c>
      <c r="K505" s="6">
        <v>0</v>
      </c>
      <c r="L505" s="6" t="s">
        <v>22</v>
      </c>
      <c r="M505" s="6" t="s">
        <v>22</v>
      </c>
      <c r="N505" s="6">
        <f t="shared" si="99"/>
        <v>4</v>
      </c>
      <c r="O505" s="6" t="s">
        <v>23</v>
      </c>
      <c r="P505" s="6">
        <v>90</v>
      </c>
      <c r="Q505" s="6">
        <v>100</v>
      </c>
      <c r="R505" s="6">
        <v>297</v>
      </c>
      <c r="S505" s="6">
        <v>2700</v>
      </c>
      <c r="T505" s="6">
        <f t="shared" si="100"/>
        <v>3.1622776601683795</v>
      </c>
      <c r="U505" s="7">
        <f t="shared" si="101"/>
        <v>35.922127581756627</v>
      </c>
      <c r="V505" s="7">
        <f t="shared" si="102"/>
        <v>29.07796005725498</v>
      </c>
      <c r="W505" s="26">
        <f t="shared" si="98"/>
        <v>8.8888888888888892E-2</v>
      </c>
      <c r="X505" s="28">
        <f t="shared" si="96"/>
        <v>0.27</v>
      </c>
    </row>
    <row r="506" spans="1:25" x14ac:dyDescent="0.25">
      <c r="A506" s="19">
        <v>5300</v>
      </c>
      <c r="B506" s="1" t="s">
        <v>69</v>
      </c>
      <c r="C506" s="1" t="s">
        <v>779</v>
      </c>
      <c r="D506" s="1" t="str">
        <f t="shared" si="103"/>
        <v>BR</v>
      </c>
      <c r="E506" s="1">
        <v>53</v>
      </c>
      <c r="F506" s="1">
        <v>1961</v>
      </c>
      <c r="G506" s="1">
        <v>1976</v>
      </c>
      <c r="H506" s="1">
        <f t="shared" si="104"/>
        <v>11.532562594670797</v>
      </c>
      <c r="I506" s="1">
        <v>1</v>
      </c>
      <c r="J506" s="1">
        <v>117</v>
      </c>
      <c r="K506" s="1">
        <v>0</v>
      </c>
      <c r="L506" s="1" t="s">
        <v>22</v>
      </c>
      <c r="M506" s="1" t="s">
        <v>22</v>
      </c>
      <c r="N506" s="1">
        <f t="shared" si="99"/>
        <v>4</v>
      </c>
      <c r="O506" s="1" t="s">
        <v>23</v>
      </c>
      <c r="P506" s="1">
        <v>100</v>
      </c>
      <c r="Q506" s="1">
        <v>100</v>
      </c>
      <c r="R506" s="1">
        <v>266.89999999999998</v>
      </c>
      <c r="S506" s="1">
        <v>2880</v>
      </c>
      <c r="T506" s="1">
        <f t="shared" si="100"/>
        <v>3.2137136757786067</v>
      </c>
      <c r="U506" s="13">
        <f t="shared" si="101"/>
        <v>36.506418815357357</v>
      </c>
      <c r="V506" s="13">
        <f t="shared" si="102"/>
        <v>30.476683494232191</v>
      </c>
      <c r="W506" s="17">
        <f t="shared" si="98"/>
        <v>0.08</v>
      </c>
      <c r="X506" s="27">
        <f t="shared" si="96"/>
        <v>0.22811965811965809</v>
      </c>
    </row>
    <row r="507" spans="1:25" x14ac:dyDescent="0.25">
      <c r="A507" s="19">
        <v>5380</v>
      </c>
      <c r="B507" s="1" t="s">
        <v>1102</v>
      </c>
      <c r="C507" s="1" t="s">
        <v>1103</v>
      </c>
      <c r="D507" s="1" t="str">
        <f t="shared" si="103"/>
        <v>SD</v>
      </c>
      <c r="E507" s="1" t="s">
        <v>350</v>
      </c>
      <c r="F507" s="1">
        <v>1914</v>
      </c>
      <c r="G507" s="1">
        <v>1964</v>
      </c>
      <c r="H507" s="1">
        <f t="shared" si="104"/>
        <v>9.2736184954957039</v>
      </c>
      <c r="I507" s="1">
        <v>2</v>
      </c>
      <c r="J507" s="1">
        <v>109</v>
      </c>
      <c r="K507" s="1">
        <v>0</v>
      </c>
      <c r="L507" s="1" t="s">
        <v>358</v>
      </c>
      <c r="M507" s="1" t="s">
        <v>358</v>
      </c>
      <c r="N507" s="1">
        <f t="shared" si="99"/>
        <v>1</v>
      </c>
      <c r="P507" s="1" t="s">
        <v>1138</v>
      </c>
      <c r="Q507" s="1" t="s">
        <v>1138</v>
      </c>
      <c r="R507" s="1">
        <v>157</v>
      </c>
      <c r="T507" s="1" t="str">
        <f t="shared" si="100"/>
        <v/>
      </c>
      <c r="U507" s="13" t="e">
        <f t="shared" si="101"/>
        <v>#VALUE!</v>
      </c>
      <c r="V507" s="13" t="e">
        <f t="shared" si="102"/>
        <v>#VALUE!</v>
      </c>
      <c r="W507" s="17" t="e">
        <f t="shared" si="98"/>
        <v>#VALUE!</v>
      </c>
      <c r="X507" s="27">
        <f t="shared" si="96"/>
        <v>0.1440366972477064</v>
      </c>
    </row>
    <row r="508" spans="1:25" s="41" customFormat="1" x14ac:dyDescent="0.25">
      <c r="A508" s="37">
        <v>5500</v>
      </c>
      <c r="B508" s="38" t="s">
        <v>70</v>
      </c>
      <c r="C508" s="38" t="s">
        <v>780</v>
      </c>
      <c r="D508" s="38" t="str">
        <f t="shared" si="103"/>
        <v>BR</v>
      </c>
      <c r="E508" s="38">
        <v>55</v>
      </c>
      <c r="F508" s="38">
        <v>1961</v>
      </c>
      <c r="G508" s="38">
        <v>1982</v>
      </c>
      <c r="H508" s="38">
        <f t="shared" si="104"/>
        <v>11.532562594670797</v>
      </c>
      <c r="I508" s="38">
        <v>1</v>
      </c>
      <c r="J508" s="38">
        <v>101</v>
      </c>
      <c r="K508" s="38">
        <v>0</v>
      </c>
      <c r="L508" s="38" t="s">
        <v>22</v>
      </c>
      <c r="M508" s="38" t="s">
        <v>22</v>
      </c>
      <c r="N508" s="38">
        <f t="shared" si="99"/>
        <v>4</v>
      </c>
      <c r="O508" s="38" t="s">
        <v>23</v>
      </c>
      <c r="P508" s="38">
        <v>100</v>
      </c>
      <c r="Q508" s="38">
        <v>100</v>
      </c>
      <c r="R508" s="38">
        <v>222</v>
      </c>
      <c r="S508" s="38">
        <v>3300</v>
      </c>
      <c r="T508" s="38">
        <f t="shared" si="100"/>
        <v>3.3249685664456039</v>
      </c>
      <c r="U508" s="44">
        <f t="shared" si="101"/>
        <v>37.770226996079053</v>
      </c>
      <c r="V508" s="44">
        <f t="shared" si="102"/>
        <v>29.296505721428819</v>
      </c>
      <c r="W508" s="39">
        <f t="shared" si="98"/>
        <v>0.08</v>
      </c>
      <c r="X508" s="40">
        <f t="shared" si="96"/>
        <v>0.2198019801980198</v>
      </c>
      <c r="Y508" s="12"/>
    </row>
    <row r="509" spans="1:25" x14ac:dyDescent="0.25">
      <c r="A509" s="19">
        <v>5550</v>
      </c>
      <c r="B509" s="1" t="s">
        <v>1598</v>
      </c>
      <c r="C509" s="1" t="s">
        <v>1599</v>
      </c>
      <c r="D509" s="1" t="str">
        <f t="shared" si="103"/>
        <v>BR</v>
      </c>
      <c r="E509" s="1">
        <v>555</v>
      </c>
      <c r="F509" s="1">
        <v>2021</v>
      </c>
      <c r="G509" s="1" t="s">
        <v>31</v>
      </c>
      <c r="H509" s="1">
        <f t="shared" si="104"/>
        <v>13.892443989449804</v>
      </c>
      <c r="I509" s="1">
        <v>5</v>
      </c>
      <c r="J509" s="1">
        <v>98</v>
      </c>
      <c r="K509" s="1">
        <v>600</v>
      </c>
      <c r="L509" s="1" t="s">
        <v>85</v>
      </c>
      <c r="M509" s="1" t="s">
        <v>96</v>
      </c>
      <c r="N509" s="1">
        <f t="shared" si="99"/>
        <v>2</v>
      </c>
      <c r="O509" s="1" t="s">
        <v>845</v>
      </c>
      <c r="P509" s="1">
        <v>50</v>
      </c>
      <c r="Q509" s="1">
        <v>50</v>
      </c>
      <c r="R509" s="1">
        <v>140</v>
      </c>
      <c r="S509" s="1">
        <v>1280</v>
      </c>
      <c r="T509" s="1">
        <f t="shared" si="100"/>
        <v>2.6239862283539073</v>
      </c>
      <c r="U509" s="13">
        <f t="shared" si="101"/>
        <v>72.40999641827807</v>
      </c>
      <c r="V509" s="13">
        <f t="shared" si="102"/>
        <v>16.103756105459301</v>
      </c>
      <c r="W509" s="17">
        <f t="shared" si="98"/>
        <v>0.16</v>
      </c>
      <c r="X509" s="27">
        <f t="shared" si="96"/>
        <v>0.14285714285714285</v>
      </c>
    </row>
    <row r="510" spans="1:25" x14ac:dyDescent="0.25">
      <c r="A510" s="19">
        <v>5600</v>
      </c>
      <c r="B510" s="1" t="s">
        <v>71</v>
      </c>
      <c r="C510" s="1" t="s">
        <v>781</v>
      </c>
      <c r="D510" s="1" t="str">
        <f t="shared" si="103"/>
        <v>BR</v>
      </c>
      <c r="E510" s="1">
        <v>56</v>
      </c>
      <c r="F510" s="1">
        <v>1976</v>
      </c>
      <c r="G510" s="1" t="s">
        <v>31</v>
      </c>
      <c r="H510" s="1">
        <f t="shared" si="104"/>
        <v>12.165525060596439</v>
      </c>
      <c r="I510" s="1">
        <v>1</v>
      </c>
      <c r="J510" s="1">
        <v>125</v>
      </c>
      <c r="K510" s="1">
        <v>0</v>
      </c>
      <c r="L510" s="1" t="s">
        <v>22</v>
      </c>
      <c r="M510" s="1" t="s">
        <v>22</v>
      </c>
      <c r="N510" s="1">
        <f t="shared" si="99"/>
        <v>4</v>
      </c>
      <c r="O510" s="1" t="s">
        <v>23</v>
      </c>
      <c r="P510" s="1">
        <v>80</v>
      </c>
      <c r="Q510" s="1">
        <v>80</v>
      </c>
      <c r="R510" s="1">
        <v>275</v>
      </c>
      <c r="S510" s="1">
        <v>3250</v>
      </c>
      <c r="T510" s="1">
        <f t="shared" si="100"/>
        <v>3.312301789300967</v>
      </c>
      <c r="U510" s="13">
        <f t="shared" si="101"/>
        <v>39.691452069609348</v>
      </c>
      <c r="V510" s="13">
        <f t="shared" si="102"/>
        <v>29.040058859521121</v>
      </c>
      <c r="W510" s="17">
        <f t="shared" si="98"/>
        <v>0.1</v>
      </c>
      <c r="X510" s="27">
        <f t="shared" si="96"/>
        <v>0.22</v>
      </c>
    </row>
    <row r="511" spans="1:25" x14ac:dyDescent="0.25">
      <c r="A511" s="19">
        <v>5700</v>
      </c>
      <c r="B511" s="1" t="s">
        <v>72</v>
      </c>
      <c r="C511" s="1" t="s">
        <v>782</v>
      </c>
      <c r="D511" s="1" t="str">
        <f t="shared" si="103"/>
        <v>BR</v>
      </c>
      <c r="E511" s="1">
        <v>57</v>
      </c>
      <c r="F511" s="1">
        <v>1962</v>
      </c>
      <c r="G511" s="1" t="s">
        <v>31</v>
      </c>
      <c r="H511" s="1">
        <f t="shared" si="104"/>
        <v>11.575836902790225</v>
      </c>
      <c r="I511" s="1">
        <v>1</v>
      </c>
      <c r="J511" s="1">
        <v>121</v>
      </c>
      <c r="K511" s="1">
        <v>0</v>
      </c>
      <c r="L511" s="1" t="s">
        <v>22</v>
      </c>
      <c r="M511" s="1" t="s">
        <v>22</v>
      </c>
      <c r="N511" s="1">
        <f t="shared" si="99"/>
        <v>4</v>
      </c>
      <c r="O511" s="1" t="s">
        <v>23</v>
      </c>
      <c r="P511" s="1">
        <v>75</v>
      </c>
      <c r="Q511" s="1">
        <v>75</v>
      </c>
      <c r="R511" s="1">
        <v>270</v>
      </c>
      <c r="S511" s="1">
        <v>2500</v>
      </c>
      <c r="T511" s="1">
        <f t="shared" si="100"/>
        <v>3.1020161970069986</v>
      </c>
      <c r="U511" s="13">
        <f t="shared" ref="U511:U542" si="105">IF(I511="","",(H511*SQRT(I511)*T511-(I511*2)+2)*0.985)</f>
        <v>35.369807062871111</v>
      </c>
      <c r="V511" s="13">
        <f t="shared" ref="V511:V542" si="106">IF(L511="Wagon",5*SQRT(H511),IF(L511="","",SQRT(Q511*J511*SQRT(S511))/(26)))</f>
        <v>25.908064587129768</v>
      </c>
      <c r="W511" s="17">
        <f t="shared" si="98"/>
        <v>0.10666666666666667</v>
      </c>
      <c r="X511" s="27">
        <f t="shared" si="96"/>
        <v>0.2231404958677686</v>
      </c>
    </row>
    <row r="512" spans="1:25" s="41" customFormat="1" x14ac:dyDescent="0.25">
      <c r="A512" s="19">
        <v>5703</v>
      </c>
      <c r="B512" s="1" t="s">
        <v>73</v>
      </c>
      <c r="C512" s="1" t="s">
        <v>783</v>
      </c>
      <c r="D512" s="1" t="str">
        <f t="shared" si="103"/>
        <v>BR</v>
      </c>
      <c r="E512" s="1">
        <v>57</v>
      </c>
      <c r="F512" s="1">
        <v>1962</v>
      </c>
      <c r="G512" s="1" t="s">
        <v>31</v>
      </c>
      <c r="H512" s="1">
        <f t="shared" si="104"/>
        <v>11.575836902790225</v>
      </c>
      <c r="I512" s="1">
        <v>1</v>
      </c>
      <c r="J512" s="1">
        <v>117</v>
      </c>
      <c r="K512" s="1">
        <v>0</v>
      </c>
      <c r="L512" s="1" t="s">
        <v>22</v>
      </c>
      <c r="M512" s="1" t="s">
        <v>22</v>
      </c>
      <c r="N512" s="1">
        <f t="shared" si="99"/>
        <v>4</v>
      </c>
      <c r="O512" s="1" t="s">
        <v>23</v>
      </c>
      <c r="P512" s="1">
        <v>95</v>
      </c>
      <c r="Q512" s="1">
        <v>95</v>
      </c>
      <c r="R512" s="1">
        <v>260</v>
      </c>
      <c r="S512" s="1">
        <v>2750</v>
      </c>
      <c r="T512" s="1">
        <f t="shared" si="100"/>
        <v>3.1768172511165385</v>
      </c>
      <c r="U512" s="13">
        <f t="shared" si="105"/>
        <v>36.222703593361999</v>
      </c>
      <c r="V512" s="13">
        <f t="shared" si="106"/>
        <v>29.363955619116147</v>
      </c>
      <c r="W512" s="17">
        <f t="shared" si="98"/>
        <v>8.4210526315789472E-2</v>
      </c>
      <c r="X512" s="27">
        <f t="shared" si="96"/>
        <v>0.22222222222222221</v>
      </c>
      <c r="Y512" s="12"/>
    </row>
    <row r="513" spans="1:24" x14ac:dyDescent="0.25">
      <c r="A513" s="19">
        <v>5706</v>
      </c>
      <c r="B513" s="1" t="s">
        <v>74</v>
      </c>
      <c r="C513" s="1" t="s">
        <v>784</v>
      </c>
      <c r="D513" s="1" t="str">
        <f t="shared" si="103"/>
        <v>BR</v>
      </c>
      <c r="E513" s="1">
        <v>57</v>
      </c>
      <c r="F513" s="1">
        <v>1962</v>
      </c>
      <c r="G513" s="1" t="s">
        <v>31</v>
      </c>
      <c r="H513" s="1">
        <f t="shared" si="104"/>
        <v>11.575836902790225</v>
      </c>
      <c r="I513" s="1">
        <v>1</v>
      </c>
      <c r="J513" s="1">
        <v>117</v>
      </c>
      <c r="K513" s="1">
        <v>0</v>
      </c>
      <c r="L513" s="1" t="s">
        <v>22</v>
      </c>
      <c r="M513" s="1" t="s">
        <v>22</v>
      </c>
      <c r="N513" s="1">
        <f t="shared" si="99"/>
        <v>4</v>
      </c>
      <c r="O513" s="1" t="s">
        <v>23</v>
      </c>
      <c r="P513" s="1">
        <v>95</v>
      </c>
      <c r="Q513" s="1">
        <v>95</v>
      </c>
      <c r="R513" s="1">
        <v>260</v>
      </c>
      <c r="S513" s="1">
        <v>2750</v>
      </c>
      <c r="T513" s="1">
        <f t="shared" si="100"/>
        <v>3.1768172511165385</v>
      </c>
      <c r="U513" s="13">
        <f t="shared" si="105"/>
        <v>36.222703593361999</v>
      </c>
      <c r="V513" s="13">
        <f t="shared" si="106"/>
        <v>29.363955619116147</v>
      </c>
      <c r="W513" s="17">
        <f t="shared" si="98"/>
        <v>8.4210526315789472E-2</v>
      </c>
      <c r="X513" s="27">
        <f t="shared" si="96"/>
        <v>0.22222222222222221</v>
      </c>
    </row>
    <row r="514" spans="1:24" x14ac:dyDescent="0.25">
      <c r="A514" s="37">
        <v>5800</v>
      </c>
      <c r="B514" s="38" t="s">
        <v>75</v>
      </c>
      <c r="C514" s="38" t="s">
        <v>785</v>
      </c>
      <c r="D514" s="38" t="str">
        <f t="shared" si="103"/>
        <v>BR</v>
      </c>
      <c r="E514" s="38">
        <v>58</v>
      </c>
      <c r="F514" s="38">
        <v>1983</v>
      </c>
      <c r="G514" s="38" t="s">
        <v>31</v>
      </c>
      <c r="H514" s="38">
        <f t="shared" si="104"/>
        <v>12.449899597988733</v>
      </c>
      <c r="I514" s="38">
        <v>1</v>
      </c>
      <c r="J514" s="38">
        <v>130</v>
      </c>
      <c r="K514" s="38">
        <v>0</v>
      </c>
      <c r="L514" s="38" t="s">
        <v>22</v>
      </c>
      <c r="M514" s="38" t="s">
        <v>22</v>
      </c>
      <c r="N514" s="38">
        <f t="shared" si="99"/>
        <v>4</v>
      </c>
      <c r="O514" s="38" t="s">
        <v>23</v>
      </c>
      <c r="P514" s="38">
        <v>80</v>
      </c>
      <c r="Q514" s="38">
        <v>80</v>
      </c>
      <c r="R514" s="38">
        <v>267</v>
      </c>
      <c r="S514" s="38">
        <v>3300</v>
      </c>
      <c r="T514" s="38">
        <f t="shared" si="100"/>
        <v>3.3249685664456039</v>
      </c>
      <c r="U514" s="44">
        <f t="shared" si="105"/>
        <v>40.77459194643555</v>
      </c>
      <c r="V514" s="44">
        <f t="shared" si="106"/>
        <v>29.728418536783256</v>
      </c>
      <c r="W514" s="39">
        <f t="shared" si="98"/>
        <v>0.1</v>
      </c>
      <c r="X514" s="40">
        <f t="shared" si="96"/>
        <v>0.20538461538461539</v>
      </c>
    </row>
    <row r="515" spans="1:24" x14ac:dyDescent="0.25">
      <c r="A515" s="1">
        <v>5810</v>
      </c>
      <c r="B515" s="1" t="s">
        <v>1068</v>
      </c>
      <c r="C515" s="1" t="s">
        <v>1069</v>
      </c>
      <c r="D515" s="1" t="str">
        <f t="shared" si="103"/>
        <v>MR</v>
      </c>
      <c r="E515" s="1" t="s">
        <v>350</v>
      </c>
      <c r="F515" s="1">
        <v>1919</v>
      </c>
      <c r="G515" s="1">
        <v>1956</v>
      </c>
      <c r="H515" s="1">
        <f t="shared" si="104"/>
        <v>9.5393920141694561</v>
      </c>
      <c r="I515" s="1">
        <v>2</v>
      </c>
      <c r="J515" s="1">
        <v>107</v>
      </c>
      <c r="K515" s="1">
        <v>0</v>
      </c>
      <c r="L515" s="1" t="s">
        <v>358</v>
      </c>
      <c r="M515" s="1" t="s">
        <v>358</v>
      </c>
      <c r="N515" s="1">
        <f t="shared" si="99"/>
        <v>1</v>
      </c>
      <c r="P515" s="1" t="s">
        <v>1138</v>
      </c>
      <c r="Q515" s="1" t="s">
        <v>1138</v>
      </c>
      <c r="R515" s="1">
        <v>193</v>
      </c>
      <c r="U515" s="13">
        <f t="shared" si="105"/>
        <v>-1.97</v>
      </c>
      <c r="V515" s="13" t="e">
        <f t="shared" si="106"/>
        <v>#VALUE!</v>
      </c>
      <c r="W515" s="17" t="e">
        <f t="shared" si="98"/>
        <v>#VALUE!</v>
      </c>
      <c r="X515" s="27">
        <f t="shared" si="96"/>
        <v>0.18037383177570093</v>
      </c>
    </row>
    <row r="516" spans="1:24" x14ac:dyDescent="0.25">
      <c r="A516" s="19">
        <v>5900</v>
      </c>
      <c r="B516" s="1" t="s">
        <v>76</v>
      </c>
      <c r="C516" s="1" t="s">
        <v>786</v>
      </c>
      <c r="D516" s="1" t="str">
        <f t="shared" si="103"/>
        <v>BR</v>
      </c>
      <c r="E516" s="1">
        <v>59</v>
      </c>
      <c r="F516" s="1">
        <v>1985</v>
      </c>
      <c r="G516" s="1" t="s">
        <v>31</v>
      </c>
      <c r="H516" s="1">
        <f t="shared" si="104"/>
        <v>12.529964086141668</v>
      </c>
      <c r="I516" s="1">
        <v>1</v>
      </c>
      <c r="J516" s="1">
        <v>126</v>
      </c>
      <c r="K516" s="1">
        <v>0</v>
      </c>
      <c r="L516" s="1" t="s">
        <v>22</v>
      </c>
      <c r="M516" s="1" t="s">
        <v>22</v>
      </c>
      <c r="N516" s="1">
        <f t="shared" si="99"/>
        <v>4</v>
      </c>
      <c r="O516" s="1" t="s">
        <v>23</v>
      </c>
      <c r="P516" s="1">
        <v>75</v>
      </c>
      <c r="Q516" s="1">
        <v>75</v>
      </c>
      <c r="R516" s="1">
        <v>508</v>
      </c>
      <c r="S516" s="1">
        <v>3300</v>
      </c>
      <c r="T516" s="1">
        <f t="shared" ref="T516:T521" si="107">IF(L516="Wagon",(SQRT(SQRT(S516/27)))*10,IF(S516="","",SQRT(SQRT(S516/27))))</f>
        <v>3.3249685664456039</v>
      </c>
      <c r="U516" s="13">
        <f t="shared" si="105"/>
        <v>41.036810674236662</v>
      </c>
      <c r="V516" s="13">
        <f t="shared" si="106"/>
        <v>28.33812040683144</v>
      </c>
      <c r="W516" s="17">
        <f t="shared" si="98"/>
        <v>0.10666666666666667</v>
      </c>
      <c r="X516" s="27">
        <f t="shared" si="96"/>
        <v>0.40317460317460313</v>
      </c>
    </row>
    <row r="517" spans="1:24" x14ac:dyDescent="0.25">
      <c r="A517" s="19">
        <v>5999</v>
      </c>
      <c r="B517" s="1" t="s">
        <v>1597</v>
      </c>
      <c r="C517" s="1" t="s">
        <v>1605</v>
      </c>
      <c r="D517" s="1" t="str">
        <f t="shared" si="103"/>
        <v>BR</v>
      </c>
      <c r="E517" s="1">
        <v>599</v>
      </c>
      <c r="F517" s="1">
        <v>1975</v>
      </c>
      <c r="G517" s="1" t="s">
        <v>31</v>
      </c>
      <c r="H517" s="1">
        <f t="shared" si="104"/>
        <v>12.124355652982141</v>
      </c>
      <c r="I517" s="1">
        <v>2</v>
      </c>
      <c r="J517" s="1">
        <v>40</v>
      </c>
      <c r="K517" s="1">
        <v>252</v>
      </c>
      <c r="L517" s="1" t="s">
        <v>85</v>
      </c>
      <c r="M517" s="1" t="s">
        <v>96</v>
      </c>
      <c r="N517" s="1">
        <f t="shared" si="99"/>
        <v>2</v>
      </c>
      <c r="O517" s="1" t="s">
        <v>845</v>
      </c>
      <c r="P517" s="1">
        <v>50</v>
      </c>
      <c r="Q517" s="1">
        <v>50</v>
      </c>
      <c r="S517" s="1">
        <v>248</v>
      </c>
      <c r="T517" s="1">
        <f t="shared" si="107"/>
        <v>1.7408925997242433</v>
      </c>
      <c r="U517" s="13">
        <f t="shared" si="105"/>
        <v>27.432338614719001</v>
      </c>
      <c r="V517" s="13">
        <f t="shared" si="106"/>
        <v>6.8258158902886645</v>
      </c>
      <c r="W517" s="17">
        <f t="shared" si="98"/>
        <v>0.16</v>
      </c>
      <c r="X517" s="27">
        <f t="shared" si="96"/>
        <v>0</v>
      </c>
    </row>
    <row r="518" spans="1:24" x14ac:dyDescent="0.25">
      <c r="A518" s="19">
        <v>6000</v>
      </c>
      <c r="B518" s="1" t="s">
        <v>77</v>
      </c>
      <c r="C518" s="1" t="s">
        <v>787</v>
      </c>
      <c r="D518" s="1" t="str">
        <f t="shared" si="103"/>
        <v>BR</v>
      </c>
      <c r="E518" s="1">
        <v>60</v>
      </c>
      <c r="F518" s="1">
        <v>1989</v>
      </c>
      <c r="G518" s="1" t="s">
        <v>31</v>
      </c>
      <c r="H518" s="1">
        <f t="shared" si="104"/>
        <v>12.68857754044952</v>
      </c>
      <c r="I518" s="1">
        <v>1</v>
      </c>
      <c r="J518" s="1">
        <v>129</v>
      </c>
      <c r="K518" s="1">
        <v>0</v>
      </c>
      <c r="L518" s="1" t="s">
        <v>22</v>
      </c>
      <c r="M518" s="1" t="s">
        <v>22</v>
      </c>
      <c r="N518" s="1">
        <f t="shared" si="99"/>
        <v>4</v>
      </c>
      <c r="O518" s="1" t="s">
        <v>23</v>
      </c>
      <c r="P518" s="1">
        <v>60</v>
      </c>
      <c r="Q518" s="1">
        <v>60</v>
      </c>
      <c r="R518" s="1">
        <v>474</v>
      </c>
      <c r="S518" s="1">
        <v>3100</v>
      </c>
      <c r="T518" s="1">
        <f t="shared" si="107"/>
        <v>3.2734030476271014</v>
      </c>
      <c r="U518" s="13">
        <f t="shared" si="105"/>
        <v>40.911805965095844</v>
      </c>
      <c r="V518" s="13">
        <f t="shared" si="106"/>
        <v>25.248614751475138</v>
      </c>
      <c r="W518" s="17">
        <f t="shared" si="98"/>
        <v>0.13333333333333333</v>
      </c>
      <c r="X518" s="27">
        <f t="shared" si="96"/>
        <v>0.36744186046511629</v>
      </c>
    </row>
    <row r="519" spans="1:24" x14ac:dyDescent="0.25">
      <c r="A519" s="37">
        <v>6001</v>
      </c>
      <c r="B519" s="38" t="s">
        <v>1058</v>
      </c>
      <c r="C519" s="38" t="s">
        <v>405</v>
      </c>
      <c r="D519" s="38" t="str">
        <f t="shared" si="103"/>
        <v>GN</v>
      </c>
      <c r="E519" s="38" t="s">
        <v>350</v>
      </c>
      <c r="F519" s="38">
        <v>1922</v>
      </c>
      <c r="G519" s="38">
        <v>1935</v>
      </c>
      <c r="H519" s="38">
        <f t="shared" si="104"/>
        <v>9.6953597148326587</v>
      </c>
      <c r="I519" s="38">
        <v>2</v>
      </c>
      <c r="J519" s="38">
        <v>93</v>
      </c>
      <c r="K519" s="38">
        <v>0</v>
      </c>
      <c r="L519" s="38" t="s">
        <v>358</v>
      </c>
      <c r="M519" s="38" t="s">
        <v>358</v>
      </c>
      <c r="N519" s="38">
        <f t="shared" si="99"/>
        <v>1</v>
      </c>
      <c r="O519" s="38"/>
      <c r="P519" s="38">
        <v>100</v>
      </c>
      <c r="Q519" s="38">
        <v>100</v>
      </c>
      <c r="R519" s="38"/>
      <c r="S519" s="38">
        <v>1392</v>
      </c>
      <c r="T519" s="38">
        <f t="shared" si="107"/>
        <v>2.6795932047320177</v>
      </c>
      <c r="U519" s="44">
        <f t="shared" si="105"/>
        <v>34.219619998012135</v>
      </c>
      <c r="V519" s="44">
        <f t="shared" si="106"/>
        <v>22.655723468475585</v>
      </c>
      <c r="W519" s="39">
        <f t="shared" si="98"/>
        <v>0.08</v>
      </c>
      <c r="X519" s="40">
        <f t="shared" si="96"/>
        <v>0</v>
      </c>
    </row>
    <row r="520" spans="1:24" x14ac:dyDescent="0.25">
      <c r="A520" s="37">
        <v>6002</v>
      </c>
      <c r="B520" s="38" t="s">
        <v>1303</v>
      </c>
      <c r="C520" s="38" t="s">
        <v>415</v>
      </c>
      <c r="D520" s="38" t="str">
        <f t="shared" si="103"/>
        <v>LN</v>
      </c>
      <c r="E520" s="38" t="s">
        <v>350</v>
      </c>
      <c r="F520" s="38">
        <v>1928</v>
      </c>
      <c r="G520" s="38">
        <v>1966</v>
      </c>
      <c r="H520" s="38">
        <f t="shared" si="104"/>
        <v>10</v>
      </c>
      <c r="I520" s="38">
        <v>2</v>
      </c>
      <c r="J520" s="38">
        <v>103</v>
      </c>
      <c r="K520" s="38">
        <v>0</v>
      </c>
      <c r="L520" s="38" t="s">
        <v>358</v>
      </c>
      <c r="M520" s="38" t="s">
        <v>358</v>
      </c>
      <c r="N520" s="38">
        <f t="shared" si="99"/>
        <v>1</v>
      </c>
      <c r="O520" s="38"/>
      <c r="P520" s="38">
        <v>100</v>
      </c>
      <c r="Q520" s="38">
        <v>100</v>
      </c>
      <c r="R520" s="38"/>
      <c r="S520" s="38">
        <v>1536</v>
      </c>
      <c r="T520" s="38">
        <f t="shared" si="107"/>
        <v>2.7463561918761572</v>
      </c>
      <c r="U520" s="44">
        <f t="shared" si="105"/>
        <v>36.286751610537088</v>
      </c>
      <c r="V520" s="44">
        <f t="shared" si="106"/>
        <v>24.436728759017974</v>
      </c>
      <c r="W520" s="39">
        <f t="shared" si="98"/>
        <v>0.08</v>
      </c>
      <c r="X520" s="40">
        <f t="shared" si="96"/>
        <v>0</v>
      </c>
    </row>
    <row r="521" spans="1:24" x14ac:dyDescent="0.25">
      <c r="A521" s="37">
        <v>6004</v>
      </c>
      <c r="B521" s="38" t="s">
        <v>1304</v>
      </c>
      <c r="C521" s="38" t="s">
        <v>671</v>
      </c>
      <c r="D521" s="38" t="str">
        <f t="shared" si="103"/>
        <v>LN</v>
      </c>
      <c r="E521" s="38" t="s">
        <v>350</v>
      </c>
      <c r="F521" s="38">
        <v>1935</v>
      </c>
      <c r="G521" s="38">
        <v>1966</v>
      </c>
      <c r="H521" s="38">
        <f t="shared" si="104"/>
        <v>10.344080432788601</v>
      </c>
      <c r="I521" s="38">
        <v>2</v>
      </c>
      <c r="J521" s="38">
        <v>170</v>
      </c>
      <c r="K521" s="38">
        <v>0</v>
      </c>
      <c r="L521" s="38" t="s">
        <v>358</v>
      </c>
      <c r="M521" s="38" t="s">
        <v>358</v>
      </c>
      <c r="N521" s="38">
        <f t="shared" si="99"/>
        <v>1</v>
      </c>
      <c r="O521" s="38"/>
      <c r="P521" s="38">
        <v>100</v>
      </c>
      <c r="Q521" s="38">
        <v>100</v>
      </c>
      <c r="R521" s="38">
        <v>158</v>
      </c>
      <c r="S521" s="38">
        <v>1655</v>
      </c>
      <c r="T521" s="38">
        <f t="shared" si="107"/>
        <v>2.7980698926980851</v>
      </c>
      <c r="U521" s="44">
        <f t="shared" si="105"/>
        <v>38.348250205993139</v>
      </c>
      <c r="V521" s="44">
        <f t="shared" si="106"/>
        <v>31.985313536046799</v>
      </c>
      <c r="W521" s="39">
        <f t="shared" si="98"/>
        <v>0.08</v>
      </c>
      <c r="X521" s="40">
        <f t="shared" si="96"/>
        <v>9.2941176470588235E-2</v>
      </c>
    </row>
    <row r="522" spans="1:24" x14ac:dyDescent="0.25">
      <c r="A522" s="19">
        <v>6010</v>
      </c>
      <c r="B522" s="1" t="s">
        <v>674</v>
      </c>
      <c r="C522" s="1" t="s">
        <v>676</v>
      </c>
      <c r="D522" s="1" t="str">
        <f t="shared" si="103"/>
        <v>LN</v>
      </c>
      <c r="E522" s="1" t="s">
        <v>350</v>
      </c>
      <c r="F522" s="1">
        <v>1945</v>
      </c>
      <c r="G522" s="1">
        <v>1962</v>
      </c>
      <c r="H522" s="1">
        <f t="shared" si="104"/>
        <v>10.816653826391969</v>
      </c>
      <c r="I522" s="1">
        <v>2</v>
      </c>
      <c r="J522" s="1">
        <v>162</v>
      </c>
      <c r="K522" s="1">
        <v>0</v>
      </c>
      <c r="L522" s="6" t="s">
        <v>358</v>
      </c>
      <c r="M522" s="6" t="s">
        <v>358</v>
      </c>
      <c r="N522" s="1">
        <f t="shared" si="99"/>
        <v>1</v>
      </c>
      <c r="P522" s="1">
        <v>100</v>
      </c>
      <c r="Q522" s="1">
        <v>100</v>
      </c>
      <c r="R522" s="1">
        <v>166</v>
      </c>
      <c r="U522" s="13">
        <f t="shared" si="105"/>
        <v>-1.97</v>
      </c>
      <c r="V522" s="13">
        <f t="shared" si="106"/>
        <v>0</v>
      </c>
      <c r="W522" s="17">
        <f t="shared" si="98"/>
        <v>0.08</v>
      </c>
      <c r="X522" s="27">
        <f t="shared" si="96"/>
        <v>0.10246913580246915</v>
      </c>
    </row>
    <row r="523" spans="1:24" x14ac:dyDescent="0.25">
      <c r="A523" s="19">
        <v>6011</v>
      </c>
      <c r="B523" s="1" t="s">
        <v>673</v>
      </c>
      <c r="C523" s="1" t="s">
        <v>675</v>
      </c>
      <c r="D523" s="1" t="str">
        <f t="shared" si="103"/>
        <v>LN</v>
      </c>
      <c r="E523" s="1" t="s">
        <v>350</v>
      </c>
      <c r="F523" s="1">
        <v>1948</v>
      </c>
      <c r="G523" s="1">
        <v>1966</v>
      </c>
      <c r="H523" s="1">
        <f t="shared" si="104"/>
        <v>10.954451150103322</v>
      </c>
      <c r="I523" s="1">
        <v>2</v>
      </c>
      <c r="J523" s="1">
        <v>169</v>
      </c>
      <c r="K523" s="1">
        <v>0</v>
      </c>
      <c r="L523" s="1" t="s">
        <v>358</v>
      </c>
      <c r="M523" s="1" t="s">
        <v>358</v>
      </c>
      <c r="N523" s="1">
        <f t="shared" si="99"/>
        <v>1</v>
      </c>
      <c r="P523" s="1">
        <v>100</v>
      </c>
      <c r="Q523" s="1">
        <v>100</v>
      </c>
      <c r="R523" s="1">
        <v>166</v>
      </c>
      <c r="T523" s="1" t="str">
        <f t="shared" ref="T523:T551" si="108">IF(L523="Wagon",(SQRT(SQRT(S523/27)))*10,IF(S523="","",SQRT(SQRT(S523/27))))</f>
        <v/>
      </c>
      <c r="U523" s="13" t="e">
        <f t="shared" si="105"/>
        <v>#VALUE!</v>
      </c>
      <c r="V523" s="13">
        <f t="shared" si="106"/>
        <v>0</v>
      </c>
      <c r="W523" s="17">
        <f t="shared" si="98"/>
        <v>0.08</v>
      </c>
      <c r="X523" s="27">
        <f t="shared" si="96"/>
        <v>9.8224852071005925E-2</v>
      </c>
    </row>
    <row r="524" spans="1:24" x14ac:dyDescent="0.25">
      <c r="A524" s="37">
        <v>6050</v>
      </c>
      <c r="B524" s="38" t="s">
        <v>1296</v>
      </c>
      <c r="C524" s="38" t="s">
        <v>1301</v>
      </c>
      <c r="D524" s="38" t="str">
        <f t="shared" si="103"/>
        <v>LN</v>
      </c>
      <c r="E524" s="38" t="s">
        <v>1244</v>
      </c>
      <c r="F524" s="38">
        <v>1946</v>
      </c>
      <c r="G524" s="38">
        <v>1965</v>
      </c>
      <c r="H524" s="38">
        <f t="shared" si="104"/>
        <v>10.862780491200215</v>
      </c>
      <c r="I524" s="38">
        <v>2</v>
      </c>
      <c r="J524" s="38"/>
      <c r="K524" s="38">
        <v>0</v>
      </c>
      <c r="L524" s="38" t="s">
        <v>358</v>
      </c>
      <c r="M524" s="38" t="s">
        <v>358</v>
      </c>
      <c r="N524" s="38">
        <f t="shared" si="99"/>
        <v>1</v>
      </c>
      <c r="O524" s="38"/>
      <c r="P524" s="38">
        <v>100</v>
      </c>
      <c r="Q524" s="38">
        <v>100</v>
      </c>
      <c r="R524" s="38">
        <v>180</v>
      </c>
      <c r="S524" s="38"/>
      <c r="T524" s="38" t="str">
        <f t="shared" si="108"/>
        <v/>
      </c>
      <c r="U524" s="44" t="e">
        <f t="shared" si="105"/>
        <v>#VALUE!</v>
      </c>
      <c r="V524" s="44">
        <f t="shared" si="106"/>
        <v>0</v>
      </c>
      <c r="W524" s="39">
        <f t="shared" si="98"/>
        <v>0.08</v>
      </c>
      <c r="X524" s="40" t="e">
        <f t="shared" ref="X524:X587" si="109">R524/10/J524</f>
        <v>#DIV/0!</v>
      </c>
    </row>
    <row r="525" spans="1:24" x14ac:dyDescent="0.25">
      <c r="A525" s="19">
        <v>6051</v>
      </c>
      <c r="B525" s="1" t="s">
        <v>1297</v>
      </c>
      <c r="C525" s="1" t="s">
        <v>1300</v>
      </c>
      <c r="D525" s="1" t="str">
        <f t="shared" si="103"/>
        <v>LN</v>
      </c>
      <c r="E525" s="1" t="s">
        <v>1244</v>
      </c>
      <c r="F525" s="1">
        <v>1943</v>
      </c>
      <c r="G525" s="1">
        <v>1961</v>
      </c>
      <c r="H525" s="1">
        <f t="shared" si="104"/>
        <v>10.723805294763608</v>
      </c>
      <c r="I525" s="1">
        <v>2</v>
      </c>
      <c r="K525" s="1">
        <v>0</v>
      </c>
      <c r="L525" s="1" t="s">
        <v>358</v>
      </c>
      <c r="M525" s="1" t="s">
        <v>358</v>
      </c>
      <c r="N525" s="1">
        <f t="shared" si="99"/>
        <v>1</v>
      </c>
      <c r="P525" s="1">
        <v>100</v>
      </c>
      <c r="Q525" s="1">
        <v>100</v>
      </c>
      <c r="R525" s="1">
        <v>179</v>
      </c>
      <c r="T525" s="1" t="str">
        <f t="shared" si="108"/>
        <v/>
      </c>
      <c r="U525" s="13" t="e">
        <f t="shared" si="105"/>
        <v>#VALUE!</v>
      </c>
      <c r="V525" s="13">
        <f t="shared" si="106"/>
        <v>0</v>
      </c>
      <c r="W525" s="17">
        <f t="shared" si="98"/>
        <v>0.08</v>
      </c>
      <c r="X525" s="27" t="e">
        <f t="shared" si="109"/>
        <v>#DIV/0!</v>
      </c>
    </row>
    <row r="526" spans="1:24" x14ac:dyDescent="0.25">
      <c r="A526" s="19">
        <v>6052</v>
      </c>
      <c r="B526" s="1" t="s">
        <v>1298</v>
      </c>
      <c r="C526" s="1" t="s">
        <v>1299</v>
      </c>
      <c r="D526" s="1" t="str">
        <f t="shared" si="103"/>
        <v>LN</v>
      </c>
      <c r="E526" s="1" t="s">
        <v>1244</v>
      </c>
      <c r="F526" s="1">
        <v>1944</v>
      </c>
      <c r="G526" s="1">
        <v>1961</v>
      </c>
      <c r="H526" s="1">
        <f t="shared" si="104"/>
        <v>10.770329614269007</v>
      </c>
      <c r="I526" s="1">
        <v>2</v>
      </c>
      <c r="K526" s="1">
        <v>0</v>
      </c>
      <c r="L526" s="1" t="s">
        <v>358</v>
      </c>
      <c r="M526" s="1" t="s">
        <v>358</v>
      </c>
      <c r="N526" s="1">
        <f t="shared" si="99"/>
        <v>1</v>
      </c>
      <c r="P526" s="1">
        <v>100</v>
      </c>
      <c r="Q526" s="1">
        <v>100</v>
      </c>
      <c r="R526" s="1">
        <v>162</v>
      </c>
      <c r="T526" s="1" t="str">
        <f t="shared" si="108"/>
        <v/>
      </c>
      <c r="U526" s="13" t="e">
        <f t="shared" si="105"/>
        <v>#VALUE!</v>
      </c>
      <c r="V526" s="13">
        <f t="shared" si="106"/>
        <v>0</v>
      </c>
      <c r="W526" s="17">
        <f t="shared" si="98"/>
        <v>0.08</v>
      </c>
      <c r="X526" s="27" t="e">
        <f t="shared" si="109"/>
        <v>#DIV/0!</v>
      </c>
    </row>
    <row r="527" spans="1:24" x14ac:dyDescent="0.25">
      <c r="A527" s="37">
        <v>6053</v>
      </c>
      <c r="B527" s="38" t="s">
        <v>682</v>
      </c>
      <c r="C527" s="38" t="s">
        <v>683</v>
      </c>
      <c r="D527" s="38" t="str">
        <f t="shared" si="103"/>
        <v>LN</v>
      </c>
      <c r="E527" s="38" t="s">
        <v>350</v>
      </c>
      <c r="F527" s="38">
        <v>1947</v>
      </c>
      <c r="G527" s="38">
        <v>1966</v>
      </c>
      <c r="H527" s="38">
        <f t="shared" si="104"/>
        <v>10.908712114635714</v>
      </c>
      <c r="I527" s="38">
        <v>2</v>
      </c>
      <c r="J527" s="38">
        <v>163</v>
      </c>
      <c r="K527" s="38">
        <v>0</v>
      </c>
      <c r="L527" s="38" t="s">
        <v>358</v>
      </c>
      <c r="M527" s="38" t="s">
        <v>358</v>
      </c>
      <c r="N527" s="38">
        <f t="shared" si="99"/>
        <v>1</v>
      </c>
      <c r="O527" s="38"/>
      <c r="P527" s="38">
        <v>100</v>
      </c>
      <c r="Q527" s="38">
        <v>100</v>
      </c>
      <c r="R527" s="38">
        <v>180</v>
      </c>
      <c r="S527" s="38"/>
      <c r="T527" s="38" t="str">
        <f t="shared" si="108"/>
        <v/>
      </c>
      <c r="U527" s="44" t="e">
        <f t="shared" si="105"/>
        <v>#VALUE!</v>
      </c>
      <c r="V527" s="44">
        <f t="shared" si="106"/>
        <v>0</v>
      </c>
      <c r="W527" s="39">
        <f t="shared" si="98"/>
        <v>0.08</v>
      </c>
      <c r="X527" s="40">
        <f t="shared" si="109"/>
        <v>0.11042944785276074</v>
      </c>
    </row>
    <row r="528" spans="1:24" x14ac:dyDescent="0.25">
      <c r="A528" s="37">
        <v>6054</v>
      </c>
      <c r="B528" s="38" t="s">
        <v>1397</v>
      </c>
      <c r="C528" s="38" t="s">
        <v>1398</v>
      </c>
      <c r="D528" s="38" t="str">
        <f t="shared" si="103"/>
        <v>LN</v>
      </c>
      <c r="E528" s="38" t="s">
        <v>350</v>
      </c>
      <c r="F528" s="38">
        <v>1934</v>
      </c>
      <c r="G528" s="38">
        <v>1944</v>
      </c>
      <c r="H528" s="38">
        <f t="shared" si="104"/>
        <v>10.295630140987001</v>
      </c>
      <c r="I528" s="38">
        <v>2</v>
      </c>
      <c r="J528" s="38">
        <v>168</v>
      </c>
      <c r="K528" s="38">
        <v>0</v>
      </c>
      <c r="L528" s="38" t="s">
        <v>358</v>
      </c>
      <c r="M528" s="38" t="s">
        <v>358</v>
      </c>
      <c r="N528" s="38">
        <f t="shared" si="99"/>
        <v>1</v>
      </c>
      <c r="O528" s="38"/>
      <c r="P528" s="38">
        <v>90</v>
      </c>
      <c r="Q528" s="38">
        <v>90</v>
      </c>
      <c r="R528" s="38">
        <v>193</v>
      </c>
      <c r="S528" s="38"/>
      <c r="T528" s="38" t="str">
        <f t="shared" si="108"/>
        <v/>
      </c>
      <c r="U528" s="44" t="e">
        <f t="shared" si="105"/>
        <v>#VALUE!</v>
      </c>
      <c r="V528" s="44">
        <f t="shared" si="106"/>
        <v>0</v>
      </c>
      <c r="W528" s="39">
        <f t="shared" si="98"/>
        <v>8.8888888888888892E-2</v>
      </c>
      <c r="X528" s="40">
        <f t="shared" si="109"/>
        <v>0.11488095238095239</v>
      </c>
    </row>
    <row r="529" spans="1:24" x14ac:dyDescent="0.25">
      <c r="A529" s="19">
        <v>6070</v>
      </c>
      <c r="B529" s="1" t="s">
        <v>1108</v>
      </c>
      <c r="C529" s="1" t="s">
        <v>1109</v>
      </c>
      <c r="D529" s="1" t="str">
        <f t="shared" si="103"/>
        <v>LN</v>
      </c>
      <c r="E529" s="1" t="s">
        <v>350</v>
      </c>
      <c r="F529" s="1">
        <v>1929</v>
      </c>
      <c r="G529" s="1">
        <v>1936</v>
      </c>
      <c r="H529" s="1">
        <f t="shared" si="104"/>
        <v>10.04987562112089</v>
      </c>
      <c r="I529" s="1">
        <v>2</v>
      </c>
      <c r="J529" s="1">
        <v>151</v>
      </c>
      <c r="K529" s="1">
        <v>0</v>
      </c>
      <c r="L529" s="1" t="s">
        <v>358</v>
      </c>
      <c r="M529" s="1" t="s">
        <v>358</v>
      </c>
      <c r="N529" s="1">
        <f t="shared" si="99"/>
        <v>1</v>
      </c>
      <c r="P529" s="1">
        <v>100</v>
      </c>
      <c r="Q529" s="1">
        <v>100</v>
      </c>
      <c r="R529" s="1">
        <v>142</v>
      </c>
      <c r="T529" s="1" t="str">
        <f t="shared" si="108"/>
        <v/>
      </c>
      <c r="U529" s="13" t="e">
        <f t="shared" si="105"/>
        <v>#VALUE!</v>
      </c>
      <c r="V529" s="13">
        <f t="shared" si="106"/>
        <v>0</v>
      </c>
      <c r="W529" s="17">
        <f t="shared" si="98"/>
        <v>0.08</v>
      </c>
      <c r="X529" s="27">
        <f t="shared" si="109"/>
        <v>9.4039735099337746E-2</v>
      </c>
    </row>
    <row r="530" spans="1:24" x14ac:dyDescent="0.25">
      <c r="A530" s="19">
        <v>6071</v>
      </c>
      <c r="B530" s="1" t="s">
        <v>1110</v>
      </c>
      <c r="C530" s="1" t="s">
        <v>1111</v>
      </c>
      <c r="D530" s="1" t="str">
        <f t="shared" si="103"/>
        <v>LN</v>
      </c>
      <c r="E530" s="1" t="s">
        <v>350</v>
      </c>
      <c r="F530" s="1">
        <v>1936</v>
      </c>
      <c r="G530" s="1">
        <v>1959</v>
      </c>
      <c r="H530" s="1">
        <f t="shared" si="104"/>
        <v>10.392304845413264</v>
      </c>
      <c r="I530" s="1">
        <v>2</v>
      </c>
      <c r="J530" s="1">
        <v>156</v>
      </c>
      <c r="K530" s="1">
        <v>0</v>
      </c>
      <c r="L530" s="1" t="s">
        <v>358</v>
      </c>
      <c r="M530" s="1" t="s">
        <v>358</v>
      </c>
      <c r="N530" s="1">
        <f t="shared" si="99"/>
        <v>1</v>
      </c>
      <c r="P530" s="1">
        <v>100</v>
      </c>
      <c r="Q530" s="1">
        <v>100</v>
      </c>
      <c r="R530" s="1">
        <v>184</v>
      </c>
      <c r="T530" s="1" t="str">
        <f t="shared" si="108"/>
        <v/>
      </c>
      <c r="U530" s="13" t="e">
        <f t="shared" si="105"/>
        <v>#VALUE!</v>
      </c>
      <c r="V530" s="13">
        <f t="shared" si="106"/>
        <v>0</v>
      </c>
      <c r="W530" s="17">
        <f t="shared" si="98"/>
        <v>0.08</v>
      </c>
      <c r="X530" s="27">
        <f t="shared" si="109"/>
        <v>0.11794871794871795</v>
      </c>
    </row>
    <row r="531" spans="1:24" x14ac:dyDescent="0.25">
      <c r="A531" s="37">
        <v>6080</v>
      </c>
      <c r="B531" s="38" t="s">
        <v>857</v>
      </c>
      <c r="C531" s="38" t="s">
        <v>859</v>
      </c>
      <c r="D531" s="38" t="str">
        <f t="shared" si="103"/>
        <v>LN</v>
      </c>
      <c r="E531" s="38" t="s">
        <v>350</v>
      </c>
      <c r="F531" s="38">
        <v>1936</v>
      </c>
      <c r="G531" s="38">
        <v>1966</v>
      </c>
      <c r="H531" s="38">
        <f t="shared" si="104"/>
        <v>10.392304845413264</v>
      </c>
      <c r="I531" s="38">
        <v>2</v>
      </c>
      <c r="J531" s="38">
        <v>147</v>
      </c>
      <c r="K531" s="38">
        <v>0</v>
      </c>
      <c r="L531" s="38" t="s">
        <v>358</v>
      </c>
      <c r="M531" s="38" t="s">
        <v>358</v>
      </c>
      <c r="N531" s="38">
        <f t="shared" si="99"/>
        <v>1</v>
      </c>
      <c r="O531" s="38"/>
      <c r="P531" s="38">
        <v>85</v>
      </c>
      <c r="Q531" s="38">
        <v>100</v>
      </c>
      <c r="R531" s="38">
        <v>150</v>
      </c>
      <c r="S531" s="38">
        <v>1900</v>
      </c>
      <c r="T531" s="38">
        <f t="shared" si="108"/>
        <v>2.8963261087243977</v>
      </c>
      <c r="U531" s="44">
        <f t="shared" si="105"/>
        <v>39.958619671896379</v>
      </c>
      <c r="V531" s="44">
        <f t="shared" si="106"/>
        <v>30.787450007418421</v>
      </c>
      <c r="W531" s="39">
        <f t="shared" si="98"/>
        <v>9.4117647058823528E-2</v>
      </c>
      <c r="X531" s="40">
        <f t="shared" si="109"/>
        <v>0.10204081632653061</v>
      </c>
    </row>
    <row r="532" spans="1:24" x14ac:dyDescent="0.25">
      <c r="A532" s="19">
        <v>6100</v>
      </c>
      <c r="B532" s="1" t="s">
        <v>1302</v>
      </c>
      <c r="C532" s="1" t="s">
        <v>672</v>
      </c>
      <c r="D532" s="1" t="str">
        <f t="shared" si="103"/>
        <v>LN</v>
      </c>
      <c r="E532" s="1" t="s">
        <v>350</v>
      </c>
      <c r="F532" s="1">
        <v>1942</v>
      </c>
      <c r="G532" s="1">
        <v>1967</v>
      </c>
      <c r="H532" s="1">
        <f t="shared" si="104"/>
        <v>10.677078252031311</v>
      </c>
      <c r="I532" s="1">
        <v>2</v>
      </c>
      <c r="K532" s="1">
        <v>0</v>
      </c>
      <c r="L532" s="1" t="s">
        <v>358</v>
      </c>
      <c r="M532" s="1" t="s">
        <v>358</v>
      </c>
      <c r="N532" s="1">
        <f t="shared" si="99"/>
        <v>1</v>
      </c>
      <c r="P532" s="1">
        <v>85</v>
      </c>
      <c r="Q532" s="1">
        <v>100</v>
      </c>
      <c r="R532" s="1">
        <v>120</v>
      </c>
      <c r="T532" s="1" t="str">
        <f t="shared" si="108"/>
        <v/>
      </c>
      <c r="U532" s="13" t="e">
        <f t="shared" si="105"/>
        <v>#VALUE!</v>
      </c>
      <c r="V532" s="13">
        <f t="shared" si="106"/>
        <v>0</v>
      </c>
      <c r="W532" s="17">
        <f t="shared" si="98"/>
        <v>9.4117647058823528E-2</v>
      </c>
      <c r="X532" s="27" t="e">
        <f t="shared" si="109"/>
        <v>#DIV/0!</v>
      </c>
    </row>
    <row r="533" spans="1:24" x14ac:dyDescent="0.25">
      <c r="A533" s="37">
        <v>6150</v>
      </c>
      <c r="B533" s="38" t="s">
        <v>1009</v>
      </c>
      <c r="C533" s="38" t="s">
        <v>1010</v>
      </c>
      <c r="D533" s="38" t="str">
        <f t="shared" si="103"/>
        <v>GE</v>
      </c>
      <c r="E533" s="38" t="s">
        <v>350</v>
      </c>
      <c r="F533" s="38">
        <v>1911</v>
      </c>
      <c r="G533" s="38">
        <v>1961</v>
      </c>
      <c r="H533" s="38">
        <f t="shared" si="104"/>
        <v>9.1104335791442992</v>
      </c>
      <c r="I533" s="38">
        <v>2</v>
      </c>
      <c r="J533" s="38">
        <v>103</v>
      </c>
      <c r="K533" s="38">
        <v>0</v>
      </c>
      <c r="L533" s="38" t="s">
        <v>358</v>
      </c>
      <c r="M533" s="38" t="s">
        <v>358</v>
      </c>
      <c r="N533" s="38">
        <f t="shared" si="99"/>
        <v>1</v>
      </c>
      <c r="O533" s="38"/>
      <c r="P533" s="38">
        <v>85</v>
      </c>
      <c r="Q533" s="38"/>
      <c r="R533" s="38">
        <v>98</v>
      </c>
      <c r="S533" s="38"/>
      <c r="T533" s="38" t="str">
        <f t="shared" si="108"/>
        <v/>
      </c>
      <c r="U533" s="44" t="e">
        <f t="shared" si="105"/>
        <v>#VALUE!</v>
      </c>
      <c r="V533" s="44">
        <f t="shared" si="106"/>
        <v>0</v>
      </c>
      <c r="W533" s="39">
        <f t="shared" si="98"/>
        <v>9.4117647058823528E-2</v>
      </c>
      <c r="X533" s="40">
        <f t="shared" si="109"/>
        <v>9.5145631067961173E-2</v>
      </c>
    </row>
    <row r="534" spans="1:24" x14ac:dyDescent="0.25">
      <c r="A534" s="19">
        <v>6151</v>
      </c>
      <c r="B534" s="1" t="s">
        <v>1011</v>
      </c>
      <c r="C534" s="1" t="s">
        <v>1012</v>
      </c>
      <c r="D534" s="1" t="str">
        <f t="shared" si="103"/>
        <v>LN</v>
      </c>
      <c r="E534" s="1" t="s">
        <v>350</v>
      </c>
      <c r="F534" s="1">
        <v>1932</v>
      </c>
      <c r="G534" s="1">
        <v>1961</v>
      </c>
      <c r="H534" s="1">
        <f t="shared" si="104"/>
        <v>10.198039027185569</v>
      </c>
      <c r="I534" s="1">
        <v>2</v>
      </c>
      <c r="J534" s="1">
        <v>109</v>
      </c>
      <c r="K534" s="1">
        <v>0</v>
      </c>
      <c r="L534" s="1" t="s">
        <v>358</v>
      </c>
      <c r="M534" s="1" t="s">
        <v>358</v>
      </c>
      <c r="N534" s="1">
        <f t="shared" si="99"/>
        <v>1</v>
      </c>
      <c r="P534" s="1">
        <v>85</v>
      </c>
      <c r="Q534" s="1" t="s">
        <v>1138</v>
      </c>
      <c r="R534" s="1">
        <v>98</v>
      </c>
      <c r="T534" s="1" t="str">
        <f t="shared" si="108"/>
        <v/>
      </c>
      <c r="U534" s="13" t="e">
        <f t="shared" si="105"/>
        <v>#VALUE!</v>
      </c>
      <c r="V534" s="13" t="e">
        <f t="shared" si="106"/>
        <v>#VALUE!</v>
      </c>
      <c r="W534" s="17">
        <f t="shared" ref="W534:W597" si="110">8/P534</f>
        <v>9.4117647058823528E-2</v>
      </c>
      <c r="X534" s="27">
        <f t="shared" si="109"/>
        <v>8.990825688073395E-2</v>
      </c>
    </row>
    <row r="535" spans="1:24" x14ac:dyDescent="0.25">
      <c r="A535" s="37">
        <v>6160</v>
      </c>
      <c r="B535" s="38" t="s">
        <v>1013</v>
      </c>
      <c r="C535" s="38" t="s">
        <v>1016</v>
      </c>
      <c r="D535" s="38" t="str">
        <f t="shared" si="103"/>
        <v>LN</v>
      </c>
      <c r="E535" s="38" t="s">
        <v>350</v>
      </c>
      <c r="F535" s="38">
        <v>1928</v>
      </c>
      <c r="G535" s="38">
        <v>1960</v>
      </c>
      <c r="H535" s="38">
        <f t="shared" si="104"/>
        <v>10</v>
      </c>
      <c r="I535" s="38">
        <v>2</v>
      </c>
      <c r="J535" s="38"/>
      <c r="K535" s="38">
        <v>0</v>
      </c>
      <c r="L535" s="38" t="s">
        <v>358</v>
      </c>
      <c r="M535" s="38" t="s">
        <v>358</v>
      </c>
      <c r="N535" s="38">
        <f t="shared" si="99"/>
        <v>1</v>
      </c>
      <c r="O535" s="38"/>
      <c r="P535" s="38">
        <v>85</v>
      </c>
      <c r="Q535" s="38" t="s">
        <v>1138</v>
      </c>
      <c r="R535" s="38">
        <v>113</v>
      </c>
      <c r="S535" s="38"/>
      <c r="T535" s="38" t="str">
        <f t="shared" si="108"/>
        <v/>
      </c>
      <c r="U535" s="44" t="e">
        <f t="shared" si="105"/>
        <v>#VALUE!</v>
      </c>
      <c r="V535" s="44" t="e">
        <f t="shared" si="106"/>
        <v>#VALUE!</v>
      </c>
      <c r="W535" s="39">
        <f t="shared" si="110"/>
        <v>9.4117647058823528E-2</v>
      </c>
      <c r="X535" s="40" t="e">
        <f t="shared" si="109"/>
        <v>#DIV/0!</v>
      </c>
    </row>
    <row r="536" spans="1:24" x14ac:dyDescent="0.25">
      <c r="A536" s="19">
        <v>6161</v>
      </c>
      <c r="B536" s="1" t="s">
        <v>1399</v>
      </c>
      <c r="C536" s="1" t="s">
        <v>1400</v>
      </c>
      <c r="D536" s="1" t="str">
        <f t="shared" si="103"/>
        <v>LN</v>
      </c>
      <c r="E536" s="1" t="s">
        <v>350</v>
      </c>
      <c r="F536" s="1">
        <v>1925</v>
      </c>
      <c r="G536" s="1">
        <v>1945</v>
      </c>
      <c r="H536" s="1">
        <f t="shared" si="104"/>
        <v>9.8488578017961039</v>
      </c>
      <c r="I536" s="1">
        <v>2</v>
      </c>
      <c r="J536" s="1">
        <v>154</v>
      </c>
      <c r="K536" s="1">
        <v>0</v>
      </c>
      <c r="L536" s="1" t="s">
        <v>358</v>
      </c>
      <c r="M536" s="1" t="s">
        <v>358</v>
      </c>
      <c r="N536" s="1">
        <f t="shared" si="99"/>
        <v>1</v>
      </c>
      <c r="P536" s="1">
        <v>50</v>
      </c>
      <c r="Q536" s="1">
        <v>50</v>
      </c>
      <c r="R536" s="1">
        <v>171</v>
      </c>
      <c r="T536" s="1" t="str">
        <f t="shared" si="108"/>
        <v/>
      </c>
      <c r="U536" s="13" t="e">
        <f t="shared" si="105"/>
        <v>#VALUE!</v>
      </c>
      <c r="V536" s="13">
        <f t="shared" si="106"/>
        <v>0</v>
      </c>
      <c r="W536" s="17">
        <f t="shared" si="110"/>
        <v>0.16</v>
      </c>
      <c r="X536" s="27">
        <f t="shared" si="109"/>
        <v>0.11103896103896105</v>
      </c>
    </row>
    <row r="537" spans="1:24" x14ac:dyDescent="0.25">
      <c r="A537" s="19">
        <v>6162</v>
      </c>
      <c r="B537" s="1" t="s">
        <v>1438</v>
      </c>
      <c r="C537" s="1" t="s">
        <v>1441</v>
      </c>
      <c r="D537" s="1" t="str">
        <f t="shared" si="103"/>
        <v>GC</v>
      </c>
      <c r="E537" s="1" t="s">
        <v>350</v>
      </c>
      <c r="F537" s="1">
        <v>1917</v>
      </c>
      <c r="G537" s="1">
        <v>1949</v>
      </c>
      <c r="H537" s="1">
        <f t="shared" si="104"/>
        <v>9.4339811320566032</v>
      </c>
      <c r="I537" s="1">
        <v>2</v>
      </c>
      <c r="K537" s="1">
        <v>0</v>
      </c>
      <c r="L537" s="1" t="s">
        <v>358</v>
      </c>
      <c r="M537" s="1" t="s">
        <v>358</v>
      </c>
      <c r="N537" s="1">
        <f t="shared" si="99"/>
        <v>1</v>
      </c>
      <c r="P537" s="1" t="s">
        <v>1138</v>
      </c>
      <c r="Q537" s="1" t="s">
        <v>1138</v>
      </c>
      <c r="R537" s="1">
        <v>112</v>
      </c>
      <c r="T537" s="1" t="str">
        <f t="shared" si="108"/>
        <v/>
      </c>
      <c r="U537" s="13" t="e">
        <f t="shared" si="105"/>
        <v>#VALUE!</v>
      </c>
      <c r="V537" s="13" t="e">
        <f t="shared" si="106"/>
        <v>#VALUE!</v>
      </c>
      <c r="W537" s="17" t="e">
        <f t="shared" si="110"/>
        <v>#VALUE!</v>
      </c>
      <c r="X537" s="27" t="e">
        <f t="shared" si="109"/>
        <v>#DIV/0!</v>
      </c>
    </row>
    <row r="538" spans="1:24" x14ac:dyDescent="0.25">
      <c r="A538" s="19">
        <v>6163</v>
      </c>
      <c r="B538" s="1" t="s">
        <v>1014</v>
      </c>
      <c r="C538" s="1" t="s">
        <v>1454</v>
      </c>
      <c r="D538" s="1" t="str">
        <f t="shared" si="103"/>
        <v>LN</v>
      </c>
      <c r="E538" s="1" t="s">
        <v>350</v>
      </c>
      <c r="F538" s="1">
        <v>1937</v>
      </c>
      <c r="G538" s="1">
        <v>1960</v>
      </c>
      <c r="H538" s="1">
        <f t="shared" si="104"/>
        <v>10.440306508910551</v>
      </c>
      <c r="I538" s="1">
        <v>2</v>
      </c>
      <c r="K538" s="1">
        <v>0</v>
      </c>
      <c r="L538" s="1" t="s">
        <v>358</v>
      </c>
      <c r="M538" s="1" t="s">
        <v>358</v>
      </c>
      <c r="N538" s="1">
        <f t="shared" si="99"/>
        <v>1</v>
      </c>
      <c r="P538" s="1">
        <v>85</v>
      </c>
      <c r="Q538" s="1" t="s">
        <v>1138</v>
      </c>
      <c r="R538" s="1">
        <v>113</v>
      </c>
      <c r="T538" s="1" t="str">
        <f t="shared" si="108"/>
        <v/>
      </c>
      <c r="U538" s="13" t="e">
        <f t="shared" si="105"/>
        <v>#VALUE!</v>
      </c>
      <c r="V538" s="13" t="e">
        <f t="shared" si="106"/>
        <v>#VALUE!</v>
      </c>
      <c r="W538" s="17">
        <f t="shared" si="110"/>
        <v>9.4117647058823528E-2</v>
      </c>
      <c r="X538" s="27" t="e">
        <f t="shared" si="109"/>
        <v>#DIV/0!</v>
      </c>
    </row>
    <row r="539" spans="1:24" x14ac:dyDescent="0.25">
      <c r="A539" s="19">
        <v>6164</v>
      </c>
      <c r="B539" s="1" t="s">
        <v>1401</v>
      </c>
      <c r="C539" s="1" t="s">
        <v>1402</v>
      </c>
      <c r="D539" s="1" t="str">
        <f t="shared" si="103"/>
        <v>LN</v>
      </c>
      <c r="E539" s="1" t="s">
        <v>350</v>
      </c>
      <c r="F539" s="1">
        <v>1942</v>
      </c>
      <c r="G539" s="1">
        <v>1945</v>
      </c>
      <c r="H539" s="1">
        <f t="shared" si="104"/>
        <v>10.677078252031311</v>
      </c>
      <c r="I539" s="1">
        <v>2</v>
      </c>
      <c r="J539" s="1">
        <v>154</v>
      </c>
      <c r="K539" s="1">
        <v>0</v>
      </c>
      <c r="L539" s="1" t="s">
        <v>358</v>
      </c>
      <c r="M539" s="1" t="s">
        <v>358</v>
      </c>
      <c r="N539" s="1">
        <f t="shared" si="99"/>
        <v>1</v>
      </c>
      <c r="P539" s="1">
        <v>50</v>
      </c>
      <c r="Q539" s="1">
        <v>50</v>
      </c>
      <c r="R539" s="1">
        <v>189</v>
      </c>
      <c r="T539" s="1" t="str">
        <f t="shared" si="108"/>
        <v/>
      </c>
      <c r="U539" s="13" t="e">
        <f t="shared" si="105"/>
        <v>#VALUE!</v>
      </c>
      <c r="V539" s="13">
        <f t="shared" si="106"/>
        <v>0</v>
      </c>
      <c r="W539" s="17">
        <f t="shared" si="110"/>
        <v>0.16</v>
      </c>
      <c r="X539" s="27">
        <f t="shared" si="109"/>
        <v>0.12272727272727271</v>
      </c>
    </row>
    <row r="540" spans="1:24" x14ac:dyDescent="0.25">
      <c r="A540" s="19">
        <v>6165</v>
      </c>
      <c r="B540" s="1" t="s">
        <v>1442</v>
      </c>
      <c r="C540" s="1" t="s">
        <v>1443</v>
      </c>
      <c r="D540" s="1" t="str">
        <f t="shared" si="103"/>
        <v>LN</v>
      </c>
      <c r="E540" s="1" t="s">
        <v>350</v>
      </c>
      <c r="F540" s="1">
        <v>1929</v>
      </c>
      <c r="G540" s="1">
        <v>1949</v>
      </c>
      <c r="H540" s="1">
        <f t="shared" si="104"/>
        <v>10.04987562112089</v>
      </c>
      <c r="I540" s="1">
        <v>2</v>
      </c>
      <c r="K540" s="1">
        <v>0</v>
      </c>
      <c r="L540" s="1" t="s">
        <v>358</v>
      </c>
      <c r="M540" s="1" t="s">
        <v>358</v>
      </c>
      <c r="N540" s="1">
        <f t="shared" si="99"/>
        <v>1</v>
      </c>
      <c r="P540" s="1" t="s">
        <v>1138</v>
      </c>
      <c r="Q540" s="1" t="s">
        <v>1138</v>
      </c>
      <c r="T540" s="1" t="str">
        <f t="shared" si="108"/>
        <v/>
      </c>
      <c r="U540" s="13" t="e">
        <f t="shared" si="105"/>
        <v>#VALUE!</v>
      </c>
      <c r="V540" s="13" t="e">
        <f t="shared" si="106"/>
        <v>#VALUE!</v>
      </c>
      <c r="W540" s="17" t="e">
        <f t="shared" si="110"/>
        <v>#VALUE!</v>
      </c>
      <c r="X540" s="27" t="e">
        <f t="shared" si="109"/>
        <v>#DIV/0!</v>
      </c>
    </row>
    <row r="541" spans="1:24" x14ac:dyDescent="0.25">
      <c r="A541" s="19">
        <v>6166</v>
      </c>
      <c r="B541" s="1" t="s">
        <v>1015</v>
      </c>
      <c r="C541" s="1" t="s">
        <v>1017</v>
      </c>
      <c r="D541" s="1" t="str">
        <f t="shared" si="103"/>
        <v>LN</v>
      </c>
      <c r="E541" s="1" t="s">
        <v>350</v>
      </c>
      <c r="F541" s="1">
        <v>1943</v>
      </c>
      <c r="G541" s="1">
        <v>1960</v>
      </c>
      <c r="H541" s="1">
        <f t="shared" si="104"/>
        <v>10.723805294763608</v>
      </c>
      <c r="I541" s="1">
        <v>2</v>
      </c>
      <c r="K541" s="1">
        <v>0</v>
      </c>
      <c r="L541" s="1" t="s">
        <v>358</v>
      </c>
      <c r="M541" s="1" t="s">
        <v>358</v>
      </c>
      <c r="N541" s="1">
        <f t="shared" si="99"/>
        <v>1</v>
      </c>
      <c r="P541" s="1">
        <v>85</v>
      </c>
      <c r="Q541" s="1" t="s">
        <v>1138</v>
      </c>
      <c r="R541" s="1">
        <v>127</v>
      </c>
      <c r="T541" s="1" t="str">
        <f t="shared" si="108"/>
        <v/>
      </c>
      <c r="U541" s="13" t="e">
        <f t="shared" si="105"/>
        <v>#VALUE!</v>
      </c>
      <c r="V541" s="13" t="e">
        <f t="shared" si="106"/>
        <v>#VALUE!</v>
      </c>
      <c r="W541" s="17">
        <f t="shared" si="110"/>
        <v>9.4117647058823528E-2</v>
      </c>
      <c r="X541" s="27" t="e">
        <f t="shared" si="109"/>
        <v>#DIV/0!</v>
      </c>
    </row>
    <row r="542" spans="1:24" x14ac:dyDescent="0.25">
      <c r="A542" s="19">
        <v>6167</v>
      </c>
      <c r="B542" s="1" t="s">
        <v>1439</v>
      </c>
      <c r="C542" s="1" t="s">
        <v>1440</v>
      </c>
      <c r="D542" s="1" t="str">
        <f t="shared" si="103"/>
        <v>LN</v>
      </c>
      <c r="E542" s="1" t="s">
        <v>350</v>
      </c>
      <c r="F542" s="1">
        <v>1943</v>
      </c>
      <c r="G542" s="1">
        <v>1949</v>
      </c>
      <c r="H542" s="1">
        <f t="shared" si="104"/>
        <v>10.723805294763608</v>
      </c>
      <c r="I542" s="1">
        <v>2</v>
      </c>
      <c r="K542" s="1">
        <v>0</v>
      </c>
      <c r="L542" s="1" t="s">
        <v>358</v>
      </c>
      <c r="M542" s="1" t="s">
        <v>358</v>
      </c>
      <c r="N542" s="1">
        <f t="shared" si="99"/>
        <v>1</v>
      </c>
      <c r="P542" s="1" t="s">
        <v>1138</v>
      </c>
      <c r="Q542" s="1" t="s">
        <v>1138</v>
      </c>
      <c r="T542" s="1" t="str">
        <f t="shared" si="108"/>
        <v/>
      </c>
      <c r="U542" s="13" t="e">
        <f t="shared" si="105"/>
        <v>#VALUE!</v>
      </c>
      <c r="V542" s="13" t="e">
        <f t="shared" si="106"/>
        <v>#VALUE!</v>
      </c>
      <c r="W542" s="17" t="e">
        <f t="shared" si="110"/>
        <v>#VALUE!</v>
      </c>
      <c r="X542" s="27" t="e">
        <f t="shared" si="109"/>
        <v>#DIV/0!</v>
      </c>
    </row>
    <row r="543" spans="1:24" x14ac:dyDescent="0.25">
      <c r="A543" s="19">
        <v>6170</v>
      </c>
      <c r="B543" s="1" t="s">
        <v>1106</v>
      </c>
      <c r="C543" s="1" t="s">
        <v>1107</v>
      </c>
      <c r="D543" s="1" t="str">
        <f t="shared" si="103"/>
        <v>LN</v>
      </c>
      <c r="E543" s="1" t="s">
        <v>350</v>
      </c>
      <c r="F543" s="1">
        <v>1941</v>
      </c>
      <c r="G543" s="1">
        <v>1957</v>
      </c>
      <c r="H543" s="1">
        <f t="shared" si="104"/>
        <v>10.63014581273465</v>
      </c>
      <c r="I543" s="1">
        <v>2</v>
      </c>
      <c r="J543" s="1">
        <v>115</v>
      </c>
      <c r="K543" s="1">
        <v>0</v>
      </c>
      <c r="L543" s="1" t="s">
        <v>358</v>
      </c>
      <c r="M543" s="1" t="s">
        <v>358</v>
      </c>
      <c r="N543" s="1">
        <f t="shared" ref="N543:N606" si="111">IF(L543="Steam",1,IF(L543="Electric",2,IF(L543="Diesel",4,IF(L543="Diesel-Electric",3,""))))</f>
        <v>1</v>
      </c>
      <c r="P543" s="1">
        <v>85</v>
      </c>
      <c r="Q543" s="1" t="s">
        <v>1138</v>
      </c>
      <c r="R543" s="1">
        <v>122</v>
      </c>
      <c r="T543" s="1" t="str">
        <f t="shared" si="108"/>
        <v/>
      </c>
      <c r="U543" s="13" t="e">
        <f t="shared" ref="U543:U563" si="112">IF(I543="","",(H543*SQRT(I543)*T543-(I543*2)+2)*0.985)</f>
        <v>#VALUE!</v>
      </c>
      <c r="V543" s="13" t="e">
        <f t="shared" ref="V543:V563" si="113">IF(L543="Wagon",5*SQRT(H543),IF(L543="","",SQRT(Q543*J543*SQRT(S543))/(26)))</f>
        <v>#VALUE!</v>
      </c>
      <c r="W543" s="17">
        <f t="shared" si="110"/>
        <v>9.4117647058823528E-2</v>
      </c>
      <c r="X543" s="27">
        <f t="shared" si="109"/>
        <v>0.10608695652173912</v>
      </c>
    </row>
    <row r="544" spans="1:24" x14ac:dyDescent="0.25">
      <c r="A544" s="19">
        <v>6180</v>
      </c>
      <c r="B544" s="1" t="s">
        <v>1452</v>
      </c>
      <c r="C544" s="1" t="s">
        <v>1453</v>
      </c>
      <c r="D544" s="1" t="str">
        <f t="shared" si="103"/>
        <v>GN</v>
      </c>
      <c r="E544" s="1" t="s">
        <v>350</v>
      </c>
      <c r="F544" s="1">
        <v>1920</v>
      </c>
      <c r="G544" s="1">
        <v>1962</v>
      </c>
      <c r="H544" s="1">
        <f t="shared" si="104"/>
        <v>9.5916630466254382</v>
      </c>
      <c r="I544" s="1">
        <v>2</v>
      </c>
      <c r="K544" s="1">
        <v>0</v>
      </c>
      <c r="L544" s="1" t="s">
        <v>358</v>
      </c>
      <c r="M544" s="1" t="s">
        <v>358</v>
      </c>
      <c r="N544" s="1">
        <f t="shared" si="111"/>
        <v>1</v>
      </c>
      <c r="P544" s="1">
        <v>60</v>
      </c>
      <c r="Q544" s="1">
        <v>60</v>
      </c>
      <c r="R544" s="1">
        <v>134</v>
      </c>
      <c r="T544" s="1" t="str">
        <f t="shared" si="108"/>
        <v/>
      </c>
      <c r="U544" s="13" t="e">
        <f t="shared" si="112"/>
        <v>#VALUE!</v>
      </c>
      <c r="V544" s="13">
        <f t="shared" si="113"/>
        <v>0</v>
      </c>
      <c r="W544" s="17">
        <f t="shared" si="110"/>
        <v>0.13333333333333333</v>
      </c>
      <c r="X544" s="27" t="e">
        <f t="shared" si="109"/>
        <v>#DIV/0!</v>
      </c>
    </row>
    <row r="545" spans="1:25" s="41" customFormat="1" x14ac:dyDescent="0.25">
      <c r="A545" s="37">
        <v>6200</v>
      </c>
      <c r="B545" s="38" t="s">
        <v>997</v>
      </c>
      <c r="C545" s="38" t="s">
        <v>998</v>
      </c>
      <c r="D545" s="38" t="str">
        <f t="shared" si="103"/>
        <v>LN</v>
      </c>
      <c r="E545" s="38" t="s">
        <v>350</v>
      </c>
      <c r="F545" s="38">
        <v>1948</v>
      </c>
      <c r="G545" s="38">
        <v>1967</v>
      </c>
      <c r="H545" s="38">
        <f t="shared" si="104"/>
        <v>10.954451150103322</v>
      </c>
      <c r="I545" s="38">
        <v>2</v>
      </c>
      <c r="J545" s="38">
        <v>120</v>
      </c>
      <c r="K545" s="38">
        <v>0</v>
      </c>
      <c r="L545" s="38" t="s">
        <v>358</v>
      </c>
      <c r="M545" s="38" t="s">
        <v>358</v>
      </c>
      <c r="N545" s="38">
        <f t="shared" si="111"/>
        <v>1</v>
      </c>
      <c r="O545" s="38"/>
      <c r="P545" s="38">
        <v>75</v>
      </c>
      <c r="Q545" s="38" t="s">
        <v>1138</v>
      </c>
      <c r="R545" s="38">
        <v>143</v>
      </c>
      <c r="S545" s="38"/>
      <c r="T545" s="38" t="str">
        <f t="shared" si="108"/>
        <v/>
      </c>
      <c r="U545" s="44" t="e">
        <f t="shared" si="112"/>
        <v>#VALUE!</v>
      </c>
      <c r="V545" s="44" t="e">
        <f t="shared" si="113"/>
        <v>#VALUE!</v>
      </c>
      <c r="W545" s="39">
        <f t="shared" si="110"/>
        <v>0.10666666666666667</v>
      </c>
      <c r="X545" s="40">
        <f t="shared" si="109"/>
        <v>0.11916666666666667</v>
      </c>
      <c r="Y545" s="12"/>
    </row>
    <row r="546" spans="1:25" x14ac:dyDescent="0.25">
      <c r="A546" s="37">
        <v>6250</v>
      </c>
      <c r="B546" s="38" t="s">
        <v>1008</v>
      </c>
      <c r="C546" s="38" t="s">
        <v>1005</v>
      </c>
      <c r="D546" s="38" t="str">
        <f t="shared" si="103"/>
        <v>GE</v>
      </c>
      <c r="E546" s="38" t="s">
        <v>350</v>
      </c>
      <c r="F546" s="38">
        <v>1900</v>
      </c>
      <c r="G546" s="38">
        <v>1952</v>
      </c>
      <c r="H546" s="38">
        <f t="shared" si="104"/>
        <v>8.4852813742385695</v>
      </c>
      <c r="I546" s="38">
        <v>2</v>
      </c>
      <c r="J546" s="38"/>
      <c r="K546" s="38">
        <v>0</v>
      </c>
      <c r="L546" s="38" t="s">
        <v>358</v>
      </c>
      <c r="M546" s="38" t="s">
        <v>358</v>
      </c>
      <c r="N546" s="38">
        <f t="shared" si="111"/>
        <v>1</v>
      </c>
      <c r="O546" s="38"/>
      <c r="P546" s="38">
        <v>85</v>
      </c>
      <c r="Q546" s="38" t="s">
        <v>1138</v>
      </c>
      <c r="R546" s="38">
        <v>76</v>
      </c>
      <c r="S546" s="38"/>
      <c r="T546" s="38" t="str">
        <f t="shared" si="108"/>
        <v/>
      </c>
      <c r="U546" s="44" t="e">
        <f t="shared" si="112"/>
        <v>#VALUE!</v>
      </c>
      <c r="V546" s="44" t="e">
        <f t="shared" si="113"/>
        <v>#VALUE!</v>
      </c>
      <c r="W546" s="39">
        <f t="shared" si="110"/>
        <v>9.4117647058823528E-2</v>
      </c>
      <c r="X546" s="40" t="e">
        <f t="shared" si="109"/>
        <v>#DIV/0!</v>
      </c>
    </row>
    <row r="547" spans="1:25" x14ac:dyDescent="0.25">
      <c r="A547" s="37">
        <v>6251</v>
      </c>
      <c r="B547" s="38" t="s">
        <v>1006</v>
      </c>
      <c r="C547" s="38" t="s">
        <v>1007</v>
      </c>
      <c r="D547" s="38" t="str">
        <f t="shared" si="103"/>
        <v>GE</v>
      </c>
      <c r="E547" s="38" t="s">
        <v>350</v>
      </c>
      <c r="F547" s="38">
        <v>1923</v>
      </c>
      <c r="G547" s="38">
        <v>1960</v>
      </c>
      <c r="H547" s="38">
        <f t="shared" si="104"/>
        <v>9.7467943448089631</v>
      </c>
      <c r="I547" s="38">
        <v>2</v>
      </c>
      <c r="J547" s="38"/>
      <c r="K547" s="38">
        <v>0</v>
      </c>
      <c r="L547" s="38" t="s">
        <v>358</v>
      </c>
      <c r="M547" s="38" t="s">
        <v>358</v>
      </c>
      <c r="N547" s="38">
        <f t="shared" si="111"/>
        <v>1</v>
      </c>
      <c r="O547" s="38"/>
      <c r="P547" s="38">
        <v>85</v>
      </c>
      <c r="Q547" s="38" t="s">
        <v>1138</v>
      </c>
      <c r="R547" s="38">
        <v>90</v>
      </c>
      <c r="S547" s="38"/>
      <c r="T547" s="38" t="str">
        <f t="shared" si="108"/>
        <v/>
      </c>
      <c r="U547" s="44" t="e">
        <f t="shared" si="112"/>
        <v>#VALUE!</v>
      </c>
      <c r="V547" s="44" t="e">
        <f t="shared" si="113"/>
        <v>#VALUE!</v>
      </c>
      <c r="W547" s="39">
        <f t="shared" si="110"/>
        <v>9.4117647058823528E-2</v>
      </c>
      <c r="X547" s="40" t="e">
        <f t="shared" si="109"/>
        <v>#DIV/0!</v>
      </c>
    </row>
    <row r="548" spans="1:25" x14ac:dyDescent="0.25">
      <c r="A548" s="19">
        <v>6260</v>
      </c>
      <c r="B548" s="1" t="s">
        <v>1434</v>
      </c>
      <c r="C548" s="1" t="s">
        <v>1435</v>
      </c>
      <c r="D548" s="1" t="str">
        <f t="shared" si="103"/>
        <v>GC</v>
      </c>
      <c r="E548" s="1" t="s">
        <v>350</v>
      </c>
      <c r="F548" s="1">
        <v>1919</v>
      </c>
      <c r="G548" s="1">
        <v>1962</v>
      </c>
      <c r="H548" s="1">
        <f t="shared" si="104"/>
        <v>9.5393920141694561</v>
      </c>
      <c r="I548" s="1">
        <v>2</v>
      </c>
      <c r="J548" s="1">
        <v>111</v>
      </c>
      <c r="K548" s="1">
        <v>0</v>
      </c>
      <c r="L548" s="1" t="s">
        <v>358</v>
      </c>
      <c r="M548" s="1" t="s">
        <v>358</v>
      </c>
      <c r="N548" s="1">
        <f t="shared" si="111"/>
        <v>1</v>
      </c>
      <c r="P548" s="1" t="s">
        <v>1138</v>
      </c>
      <c r="Q548" s="1" t="s">
        <v>1138</v>
      </c>
      <c r="R548" s="1">
        <v>87</v>
      </c>
      <c r="T548" s="1" t="str">
        <f t="shared" si="108"/>
        <v/>
      </c>
      <c r="U548" s="13" t="e">
        <f t="shared" si="112"/>
        <v>#VALUE!</v>
      </c>
      <c r="V548" s="13" t="e">
        <f t="shared" si="113"/>
        <v>#VALUE!</v>
      </c>
      <c r="W548" s="17" t="e">
        <f t="shared" si="110"/>
        <v>#VALUE!</v>
      </c>
      <c r="X548" s="27">
        <f t="shared" si="109"/>
        <v>7.8378378378378369E-2</v>
      </c>
    </row>
    <row r="549" spans="1:25" x14ac:dyDescent="0.25">
      <c r="A549" s="19">
        <v>6270</v>
      </c>
      <c r="B549" s="1" t="s">
        <v>1450</v>
      </c>
      <c r="C549" s="1" t="s">
        <v>1451</v>
      </c>
      <c r="D549" s="1" t="str">
        <f t="shared" si="103"/>
        <v>LN</v>
      </c>
      <c r="E549" s="1" t="s">
        <v>350</v>
      </c>
      <c r="F549" s="1">
        <v>1927</v>
      </c>
      <c r="G549" s="1">
        <v>1961</v>
      </c>
      <c r="H549" s="1">
        <f t="shared" si="104"/>
        <v>9.9498743710661994</v>
      </c>
      <c r="I549" s="1">
        <v>2</v>
      </c>
      <c r="J549" s="1">
        <v>120</v>
      </c>
      <c r="K549" s="1">
        <v>0</v>
      </c>
      <c r="L549" s="1" t="s">
        <v>358</v>
      </c>
      <c r="M549" s="1" t="s">
        <v>358</v>
      </c>
      <c r="N549" s="1">
        <f t="shared" si="111"/>
        <v>1</v>
      </c>
      <c r="P549" s="1" t="s">
        <v>1138</v>
      </c>
      <c r="Q549" s="1" t="s">
        <v>1138</v>
      </c>
      <c r="R549" s="1">
        <v>96</v>
      </c>
      <c r="T549" s="1" t="str">
        <f t="shared" si="108"/>
        <v/>
      </c>
      <c r="U549" s="13" t="e">
        <f t="shared" si="112"/>
        <v>#VALUE!</v>
      </c>
      <c r="V549" s="13" t="e">
        <f t="shared" si="113"/>
        <v>#VALUE!</v>
      </c>
      <c r="W549" s="17" t="e">
        <f t="shared" si="110"/>
        <v>#VALUE!</v>
      </c>
      <c r="X549" s="27">
        <f t="shared" si="109"/>
        <v>0.08</v>
      </c>
    </row>
    <row r="550" spans="1:25" x14ac:dyDescent="0.25">
      <c r="A550" s="19">
        <v>6280</v>
      </c>
      <c r="B550" s="1" t="s">
        <v>1568</v>
      </c>
      <c r="C550" s="1" t="s">
        <v>1555</v>
      </c>
      <c r="D550" s="1" t="str">
        <f t="shared" si="103"/>
        <v>GN</v>
      </c>
      <c r="E550" s="1" t="s">
        <v>350</v>
      </c>
      <c r="F550" s="1">
        <v>1902</v>
      </c>
      <c r="G550" s="1">
        <v>1950</v>
      </c>
      <c r="H550" s="1">
        <f t="shared" si="104"/>
        <v>8.6023252670426267</v>
      </c>
      <c r="I550" s="1">
        <v>2</v>
      </c>
      <c r="J550" s="1">
        <v>115</v>
      </c>
      <c r="K550" s="1">
        <v>0</v>
      </c>
      <c r="L550" s="1" t="s">
        <v>358</v>
      </c>
      <c r="M550" s="1" t="s">
        <v>358</v>
      </c>
      <c r="N550" s="1">
        <f t="shared" si="111"/>
        <v>1</v>
      </c>
      <c r="P550" s="1">
        <v>90</v>
      </c>
      <c r="Q550" s="1">
        <v>90</v>
      </c>
      <c r="R550" s="1">
        <v>77</v>
      </c>
      <c r="T550" s="1" t="str">
        <f t="shared" si="108"/>
        <v/>
      </c>
      <c r="U550" s="13" t="e">
        <f t="shared" si="112"/>
        <v>#VALUE!</v>
      </c>
      <c r="V550" s="13">
        <f t="shared" si="113"/>
        <v>0</v>
      </c>
      <c r="W550" s="17">
        <f t="shared" si="110"/>
        <v>8.8888888888888892E-2</v>
      </c>
      <c r="X550" s="27">
        <f t="shared" si="109"/>
        <v>6.6956521739130442E-2</v>
      </c>
    </row>
    <row r="551" spans="1:25" x14ac:dyDescent="0.25">
      <c r="A551" s="19">
        <v>6281</v>
      </c>
      <c r="B551" s="1" t="s">
        <v>1556</v>
      </c>
      <c r="C551" s="1" t="s">
        <v>1557</v>
      </c>
      <c r="D551" s="1" t="str">
        <f t="shared" si="103"/>
        <v>GN</v>
      </c>
      <c r="E551" s="1" t="s">
        <v>350</v>
      </c>
      <c r="F551" s="1">
        <v>1898</v>
      </c>
      <c r="G551" s="1">
        <v>1946</v>
      </c>
      <c r="H551" s="1">
        <f t="shared" si="104"/>
        <v>8.3666002653407556</v>
      </c>
      <c r="I551" s="1">
        <v>2</v>
      </c>
      <c r="K551" s="1">
        <v>0</v>
      </c>
      <c r="L551" s="1" t="s">
        <v>358</v>
      </c>
      <c r="M551" s="1" t="s">
        <v>358</v>
      </c>
      <c r="N551" s="1">
        <f t="shared" si="111"/>
        <v>1</v>
      </c>
      <c r="P551" s="1">
        <v>90</v>
      </c>
      <c r="Q551" s="1">
        <v>90</v>
      </c>
      <c r="R551" s="1">
        <v>68</v>
      </c>
      <c r="T551" s="1" t="str">
        <f t="shared" si="108"/>
        <v/>
      </c>
      <c r="U551" s="13" t="e">
        <f t="shared" si="112"/>
        <v>#VALUE!</v>
      </c>
      <c r="V551" s="13">
        <f t="shared" si="113"/>
        <v>0</v>
      </c>
      <c r="W551" s="17">
        <f t="shared" si="110"/>
        <v>8.8888888888888892E-2</v>
      </c>
      <c r="X551" s="27" t="e">
        <f t="shared" si="109"/>
        <v>#DIV/0!</v>
      </c>
    </row>
    <row r="552" spans="1:25" x14ac:dyDescent="0.25">
      <c r="A552" s="37">
        <v>6350</v>
      </c>
      <c r="B552" s="38" t="s">
        <v>677</v>
      </c>
      <c r="C552" s="38" t="s">
        <v>678</v>
      </c>
      <c r="D552" s="38" t="str">
        <f t="shared" ref="D552:D582" si="114">IF(B552="","zzz",LEFT(B552,2))</f>
        <v>GC</v>
      </c>
      <c r="E552" s="38" t="s">
        <v>350</v>
      </c>
      <c r="F552" s="38">
        <v>1911</v>
      </c>
      <c r="G552" s="38">
        <v>1966</v>
      </c>
      <c r="H552" s="38">
        <f t="shared" si="104"/>
        <v>9.1104335791442992</v>
      </c>
      <c r="I552" s="38">
        <v>2</v>
      </c>
      <c r="J552" s="38"/>
      <c r="K552" s="38">
        <v>0</v>
      </c>
      <c r="L552" s="38" t="s">
        <v>358</v>
      </c>
      <c r="M552" s="38" t="s">
        <v>358</v>
      </c>
      <c r="N552" s="38">
        <f t="shared" si="111"/>
        <v>1</v>
      </c>
      <c r="O552" s="38"/>
      <c r="P552" s="38" t="s">
        <v>1138</v>
      </c>
      <c r="Q552" s="38" t="s">
        <v>1138</v>
      </c>
      <c r="R552" s="38">
        <v>139</v>
      </c>
      <c r="S552" s="38"/>
      <c r="T552" s="38"/>
      <c r="U552" s="44">
        <f t="shared" si="112"/>
        <v>-1.97</v>
      </c>
      <c r="V552" s="44" t="e">
        <f t="shared" si="113"/>
        <v>#VALUE!</v>
      </c>
      <c r="W552" s="39" t="e">
        <f t="shared" si="110"/>
        <v>#VALUE!</v>
      </c>
      <c r="X552" s="40" t="e">
        <f t="shared" si="109"/>
        <v>#DIV/0!</v>
      </c>
    </row>
    <row r="553" spans="1:25" x14ac:dyDescent="0.25">
      <c r="A553" s="19">
        <v>6357</v>
      </c>
      <c r="B553" s="1" t="s">
        <v>854</v>
      </c>
      <c r="C553" s="1" t="s">
        <v>855</v>
      </c>
      <c r="D553" s="1" t="str">
        <f t="shared" si="114"/>
        <v>LN</v>
      </c>
      <c r="E553" s="1" t="s">
        <v>350</v>
      </c>
      <c r="F553" s="1">
        <v>1944</v>
      </c>
      <c r="G553" s="1">
        <v>1965</v>
      </c>
      <c r="H553" s="1">
        <f t="shared" si="104"/>
        <v>10.770329614269007</v>
      </c>
      <c r="I553" s="1">
        <v>2</v>
      </c>
      <c r="K553" s="1">
        <v>0</v>
      </c>
      <c r="L553" s="1" t="s">
        <v>358</v>
      </c>
      <c r="M553" s="1" t="s">
        <v>358</v>
      </c>
      <c r="N553" s="1">
        <f t="shared" si="111"/>
        <v>1</v>
      </c>
      <c r="P553" s="1" t="s">
        <v>1138</v>
      </c>
      <c r="Q553" s="1" t="s">
        <v>1138</v>
      </c>
      <c r="R553" s="1">
        <v>158</v>
      </c>
      <c r="T553" s="1" t="str">
        <f t="shared" ref="T553:T582" si="115">IF(L553="Wagon",(SQRT(SQRT(S553/27)))*10,IF(S553="","",SQRT(SQRT(S553/27))))</f>
        <v/>
      </c>
      <c r="U553" s="13" t="e">
        <f t="shared" si="112"/>
        <v>#VALUE!</v>
      </c>
      <c r="V553" s="13" t="e">
        <f t="shared" si="113"/>
        <v>#VALUE!</v>
      </c>
      <c r="W553" s="17" t="e">
        <f t="shared" si="110"/>
        <v>#VALUE!</v>
      </c>
      <c r="X553" s="27" t="e">
        <f t="shared" si="109"/>
        <v>#DIV/0!</v>
      </c>
    </row>
    <row r="554" spans="1:25" x14ac:dyDescent="0.25">
      <c r="A554" s="19">
        <v>6420</v>
      </c>
      <c r="B554" s="1" t="s">
        <v>1569</v>
      </c>
      <c r="C554" s="1" t="s">
        <v>1550</v>
      </c>
      <c r="D554" s="1" t="str">
        <f t="shared" si="114"/>
        <v>GC</v>
      </c>
      <c r="E554" s="1" t="s">
        <v>350</v>
      </c>
      <c r="F554" s="1">
        <v>1901</v>
      </c>
      <c r="G554" s="1">
        <v>1962</v>
      </c>
      <c r="H554" s="1">
        <f t="shared" si="104"/>
        <v>8.5440037453175304</v>
      </c>
      <c r="I554" s="1">
        <v>2</v>
      </c>
      <c r="J554" s="1">
        <v>102</v>
      </c>
      <c r="K554" s="1">
        <v>0</v>
      </c>
      <c r="L554" s="1" t="s">
        <v>358</v>
      </c>
      <c r="M554" s="1" t="s">
        <v>358</v>
      </c>
      <c r="N554" s="1">
        <f t="shared" si="111"/>
        <v>1</v>
      </c>
      <c r="P554" s="1" t="s">
        <v>1138</v>
      </c>
      <c r="Q554" s="1" t="s">
        <v>1138</v>
      </c>
      <c r="R554" s="1">
        <v>98</v>
      </c>
      <c r="T554" s="1" t="str">
        <f t="shared" si="115"/>
        <v/>
      </c>
      <c r="U554" s="13" t="e">
        <f t="shared" si="112"/>
        <v>#VALUE!</v>
      </c>
      <c r="V554" s="13" t="e">
        <f t="shared" si="113"/>
        <v>#VALUE!</v>
      </c>
      <c r="W554" s="17" t="e">
        <f t="shared" si="110"/>
        <v>#VALUE!</v>
      </c>
      <c r="X554" s="27">
        <f t="shared" si="109"/>
        <v>9.6078431372549025E-2</v>
      </c>
    </row>
    <row r="555" spans="1:25" x14ac:dyDescent="0.25">
      <c r="A555" s="19">
        <v>6470</v>
      </c>
      <c r="B555" s="1" t="s">
        <v>1544</v>
      </c>
      <c r="C555" s="1" t="s">
        <v>1545</v>
      </c>
      <c r="D555" s="1" t="str">
        <f t="shared" si="114"/>
        <v>LN</v>
      </c>
      <c r="E555" s="1" t="s">
        <v>350</v>
      </c>
      <c r="F555" s="1">
        <v>1926</v>
      </c>
      <c r="G555" s="1">
        <v>1962</v>
      </c>
      <c r="H555" s="1">
        <f t="shared" si="104"/>
        <v>9.8994949366116654</v>
      </c>
      <c r="I555" s="1">
        <v>2</v>
      </c>
      <c r="J555" s="1">
        <v>104</v>
      </c>
      <c r="K555" s="1">
        <v>0</v>
      </c>
      <c r="L555" s="1" t="s">
        <v>358</v>
      </c>
      <c r="M555" s="1" t="s">
        <v>358</v>
      </c>
      <c r="N555" s="1">
        <f t="shared" si="111"/>
        <v>1</v>
      </c>
      <c r="P555" s="1" t="s">
        <v>1138</v>
      </c>
      <c r="Q555" s="1" t="s">
        <v>1138</v>
      </c>
      <c r="R555" s="1">
        <v>114</v>
      </c>
      <c r="T555" s="1" t="str">
        <f t="shared" si="115"/>
        <v/>
      </c>
      <c r="U555" s="13" t="e">
        <f t="shared" si="112"/>
        <v>#VALUE!</v>
      </c>
      <c r="V555" s="13" t="e">
        <f t="shared" si="113"/>
        <v>#VALUE!</v>
      </c>
      <c r="W555" s="17" t="e">
        <f t="shared" si="110"/>
        <v>#VALUE!</v>
      </c>
      <c r="X555" s="27">
        <f t="shared" si="109"/>
        <v>0.10961538461538461</v>
      </c>
    </row>
    <row r="556" spans="1:25" x14ac:dyDescent="0.25">
      <c r="A556" s="19">
        <v>6471</v>
      </c>
      <c r="B556" s="1" t="s">
        <v>1546</v>
      </c>
      <c r="C556" s="1" t="s">
        <v>1547</v>
      </c>
      <c r="D556" s="1" t="str">
        <f t="shared" si="114"/>
        <v>LN</v>
      </c>
      <c r="E556" s="1" t="s">
        <v>350</v>
      </c>
      <c r="F556" s="1">
        <v>1926</v>
      </c>
      <c r="G556" s="1">
        <v>1962</v>
      </c>
      <c r="H556" s="1">
        <f t="shared" si="104"/>
        <v>9.8994949366116654</v>
      </c>
      <c r="I556" s="1">
        <v>2</v>
      </c>
      <c r="J556" s="1">
        <v>111</v>
      </c>
      <c r="K556" s="1">
        <v>0</v>
      </c>
      <c r="L556" s="1" t="s">
        <v>358</v>
      </c>
      <c r="M556" s="1" t="s">
        <v>358</v>
      </c>
      <c r="N556" s="1">
        <f t="shared" si="111"/>
        <v>1</v>
      </c>
      <c r="P556" s="1" t="s">
        <v>1138</v>
      </c>
      <c r="Q556" s="1" t="s">
        <v>1138</v>
      </c>
      <c r="R556" s="1">
        <v>114</v>
      </c>
      <c r="T556" s="1" t="str">
        <f t="shared" si="115"/>
        <v/>
      </c>
      <c r="U556" s="13" t="e">
        <f t="shared" si="112"/>
        <v>#VALUE!</v>
      </c>
      <c r="V556" s="13" t="e">
        <f t="shared" si="113"/>
        <v>#VALUE!</v>
      </c>
      <c r="W556" s="17" t="e">
        <f t="shared" si="110"/>
        <v>#VALUE!</v>
      </c>
      <c r="X556" s="27">
        <f t="shared" si="109"/>
        <v>0.10270270270270271</v>
      </c>
    </row>
    <row r="557" spans="1:25" x14ac:dyDescent="0.25">
      <c r="A557" s="19">
        <v>6472</v>
      </c>
      <c r="B557" s="1" t="s">
        <v>1548</v>
      </c>
      <c r="C557" s="1" t="s">
        <v>1549</v>
      </c>
      <c r="D557" s="1" t="str">
        <f t="shared" si="114"/>
        <v>LN</v>
      </c>
      <c r="E557" s="1" t="s">
        <v>350</v>
      </c>
      <c r="F557" s="1">
        <v>1926</v>
      </c>
      <c r="G557" s="1">
        <v>1962</v>
      </c>
      <c r="H557" s="1">
        <f t="shared" si="104"/>
        <v>9.8994949366116654</v>
      </c>
      <c r="I557" s="1">
        <v>2</v>
      </c>
      <c r="K557" s="1">
        <v>0</v>
      </c>
      <c r="L557" s="1" t="s">
        <v>358</v>
      </c>
      <c r="M557" s="1" t="s">
        <v>358</v>
      </c>
      <c r="N557" s="1">
        <f t="shared" si="111"/>
        <v>1</v>
      </c>
      <c r="P557" s="1" t="s">
        <v>1138</v>
      </c>
      <c r="Q557" s="1" t="s">
        <v>1138</v>
      </c>
      <c r="R557" s="1">
        <v>114</v>
      </c>
      <c r="T557" s="1" t="str">
        <f t="shared" si="115"/>
        <v/>
      </c>
      <c r="U557" s="13" t="e">
        <f t="shared" si="112"/>
        <v>#VALUE!</v>
      </c>
      <c r="V557" s="13" t="e">
        <f t="shared" si="113"/>
        <v>#VALUE!</v>
      </c>
      <c r="W557" s="17" t="e">
        <f t="shared" si="110"/>
        <v>#VALUE!</v>
      </c>
      <c r="X557" s="27" t="e">
        <f t="shared" si="109"/>
        <v>#DIV/0!</v>
      </c>
    </row>
    <row r="558" spans="1:25" x14ac:dyDescent="0.25">
      <c r="A558" s="22">
        <v>6600</v>
      </c>
      <c r="B558" s="9" t="s">
        <v>78</v>
      </c>
      <c r="C558" s="9" t="s">
        <v>788</v>
      </c>
      <c r="D558" s="9" t="str">
        <f t="shared" si="114"/>
        <v>BR</v>
      </c>
      <c r="E558" s="9">
        <v>66</v>
      </c>
      <c r="F558" s="9">
        <v>1998</v>
      </c>
      <c r="G558" s="9" t="s">
        <v>31</v>
      </c>
      <c r="H558" s="9">
        <f t="shared" si="104"/>
        <v>13.038404810405298</v>
      </c>
      <c r="I558" s="9">
        <v>1</v>
      </c>
      <c r="J558" s="9">
        <v>130</v>
      </c>
      <c r="K558" s="9">
        <v>0</v>
      </c>
      <c r="L558" s="9" t="s">
        <v>22</v>
      </c>
      <c r="M558" s="9" t="s">
        <v>22</v>
      </c>
      <c r="N558" s="9">
        <f t="shared" si="111"/>
        <v>4</v>
      </c>
      <c r="O558" s="9" t="s">
        <v>23</v>
      </c>
      <c r="P558" s="9">
        <v>75</v>
      </c>
      <c r="Q558" s="9">
        <v>75</v>
      </c>
      <c r="R558" s="9">
        <v>409</v>
      </c>
      <c r="S558" s="9">
        <v>3300</v>
      </c>
      <c r="T558" s="9">
        <f t="shared" si="115"/>
        <v>3.3249685664456039</v>
      </c>
      <c r="U558" s="23">
        <f t="shared" si="112"/>
        <v>42.702001858922905</v>
      </c>
      <c r="V558" s="23">
        <f t="shared" si="113"/>
        <v>28.784417475511354</v>
      </c>
      <c r="W558" s="25">
        <f t="shared" si="110"/>
        <v>0.10666666666666667</v>
      </c>
      <c r="X558" s="29">
        <f t="shared" si="109"/>
        <v>0.31461538461538463</v>
      </c>
    </row>
    <row r="559" spans="1:25" x14ac:dyDescent="0.25">
      <c r="A559" s="19">
        <v>6700</v>
      </c>
      <c r="B559" s="1" t="s">
        <v>79</v>
      </c>
      <c r="C559" s="1" t="s">
        <v>789</v>
      </c>
      <c r="D559" s="1" t="str">
        <f t="shared" si="114"/>
        <v>BR</v>
      </c>
      <c r="E559" s="1">
        <v>67</v>
      </c>
      <c r="F559" s="1">
        <v>1999</v>
      </c>
      <c r="G559" s="1" t="s">
        <v>31</v>
      </c>
      <c r="H559" s="1">
        <f t="shared" si="104"/>
        <v>13.076696830622021</v>
      </c>
      <c r="I559" s="1">
        <v>1</v>
      </c>
      <c r="J559" s="1">
        <v>90</v>
      </c>
      <c r="K559" s="1">
        <v>0</v>
      </c>
      <c r="L559" s="6" t="s">
        <v>22</v>
      </c>
      <c r="M559" s="6" t="s">
        <v>22</v>
      </c>
      <c r="N559" s="1">
        <f t="shared" si="111"/>
        <v>4</v>
      </c>
      <c r="O559" s="1" t="s">
        <v>23</v>
      </c>
      <c r="P559" s="1">
        <v>125</v>
      </c>
      <c r="Q559" s="1">
        <v>125</v>
      </c>
      <c r="R559" s="1">
        <v>144</v>
      </c>
      <c r="S559" s="1">
        <v>3200</v>
      </c>
      <c r="T559" s="1">
        <f t="shared" si="115"/>
        <v>3.2994880025598436</v>
      </c>
      <c r="U559" s="13">
        <f t="shared" si="112"/>
        <v>42.499208241163444</v>
      </c>
      <c r="V559" s="13">
        <f t="shared" si="113"/>
        <v>30.682476328528782</v>
      </c>
      <c r="W559" s="17">
        <f t="shared" si="110"/>
        <v>6.4000000000000001E-2</v>
      </c>
      <c r="X559" s="27">
        <f t="shared" si="109"/>
        <v>0.16</v>
      </c>
    </row>
    <row r="560" spans="1:25" x14ac:dyDescent="0.25">
      <c r="A560" s="19">
        <v>6701</v>
      </c>
      <c r="B560" s="1" t="s">
        <v>81</v>
      </c>
      <c r="C560" s="1" t="s">
        <v>789</v>
      </c>
      <c r="D560" s="1" t="str">
        <f t="shared" si="114"/>
        <v>BR</v>
      </c>
      <c r="E560" s="1">
        <v>67</v>
      </c>
      <c r="F560" s="1">
        <v>1999</v>
      </c>
      <c r="G560" s="1" t="s">
        <v>31</v>
      </c>
      <c r="H560" s="1">
        <f t="shared" si="104"/>
        <v>13.076696830622021</v>
      </c>
      <c r="I560" s="1">
        <v>5</v>
      </c>
      <c r="J560" s="1">
        <v>254</v>
      </c>
      <c r="K560" s="1">
        <v>0</v>
      </c>
      <c r="L560" s="6" t="s">
        <v>22</v>
      </c>
      <c r="M560" s="6" t="s">
        <v>22</v>
      </c>
      <c r="N560" s="1">
        <f t="shared" si="111"/>
        <v>4</v>
      </c>
      <c r="O560" s="1" t="s">
        <v>23</v>
      </c>
      <c r="P560" s="1">
        <v>125</v>
      </c>
      <c r="Q560" s="1">
        <v>125</v>
      </c>
      <c r="R560" s="1">
        <v>144</v>
      </c>
      <c r="S560" s="1">
        <v>3200</v>
      </c>
      <c r="T560" s="1">
        <f t="shared" si="115"/>
        <v>3.2994880025598436</v>
      </c>
      <c r="U560" s="13">
        <f t="shared" si="112"/>
        <v>87.151118617160733</v>
      </c>
      <c r="V560" s="13">
        <f t="shared" si="113"/>
        <v>51.544936794917668</v>
      </c>
      <c r="W560" s="17">
        <f t="shared" si="110"/>
        <v>6.4000000000000001E-2</v>
      </c>
      <c r="X560" s="27">
        <f t="shared" si="109"/>
        <v>5.6692913385826771E-2</v>
      </c>
    </row>
    <row r="561" spans="1:24" x14ac:dyDescent="0.25">
      <c r="A561" s="19">
        <v>6702</v>
      </c>
      <c r="B561" s="1" t="s">
        <v>80</v>
      </c>
      <c r="C561" s="1" t="s">
        <v>789</v>
      </c>
      <c r="D561" s="1" t="str">
        <f t="shared" si="114"/>
        <v>BR</v>
      </c>
      <c r="E561" s="1">
        <v>67</v>
      </c>
      <c r="F561" s="1">
        <v>1999</v>
      </c>
      <c r="G561" s="1" t="s">
        <v>31</v>
      </c>
      <c r="H561" s="1">
        <f t="shared" ref="H561:H624" si="116">IF(F561="","",SQRT(F561-1828))</f>
        <v>13.076696830622021</v>
      </c>
      <c r="I561" s="1">
        <v>11</v>
      </c>
      <c r="J561" s="1">
        <v>545</v>
      </c>
      <c r="K561" s="1">
        <v>0</v>
      </c>
      <c r="L561" s="6" t="s">
        <v>22</v>
      </c>
      <c r="M561" s="6" t="s">
        <v>22</v>
      </c>
      <c r="N561" s="1">
        <f t="shared" si="111"/>
        <v>4</v>
      </c>
      <c r="O561" s="1" t="s">
        <v>23</v>
      </c>
      <c r="P561" s="1">
        <v>125</v>
      </c>
      <c r="Q561" s="1">
        <v>125</v>
      </c>
      <c r="R561" s="1">
        <v>288</v>
      </c>
      <c r="S561" s="1">
        <v>6400</v>
      </c>
      <c r="T561" s="1">
        <f t="shared" si="115"/>
        <v>3.9237746085102825</v>
      </c>
      <c r="U561" s="13">
        <f t="shared" si="112"/>
        <v>147.92341361699195</v>
      </c>
      <c r="V561" s="13">
        <f t="shared" si="113"/>
        <v>89.789365614836555</v>
      </c>
      <c r="W561" s="17">
        <f t="shared" si="110"/>
        <v>6.4000000000000001E-2</v>
      </c>
      <c r="X561" s="27">
        <f t="shared" si="109"/>
        <v>5.2844036697247708E-2</v>
      </c>
    </row>
    <row r="562" spans="1:24" x14ac:dyDescent="0.25">
      <c r="A562" s="19">
        <v>6760</v>
      </c>
      <c r="B562" s="1" t="s">
        <v>856</v>
      </c>
      <c r="C562" s="1" t="s">
        <v>858</v>
      </c>
      <c r="D562" s="1" t="str">
        <f t="shared" si="114"/>
        <v>LN</v>
      </c>
      <c r="E562" s="1" t="s">
        <v>350</v>
      </c>
      <c r="F562" s="1">
        <v>1930</v>
      </c>
      <c r="G562" s="1">
        <v>1962</v>
      </c>
      <c r="H562" s="1">
        <f t="shared" si="116"/>
        <v>10.099504938362077</v>
      </c>
      <c r="I562" s="1">
        <v>1</v>
      </c>
      <c r="J562" s="1">
        <v>58</v>
      </c>
      <c r="K562" s="1">
        <v>0</v>
      </c>
      <c r="L562" s="1" t="s">
        <v>358</v>
      </c>
      <c r="M562" s="1" t="s">
        <v>358</v>
      </c>
      <c r="N562" s="1">
        <f t="shared" si="111"/>
        <v>1</v>
      </c>
      <c r="P562" s="1" t="s">
        <v>1138</v>
      </c>
      <c r="Q562" s="1" t="s">
        <v>1138</v>
      </c>
      <c r="R562" s="1">
        <v>100</v>
      </c>
      <c r="T562" s="1" t="str">
        <f t="shared" si="115"/>
        <v/>
      </c>
      <c r="U562" s="13" t="e">
        <f t="shared" si="112"/>
        <v>#VALUE!</v>
      </c>
      <c r="V562" s="13" t="e">
        <f t="shared" si="113"/>
        <v>#VALUE!</v>
      </c>
      <c r="W562" s="17" t="e">
        <f t="shared" si="110"/>
        <v>#VALUE!</v>
      </c>
      <c r="X562" s="27">
        <f t="shared" si="109"/>
        <v>0.17241379310344829</v>
      </c>
    </row>
    <row r="563" spans="1:24" x14ac:dyDescent="0.25">
      <c r="A563" s="19">
        <v>6761</v>
      </c>
      <c r="B563" s="1" t="s">
        <v>1104</v>
      </c>
      <c r="C563" s="1" t="s">
        <v>1105</v>
      </c>
      <c r="D563" s="1" t="str">
        <f t="shared" si="114"/>
        <v>LN</v>
      </c>
      <c r="E563" s="1" t="s">
        <v>350</v>
      </c>
      <c r="F563" s="1">
        <v>1939</v>
      </c>
      <c r="G563" s="1">
        <v>1964</v>
      </c>
      <c r="H563" s="1">
        <f t="shared" si="116"/>
        <v>10.535653752852738</v>
      </c>
      <c r="I563" s="1">
        <v>1</v>
      </c>
      <c r="J563" s="1">
        <v>59</v>
      </c>
      <c r="K563" s="1">
        <v>0</v>
      </c>
      <c r="L563" s="1" t="s">
        <v>358</v>
      </c>
      <c r="M563" s="1" t="s">
        <v>358</v>
      </c>
      <c r="N563" s="1">
        <f t="shared" si="111"/>
        <v>1</v>
      </c>
      <c r="P563" s="1" t="s">
        <v>1138</v>
      </c>
      <c r="Q563" s="1" t="s">
        <v>1138</v>
      </c>
      <c r="R563" s="1">
        <v>111</v>
      </c>
      <c r="T563" s="1" t="str">
        <f t="shared" si="115"/>
        <v/>
      </c>
      <c r="U563" s="13" t="e">
        <f t="shared" si="112"/>
        <v>#VALUE!</v>
      </c>
      <c r="V563" s="13" t="e">
        <f t="shared" si="113"/>
        <v>#VALUE!</v>
      </c>
      <c r="W563" s="17" t="e">
        <f t="shared" si="110"/>
        <v>#VALUE!</v>
      </c>
      <c r="X563" s="27">
        <f t="shared" si="109"/>
        <v>0.18813559322033899</v>
      </c>
    </row>
    <row r="564" spans="1:24" x14ac:dyDescent="0.25">
      <c r="A564" s="37">
        <v>6770</v>
      </c>
      <c r="B564" s="38" t="s">
        <v>852</v>
      </c>
      <c r="C564" s="38" t="s">
        <v>853</v>
      </c>
      <c r="D564" s="38" t="str">
        <f t="shared" si="114"/>
        <v>LN</v>
      </c>
      <c r="E564" s="38" t="s">
        <v>350</v>
      </c>
      <c r="F564" s="38">
        <v>1945</v>
      </c>
      <c r="G564" s="38">
        <v>1962</v>
      </c>
      <c r="H564" s="38">
        <f t="shared" si="116"/>
        <v>10.816653826391969</v>
      </c>
      <c r="I564" s="38">
        <v>1</v>
      </c>
      <c r="J564" s="38">
        <v>91</v>
      </c>
      <c r="K564" s="38">
        <v>0</v>
      </c>
      <c r="L564" s="38" t="s">
        <v>358</v>
      </c>
      <c r="M564" s="38" t="s">
        <v>358</v>
      </c>
      <c r="N564" s="38">
        <f t="shared" si="111"/>
        <v>1</v>
      </c>
      <c r="O564" s="38"/>
      <c r="P564" s="38" t="s">
        <v>1138</v>
      </c>
      <c r="Q564" s="38" t="s">
        <v>1138</v>
      </c>
      <c r="R564" s="38"/>
      <c r="S564" s="38"/>
      <c r="T564" s="38" t="str">
        <f t="shared" si="115"/>
        <v/>
      </c>
      <c r="U564" s="44"/>
      <c r="V564" s="44"/>
      <c r="W564" s="39" t="e">
        <f t="shared" si="110"/>
        <v>#VALUE!</v>
      </c>
      <c r="X564" s="40">
        <f t="shared" si="109"/>
        <v>0</v>
      </c>
    </row>
    <row r="565" spans="1:24" x14ac:dyDescent="0.25">
      <c r="A565" s="19">
        <v>6800</v>
      </c>
      <c r="B565" s="1" t="s">
        <v>82</v>
      </c>
      <c r="C565" s="1" t="s">
        <v>790</v>
      </c>
      <c r="D565" s="1" t="str">
        <f t="shared" si="114"/>
        <v>BR</v>
      </c>
      <c r="E565" s="1">
        <v>68</v>
      </c>
      <c r="F565" s="1">
        <v>2013</v>
      </c>
      <c r="G565" s="1" t="s">
        <v>31</v>
      </c>
      <c r="H565" s="1">
        <f t="shared" si="116"/>
        <v>13.601470508735444</v>
      </c>
      <c r="I565" s="1">
        <v>1</v>
      </c>
      <c r="J565" s="1">
        <v>85</v>
      </c>
      <c r="K565" s="1">
        <v>0</v>
      </c>
      <c r="L565" s="1" t="s">
        <v>22</v>
      </c>
      <c r="M565" s="1" t="s">
        <v>22</v>
      </c>
      <c r="N565" s="1">
        <f t="shared" si="111"/>
        <v>4</v>
      </c>
      <c r="O565" s="1" t="s">
        <v>23</v>
      </c>
      <c r="P565" s="1">
        <v>100</v>
      </c>
      <c r="Q565" s="1">
        <v>100</v>
      </c>
      <c r="R565" s="1">
        <v>317</v>
      </c>
      <c r="S565" s="1">
        <v>3800</v>
      </c>
      <c r="T565" s="1">
        <f t="shared" si="115"/>
        <v>3.4443316158631982</v>
      </c>
      <c r="U565" s="13">
        <f t="shared" ref="U565:U592" si="117">IF(I565="","",(H565*SQRT(I565)*T565-(I565*2)+2)*0.985)</f>
        <v>46.145255272036366</v>
      </c>
      <c r="V565" s="13">
        <f t="shared" ref="V565:V592" si="118">IF(L565="Wagon",5*SQRT(H565),IF(L565="","",SQRT(Q565*J565*SQRT(S565))/(26)))</f>
        <v>27.840819459634606</v>
      </c>
      <c r="W565" s="17">
        <f t="shared" si="110"/>
        <v>0.08</v>
      </c>
      <c r="X565" s="27">
        <f t="shared" si="109"/>
        <v>0.37294117647058822</v>
      </c>
    </row>
    <row r="566" spans="1:24" x14ac:dyDescent="0.25">
      <c r="A566" s="19">
        <v>6880</v>
      </c>
      <c r="B566" s="1" t="s">
        <v>1566</v>
      </c>
      <c r="C566" s="1" t="s">
        <v>1567</v>
      </c>
      <c r="D566" s="1" t="str">
        <f t="shared" si="114"/>
        <v>LN</v>
      </c>
      <c r="E566" s="1" t="s">
        <v>350</v>
      </c>
      <c r="F566" s="1">
        <v>1913</v>
      </c>
      <c r="G566" s="1">
        <v>1965</v>
      </c>
      <c r="H566" s="1">
        <f t="shared" si="116"/>
        <v>9.2195444572928871</v>
      </c>
      <c r="I566" s="1">
        <v>1</v>
      </c>
      <c r="J566" s="1">
        <v>58</v>
      </c>
      <c r="K566" s="1">
        <v>0</v>
      </c>
      <c r="L566" s="1" t="s">
        <v>358</v>
      </c>
      <c r="M566" s="1" t="s">
        <v>358</v>
      </c>
      <c r="N566" s="1">
        <f t="shared" si="111"/>
        <v>1</v>
      </c>
      <c r="P566" s="1" t="s">
        <v>1138</v>
      </c>
      <c r="Q566" s="1" t="s">
        <v>1138</v>
      </c>
      <c r="R566" s="1">
        <v>105</v>
      </c>
      <c r="T566" s="1" t="str">
        <f t="shared" si="115"/>
        <v/>
      </c>
      <c r="U566" s="13" t="e">
        <f t="shared" si="117"/>
        <v>#VALUE!</v>
      </c>
      <c r="V566" s="13" t="e">
        <f t="shared" si="118"/>
        <v>#VALUE!</v>
      </c>
      <c r="W566" s="17" t="e">
        <f t="shared" si="110"/>
        <v>#VALUE!</v>
      </c>
      <c r="X566" s="27">
        <f t="shared" si="109"/>
        <v>0.18103448275862069</v>
      </c>
    </row>
    <row r="567" spans="1:24" x14ac:dyDescent="0.25">
      <c r="A567" s="19">
        <v>6960</v>
      </c>
      <c r="B567" s="1" t="s">
        <v>1551</v>
      </c>
      <c r="C567" s="1" t="s">
        <v>1553</v>
      </c>
      <c r="D567" s="1" t="str">
        <f t="shared" si="114"/>
        <v>GE</v>
      </c>
      <c r="E567" s="1" t="s">
        <v>350</v>
      </c>
      <c r="F567" s="1">
        <v>1915</v>
      </c>
      <c r="G567" s="1">
        <v>1962</v>
      </c>
      <c r="H567" s="1">
        <f t="shared" si="116"/>
        <v>9.3273790530888157</v>
      </c>
      <c r="I567" s="1">
        <v>1</v>
      </c>
      <c r="J567" s="1">
        <v>66</v>
      </c>
      <c r="K567" s="1">
        <v>0</v>
      </c>
      <c r="L567" s="1" t="s">
        <v>358</v>
      </c>
      <c r="M567" s="1" t="s">
        <v>358</v>
      </c>
      <c r="N567" s="1">
        <f t="shared" si="111"/>
        <v>1</v>
      </c>
      <c r="P567" s="1" t="s">
        <v>1138</v>
      </c>
      <c r="Q567" s="1" t="s">
        <v>1138</v>
      </c>
      <c r="R567" s="1">
        <v>91</v>
      </c>
      <c r="T567" s="1" t="str">
        <f t="shared" si="115"/>
        <v/>
      </c>
      <c r="U567" s="13" t="e">
        <f t="shared" si="117"/>
        <v>#VALUE!</v>
      </c>
      <c r="V567" s="13" t="e">
        <f t="shared" si="118"/>
        <v>#VALUE!</v>
      </c>
      <c r="W567" s="17" t="e">
        <f t="shared" si="110"/>
        <v>#VALUE!</v>
      </c>
      <c r="X567" s="27">
        <f t="shared" si="109"/>
        <v>0.13787878787878788</v>
      </c>
    </row>
    <row r="568" spans="1:24" x14ac:dyDescent="0.25">
      <c r="A568" s="19">
        <v>6961</v>
      </c>
      <c r="B568" s="1" t="s">
        <v>1552</v>
      </c>
      <c r="C568" s="1" t="s">
        <v>1554</v>
      </c>
      <c r="D568" s="1" t="str">
        <f t="shared" si="114"/>
        <v>LN</v>
      </c>
      <c r="E568" s="1" t="s">
        <v>350</v>
      </c>
      <c r="F568" s="1">
        <v>1927</v>
      </c>
      <c r="G568" s="1">
        <v>1962</v>
      </c>
      <c r="H568" s="1">
        <f t="shared" si="116"/>
        <v>9.9498743710661994</v>
      </c>
      <c r="I568" s="1">
        <v>1</v>
      </c>
      <c r="J568" s="1">
        <v>66</v>
      </c>
      <c r="K568" s="1">
        <v>0</v>
      </c>
      <c r="L568" s="1" t="s">
        <v>358</v>
      </c>
      <c r="M568" s="1" t="s">
        <v>358</v>
      </c>
      <c r="N568" s="1">
        <f t="shared" si="111"/>
        <v>1</v>
      </c>
      <c r="P568" s="1" t="s">
        <v>1138</v>
      </c>
      <c r="Q568" s="1" t="s">
        <v>1138</v>
      </c>
      <c r="R568" s="1">
        <v>91</v>
      </c>
      <c r="T568" s="1" t="str">
        <f t="shared" si="115"/>
        <v/>
      </c>
      <c r="U568" s="13" t="e">
        <f t="shared" si="117"/>
        <v>#VALUE!</v>
      </c>
      <c r="V568" s="13" t="e">
        <f t="shared" si="118"/>
        <v>#VALUE!</v>
      </c>
      <c r="W568" s="17" t="e">
        <f t="shared" si="110"/>
        <v>#VALUE!</v>
      </c>
      <c r="X568" s="27">
        <f t="shared" si="109"/>
        <v>0.13787878787878788</v>
      </c>
    </row>
    <row r="569" spans="1:24" x14ac:dyDescent="0.25">
      <c r="A569" s="19">
        <v>6970</v>
      </c>
      <c r="B569" s="1" t="s">
        <v>1444</v>
      </c>
      <c r="C569" s="1" t="s">
        <v>1445</v>
      </c>
      <c r="D569" s="1" t="str">
        <f t="shared" si="114"/>
        <v>GE</v>
      </c>
      <c r="E569" s="1" t="s">
        <v>350</v>
      </c>
      <c r="F569" s="1">
        <v>1915</v>
      </c>
      <c r="G569" s="1">
        <v>1962</v>
      </c>
      <c r="H569" s="1">
        <f t="shared" si="116"/>
        <v>9.3273790530888157</v>
      </c>
      <c r="I569" s="1">
        <v>1</v>
      </c>
      <c r="J569" s="1">
        <v>66</v>
      </c>
      <c r="K569" s="1">
        <v>0</v>
      </c>
      <c r="L569" s="1" t="s">
        <v>358</v>
      </c>
      <c r="M569" s="1" t="s">
        <v>358</v>
      </c>
      <c r="N569" s="1">
        <f t="shared" si="111"/>
        <v>1</v>
      </c>
      <c r="P569" s="1" t="s">
        <v>1138</v>
      </c>
      <c r="Q569" s="1" t="s">
        <v>1138</v>
      </c>
      <c r="R569" s="1">
        <v>91</v>
      </c>
      <c r="T569" s="1" t="str">
        <f t="shared" si="115"/>
        <v/>
      </c>
      <c r="U569" s="13" t="e">
        <f t="shared" si="117"/>
        <v>#VALUE!</v>
      </c>
      <c r="V569" s="13" t="e">
        <f t="shared" si="118"/>
        <v>#VALUE!</v>
      </c>
      <c r="W569" s="17" t="e">
        <f t="shared" si="110"/>
        <v>#VALUE!</v>
      </c>
      <c r="X569" s="27">
        <f t="shared" si="109"/>
        <v>0.13787878787878788</v>
      </c>
    </row>
    <row r="570" spans="1:24" x14ac:dyDescent="0.25">
      <c r="A570" s="19">
        <v>6980</v>
      </c>
      <c r="B570" s="1" t="s">
        <v>1437</v>
      </c>
      <c r="C570" s="1" t="s">
        <v>1436</v>
      </c>
      <c r="D570" s="1" t="str">
        <f t="shared" si="114"/>
        <v>GC</v>
      </c>
      <c r="E570" s="1" t="s">
        <v>350</v>
      </c>
      <c r="F570" s="1">
        <v>1911</v>
      </c>
      <c r="G570" s="1">
        <v>1961</v>
      </c>
      <c r="H570" s="1">
        <f t="shared" si="116"/>
        <v>9.1104335791442992</v>
      </c>
      <c r="I570" s="1">
        <v>1</v>
      </c>
      <c r="J570" s="1">
        <v>96</v>
      </c>
      <c r="K570" s="1">
        <v>0</v>
      </c>
      <c r="L570" s="1" t="s">
        <v>358</v>
      </c>
      <c r="M570" s="1" t="s">
        <v>358</v>
      </c>
      <c r="N570" s="1">
        <f t="shared" si="111"/>
        <v>1</v>
      </c>
      <c r="P570" s="1" t="s">
        <v>1138</v>
      </c>
      <c r="Q570" s="1" t="s">
        <v>1138</v>
      </c>
      <c r="R570" s="1">
        <v>106</v>
      </c>
      <c r="T570" s="1" t="str">
        <f t="shared" si="115"/>
        <v/>
      </c>
      <c r="U570" s="13" t="e">
        <f t="shared" si="117"/>
        <v>#VALUE!</v>
      </c>
      <c r="V570" s="13" t="e">
        <f t="shared" si="118"/>
        <v>#VALUE!</v>
      </c>
      <c r="W570" s="17" t="e">
        <f t="shared" si="110"/>
        <v>#VALUE!</v>
      </c>
      <c r="X570" s="27">
        <f t="shared" si="109"/>
        <v>0.11041666666666666</v>
      </c>
    </row>
    <row r="571" spans="1:24" x14ac:dyDescent="0.25">
      <c r="A571" s="19">
        <v>6981</v>
      </c>
      <c r="B571" s="1" t="s">
        <v>1448</v>
      </c>
      <c r="C571" s="1" t="s">
        <v>1449</v>
      </c>
      <c r="D571" s="1" t="str">
        <f t="shared" si="114"/>
        <v>NB</v>
      </c>
      <c r="E571" s="1" t="s">
        <v>350</v>
      </c>
      <c r="F571" s="1">
        <v>1906</v>
      </c>
      <c r="G571" s="1">
        <v>1937</v>
      </c>
      <c r="H571" s="1">
        <f t="shared" si="116"/>
        <v>8.8317608663278477</v>
      </c>
      <c r="I571" s="1">
        <v>2</v>
      </c>
      <c r="K571" s="1">
        <v>1</v>
      </c>
      <c r="L571" s="1" t="s">
        <v>358</v>
      </c>
      <c r="M571" s="1" t="s">
        <v>358</v>
      </c>
      <c r="N571" s="1">
        <f t="shared" si="111"/>
        <v>1</v>
      </c>
      <c r="P571" s="1" t="s">
        <v>1138</v>
      </c>
      <c r="Q571" s="1" t="s">
        <v>1138</v>
      </c>
      <c r="R571" s="1">
        <v>99</v>
      </c>
      <c r="T571" s="1" t="str">
        <f t="shared" si="115"/>
        <v/>
      </c>
      <c r="U571" s="13" t="e">
        <f t="shared" si="117"/>
        <v>#VALUE!</v>
      </c>
      <c r="V571" s="13" t="e">
        <f t="shared" si="118"/>
        <v>#VALUE!</v>
      </c>
      <c r="W571" s="17" t="e">
        <f t="shared" si="110"/>
        <v>#VALUE!</v>
      </c>
      <c r="X571" s="27" t="e">
        <f t="shared" si="109"/>
        <v>#DIV/0!</v>
      </c>
    </row>
    <row r="572" spans="1:24" x14ac:dyDescent="0.25">
      <c r="A572" s="19">
        <v>6982</v>
      </c>
      <c r="B572" s="1" t="s">
        <v>1446</v>
      </c>
      <c r="C572" s="1" t="s">
        <v>1447</v>
      </c>
      <c r="D572" s="1" t="str">
        <f t="shared" si="114"/>
        <v>NB</v>
      </c>
      <c r="E572" s="1" t="s">
        <v>350</v>
      </c>
      <c r="F572" s="1">
        <v>1915</v>
      </c>
      <c r="G572" s="1">
        <v>1937</v>
      </c>
      <c r="H572" s="1">
        <f t="shared" si="116"/>
        <v>9.3273790530888157</v>
      </c>
      <c r="I572" s="1">
        <v>2</v>
      </c>
      <c r="K572" s="1">
        <v>2</v>
      </c>
      <c r="L572" s="1" t="s">
        <v>358</v>
      </c>
      <c r="M572" s="1" t="s">
        <v>358</v>
      </c>
      <c r="N572" s="1">
        <f t="shared" si="111"/>
        <v>1</v>
      </c>
      <c r="P572" s="1" t="s">
        <v>1138</v>
      </c>
      <c r="Q572" s="1" t="s">
        <v>1138</v>
      </c>
      <c r="R572" s="1">
        <v>104</v>
      </c>
      <c r="T572" s="1" t="str">
        <f t="shared" si="115"/>
        <v/>
      </c>
      <c r="U572" s="13" t="e">
        <f t="shared" si="117"/>
        <v>#VALUE!</v>
      </c>
      <c r="V572" s="13" t="e">
        <f t="shared" si="118"/>
        <v>#VALUE!</v>
      </c>
      <c r="W572" s="17" t="e">
        <f t="shared" si="110"/>
        <v>#VALUE!</v>
      </c>
      <c r="X572" s="27" t="e">
        <f t="shared" si="109"/>
        <v>#DIV/0!</v>
      </c>
    </row>
    <row r="573" spans="1:24" x14ac:dyDescent="0.25">
      <c r="A573" s="19">
        <v>6999</v>
      </c>
      <c r="B573" s="1" t="s">
        <v>1564</v>
      </c>
      <c r="C573" s="1" t="s">
        <v>1565</v>
      </c>
      <c r="D573" s="1" t="str">
        <f t="shared" si="114"/>
        <v>LN</v>
      </c>
      <c r="E573" s="1" t="s">
        <v>350</v>
      </c>
      <c r="F573" s="1">
        <v>1925</v>
      </c>
      <c r="G573" s="1">
        <v>1955</v>
      </c>
      <c r="H573" s="1">
        <f t="shared" si="116"/>
        <v>9.8488578017961039</v>
      </c>
      <c r="I573" s="1">
        <v>3</v>
      </c>
      <c r="J573" s="1">
        <v>181</v>
      </c>
      <c r="K573" s="1">
        <v>0</v>
      </c>
      <c r="L573" s="1" t="s">
        <v>358</v>
      </c>
      <c r="M573" s="1" t="s">
        <v>358</v>
      </c>
      <c r="N573" s="1">
        <f t="shared" si="111"/>
        <v>1</v>
      </c>
      <c r="P573" s="1" t="s">
        <v>1138</v>
      </c>
      <c r="Q573" s="1" t="s">
        <v>1138</v>
      </c>
      <c r="R573" s="1">
        <v>325</v>
      </c>
      <c r="T573" s="1" t="str">
        <f t="shared" si="115"/>
        <v/>
      </c>
      <c r="U573" s="13" t="e">
        <f t="shared" si="117"/>
        <v>#VALUE!</v>
      </c>
      <c r="V573" s="13" t="e">
        <f t="shared" si="118"/>
        <v>#VALUE!</v>
      </c>
      <c r="W573" s="17" t="e">
        <f t="shared" si="110"/>
        <v>#VALUE!</v>
      </c>
      <c r="X573" s="27">
        <f t="shared" si="109"/>
        <v>0.17955801104972377</v>
      </c>
    </row>
    <row r="574" spans="1:24" x14ac:dyDescent="0.25">
      <c r="A574" s="19">
        <v>7000</v>
      </c>
      <c r="B574" s="1" t="s">
        <v>83</v>
      </c>
      <c r="C574" s="1" t="s">
        <v>791</v>
      </c>
      <c r="D574" s="1" t="str">
        <f t="shared" si="114"/>
        <v>BR</v>
      </c>
      <c r="E574" s="1">
        <v>70</v>
      </c>
      <c r="F574" s="1">
        <v>2008</v>
      </c>
      <c r="G574" s="1" t="s">
        <v>31</v>
      </c>
      <c r="H574" s="1">
        <f t="shared" si="116"/>
        <v>13.416407864998739</v>
      </c>
      <c r="I574" s="1">
        <v>1</v>
      </c>
      <c r="J574" s="1">
        <v>129</v>
      </c>
      <c r="K574" s="1">
        <v>0</v>
      </c>
      <c r="L574" s="6" t="s">
        <v>22</v>
      </c>
      <c r="M574" s="6" t="s">
        <v>22</v>
      </c>
      <c r="N574" s="1">
        <f t="shared" si="111"/>
        <v>4</v>
      </c>
      <c r="O574" s="1" t="s">
        <v>23</v>
      </c>
      <c r="P574" s="1">
        <v>75</v>
      </c>
      <c r="Q574" s="1">
        <v>75</v>
      </c>
      <c r="R574" s="1">
        <v>534</v>
      </c>
      <c r="S574" s="1">
        <v>3690</v>
      </c>
      <c r="T574" s="1">
        <f t="shared" si="115"/>
        <v>3.4191302906587402</v>
      </c>
      <c r="U574" s="13">
        <f t="shared" si="117"/>
        <v>45.184359825203607</v>
      </c>
      <c r="V574" s="13">
        <f t="shared" si="118"/>
        <v>29.485515866220418</v>
      </c>
      <c r="W574" s="17">
        <f t="shared" si="110"/>
        <v>0.10666666666666667</v>
      </c>
      <c r="X574" s="27">
        <f t="shared" si="109"/>
        <v>0.413953488372093</v>
      </c>
    </row>
    <row r="575" spans="1:24" x14ac:dyDescent="0.25">
      <c r="A575" s="19">
        <v>7001</v>
      </c>
      <c r="B575" s="1" t="s">
        <v>314</v>
      </c>
      <c r="C575" s="1" t="s">
        <v>1151</v>
      </c>
      <c r="D575" s="1" t="str">
        <f t="shared" si="114"/>
        <v>BR</v>
      </c>
      <c r="E575" s="1">
        <v>700</v>
      </c>
      <c r="F575" s="1">
        <v>2015</v>
      </c>
      <c r="G575" s="1" t="s">
        <v>31</v>
      </c>
      <c r="H575" s="1">
        <f t="shared" si="116"/>
        <v>13.674794331177344</v>
      </c>
      <c r="I575" s="1">
        <v>12</v>
      </c>
      <c r="J575" s="1">
        <v>451</v>
      </c>
      <c r="K575" s="1">
        <v>666</v>
      </c>
      <c r="L575" s="1" t="s">
        <v>85</v>
      </c>
      <c r="M575" s="4" t="s">
        <v>112</v>
      </c>
      <c r="N575" s="1">
        <f t="shared" si="111"/>
        <v>2</v>
      </c>
      <c r="P575" s="1">
        <v>100</v>
      </c>
      <c r="Q575" s="1">
        <v>100</v>
      </c>
      <c r="R575" s="1">
        <v>672</v>
      </c>
      <c r="S575" s="1">
        <v>6705</v>
      </c>
      <c r="T575" s="1">
        <f t="shared" si="115"/>
        <v>3.9697097548935596</v>
      </c>
      <c r="U575" s="13">
        <f t="shared" si="117"/>
        <v>163.55790354250718</v>
      </c>
      <c r="V575" s="13">
        <f t="shared" si="118"/>
        <v>73.9119428870669</v>
      </c>
      <c r="W575" s="17">
        <f t="shared" si="110"/>
        <v>0.08</v>
      </c>
      <c r="X575" s="27">
        <f t="shared" si="109"/>
        <v>0.14900221729490024</v>
      </c>
    </row>
    <row r="576" spans="1:24" x14ac:dyDescent="0.25">
      <c r="A576" s="37">
        <v>7002</v>
      </c>
      <c r="B576" s="38" t="s">
        <v>1124</v>
      </c>
      <c r="C576" s="38" t="s">
        <v>583</v>
      </c>
      <c r="D576" s="38" t="str">
        <f t="shared" si="114"/>
        <v>BR</v>
      </c>
      <c r="E576" s="38" t="s">
        <v>350</v>
      </c>
      <c r="F576" s="38">
        <v>1951</v>
      </c>
      <c r="G576" s="38">
        <v>1968</v>
      </c>
      <c r="H576" s="38">
        <f t="shared" si="116"/>
        <v>11.090536506409418</v>
      </c>
      <c r="I576" s="38">
        <v>2</v>
      </c>
      <c r="J576" s="38">
        <v>151</v>
      </c>
      <c r="K576" s="38">
        <v>0</v>
      </c>
      <c r="L576" s="38" t="s">
        <v>358</v>
      </c>
      <c r="M576" s="38" t="s">
        <v>358</v>
      </c>
      <c r="N576" s="38">
        <f t="shared" si="111"/>
        <v>1</v>
      </c>
      <c r="O576" s="38" t="s">
        <v>23</v>
      </c>
      <c r="P576" s="38">
        <v>100</v>
      </c>
      <c r="Q576" s="38">
        <v>100</v>
      </c>
      <c r="R576" s="38">
        <v>143</v>
      </c>
      <c r="S576" s="38"/>
      <c r="T576" s="38" t="str">
        <f t="shared" si="115"/>
        <v/>
      </c>
      <c r="U576" s="44" t="e">
        <f t="shared" si="117"/>
        <v>#VALUE!</v>
      </c>
      <c r="V576" s="44">
        <f t="shared" si="118"/>
        <v>0</v>
      </c>
      <c r="W576" s="39">
        <f t="shared" si="110"/>
        <v>0.08</v>
      </c>
      <c r="X576" s="40">
        <f t="shared" si="109"/>
        <v>9.4701986754966896E-2</v>
      </c>
    </row>
    <row r="577" spans="1:25" s="41" customFormat="1" x14ac:dyDescent="0.25">
      <c r="A577" s="19">
        <v>7010</v>
      </c>
      <c r="B577" s="1" t="s">
        <v>1154</v>
      </c>
      <c r="C577" s="1" t="s">
        <v>1152</v>
      </c>
      <c r="D577" s="1" t="str">
        <f t="shared" si="114"/>
        <v>BR</v>
      </c>
      <c r="E577" s="1">
        <v>701</v>
      </c>
      <c r="F577" s="1">
        <v>2019</v>
      </c>
      <c r="G577" s="1" t="s">
        <v>31</v>
      </c>
      <c r="H577" s="1">
        <f t="shared" si="116"/>
        <v>13.820274961085254</v>
      </c>
      <c r="I577" s="1">
        <v>10</v>
      </c>
      <c r="J577" s="1"/>
      <c r="K577" s="1">
        <v>556</v>
      </c>
      <c r="L577" s="1" t="s">
        <v>85</v>
      </c>
      <c r="M577" s="1" t="s">
        <v>86</v>
      </c>
      <c r="N577" s="1">
        <f t="shared" si="111"/>
        <v>2</v>
      </c>
      <c r="O577" s="1"/>
      <c r="P577" s="1">
        <v>100</v>
      </c>
      <c r="Q577" s="1">
        <v>100</v>
      </c>
      <c r="R577" s="1"/>
      <c r="S577" s="1">
        <v>5364</v>
      </c>
      <c r="T577" s="1">
        <f t="shared" si="115"/>
        <v>3.7543196908686376</v>
      </c>
      <c r="U577" s="13">
        <f t="shared" si="117"/>
        <v>143.8859298946746</v>
      </c>
      <c r="V577" s="13">
        <f t="shared" si="118"/>
        <v>0</v>
      </c>
      <c r="W577" s="17">
        <f t="shared" si="110"/>
        <v>0.08</v>
      </c>
      <c r="X577" s="27" t="e">
        <f t="shared" si="109"/>
        <v>#DIV/0!</v>
      </c>
      <c r="Y577" s="12"/>
    </row>
    <row r="578" spans="1:25" s="41" customFormat="1" x14ac:dyDescent="0.25">
      <c r="A578" s="19">
        <v>7015</v>
      </c>
      <c r="B578" s="1" t="s">
        <v>1153</v>
      </c>
      <c r="C578" s="1" t="s">
        <v>1155</v>
      </c>
      <c r="D578" s="1" t="str">
        <f t="shared" si="114"/>
        <v>BR</v>
      </c>
      <c r="E578" s="1">
        <v>701</v>
      </c>
      <c r="F578" s="1">
        <v>2019</v>
      </c>
      <c r="G578" s="1" t="s">
        <v>31</v>
      </c>
      <c r="H578" s="1">
        <f t="shared" si="116"/>
        <v>13.820274961085254</v>
      </c>
      <c r="I578" s="1">
        <v>5</v>
      </c>
      <c r="J578" s="1"/>
      <c r="K578" s="1">
        <v>274</v>
      </c>
      <c r="L578" s="1" t="s">
        <v>85</v>
      </c>
      <c r="M578" s="1" t="s">
        <v>86</v>
      </c>
      <c r="N578" s="1">
        <f t="shared" si="111"/>
        <v>2</v>
      </c>
      <c r="O578" s="1"/>
      <c r="P578" s="1">
        <v>100</v>
      </c>
      <c r="Q578" s="1">
        <v>100</v>
      </c>
      <c r="R578" s="1"/>
      <c r="S578" s="1">
        <v>2662</v>
      </c>
      <c r="T578" s="1">
        <f t="shared" si="115"/>
        <v>3.1510919174681087</v>
      </c>
      <c r="U578" s="13">
        <f t="shared" si="117"/>
        <v>88.037751177045152</v>
      </c>
      <c r="V578" s="13">
        <f t="shared" si="118"/>
        <v>0</v>
      </c>
      <c r="W578" s="17">
        <f t="shared" si="110"/>
        <v>0.08</v>
      </c>
      <c r="X578" s="27" t="e">
        <f t="shared" si="109"/>
        <v>#DIV/0!</v>
      </c>
      <c r="Y578" s="12"/>
    </row>
    <row r="579" spans="1:25" s="41" customFormat="1" x14ac:dyDescent="0.25">
      <c r="A579" s="19">
        <v>7070</v>
      </c>
      <c r="B579" s="1" t="s">
        <v>315</v>
      </c>
      <c r="C579" s="1" t="s">
        <v>1156</v>
      </c>
      <c r="D579" s="1" t="str">
        <f t="shared" si="114"/>
        <v>BR</v>
      </c>
      <c r="E579" s="1">
        <v>707</v>
      </c>
      <c r="F579" s="1">
        <v>2015</v>
      </c>
      <c r="G579" s="1" t="s">
        <v>31</v>
      </c>
      <c r="H579" s="1">
        <f t="shared" si="116"/>
        <v>13.674794331177344</v>
      </c>
      <c r="I579" s="1">
        <v>5</v>
      </c>
      <c r="J579" s="1">
        <v>165</v>
      </c>
      <c r="K579" s="1">
        <v>275</v>
      </c>
      <c r="L579" s="1" t="s">
        <v>85</v>
      </c>
      <c r="M579" s="1" t="s">
        <v>86</v>
      </c>
      <c r="N579" s="1">
        <f t="shared" si="111"/>
        <v>2</v>
      </c>
      <c r="O579" s="1"/>
      <c r="P579" s="1">
        <v>100</v>
      </c>
      <c r="Q579" s="1">
        <v>100</v>
      </c>
      <c r="R579" s="1"/>
      <c r="S579" s="1">
        <v>1660</v>
      </c>
      <c r="T579" s="1">
        <f t="shared" si="115"/>
        <v>2.800180848475275</v>
      </c>
      <c r="U579" s="13">
        <f t="shared" si="117"/>
        <v>76.458935834318993</v>
      </c>
      <c r="V579" s="13">
        <f t="shared" si="118"/>
        <v>31.535204099749478</v>
      </c>
      <c r="W579" s="17">
        <f t="shared" si="110"/>
        <v>0.08</v>
      </c>
      <c r="X579" s="27">
        <f t="shared" si="109"/>
        <v>0</v>
      </c>
      <c r="Y579" s="12"/>
    </row>
    <row r="580" spans="1:25" x14ac:dyDescent="0.25">
      <c r="A580" s="19">
        <v>7100</v>
      </c>
      <c r="B580" s="1" t="s">
        <v>84</v>
      </c>
      <c r="C580" s="1" t="s">
        <v>792</v>
      </c>
      <c r="D580" s="1" t="str">
        <f t="shared" si="114"/>
        <v>BR</v>
      </c>
      <c r="E580" s="1">
        <v>71</v>
      </c>
      <c r="F580" s="1">
        <v>1958</v>
      </c>
      <c r="G580" s="1">
        <v>1977</v>
      </c>
      <c r="H580" s="1">
        <f t="shared" si="116"/>
        <v>11.401754250991379</v>
      </c>
      <c r="I580" s="1">
        <v>1</v>
      </c>
      <c r="J580" s="1">
        <v>78</v>
      </c>
      <c r="K580" s="1">
        <v>0</v>
      </c>
      <c r="L580" s="1" t="s">
        <v>85</v>
      </c>
      <c r="M580" s="1" t="s">
        <v>86</v>
      </c>
      <c r="N580" s="1">
        <f t="shared" si="111"/>
        <v>2</v>
      </c>
      <c r="O580" s="1" t="s">
        <v>23</v>
      </c>
      <c r="P580" s="1">
        <v>90</v>
      </c>
      <c r="Q580" s="1">
        <v>90</v>
      </c>
      <c r="S580" s="1">
        <v>2300</v>
      </c>
      <c r="T580" s="1">
        <f t="shared" si="115"/>
        <v>3.0380227237315016</v>
      </c>
      <c r="U580" s="13">
        <f t="shared" si="117"/>
        <v>34.119206677340344</v>
      </c>
      <c r="V580" s="13">
        <f t="shared" si="118"/>
        <v>22.316555697288212</v>
      </c>
      <c r="W580" s="17">
        <f t="shared" si="110"/>
        <v>8.8888888888888892E-2</v>
      </c>
      <c r="X580" s="27">
        <f t="shared" si="109"/>
        <v>0</v>
      </c>
    </row>
    <row r="581" spans="1:25" s="41" customFormat="1" x14ac:dyDescent="0.25">
      <c r="A581" s="19">
        <v>7101</v>
      </c>
      <c r="B581" s="1" t="s">
        <v>1024</v>
      </c>
      <c r="C581" s="1" t="s">
        <v>1025</v>
      </c>
      <c r="D581" s="1" t="str">
        <f t="shared" si="114"/>
        <v>BR</v>
      </c>
      <c r="E581" s="1">
        <v>710</v>
      </c>
      <c r="F581" s="1">
        <v>2017</v>
      </c>
      <c r="G581" s="1" t="s">
        <v>31</v>
      </c>
      <c r="H581" s="1">
        <f t="shared" si="116"/>
        <v>13.74772708486752</v>
      </c>
      <c r="I581" s="1">
        <v>4</v>
      </c>
      <c r="J581" s="1">
        <v>144</v>
      </c>
      <c r="K581" s="1">
        <v>189</v>
      </c>
      <c r="L581" s="1" t="s">
        <v>85</v>
      </c>
      <c r="M581" s="4" t="s">
        <v>112</v>
      </c>
      <c r="N581" s="1">
        <f t="shared" si="111"/>
        <v>2</v>
      </c>
      <c r="O581" s="1"/>
      <c r="P581" s="1">
        <v>75</v>
      </c>
      <c r="Q581" s="1">
        <v>75</v>
      </c>
      <c r="R581" s="1"/>
      <c r="S581" s="1"/>
      <c r="T581" s="1" t="str">
        <f t="shared" si="115"/>
        <v/>
      </c>
      <c r="U581" s="13" t="e">
        <f t="shared" si="117"/>
        <v>#VALUE!</v>
      </c>
      <c r="V581" s="13">
        <f t="shared" si="118"/>
        <v>0</v>
      </c>
      <c r="W581" s="17">
        <f t="shared" si="110"/>
        <v>0.10666666666666667</v>
      </c>
      <c r="X581" s="27">
        <f t="shared" si="109"/>
        <v>0</v>
      </c>
      <c r="Y581" s="12"/>
    </row>
    <row r="582" spans="1:25" x14ac:dyDescent="0.25">
      <c r="A582" s="19">
        <v>7102</v>
      </c>
      <c r="B582" s="1" t="s">
        <v>1123</v>
      </c>
      <c r="C582" s="1" t="s">
        <v>584</v>
      </c>
      <c r="D582" s="1" t="str">
        <f t="shared" si="114"/>
        <v>BR</v>
      </c>
      <c r="E582" s="1" t="s">
        <v>350</v>
      </c>
      <c r="F582" s="1">
        <v>1954</v>
      </c>
      <c r="G582" s="1">
        <v>1962</v>
      </c>
      <c r="H582" s="1">
        <f t="shared" si="116"/>
        <v>11.224972160321824</v>
      </c>
      <c r="I582" s="1">
        <v>2</v>
      </c>
      <c r="J582" s="1">
        <v>159</v>
      </c>
      <c r="K582" s="1">
        <v>0</v>
      </c>
      <c r="L582" s="1" t="s">
        <v>358</v>
      </c>
      <c r="M582" s="1" t="s">
        <v>358</v>
      </c>
      <c r="N582" s="1">
        <f t="shared" si="111"/>
        <v>1</v>
      </c>
      <c r="P582" s="1">
        <v>100</v>
      </c>
      <c r="Q582" s="1">
        <v>100</v>
      </c>
      <c r="R582" s="1">
        <v>174</v>
      </c>
      <c r="T582" s="1" t="str">
        <f t="shared" si="115"/>
        <v/>
      </c>
      <c r="U582" s="13" t="e">
        <f t="shared" si="117"/>
        <v>#VALUE!</v>
      </c>
      <c r="V582" s="13">
        <f t="shared" si="118"/>
        <v>0</v>
      </c>
      <c r="W582" s="17">
        <f t="shared" si="110"/>
        <v>0.08</v>
      </c>
      <c r="X582" s="27">
        <f t="shared" si="109"/>
        <v>0.10943396226415093</v>
      </c>
    </row>
    <row r="583" spans="1:25" x14ac:dyDescent="0.25">
      <c r="A583" s="19">
        <v>7103</v>
      </c>
      <c r="B583" s="1" t="s">
        <v>1022</v>
      </c>
      <c r="C583" s="1" t="s">
        <v>1023</v>
      </c>
      <c r="D583" s="1" t="s">
        <v>199</v>
      </c>
      <c r="E583" s="1">
        <v>710</v>
      </c>
      <c r="F583" s="1">
        <v>2017</v>
      </c>
      <c r="G583" s="1" t="s">
        <v>31</v>
      </c>
      <c r="H583" s="1">
        <f t="shared" si="116"/>
        <v>13.74772708486752</v>
      </c>
      <c r="I583" s="1">
        <v>5</v>
      </c>
      <c r="J583" s="1">
        <v>182</v>
      </c>
      <c r="K583" s="1">
        <v>241</v>
      </c>
      <c r="L583" s="1" t="s">
        <v>85</v>
      </c>
      <c r="M583" s="4" t="s">
        <v>112</v>
      </c>
      <c r="N583" s="1">
        <f t="shared" si="111"/>
        <v>2</v>
      </c>
      <c r="P583" s="1">
        <v>75</v>
      </c>
      <c r="Q583" s="1">
        <v>75</v>
      </c>
      <c r="U583" s="13">
        <f t="shared" si="117"/>
        <v>-7.88</v>
      </c>
      <c r="V583" s="13">
        <f t="shared" si="118"/>
        <v>0</v>
      </c>
      <c r="W583" s="17">
        <f t="shared" si="110"/>
        <v>0.10666666666666667</v>
      </c>
      <c r="X583" s="27">
        <f t="shared" si="109"/>
        <v>0</v>
      </c>
    </row>
    <row r="584" spans="1:25" x14ac:dyDescent="0.25">
      <c r="A584" s="19">
        <v>7170</v>
      </c>
      <c r="B584" s="1" t="s">
        <v>316</v>
      </c>
      <c r="C584" s="1" t="s">
        <v>1083</v>
      </c>
      <c r="D584" s="1" t="str">
        <f t="shared" ref="D584:D647" si="119">IF(B584="","zzz",LEFT(B584,2))</f>
        <v>BR</v>
      </c>
      <c r="E584" s="1">
        <v>717</v>
      </c>
      <c r="F584" s="1">
        <v>2018</v>
      </c>
      <c r="G584" s="1" t="s">
        <v>31</v>
      </c>
      <c r="H584" s="1">
        <f t="shared" si="116"/>
        <v>13.784048752090222</v>
      </c>
      <c r="I584" s="1">
        <v>6</v>
      </c>
      <c r="L584" s="1" t="s">
        <v>85</v>
      </c>
      <c r="M584" s="4" t="s">
        <v>112</v>
      </c>
      <c r="N584" s="1">
        <f t="shared" si="111"/>
        <v>2</v>
      </c>
      <c r="P584" s="1" t="s">
        <v>1138</v>
      </c>
      <c r="Q584" s="1" t="s">
        <v>1138</v>
      </c>
      <c r="T584" s="1" t="str">
        <f t="shared" ref="T584:T592" si="120">IF(L584="Wagon",(SQRT(SQRT(S584/27)))*10,IF(S584="","",SQRT(SQRT(S584/27))))</f>
        <v/>
      </c>
      <c r="U584" s="13" t="e">
        <f t="shared" si="117"/>
        <v>#VALUE!</v>
      </c>
      <c r="V584" s="13" t="e">
        <f t="shared" si="118"/>
        <v>#VALUE!</v>
      </c>
      <c r="W584" s="17" t="e">
        <f t="shared" si="110"/>
        <v>#VALUE!</v>
      </c>
      <c r="X584" s="27" t="e">
        <f t="shared" si="109"/>
        <v>#DIV/0!</v>
      </c>
    </row>
    <row r="585" spans="1:25" x14ac:dyDescent="0.25">
      <c r="A585" s="19">
        <v>7200</v>
      </c>
      <c r="B585" s="1" t="s">
        <v>1018</v>
      </c>
      <c r="C585" s="1" t="s">
        <v>1019</v>
      </c>
      <c r="D585" s="1" t="str">
        <f t="shared" si="119"/>
        <v>BR</v>
      </c>
      <c r="E585" s="1" t="s">
        <v>350</v>
      </c>
      <c r="F585" s="1">
        <v>2018</v>
      </c>
      <c r="G585" s="1" t="s">
        <v>31</v>
      </c>
      <c r="H585" s="1">
        <f t="shared" si="116"/>
        <v>13.784048752090222</v>
      </c>
      <c r="I585" s="1">
        <v>5</v>
      </c>
      <c r="J585" s="1">
        <v>193</v>
      </c>
      <c r="K585" s="1">
        <v>490</v>
      </c>
      <c r="L585" s="1" t="s">
        <v>85</v>
      </c>
      <c r="M585" s="1" t="s">
        <v>96</v>
      </c>
      <c r="N585" s="1">
        <f t="shared" si="111"/>
        <v>2</v>
      </c>
      <c r="P585" s="1">
        <v>100</v>
      </c>
      <c r="Q585" s="1">
        <v>100</v>
      </c>
      <c r="S585" s="1">
        <v>3100</v>
      </c>
      <c r="T585" s="1">
        <f t="shared" si="120"/>
        <v>3.2734030476271014</v>
      </c>
      <c r="U585" s="13">
        <f t="shared" si="117"/>
        <v>91.4996620519576</v>
      </c>
      <c r="V585" s="13">
        <f t="shared" si="118"/>
        <v>39.869953577394611</v>
      </c>
      <c r="W585" s="17">
        <f t="shared" si="110"/>
        <v>0.08</v>
      </c>
      <c r="X585" s="27">
        <f t="shared" si="109"/>
        <v>0</v>
      </c>
    </row>
    <row r="586" spans="1:25" x14ac:dyDescent="0.25">
      <c r="A586" s="19">
        <v>7201</v>
      </c>
      <c r="B586" s="1" t="s">
        <v>1122</v>
      </c>
      <c r="C586" s="1" t="s">
        <v>582</v>
      </c>
      <c r="D586" s="1" t="str">
        <f t="shared" si="119"/>
        <v>BR</v>
      </c>
      <c r="E586" s="1" t="s">
        <v>350</v>
      </c>
      <c r="F586" s="1">
        <v>1951</v>
      </c>
      <c r="G586" s="1">
        <v>1966</v>
      </c>
      <c r="H586" s="1">
        <f t="shared" si="116"/>
        <v>11.090536506409418</v>
      </c>
      <c r="I586" s="1">
        <v>2</v>
      </c>
      <c r="J586" s="1">
        <v>140</v>
      </c>
      <c r="K586" s="1">
        <v>0</v>
      </c>
      <c r="L586" s="1" t="s">
        <v>358</v>
      </c>
      <c r="M586" s="1" t="s">
        <v>358</v>
      </c>
      <c r="N586" s="1">
        <f t="shared" si="111"/>
        <v>1</v>
      </c>
      <c r="O586" s="1" t="s">
        <v>23</v>
      </c>
      <c r="P586" s="1" t="s">
        <v>1138</v>
      </c>
      <c r="Q586" s="1" t="s">
        <v>1138</v>
      </c>
      <c r="R586" s="1">
        <v>122</v>
      </c>
      <c r="T586" s="1" t="str">
        <f t="shared" si="120"/>
        <v/>
      </c>
      <c r="U586" s="13" t="e">
        <f t="shared" si="117"/>
        <v>#VALUE!</v>
      </c>
      <c r="V586" s="13" t="e">
        <f t="shared" si="118"/>
        <v>#VALUE!</v>
      </c>
      <c r="W586" s="17" t="e">
        <f t="shared" si="110"/>
        <v>#VALUE!</v>
      </c>
      <c r="X586" s="27">
        <f t="shared" si="109"/>
        <v>8.7142857142857133E-2</v>
      </c>
    </row>
    <row r="587" spans="1:25" x14ac:dyDescent="0.25">
      <c r="A587" s="19">
        <v>7206</v>
      </c>
      <c r="B587" s="1" t="s">
        <v>1020</v>
      </c>
      <c r="C587" s="1" t="s">
        <v>1021</v>
      </c>
      <c r="D587" s="1" t="str">
        <f t="shared" si="119"/>
        <v>BR</v>
      </c>
      <c r="E587" s="1" t="s">
        <v>350</v>
      </c>
      <c r="F587" s="1">
        <v>2022</v>
      </c>
      <c r="G587" s="1" t="s">
        <v>31</v>
      </c>
      <c r="H587" s="1">
        <f t="shared" si="116"/>
        <v>13.928388277184119</v>
      </c>
      <c r="I587" s="1">
        <v>5</v>
      </c>
      <c r="J587" s="1">
        <v>193</v>
      </c>
      <c r="K587" s="1">
        <v>443</v>
      </c>
      <c r="L587" s="1" t="s">
        <v>85</v>
      </c>
      <c r="M587" s="1" t="s">
        <v>96</v>
      </c>
      <c r="N587" s="1">
        <f t="shared" si="111"/>
        <v>2</v>
      </c>
      <c r="P587" s="1">
        <v>100</v>
      </c>
      <c r="Q587" s="1">
        <v>100</v>
      </c>
      <c r="S587" s="1">
        <v>3100</v>
      </c>
      <c r="T587" s="1">
        <f t="shared" si="120"/>
        <v>3.2734030476271014</v>
      </c>
      <c r="U587" s="13">
        <f t="shared" si="117"/>
        <v>92.540315163576665</v>
      </c>
      <c r="V587" s="13">
        <f t="shared" si="118"/>
        <v>39.869953577394611</v>
      </c>
      <c r="W587" s="17">
        <f t="shared" si="110"/>
        <v>0.08</v>
      </c>
      <c r="X587" s="27">
        <f t="shared" si="109"/>
        <v>0</v>
      </c>
    </row>
    <row r="588" spans="1:25" x14ac:dyDescent="0.25">
      <c r="A588" s="19">
        <v>7300</v>
      </c>
      <c r="B588" s="1" t="s">
        <v>87</v>
      </c>
      <c r="C588" s="1" t="s">
        <v>793</v>
      </c>
      <c r="D588" s="1" t="str">
        <f t="shared" si="119"/>
        <v>BR</v>
      </c>
      <c r="E588" s="1">
        <v>72</v>
      </c>
      <c r="F588" s="1">
        <v>1962</v>
      </c>
      <c r="G588" s="1" t="s">
        <v>31</v>
      </c>
      <c r="H588" s="1">
        <f t="shared" si="116"/>
        <v>11.575836902790225</v>
      </c>
      <c r="I588" s="1">
        <v>1</v>
      </c>
      <c r="J588" s="1">
        <v>78</v>
      </c>
      <c r="K588" s="1">
        <v>0</v>
      </c>
      <c r="L588" s="1" t="s">
        <v>22</v>
      </c>
      <c r="M588" s="1" t="s">
        <v>22</v>
      </c>
      <c r="N588" s="1">
        <f t="shared" si="111"/>
        <v>4</v>
      </c>
      <c r="O588" s="1" t="s">
        <v>23</v>
      </c>
      <c r="P588" s="1">
        <v>80</v>
      </c>
      <c r="Q588" s="1">
        <v>80</v>
      </c>
      <c r="S588" s="1">
        <v>1420</v>
      </c>
      <c r="T588" s="1">
        <f t="shared" si="120"/>
        <v>2.6929677039017936</v>
      </c>
      <c r="U588" s="13">
        <f t="shared" si="117"/>
        <v>30.705754600975915</v>
      </c>
      <c r="V588" s="13">
        <f t="shared" si="118"/>
        <v>18.650523778044054</v>
      </c>
      <c r="W588" s="17">
        <f t="shared" si="110"/>
        <v>0.1</v>
      </c>
      <c r="X588" s="27">
        <f t="shared" ref="X588:X651" si="121">R588/10/J588</f>
        <v>0</v>
      </c>
    </row>
    <row r="589" spans="1:25" x14ac:dyDescent="0.25">
      <c r="A589" s="19">
        <v>7300</v>
      </c>
      <c r="B589" s="1" t="s">
        <v>88</v>
      </c>
      <c r="C589" s="1" t="s">
        <v>793</v>
      </c>
      <c r="D589" s="1" t="str">
        <f t="shared" si="119"/>
        <v>BR</v>
      </c>
      <c r="E589" s="1">
        <v>72</v>
      </c>
      <c r="F589" s="1">
        <v>1962</v>
      </c>
      <c r="G589" s="1" t="s">
        <v>31</v>
      </c>
      <c r="H589" s="1">
        <f t="shared" si="116"/>
        <v>11.575836902790225</v>
      </c>
      <c r="I589" s="1">
        <v>1</v>
      </c>
      <c r="J589" s="1">
        <v>78</v>
      </c>
      <c r="K589" s="1">
        <v>0</v>
      </c>
      <c r="L589" s="1" t="s">
        <v>85</v>
      </c>
      <c r="M589" s="1" t="s">
        <v>86</v>
      </c>
      <c r="N589" s="1">
        <f t="shared" si="111"/>
        <v>2</v>
      </c>
      <c r="O589" s="1" t="s">
        <v>23</v>
      </c>
      <c r="P589" s="1">
        <v>80</v>
      </c>
      <c r="Q589" s="1">
        <v>80</v>
      </c>
      <c r="S589" s="1">
        <v>600</v>
      </c>
      <c r="T589" s="1">
        <f t="shared" si="120"/>
        <v>2.1711852081087688</v>
      </c>
      <c r="U589" s="13">
        <f t="shared" si="117"/>
        <v>24.756286566995495</v>
      </c>
      <c r="V589" s="13">
        <f t="shared" si="118"/>
        <v>15.036846261356734</v>
      </c>
      <c r="W589" s="17">
        <f t="shared" si="110"/>
        <v>0.1</v>
      </c>
      <c r="X589" s="27">
        <f t="shared" si="121"/>
        <v>0</v>
      </c>
    </row>
    <row r="590" spans="1:25" x14ac:dyDescent="0.25">
      <c r="A590" s="19">
        <v>7301</v>
      </c>
      <c r="B590" s="1" t="s">
        <v>89</v>
      </c>
      <c r="C590" s="1" t="s">
        <v>794</v>
      </c>
      <c r="D590" s="1" t="str">
        <f t="shared" si="119"/>
        <v>BR</v>
      </c>
      <c r="E590" s="1">
        <v>73</v>
      </c>
      <c r="F590" s="1">
        <v>1965</v>
      </c>
      <c r="G590" s="1" t="s">
        <v>31</v>
      </c>
      <c r="H590" s="1">
        <f t="shared" si="116"/>
        <v>11.704699910719626</v>
      </c>
      <c r="I590" s="1">
        <v>1</v>
      </c>
      <c r="J590" s="1">
        <v>78</v>
      </c>
      <c r="K590" s="1">
        <v>0</v>
      </c>
      <c r="L590" s="1" t="s">
        <v>22</v>
      </c>
      <c r="M590" s="1" t="s">
        <v>22</v>
      </c>
      <c r="N590" s="1">
        <f t="shared" si="111"/>
        <v>4</v>
      </c>
      <c r="O590" s="1" t="s">
        <v>23</v>
      </c>
      <c r="P590" s="1">
        <v>90</v>
      </c>
      <c r="Q590" s="1">
        <v>90</v>
      </c>
      <c r="S590" s="1">
        <v>600</v>
      </c>
      <c r="T590" s="1">
        <f t="shared" si="120"/>
        <v>2.1711852081087688</v>
      </c>
      <c r="U590" s="13">
        <f t="shared" si="117"/>
        <v>25.03187524183388</v>
      </c>
      <c r="V590" s="13">
        <f t="shared" si="118"/>
        <v>15.948983938597395</v>
      </c>
      <c r="W590" s="17">
        <f t="shared" si="110"/>
        <v>8.8888888888888892E-2</v>
      </c>
      <c r="X590" s="27">
        <f t="shared" si="121"/>
        <v>0</v>
      </c>
    </row>
    <row r="591" spans="1:25" x14ac:dyDescent="0.25">
      <c r="A591" s="19">
        <v>7301</v>
      </c>
      <c r="B591" s="1" t="s">
        <v>90</v>
      </c>
      <c r="C591" s="1" t="s">
        <v>794</v>
      </c>
      <c r="D591" s="1" t="str">
        <f t="shared" si="119"/>
        <v>BR</v>
      </c>
      <c r="E591" s="1">
        <v>73</v>
      </c>
      <c r="F591" s="1">
        <v>1965</v>
      </c>
      <c r="G591" s="1" t="s">
        <v>31</v>
      </c>
      <c r="H591" s="1">
        <f t="shared" si="116"/>
        <v>11.704699910719626</v>
      </c>
      <c r="I591" s="1">
        <v>10</v>
      </c>
      <c r="J591" s="1">
        <v>507</v>
      </c>
      <c r="K591" s="1">
        <v>0</v>
      </c>
      <c r="L591" s="1" t="s">
        <v>85</v>
      </c>
      <c r="M591" s="1" t="s">
        <v>86</v>
      </c>
      <c r="N591" s="1">
        <f t="shared" si="111"/>
        <v>2</v>
      </c>
      <c r="O591" s="1" t="s">
        <v>23</v>
      </c>
      <c r="P591" s="1">
        <v>90</v>
      </c>
      <c r="Q591" s="1">
        <v>90</v>
      </c>
      <c r="R591" s="1">
        <v>157</v>
      </c>
      <c r="S591" s="1">
        <v>1920</v>
      </c>
      <c r="T591" s="1">
        <f t="shared" si="120"/>
        <v>2.9039181164619086</v>
      </c>
      <c r="U591" s="13">
        <f t="shared" si="117"/>
        <v>88.141942202977873</v>
      </c>
      <c r="V591" s="13">
        <f t="shared" si="118"/>
        <v>54.384757152421827</v>
      </c>
      <c r="W591" s="17">
        <f t="shared" si="110"/>
        <v>8.8888888888888892E-2</v>
      </c>
      <c r="X591" s="27">
        <f t="shared" si="121"/>
        <v>3.0966469428007889E-2</v>
      </c>
    </row>
    <row r="592" spans="1:25" x14ac:dyDescent="0.25">
      <c r="A592" s="19">
        <v>7302</v>
      </c>
      <c r="B592" s="1" t="s">
        <v>1120</v>
      </c>
      <c r="C592" s="1" t="s">
        <v>577</v>
      </c>
      <c r="D592" s="1" t="str">
        <f t="shared" si="119"/>
        <v>BR</v>
      </c>
      <c r="E592" s="1" t="s">
        <v>350</v>
      </c>
      <c r="F592" s="1">
        <v>1951</v>
      </c>
      <c r="G592" s="1">
        <v>1968</v>
      </c>
      <c r="H592" s="1">
        <f t="shared" si="116"/>
        <v>11.090536506409418</v>
      </c>
      <c r="I592" s="1">
        <v>2</v>
      </c>
      <c r="J592" s="1">
        <v>133</v>
      </c>
      <c r="K592" s="1">
        <v>0</v>
      </c>
      <c r="L592" s="1" t="s">
        <v>358</v>
      </c>
      <c r="M592" s="1" t="s">
        <v>358</v>
      </c>
      <c r="N592" s="1">
        <f t="shared" si="111"/>
        <v>1</v>
      </c>
      <c r="O592" s="1" t="s">
        <v>23</v>
      </c>
      <c r="P592" s="1" t="s">
        <v>1138</v>
      </c>
      <c r="Q592" s="1" t="s">
        <v>1138</v>
      </c>
      <c r="R592" s="1">
        <v>116</v>
      </c>
      <c r="T592" s="1" t="str">
        <f t="shared" si="120"/>
        <v/>
      </c>
      <c r="U592" s="13" t="e">
        <f t="shared" si="117"/>
        <v>#VALUE!</v>
      </c>
      <c r="V592" s="13" t="e">
        <f t="shared" si="118"/>
        <v>#VALUE!</v>
      </c>
      <c r="W592" s="17" t="e">
        <f t="shared" si="110"/>
        <v>#VALUE!</v>
      </c>
      <c r="X592" s="27">
        <f t="shared" si="121"/>
        <v>8.7218045112781958E-2</v>
      </c>
    </row>
    <row r="593" spans="1:25" x14ac:dyDescent="0.25">
      <c r="A593" s="19">
        <v>7303</v>
      </c>
      <c r="B593" s="1" t="s">
        <v>1121</v>
      </c>
      <c r="C593" s="1" t="s">
        <v>588</v>
      </c>
      <c r="D593" s="1" t="str">
        <f t="shared" si="119"/>
        <v>BR</v>
      </c>
      <c r="E593" s="1" t="s">
        <v>350</v>
      </c>
      <c r="F593" s="1">
        <v>1951</v>
      </c>
      <c r="G593" s="1">
        <v>1968</v>
      </c>
      <c r="H593" s="1">
        <f t="shared" si="116"/>
        <v>11.090536506409418</v>
      </c>
      <c r="I593" s="1">
        <v>2</v>
      </c>
      <c r="J593" s="1">
        <v>133</v>
      </c>
      <c r="K593" s="1">
        <v>0</v>
      </c>
      <c r="L593" s="1" t="s">
        <v>358</v>
      </c>
      <c r="M593" s="1" t="s">
        <v>358</v>
      </c>
      <c r="N593" s="1">
        <f t="shared" si="111"/>
        <v>1</v>
      </c>
      <c r="O593" s="1" t="s">
        <v>23</v>
      </c>
      <c r="P593" s="1" t="s">
        <v>1138</v>
      </c>
      <c r="Q593" s="1" t="s">
        <v>1138</v>
      </c>
      <c r="R593" s="1">
        <v>116</v>
      </c>
      <c r="U593" s="13"/>
      <c r="V593" s="13"/>
      <c r="W593" s="17" t="e">
        <f t="shared" si="110"/>
        <v>#VALUE!</v>
      </c>
      <c r="X593" s="27">
        <f t="shared" si="121"/>
        <v>8.7218045112781958E-2</v>
      </c>
    </row>
    <row r="594" spans="1:25" x14ac:dyDescent="0.25">
      <c r="A594" s="19">
        <v>7400</v>
      </c>
      <c r="B594" s="1" t="s">
        <v>91</v>
      </c>
      <c r="C594" s="1" t="s">
        <v>795</v>
      </c>
      <c r="D594" s="1" t="str">
        <f t="shared" si="119"/>
        <v>BR</v>
      </c>
      <c r="E594" s="1">
        <v>74</v>
      </c>
      <c r="F594" s="1">
        <v>1958</v>
      </c>
      <c r="G594" s="1">
        <v>1976</v>
      </c>
      <c r="H594" s="1">
        <f t="shared" si="116"/>
        <v>11.401754250991379</v>
      </c>
      <c r="I594" s="1">
        <v>1</v>
      </c>
      <c r="J594" s="1">
        <v>78</v>
      </c>
      <c r="K594" s="1">
        <v>0</v>
      </c>
      <c r="L594" s="1" t="s">
        <v>22</v>
      </c>
      <c r="M594" s="1" t="s">
        <v>22</v>
      </c>
      <c r="N594" s="1">
        <f t="shared" si="111"/>
        <v>4</v>
      </c>
      <c r="O594" s="1" t="s">
        <v>23</v>
      </c>
      <c r="P594" s="1">
        <v>80</v>
      </c>
      <c r="Q594" s="1">
        <v>80</v>
      </c>
      <c r="S594" s="1">
        <v>650</v>
      </c>
      <c r="T594" s="1">
        <f>IF(L594="Wagon",(SQRT(SQRT(S594/27)))*10,IF(S594="","",SQRT(SQRT(S594/27))))</f>
        <v>2.2150697087510771</v>
      </c>
      <c r="U594" s="13">
        <f t="shared" ref="U594:U619" si="122">IF(I594="","",(H594*SQRT(I594)*T594-(I594*2)+2)*0.985)</f>
        <v>24.876845260974907</v>
      </c>
      <c r="V594" s="13">
        <f t="shared" ref="V594:V619" si="123">IF(L594="Wagon",5*SQRT(H594),IF(L594="","",SQRT(Q594*J594*SQRT(S594))/(26)))</f>
        <v>15.340774496935312</v>
      </c>
      <c r="W594" s="17">
        <f t="shared" si="110"/>
        <v>0.1</v>
      </c>
      <c r="X594" s="27">
        <f t="shared" si="121"/>
        <v>0</v>
      </c>
    </row>
    <row r="595" spans="1:25" x14ac:dyDescent="0.25">
      <c r="A595" s="19">
        <v>7401</v>
      </c>
      <c r="B595" s="1" t="s">
        <v>92</v>
      </c>
      <c r="C595" s="1" t="s">
        <v>795</v>
      </c>
      <c r="D595" s="1" t="str">
        <f t="shared" si="119"/>
        <v>BR</v>
      </c>
      <c r="E595" s="1">
        <v>74</v>
      </c>
      <c r="F595" s="1">
        <v>1958</v>
      </c>
      <c r="G595" s="1">
        <v>1976</v>
      </c>
      <c r="H595" s="1">
        <f t="shared" si="116"/>
        <v>11.401754250991379</v>
      </c>
      <c r="I595" s="1">
        <v>1</v>
      </c>
      <c r="J595" s="1">
        <v>78</v>
      </c>
      <c r="K595" s="1">
        <v>0</v>
      </c>
      <c r="L595" s="1" t="s">
        <v>85</v>
      </c>
      <c r="M595" s="1" t="s">
        <v>86</v>
      </c>
      <c r="N595" s="1">
        <f t="shared" si="111"/>
        <v>2</v>
      </c>
      <c r="O595" s="1" t="s">
        <v>23</v>
      </c>
      <c r="P595" s="1">
        <v>80</v>
      </c>
      <c r="Q595" s="1">
        <v>80</v>
      </c>
      <c r="S595" s="1">
        <v>2300</v>
      </c>
      <c r="T595" s="1">
        <f>IF(L595="Wagon",(SQRT(SQRT(S595/27)))*10,IF(S595="","",SQRT(SQRT(S595/27))))</f>
        <v>3.0380227237315016</v>
      </c>
      <c r="U595" s="13">
        <f t="shared" si="122"/>
        <v>34.119206677340344</v>
      </c>
      <c r="V595" s="13">
        <f t="shared" si="123"/>
        <v>21.040250488373037</v>
      </c>
      <c r="W595" s="17">
        <f t="shared" si="110"/>
        <v>0.1</v>
      </c>
      <c r="X595" s="27">
        <f t="shared" si="121"/>
        <v>0</v>
      </c>
    </row>
    <row r="596" spans="1:25" x14ac:dyDescent="0.25">
      <c r="A596" s="19">
        <v>7450</v>
      </c>
      <c r="B596" s="1" t="s">
        <v>1086</v>
      </c>
      <c r="C596" s="1" t="s">
        <v>1087</v>
      </c>
      <c r="D596" s="1" t="str">
        <f t="shared" si="119"/>
        <v>BR</v>
      </c>
      <c r="E596" s="1">
        <v>745</v>
      </c>
      <c r="F596" s="1">
        <v>2018</v>
      </c>
      <c r="G596" s="1" t="s">
        <v>31</v>
      </c>
      <c r="H596" s="1">
        <f t="shared" si="116"/>
        <v>13.784048752090222</v>
      </c>
      <c r="I596" s="1">
        <v>12</v>
      </c>
      <c r="K596" s="1">
        <v>704</v>
      </c>
      <c r="L596" s="1" t="s">
        <v>85</v>
      </c>
      <c r="M596" s="1" t="s">
        <v>96</v>
      </c>
      <c r="N596" s="1">
        <f t="shared" si="111"/>
        <v>2</v>
      </c>
      <c r="P596" s="1">
        <v>100</v>
      </c>
      <c r="Q596" s="1">
        <v>100</v>
      </c>
      <c r="R596" s="1">
        <v>380</v>
      </c>
      <c r="S596" s="1">
        <v>7000</v>
      </c>
      <c r="T596" s="1">
        <f>IF(L596="Wagon",(SQRT(SQRT(S596/27)))*10,IF(S596="","",SQRT(SQRT(S596/27))))</f>
        <v>4.0126711450090529</v>
      </c>
      <c r="U596" s="13">
        <f t="shared" si="122"/>
        <v>167.05838474656684</v>
      </c>
      <c r="V596" s="13">
        <f t="shared" si="123"/>
        <v>0</v>
      </c>
      <c r="W596" s="17">
        <f t="shared" si="110"/>
        <v>0.08</v>
      </c>
      <c r="X596" s="27" t="e">
        <f t="shared" si="121"/>
        <v>#DIV/0!</v>
      </c>
    </row>
    <row r="597" spans="1:25" x14ac:dyDescent="0.25">
      <c r="A597" s="19">
        <v>7451</v>
      </c>
      <c r="B597" s="1" t="s">
        <v>1085</v>
      </c>
      <c r="C597" s="1" t="s">
        <v>1084</v>
      </c>
      <c r="D597" s="1" t="str">
        <f t="shared" si="119"/>
        <v>BR</v>
      </c>
      <c r="E597" s="1">
        <v>745</v>
      </c>
      <c r="F597" s="1">
        <v>2018</v>
      </c>
      <c r="G597" s="1" t="s">
        <v>31</v>
      </c>
      <c r="H597" s="1">
        <f t="shared" si="116"/>
        <v>13.784048752090222</v>
      </c>
      <c r="I597" s="1">
        <v>12</v>
      </c>
      <c r="K597" s="1">
        <v>722</v>
      </c>
      <c r="L597" s="1" t="s">
        <v>85</v>
      </c>
      <c r="M597" s="1" t="s">
        <v>96</v>
      </c>
      <c r="N597" s="1">
        <f t="shared" si="111"/>
        <v>2</v>
      </c>
      <c r="P597" s="1">
        <v>100</v>
      </c>
      <c r="Q597" s="1">
        <v>100</v>
      </c>
      <c r="R597" s="1">
        <v>380</v>
      </c>
      <c r="S597" s="1">
        <v>7000</v>
      </c>
      <c r="U597" s="13">
        <f t="shared" si="122"/>
        <v>-21.669999999999998</v>
      </c>
      <c r="V597" s="13">
        <f t="shared" si="123"/>
        <v>0</v>
      </c>
      <c r="W597" s="17">
        <f t="shared" si="110"/>
        <v>0.08</v>
      </c>
      <c r="X597" s="27" t="e">
        <f t="shared" si="121"/>
        <v>#DIV/0!</v>
      </c>
    </row>
    <row r="598" spans="1:25" x14ac:dyDescent="0.25">
      <c r="A598" s="19">
        <v>7501</v>
      </c>
      <c r="B598" s="1" t="s">
        <v>1125</v>
      </c>
      <c r="C598" s="1" t="s">
        <v>580</v>
      </c>
      <c r="D598" s="1" t="str">
        <f t="shared" si="119"/>
        <v>BR</v>
      </c>
      <c r="E598" s="1" t="s">
        <v>350</v>
      </c>
      <c r="F598" s="1">
        <v>1951</v>
      </c>
      <c r="G598" s="1">
        <v>1967</v>
      </c>
      <c r="H598" s="1">
        <f t="shared" si="116"/>
        <v>11.090536506409418</v>
      </c>
      <c r="I598" s="1">
        <v>1</v>
      </c>
      <c r="J598" s="1">
        <v>88</v>
      </c>
      <c r="K598" s="1">
        <v>0</v>
      </c>
      <c r="L598" s="1" t="s">
        <v>358</v>
      </c>
      <c r="M598" s="1" t="s">
        <v>358</v>
      </c>
      <c r="N598" s="1">
        <f t="shared" si="111"/>
        <v>1</v>
      </c>
      <c r="O598" s="1" t="s">
        <v>23</v>
      </c>
      <c r="P598" s="1" t="s">
        <v>1138</v>
      </c>
      <c r="Q598" s="1" t="s">
        <v>1138</v>
      </c>
      <c r="R598" s="1">
        <v>114</v>
      </c>
      <c r="T598" s="1" t="str">
        <f t="shared" ref="T598:T619" si="124">IF(L598="Wagon",(SQRT(SQRT(S598/27)))*10,IF(S598="","",SQRT(SQRT(S598/27))))</f>
        <v/>
      </c>
      <c r="U598" s="13" t="e">
        <f t="shared" si="122"/>
        <v>#VALUE!</v>
      </c>
      <c r="V598" s="13" t="e">
        <f t="shared" si="123"/>
        <v>#VALUE!</v>
      </c>
      <c r="W598" s="17" t="e">
        <f t="shared" ref="W598:W661" si="125">8/P598</f>
        <v>#VALUE!</v>
      </c>
      <c r="X598" s="27">
        <f t="shared" si="121"/>
        <v>0.12954545454545455</v>
      </c>
    </row>
    <row r="599" spans="1:25" x14ac:dyDescent="0.25">
      <c r="A599" s="19">
        <v>7550</v>
      </c>
      <c r="B599" s="1" t="s">
        <v>1091</v>
      </c>
      <c r="C599" s="1" t="s">
        <v>1088</v>
      </c>
      <c r="D599" s="1" t="str">
        <f t="shared" si="119"/>
        <v>BR</v>
      </c>
      <c r="E599" s="1">
        <v>755</v>
      </c>
      <c r="F599" s="1">
        <v>2018</v>
      </c>
      <c r="G599" s="1" t="s">
        <v>31</v>
      </c>
      <c r="H599" s="1">
        <f t="shared" si="116"/>
        <v>13.784048752090222</v>
      </c>
      <c r="I599" s="1">
        <v>3</v>
      </c>
      <c r="K599" s="1">
        <v>144</v>
      </c>
      <c r="L599" s="1" t="s">
        <v>22</v>
      </c>
      <c r="M599" s="1" t="s">
        <v>22</v>
      </c>
      <c r="N599" s="1">
        <f t="shared" si="111"/>
        <v>4</v>
      </c>
      <c r="P599" s="1">
        <v>100</v>
      </c>
      <c r="Q599" s="1">
        <v>100</v>
      </c>
      <c r="S599" s="1">
        <v>1290</v>
      </c>
      <c r="T599" s="1">
        <f t="shared" si="124"/>
        <v>2.6290962549469175</v>
      </c>
      <c r="U599" s="13">
        <f t="shared" si="122"/>
        <v>57.887280582976906</v>
      </c>
      <c r="V599" s="13">
        <f t="shared" si="123"/>
        <v>0</v>
      </c>
      <c r="W599" s="17">
        <f t="shared" si="125"/>
        <v>0.08</v>
      </c>
      <c r="X599" s="27" t="e">
        <f t="shared" si="121"/>
        <v>#DIV/0!</v>
      </c>
    </row>
    <row r="600" spans="1:25" x14ac:dyDescent="0.25">
      <c r="A600" s="19">
        <v>7550</v>
      </c>
      <c r="B600" s="1" t="s">
        <v>1093</v>
      </c>
      <c r="C600" s="1" t="s">
        <v>1088</v>
      </c>
      <c r="D600" s="1" t="str">
        <f t="shared" si="119"/>
        <v>BR</v>
      </c>
      <c r="E600" s="1">
        <v>755</v>
      </c>
      <c r="F600" s="1">
        <v>2018</v>
      </c>
      <c r="G600" s="1" t="s">
        <v>31</v>
      </c>
      <c r="H600" s="1">
        <f t="shared" si="116"/>
        <v>13.784048752090222</v>
      </c>
      <c r="I600" s="1">
        <v>3</v>
      </c>
      <c r="K600" s="1">
        <v>144</v>
      </c>
      <c r="L600" s="1" t="s">
        <v>85</v>
      </c>
      <c r="M600" s="1" t="s">
        <v>96</v>
      </c>
      <c r="N600" s="1">
        <f t="shared" si="111"/>
        <v>2</v>
      </c>
      <c r="P600" s="1">
        <v>100</v>
      </c>
      <c r="Q600" s="1">
        <v>100</v>
      </c>
      <c r="S600" s="1">
        <v>3500</v>
      </c>
      <c r="T600" s="1">
        <f t="shared" si="124"/>
        <v>3.3742407814301307</v>
      </c>
      <c r="U600" s="13">
        <f t="shared" si="122"/>
        <v>75.41051109500593</v>
      </c>
      <c r="V600" s="13">
        <f t="shared" si="123"/>
        <v>0</v>
      </c>
      <c r="W600" s="17">
        <f t="shared" si="125"/>
        <v>0.08</v>
      </c>
      <c r="X600" s="27" t="e">
        <f t="shared" si="121"/>
        <v>#DIV/0!</v>
      </c>
    </row>
    <row r="601" spans="1:25" s="41" customFormat="1" x14ac:dyDescent="0.25">
      <c r="A601" s="19">
        <v>7551</v>
      </c>
      <c r="B601" s="1" t="s">
        <v>1090</v>
      </c>
      <c r="C601" s="1" t="s">
        <v>1089</v>
      </c>
      <c r="D601" s="1" t="str">
        <f t="shared" si="119"/>
        <v>BR</v>
      </c>
      <c r="E601" s="1">
        <v>755</v>
      </c>
      <c r="F601" s="1">
        <v>2018</v>
      </c>
      <c r="G601" s="1" t="s">
        <v>31</v>
      </c>
      <c r="H601" s="1">
        <f t="shared" si="116"/>
        <v>13.784048752090222</v>
      </c>
      <c r="I601" s="1">
        <v>4</v>
      </c>
      <c r="J601" s="1"/>
      <c r="K601" s="1">
        <v>202</v>
      </c>
      <c r="L601" s="1" t="s">
        <v>22</v>
      </c>
      <c r="M601" s="1" t="s">
        <v>22</v>
      </c>
      <c r="N601" s="1">
        <f t="shared" si="111"/>
        <v>4</v>
      </c>
      <c r="O601" s="1"/>
      <c r="P601" s="1">
        <v>100</v>
      </c>
      <c r="Q601" s="1">
        <v>100</v>
      </c>
      <c r="R601" s="1"/>
      <c r="S601" s="1">
        <v>2570</v>
      </c>
      <c r="T601" s="1">
        <f t="shared" si="124"/>
        <v>3.1235059659523761</v>
      </c>
      <c r="U601" s="13">
        <f t="shared" si="122"/>
        <v>78.907480268900457</v>
      </c>
      <c r="V601" s="13">
        <f t="shared" si="123"/>
        <v>0</v>
      </c>
      <c r="W601" s="17">
        <f t="shared" si="125"/>
        <v>0.08</v>
      </c>
      <c r="X601" s="27" t="e">
        <f t="shared" si="121"/>
        <v>#DIV/0!</v>
      </c>
      <c r="Y601" s="12"/>
    </row>
    <row r="602" spans="1:25" s="41" customFormat="1" x14ac:dyDescent="0.25">
      <c r="A602" s="19">
        <v>7551</v>
      </c>
      <c r="B602" s="1" t="s">
        <v>1092</v>
      </c>
      <c r="C602" s="1" t="s">
        <v>1089</v>
      </c>
      <c r="D602" s="1" t="str">
        <f t="shared" si="119"/>
        <v>BR</v>
      </c>
      <c r="E602" s="1">
        <v>755</v>
      </c>
      <c r="F602" s="1">
        <v>2018</v>
      </c>
      <c r="G602" s="1" t="s">
        <v>31</v>
      </c>
      <c r="H602" s="1">
        <f t="shared" si="116"/>
        <v>13.784048752090222</v>
      </c>
      <c r="I602" s="1">
        <v>4</v>
      </c>
      <c r="J602" s="1"/>
      <c r="K602" s="1">
        <v>202</v>
      </c>
      <c r="L602" s="1" t="s">
        <v>85</v>
      </c>
      <c r="M602" s="1" t="s">
        <v>96</v>
      </c>
      <c r="N602" s="1">
        <f t="shared" si="111"/>
        <v>2</v>
      </c>
      <c r="O602" s="1"/>
      <c r="P602" s="1">
        <v>100</v>
      </c>
      <c r="Q602" s="1">
        <v>100</v>
      </c>
      <c r="R602" s="1"/>
      <c r="S602" s="1">
        <v>3500</v>
      </c>
      <c r="T602" s="1">
        <f t="shared" si="124"/>
        <v>3.3742407814301307</v>
      </c>
      <c r="U602" s="13">
        <f t="shared" si="122"/>
        <v>85.716077882072142</v>
      </c>
      <c r="V602" s="13">
        <f t="shared" si="123"/>
        <v>0</v>
      </c>
      <c r="W602" s="17">
        <f t="shared" si="125"/>
        <v>0.08</v>
      </c>
      <c r="X602" s="27" t="e">
        <f t="shared" si="121"/>
        <v>#DIV/0!</v>
      </c>
      <c r="Y602" s="12"/>
    </row>
    <row r="603" spans="1:25" x14ac:dyDescent="0.25">
      <c r="A603" s="19">
        <v>7560</v>
      </c>
      <c r="B603" s="1" t="s">
        <v>1098</v>
      </c>
      <c r="C603" s="1" t="s">
        <v>1094</v>
      </c>
      <c r="D603" s="1" t="str">
        <f t="shared" si="119"/>
        <v>BR</v>
      </c>
      <c r="E603" s="1">
        <v>756</v>
      </c>
      <c r="F603" s="1">
        <v>2021</v>
      </c>
      <c r="G603" s="1" t="s">
        <v>31</v>
      </c>
      <c r="H603" s="1">
        <f t="shared" si="116"/>
        <v>13.892443989449804</v>
      </c>
      <c r="I603" s="1">
        <v>3</v>
      </c>
      <c r="K603" s="1">
        <v>118</v>
      </c>
      <c r="L603" s="1" t="s">
        <v>85</v>
      </c>
      <c r="M603" s="1" t="s">
        <v>352</v>
      </c>
      <c r="N603" s="1">
        <f t="shared" si="111"/>
        <v>2</v>
      </c>
      <c r="P603" s="1">
        <v>75</v>
      </c>
      <c r="Q603" s="1">
        <v>75</v>
      </c>
      <c r="R603" s="1">
        <v>185</v>
      </c>
      <c r="S603" s="1">
        <v>1700</v>
      </c>
      <c r="T603" s="1">
        <f t="shared" si="124"/>
        <v>2.81689908874257</v>
      </c>
      <c r="U603" s="13">
        <f t="shared" si="122"/>
        <v>62.824684592904745</v>
      </c>
      <c r="V603" s="13">
        <f t="shared" si="123"/>
        <v>0</v>
      </c>
      <c r="W603" s="17">
        <f t="shared" si="125"/>
        <v>0.10666666666666667</v>
      </c>
      <c r="X603" s="27" t="e">
        <f t="shared" si="121"/>
        <v>#DIV/0!</v>
      </c>
    </row>
    <row r="604" spans="1:25" x14ac:dyDescent="0.25">
      <c r="A604" s="19">
        <v>7560</v>
      </c>
      <c r="B604" s="1" t="s">
        <v>1096</v>
      </c>
      <c r="C604" s="1" t="s">
        <v>1094</v>
      </c>
      <c r="D604" s="1" t="str">
        <f t="shared" si="119"/>
        <v>BR</v>
      </c>
      <c r="E604" s="1">
        <v>756</v>
      </c>
      <c r="F604" s="1">
        <v>2021</v>
      </c>
      <c r="G604" s="1" t="s">
        <v>31</v>
      </c>
      <c r="H604" s="1">
        <f t="shared" si="116"/>
        <v>13.892443989449804</v>
      </c>
      <c r="I604" s="1">
        <v>3</v>
      </c>
      <c r="K604" s="1">
        <v>118</v>
      </c>
      <c r="L604" s="1" t="s">
        <v>22</v>
      </c>
      <c r="M604" s="1" t="s">
        <v>22</v>
      </c>
      <c r="N604" s="1">
        <f t="shared" si="111"/>
        <v>4</v>
      </c>
      <c r="P604" s="1">
        <v>75</v>
      </c>
      <c r="Q604" s="1">
        <v>75</v>
      </c>
      <c r="R604" s="1">
        <v>185</v>
      </c>
      <c r="S604" s="1">
        <v>640</v>
      </c>
      <c r="T604" s="1">
        <f t="shared" si="124"/>
        <v>2.2065006130979157</v>
      </c>
      <c r="U604" s="13">
        <f t="shared" si="122"/>
        <v>48.357335774741415</v>
      </c>
      <c r="V604" s="13">
        <f t="shared" si="123"/>
        <v>0</v>
      </c>
      <c r="W604" s="17">
        <f t="shared" si="125"/>
        <v>0.10666666666666667</v>
      </c>
      <c r="X604" s="27" t="e">
        <f t="shared" si="121"/>
        <v>#DIV/0!</v>
      </c>
    </row>
    <row r="605" spans="1:25" s="41" customFormat="1" x14ac:dyDescent="0.25">
      <c r="A605" s="19">
        <v>7560</v>
      </c>
      <c r="B605" s="1" t="s">
        <v>1097</v>
      </c>
      <c r="C605" s="1" t="s">
        <v>1094</v>
      </c>
      <c r="D605" s="1" t="str">
        <f t="shared" si="119"/>
        <v>BR</v>
      </c>
      <c r="E605" s="1">
        <v>756</v>
      </c>
      <c r="F605" s="1">
        <v>2021</v>
      </c>
      <c r="G605" s="1" t="s">
        <v>31</v>
      </c>
      <c r="H605" s="1">
        <f t="shared" si="116"/>
        <v>13.892443989449804</v>
      </c>
      <c r="I605" s="1">
        <v>3</v>
      </c>
      <c r="J605" s="1"/>
      <c r="K605" s="1">
        <v>118</v>
      </c>
      <c r="L605" s="1" t="s">
        <v>85</v>
      </c>
      <c r="M605" s="1" t="s">
        <v>96</v>
      </c>
      <c r="N605" s="1">
        <f t="shared" si="111"/>
        <v>2</v>
      </c>
      <c r="O605" s="1"/>
      <c r="P605" s="1">
        <v>75</v>
      </c>
      <c r="Q605" s="1">
        <v>75</v>
      </c>
      <c r="R605" s="1">
        <v>185</v>
      </c>
      <c r="S605" s="1">
        <v>3500</v>
      </c>
      <c r="T605" s="1">
        <f t="shared" si="124"/>
        <v>3.3742407814301307</v>
      </c>
      <c r="U605" s="13">
        <f t="shared" si="122"/>
        <v>76.034508995727464</v>
      </c>
      <c r="V605" s="13">
        <f t="shared" si="123"/>
        <v>0</v>
      </c>
      <c r="W605" s="17">
        <f t="shared" si="125"/>
        <v>0.10666666666666667</v>
      </c>
      <c r="X605" s="27" t="e">
        <f t="shared" si="121"/>
        <v>#DIV/0!</v>
      </c>
      <c r="Y605" s="12"/>
    </row>
    <row r="606" spans="1:25" s="41" customFormat="1" x14ac:dyDescent="0.25">
      <c r="A606" s="19">
        <v>7561</v>
      </c>
      <c r="B606" s="1" t="s">
        <v>1101</v>
      </c>
      <c r="C606" s="1" t="s">
        <v>1095</v>
      </c>
      <c r="D606" s="1" t="str">
        <f t="shared" si="119"/>
        <v>BR</v>
      </c>
      <c r="E606" s="1">
        <v>756</v>
      </c>
      <c r="F606" s="1">
        <v>2021</v>
      </c>
      <c r="G606" s="1" t="s">
        <v>31</v>
      </c>
      <c r="H606" s="1">
        <f t="shared" si="116"/>
        <v>13.892443989449804</v>
      </c>
      <c r="I606" s="1">
        <v>4</v>
      </c>
      <c r="J606" s="1"/>
      <c r="K606" s="1">
        <v>158</v>
      </c>
      <c r="L606" s="1" t="s">
        <v>85</v>
      </c>
      <c r="M606" s="1" t="s">
        <v>352</v>
      </c>
      <c r="N606" s="1">
        <f t="shared" si="111"/>
        <v>2</v>
      </c>
      <c r="O606" s="1"/>
      <c r="P606" s="1">
        <v>75</v>
      </c>
      <c r="Q606" s="1">
        <v>75</v>
      </c>
      <c r="R606" s="1">
        <v>185</v>
      </c>
      <c r="S606" s="1">
        <v>1700</v>
      </c>
      <c r="T606" s="1">
        <f t="shared" si="124"/>
        <v>2.81689908874257</v>
      </c>
      <c r="U606" s="13">
        <f t="shared" si="122"/>
        <v>71.18321724414804</v>
      </c>
      <c r="V606" s="13">
        <f t="shared" si="123"/>
        <v>0</v>
      </c>
      <c r="W606" s="17">
        <f t="shared" si="125"/>
        <v>0.10666666666666667</v>
      </c>
      <c r="X606" s="27" t="e">
        <f t="shared" si="121"/>
        <v>#DIV/0!</v>
      </c>
      <c r="Y606" s="12"/>
    </row>
    <row r="607" spans="1:25" x14ac:dyDescent="0.25">
      <c r="A607" s="19">
        <v>7561</v>
      </c>
      <c r="B607" s="1" t="s">
        <v>1099</v>
      </c>
      <c r="C607" s="1" t="s">
        <v>1095</v>
      </c>
      <c r="D607" s="1" t="str">
        <f t="shared" si="119"/>
        <v>BR</v>
      </c>
      <c r="E607" s="1">
        <v>756</v>
      </c>
      <c r="F607" s="1">
        <v>2021</v>
      </c>
      <c r="G607" s="1" t="s">
        <v>31</v>
      </c>
      <c r="H607" s="1">
        <f t="shared" si="116"/>
        <v>13.892443989449804</v>
      </c>
      <c r="I607" s="1">
        <v>4</v>
      </c>
      <c r="K607" s="1">
        <v>158</v>
      </c>
      <c r="L607" s="1" t="s">
        <v>22</v>
      </c>
      <c r="M607" s="1" t="s">
        <v>22</v>
      </c>
      <c r="N607" s="1">
        <f t="shared" ref="N607:N670" si="126">IF(L607="Steam",1,IF(L607="Electric",2,IF(L607="Diesel",4,IF(L607="Diesel-Electric",3,""))))</f>
        <v>4</v>
      </c>
      <c r="P607" s="1">
        <v>75</v>
      </c>
      <c r="Q607" s="1">
        <v>75</v>
      </c>
      <c r="R607" s="1">
        <v>185</v>
      </c>
      <c r="S607" s="1">
        <v>640</v>
      </c>
      <c r="T607" s="1">
        <f t="shared" si="124"/>
        <v>2.2065006130979157</v>
      </c>
      <c r="U607" s="13">
        <f t="shared" si="122"/>
        <v>54.477761774894411</v>
      </c>
      <c r="V607" s="13">
        <f t="shared" si="123"/>
        <v>0</v>
      </c>
      <c r="W607" s="17">
        <f t="shared" si="125"/>
        <v>0.10666666666666667</v>
      </c>
      <c r="X607" s="27" t="e">
        <f t="shared" si="121"/>
        <v>#DIV/0!</v>
      </c>
    </row>
    <row r="608" spans="1:25" x14ac:dyDescent="0.25">
      <c r="A608" s="19">
        <v>7561</v>
      </c>
      <c r="B608" s="1" t="s">
        <v>1100</v>
      </c>
      <c r="C608" s="1" t="s">
        <v>1095</v>
      </c>
      <c r="D608" s="1" t="str">
        <f t="shared" si="119"/>
        <v>BR</v>
      </c>
      <c r="E608" s="1">
        <v>756</v>
      </c>
      <c r="F608" s="1">
        <v>2021</v>
      </c>
      <c r="G608" s="1" t="s">
        <v>31</v>
      </c>
      <c r="H608" s="1">
        <f t="shared" si="116"/>
        <v>13.892443989449804</v>
      </c>
      <c r="I608" s="1">
        <v>4</v>
      </c>
      <c r="K608" s="1">
        <v>158</v>
      </c>
      <c r="L608" s="1" t="s">
        <v>85</v>
      </c>
      <c r="M608" s="1" t="s">
        <v>96</v>
      </c>
      <c r="N608" s="1">
        <f t="shared" si="126"/>
        <v>2</v>
      </c>
      <c r="P608" s="1">
        <v>75</v>
      </c>
      <c r="Q608" s="1">
        <v>75</v>
      </c>
      <c r="R608" s="1">
        <v>185</v>
      </c>
      <c r="S608" s="1">
        <v>3500</v>
      </c>
      <c r="T608" s="1">
        <f t="shared" si="124"/>
        <v>3.3742407814301307</v>
      </c>
      <c r="U608" s="13">
        <f t="shared" si="122"/>
        <v>86.436608593982797</v>
      </c>
      <c r="V608" s="13">
        <f t="shared" si="123"/>
        <v>0</v>
      </c>
      <c r="W608" s="17">
        <f t="shared" si="125"/>
        <v>0.10666666666666667</v>
      </c>
      <c r="X608" s="27" t="e">
        <f t="shared" si="121"/>
        <v>#DIV/0!</v>
      </c>
    </row>
    <row r="609" spans="1:24" x14ac:dyDescent="0.25">
      <c r="A609" s="37">
        <v>7600</v>
      </c>
      <c r="B609" s="38" t="s">
        <v>93</v>
      </c>
      <c r="C609" s="38" t="s">
        <v>796</v>
      </c>
      <c r="D609" s="38" t="str">
        <f t="shared" si="119"/>
        <v>BR</v>
      </c>
      <c r="E609" s="38">
        <v>76</v>
      </c>
      <c r="F609" s="38">
        <v>1952</v>
      </c>
      <c r="G609" s="38">
        <v>1981</v>
      </c>
      <c r="H609" s="38">
        <f t="shared" si="116"/>
        <v>11.135528725660043</v>
      </c>
      <c r="I609" s="38">
        <v>1</v>
      </c>
      <c r="J609" s="38">
        <v>89</v>
      </c>
      <c r="K609" s="38">
        <v>0</v>
      </c>
      <c r="L609" s="38" t="s">
        <v>85</v>
      </c>
      <c r="M609" s="38" t="s">
        <v>86</v>
      </c>
      <c r="N609" s="38">
        <f t="shared" si="126"/>
        <v>2</v>
      </c>
      <c r="O609" s="38" t="s">
        <v>23</v>
      </c>
      <c r="P609" s="38">
        <v>65</v>
      </c>
      <c r="Q609" s="38">
        <v>65</v>
      </c>
      <c r="R609" s="38"/>
      <c r="S609" s="38">
        <v>1300</v>
      </c>
      <c r="T609" s="38">
        <f t="shared" si="124"/>
        <v>2.6341766578737862</v>
      </c>
      <c r="U609" s="44">
        <f t="shared" si="122"/>
        <v>28.892955594583462</v>
      </c>
      <c r="V609" s="44">
        <f t="shared" si="123"/>
        <v>17.565647843170595</v>
      </c>
      <c r="W609" s="39">
        <f t="shared" si="125"/>
        <v>0.12307692307692308</v>
      </c>
      <c r="X609" s="40">
        <f t="shared" si="121"/>
        <v>0</v>
      </c>
    </row>
    <row r="610" spans="1:24" x14ac:dyDescent="0.25">
      <c r="A610" s="19">
        <v>7601</v>
      </c>
      <c r="B610" s="1" t="s">
        <v>1126</v>
      </c>
      <c r="C610" s="1" t="s">
        <v>579</v>
      </c>
      <c r="D610" s="1" t="str">
        <f t="shared" si="119"/>
        <v>BR</v>
      </c>
      <c r="E610" s="1" t="s">
        <v>350</v>
      </c>
      <c r="F610" s="1">
        <v>1952</v>
      </c>
      <c r="G610" s="1">
        <v>1967</v>
      </c>
      <c r="H610" s="1">
        <f t="shared" si="116"/>
        <v>11.135528725660043</v>
      </c>
      <c r="I610" s="1">
        <v>2</v>
      </c>
      <c r="K610" s="1">
        <v>0</v>
      </c>
      <c r="L610" s="1" t="s">
        <v>358</v>
      </c>
      <c r="M610" s="1" t="s">
        <v>358</v>
      </c>
      <c r="N610" s="1">
        <f t="shared" si="126"/>
        <v>1</v>
      </c>
      <c r="O610" s="1" t="s">
        <v>23</v>
      </c>
      <c r="P610" s="1" t="s">
        <v>1138</v>
      </c>
      <c r="Q610" s="1" t="s">
        <v>1138</v>
      </c>
      <c r="S610" s="1">
        <v>888</v>
      </c>
      <c r="T610" s="1">
        <f t="shared" si="124"/>
        <v>2.3947616815377999</v>
      </c>
      <c r="U610" s="13">
        <f t="shared" si="122"/>
        <v>35.17705350351649</v>
      </c>
      <c r="V610" s="13" t="e">
        <f t="shared" si="123"/>
        <v>#VALUE!</v>
      </c>
      <c r="W610" s="17" t="e">
        <f t="shared" si="125"/>
        <v>#VALUE!</v>
      </c>
      <c r="X610" s="27" t="e">
        <f t="shared" si="121"/>
        <v>#DIV/0!</v>
      </c>
    </row>
    <row r="611" spans="1:24" x14ac:dyDescent="0.25">
      <c r="A611" s="19">
        <v>7700</v>
      </c>
      <c r="B611" s="1" t="s">
        <v>94</v>
      </c>
      <c r="C611" s="1" t="s">
        <v>797</v>
      </c>
      <c r="D611" s="1" t="str">
        <f t="shared" si="119"/>
        <v>BR</v>
      </c>
      <c r="E611" s="1">
        <v>77</v>
      </c>
      <c r="F611" s="1">
        <v>1953</v>
      </c>
      <c r="G611" s="1">
        <v>1969</v>
      </c>
      <c r="H611" s="1">
        <f t="shared" si="116"/>
        <v>11.180339887498949</v>
      </c>
      <c r="I611" s="1">
        <v>1</v>
      </c>
      <c r="J611" s="1">
        <v>104</v>
      </c>
      <c r="K611" s="1">
        <v>0</v>
      </c>
      <c r="L611" s="1" t="s">
        <v>85</v>
      </c>
      <c r="M611" s="1" t="s">
        <v>86</v>
      </c>
      <c r="N611" s="1">
        <f t="shared" si="126"/>
        <v>2</v>
      </c>
      <c r="O611" s="1" t="s">
        <v>23</v>
      </c>
      <c r="P611" s="1">
        <v>90</v>
      </c>
      <c r="Q611" s="1">
        <v>90</v>
      </c>
      <c r="S611" s="1">
        <v>2490</v>
      </c>
      <c r="T611" s="1">
        <f t="shared" si="124"/>
        <v>3.0989095168986927</v>
      </c>
      <c r="U611" s="13">
        <f t="shared" si="122"/>
        <v>34.127158754339561</v>
      </c>
      <c r="V611" s="13">
        <f t="shared" si="123"/>
        <v>26.285389278675691</v>
      </c>
      <c r="W611" s="17">
        <f t="shared" si="125"/>
        <v>8.8888888888888892E-2</v>
      </c>
      <c r="X611" s="27">
        <f t="shared" si="121"/>
        <v>0</v>
      </c>
    </row>
    <row r="612" spans="1:24" x14ac:dyDescent="0.25">
      <c r="A612" s="19">
        <v>7701</v>
      </c>
      <c r="B612" s="1" t="s">
        <v>360</v>
      </c>
      <c r="C612" s="1" t="s">
        <v>576</v>
      </c>
      <c r="D612" s="1" t="str">
        <f t="shared" si="119"/>
        <v>BR</v>
      </c>
      <c r="E612" s="1" t="s">
        <v>350</v>
      </c>
      <c r="F612" s="1">
        <v>1954</v>
      </c>
      <c r="G612" s="1">
        <v>1967</v>
      </c>
      <c r="H612" s="1">
        <f t="shared" si="116"/>
        <v>11.224972160321824</v>
      </c>
      <c r="I612" s="1">
        <v>2</v>
      </c>
      <c r="J612" s="1">
        <v>101</v>
      </c>
      <c r="K612" s="1">
        <v>0</v>
      </c>
      <c r="L612" s="1" t="s">
        <v>358</v>
      </c>
      <c r="M612" s="1" t="s">
        <v>358</v>
      </c>
      <c r="N612" s="1">
        <f t="shared" si="126"/>
        <v>1</v>
      </c>
      <c r="O612" s="1" t="s">
        <v>23</v>
      </c>
      <c r="P612" s="1" t="s">
        <v>1138</v>
      </c>
      <c r="Q612" s="1" t="s">
        <v>1138</v>
      </c>
      <c r="R612" s="1">
        <v>96</v>
      </c>
      <c r="T612" s="1" t="str">
        <f t="shared" si="124"/>
        <v/>
      </c>
      <c r="U612" s="13" t="e">
        <f t="shared" si="122"/>
        <v>#VALUE!</v>
      </c>
      <c r="V612" s="13" t="e">
        <f t="shared" si="123"/>
        <v>#VALUE!</v>
      </c>
      <c r="W612" s="17" t="e">
        <f t="shared" si="125"/>
        <v>#VALUE!</v>
      </c>
      <c r="X612" s="27">
        <f t="shared" si="121"/>
        <v>9.5049504950495051E-2</v>
      </c>
    </row>
    <row r="613" spans="1:24" x14ac:dyDescent="0.25">
      <c r="A613" s="19">
        <v>7800</v>
      </c>
      <c r="B613" s="1" t="s">
        <v>357</v>
      </c>
      <c r="C613" s="1" t="s">
        <v>574</v>
      </c>
      <c r="D613" s="1" t="str">
        <f t="shared" si="119"/>
        <v>BR</v>
      </c>
      <c r="E613" s="1" t="s">
        <v>350</v>
      </c>
      <c r="F613" s="1">
        <v>1952</v>
      </c>
      <c r="G613" s="1">
        <v>1967</v>
      </c>
      <c r="H613" s="1">
        <f t="shared" si="116"/>
        <v>11.135528725660043</v>
      </c>
      <c r="I613" s="1">
        <v>2</v>
      </c>
      <c r="J613" s="1">
        <v>87</v>
      </c>
      <c r="K613" s="1">
        <v>0</v>
      </c>
      <c r="L613" s="1" t="s">
        <v>358</v>
      </c>
      <c r="M613" s="1" t="s">
        <v>358</v>
      </c>
      <c r="N613" s="1">
        <f t="shared" si="126"/>
        <v>1</v>
      </c>
      <c r="O613" s="1" t="s">
        <v>23</v>
      </c>
      <c r="P613" s="1" t="s">
        <v>1138</v>
      </c>
      <c r="Q613" s="1" t="s">
        <v>1138</v>
      </c>
      <c r="R613" s="1">
        <v>82</v>
      </c>
      <c r="T613" s="1" t="str">
        <f t="shared" si="124"/>
        <v/>
      </c>
      <c r="U613" s="13" t="e">
        <f t="shared" si="122"/>
        <v>#VALUE!</v>
      </c>
      <c r="V613" s="13" t="e">
        <f t="shared" si="123"/>
        <v>#VALUE!</v>
      </c>
      <c r="W613" s="17" t="e">
        <f t="shared" si="125"/>
        <v>#VALUE!</v>
      </c>
      <c r="X613" s="27">
        <f t="shared" si="121"/>
        <v>9.4252873563218389E-2</v>
      </c>
    </row>
    <row r="614" spans="1:24" x14ac:dyDescent="0.25">
      <c r="A614" s="19">
        <v>8000</v>
      </c>
      <c r="B614" s="1" t="s">
        <v>317</v>
      </c>
      <c r="C614" s="1" t="s">
        <v>798</v>
      </c>
      <c r="D614" s="1" t="str">
        <f t="shared" si="119"/>
        <v>BR</v>
      </c>
      <c r="E614" s="1">
        <v>800</v>
      </c>
      <c r="F614" s="1">
        <v>2017</v>
      </c>
      <c r="G614" s="1" t="s">
        <v>31</v>
      </c>
      <c r="H614" s="1">
        <f t="shared" si="116"/>
        <v>13.74772708486752</v>
      </c>
      <c r="I614" s="1">
        <v>5</v>
      </c>
      <c r="J614" s="1">
        <v>221</v>
      </c>
      <c r="K614" s="1">
        <v>283</v>
      </c>
      <c r="L614" s="1" t="s">
        <v>22</v>
      </c>
      <c r="M614" s="1" t="s">
        <v>22</v>
      </c>
      <c r="N614" s="1">
        <f t="shared" si="126"/>
        <v>4</v>
      </c>
      <c r="O614" s="1" t="s">
        <v>845</v>
      </c>
      <c r="P614" s="1">
        <v>100</v>
      </c>
      <c r="Q614" s="1">
        <v>100</v>
      </c>
      <c r="R614" s="1">
        <v>200</v>
      </c>
      <c r="S614" s="1">
        <v>2250</v>
      </c>
      <c r="T614" s="1">
        <f t="shared" si="124"/>
        <v>3.0213753973567683</v>
      </c>
      <c r="U614" s="13">
        <f t="shared" si="122"/>
        <v>83.606460004190438</v>
      </c>
      <c r="V614" s="13">
        <f t="shared" si="123"/>
        <v>39.379338670437726</v>
      </c>
      <c r="W614" s="17">
        <f t="shared" si="125"/>
        <v>0.08</v>
      </c>
      <c r="X614" s="27">
        <f t="shared" si="121"/>
        <v>9.0497737556561084E-2</v>
      </c>
    </row>
    <row r="615" spans="1:24" x14ac:dyDescent="0.25">
      <c r="A615" s="19">
        <v>8000</v>
      </c>
      <c r="B615" s="1" t="s">
        <v>318</v>
      </c>
      <c r="C615" s="1" t="s">
        <v>798</v>
      </c>
      <c r="D615" s="1" t="str">
        <f t="shared" si="119"/>
        <v>BR</v>
      </c>
      <c r="E615" s="1">
        <v>800</v>
      </c>
      <c r="F615" s="1">
        <v>2017</v>
      </c>
      <c r="G615" s="1" t="s">
        <v>31</v>
      </c>
      <c r="H615" s="1">
        <f t="shared" si="116"/>
        <v>13.74772708486752</v>
      </c>
      <c r="I615" s="1">
        <v>5</v>
      </c>
      <c r="J615" s="1">
        <v>221</v>
      </c>
      <c r="K615" s="1">
        <v>283</v>
      </c>
      <c r="L615" s="1" t="s">
        <v>85</v>
      </c>
      <c r="M615" s="5" t="s">
        <v>96</v>
      </c>
      <c r="N615" s="1">
        <f t="shared" si="126"/>
        <v>2</v>
      </c>
      <c r="O615" s="1" t="s">
        <v>845</v>
      </c>
      <c r="P615" s="1">
        <v>125</v>
      </c>
      <c r="Q615" s="1">
        <v>140</v>
      </c>
      <c r="R615" s="1">
        <v>200</v>
      </c>
      <c r="S615" s="1">
        <v>2250</v>
      </c>
      <c r="T615" s="1">
        <f t="shared" si="124"/>
        <v>3.0213753973567683</v>
      </c>
      <c r="U615" s="13">
        <f t="shared" si="122"/>
        <v>83.606460004190438</v>
      </c>
      <c r="V615" s="13">
        <f t="shared" si="123"/>
        <v>46.594261876001909</v>
      </c>
      <c r="W615" s="17">
        <f t="shared" si="125"/>
        <v>6.4000000000000001E-2</v>
      </c>
      <c r="X615" s="27">
        <f t="shared" si="121"/>
        <v>9.0497737556561084E-2</v>
      </c>
    </row>
    <row r="616" spans="1:24" x14ac:dyDescent="0.25">
      <c r="A616" s="19">
        <v>8001</v>
      </c>
      <c r="B616" s="1" t="s">
        <v>319</v>
      </c>
      <c r="C616" s="1" t="s">
        <v>799</v>
      </c>
      <c r="D616" s="1" t="str">
        <f t="shared" si="119"/>
        <v>BR</v>
      </c>
      <c r="E616" s="1">
        <v>800</v>
      </c>
      <c r="F616" s="1">
        <v>2017</v>
      </c>
      <c r="G616" s="1" t="s">
        <v>31</v>
      </c>
      <c r="H616" s="1">
        <f t="shared" si="116"/>
        <v>13.74772708486752</v>
      </c>
      <c r="I616" s="1">
        <v>9</v>
      </c>
      <c r="J616" s="1">
        <v>398</v>
      </c>
      <c r="K616" s="1">
        <v>510</v>
      </c>
      <c r="L616" s="1" t="s">
        <v>22</v>
      </c>
      <c r="M616" s="1" t="s">
        <v>22</v>
      </c>
      <c r="N616" s="1">
        <f t="shared" si="126"/>
        <v>4</v>
      </c>
      <c r="O616" s="1" t="s">
        <v>845</v>
      </c>
      <c r="P616" s="1">
        <v>100</v>
      </c>
      <c r="Q616" s="1">
        <v>100</v>
      </c>
      <c r="S616" s="1">
        <v>5250</v>
      </c>
      <c r="T616" s="1">
        <f t="shared" si="124"/>
        <v>3.7342112655242108</v>
      </c>
      <c r="U616" s="13">
        <f t="shared" si="122"/>
        <v>135.94059078598892</v>
      </c>
      <c r="V616" s="13">
        <f t="shared" si="123"/>
        <v>65.314260479845743</v>
      </c>
      <c r="W616" s="17">
        <f t="shared" si="125"/>
        <v>0.08</v>
      </c>
      <c r="X616" s="27">
        <f t="shared" si="121"/>
        <v>0</v>
      </c>
    </row>
    <row r="617" spans="1:24" x14ac:dyDescent="0.25">
      <c r="A617" s="19">
        <v>8001</v>
      </c>
      <c r="B617" s="1" t="s">
        <v>320</v>
      </c>
      <c r="C617" s="1" t="s">
        <v>799</v>
      </c>
      <c r="D617" s="1" t="str">
        <f t="shared" si="119"/>
        <v>BR</v>
      </c>
      <c r="E617" s="1">
        <v>800</v>
      </c>
      <c r="F617" s="1">
        <v>2017</v>
      </c>
      <c r="G617" s="1" t="s">
        <v>31</v>
      </c>
      <c r="H617" s="1">
        <f t="shared" si="116"/>
        <v>13.74772708486752</v>
      </c>
      <c r="I617" s="1">
        <v>9</v>
      </c>
      <c r="J617" s="1">
        <v>398</v>
      </c>
      <c r="K617" s="1">
        <v>510</v>
      </c>
      <c r="L617" s="1" t="s">
        <v>85</v>
      </c>
      <c r="M617" s="5" t="s">
        <v>96</v>
      </c>
      <c r="N617" s="1">
        <f t="shared" si="126"/>
        <v>2</v>
      </c>
      <c r="O617" s="1" t="s">
        <v>845</v>
      </c>
      <c r="P617" s="1">
        <v>125</v>
      </c>
      <c r="Q617" s="1">
        <v>140</v>
      </c>
      <c r="S617" s="1">
        <v>5250</v>
      </c>
      <c r="T617" s="1">
        <f t="shared" si="124"/>
        <v>3.7342112655242108</v>
      </c>
      <c r="U617" s="13">
        <f t="shared" si="122"/>
        <v>135.94059078598892</v>
      </c>
      <c r="V617" s="13">
        <f t="shared" si="123"/>
        <v>77.28087519458353</v>
      </c>
      <c r="W617" s="17">
        <f t="shared" si="125"/>
        <v>6.4000000000000001E-2</v>
      </c>
      <c r="X617" s="27">
        <f t="shared" si="121"/>
        <v>0</v>
      </c>
    </row>
    <row r="618" spans="1:24" x14ac:dyDescent="0.25">
      <c r="A618" s="19">
        <v>8002</v>
      </c>
      <c r="B618" s="1" t="s">
        <v>321</v>
      </c>
      <c r="C618" s="1" t="s">
        <v>800</v>
      </c>
      <c r="D618" s="1" t="str">
        <f t="shared" si="119"/>
        <v>BR</v>
      </c>
      <c r="E618" s="1">
        <v>800</v>
      </c>
      <c r="F618" s="1">
        <v>2017</v>
      </c>
      <c r="G618" s="1" t="s">
        <v>31</v>
      </c>
      <c r="H618" s="1">
        <f t="shared" si="116"/>
        <v>13.74772708486752</v>
      </c>
      <c r="I618" s="1">
        <v>5</v>
      </c>
      <c r="J618" s="1">
        <v>221</v>
      </c>
      <c r="K618" s="1">
        <v>283</v>
      </c>
      <c r="L618" s="1" t="s">
        <v>22</v>
      </c>
      <c r="M618" s="1" t="s">
        <v>22</v>
      </c>
      <c r="N618" s="1">
        <f t="shared" si="126"/>
        <v>4</v>
      </c>
      <c r="O618" s="1" t="s">
        <v>845</v>
      </c>
      <c r="P618" s="1">
        <v>100</v>
      </c>
      <c r="Q618" s="1">
        <v>100</v>
      </c>
      <c r="S618" s="1">
        <v>2250</v>
      </c>
      <c r="T618" s="1">
        <f t="shared" si="124"/>
        <v>3.0213753973567683</v>
      </c>
      <c r="U618" s="13">
        <f t="shared" si="122"/>
        <v>83.606460004190438</v>
      </c>
      <c r="V618" s="13">
        <f t="shared" si="123"/>
        <v>39.379338670437726</v>
      </c>
      <c r="W618" s="17">
        <f t="shared" si="125"/>
        <v>0.08</v>
      </c>
      <c r="X618" s="27">
        <f t="shared" si="121"/>
        <v>0</v>
      </c>
    </row>
    <row r="619" spans="1:24" x14ac:dyDescent="0.25">
      <c r="A619" s="19">
        <v>8002</v>
      </c>
      <c r="B619" s="1" t="s">
        <v>322</v>
      </c>
      <c r="C619" s="1" t="s">
        <v>800</v>
      </c>
      <c r="D619" s="1" t="str">
        <f t="shared" si="119"/>
        <v>BR</v>
      </c>
      <c r="E619" s="1">
        <v>800</v>
      </c>
      <c r="F619" s="1">
        <v>2017</v>
      </c>
      <c r="G619" s="1" t="s">
        <v>31</v>
      </c>
      <c r="H619" s="1">
        <f t="shared" si="116"/>
        <v>13.74772708486752</v>
      </c>
      <c r="I619" s="1">
        <v>5</v>
      </c>
      <c r="J619" s="1">
        <v>221</v>
      </c>
      <c r="K619" s="1">
        <v>283</v>
      </c>
      <c r="L619" s="1" t="s">
        <v>85</v>
      </c>
      <c r="M619" s="5" t="s">
        <v>96</v>
      </c>
      <c r="N619" s="1">
        <f t="shared" si="126"/>
        <v>2</v>
      </c>
      <c r="O619" s="1" t="s">
        <v>845</v>
      </c>
      <c r="P619" s="1">
        <v>125</v>
      </c>
      <c r="Q619" s="1">
        <v>140</v>
      </c>
      <c r="S619" s="1">
        <v>2250</v>
      </c>
      <c r="T619" s="1">
        <f t="shared" si="124"/>
        <v>3.0213753973567683</v>
      </c>
      <c r="U619" s="13">
        <f t="shared" si="122"/>
        <v>83.606460004190438</v>
      </c>
      <c r="V619" s="13">
        <f t="shared" si="123"/>
        <v>46.594261876001909</v>
      </c>
      <c r="W619" s="17">
        <f t="shared" si="125"/>
        <v>6.4000000000000001E-2</v>
      </c>
      <c r="X619" s="27">
        <f t="shared" si="121"/>
        <v>0</v>
      </c>
    </row>
    <row r="620" spans="1:24" x14ac:dyDescent="0.25">
      <c r="A620" s="19">
        <v>8008</v>
      </c>
      <c r="B620" s="1" t="s">
        <v>1119</v>
      </c>
      <c r="C620" s="1" t="s">
        <v>581</v>
      </c>
      <c r="D620" s="1" t="str">
        <f t="shared" si="119"/>
        <v>BR</v>
      </c>
      <c r="E620" s="1" t="s">
        <v>350</v>
      </c>
      <c r="F620" s="1">
        <v>1951</v>
      </c>
      <c r="G620" s="1">
        <v>1968</v>
      </c>
      <c r="H620" s="1">
        <f t="shared" si="116"/>
        <v>11.090536506409418</v>
      </c>
      <c r="I620" s="1">
        <v>2</v>
      </c>
      <c r="J620" s="1">
        <v>119</v>
      </c>
      <c r="K620" s="1">
        <v>0</v>
      </c>
      <c r="L620" s="1" t="s">
        <v>358</v>
      </c>
      <c r="M620" s="1" t="s">
        <v>358</v>
      </c>
      <c r="N620" s="1">
        <f t="shared" si="126"/>
        <v>1</v>
      </c>
      <c r="P620" s="1" t="s">
        <v>1138</v>
      </c>
      <c r="Q620" s="1" t="s">
        <v>1138</v>
      </c>
      <c r="R620" s="1">
        <v>114</v>
      </c>
      <c r="U620" s="13"/>
      <c r="V620" s="13"/>
      <c r="W620" s="17" t="e">
        <f t="shared" si="125"/>
        <v>#VALUE!</v>
      </c>
      <c r="X620" s="27">
        <f t="shared" si="121"/>
        <v>9.5798319327731099E-2</v>
      </c>
    </row>
    <row r="621" spans="1:24" x14ac:dyDescent="0.25">
      <c r="A621" s="19">
        <v>8009</v>
      </c>
      <c r="B621" s="1" t="s">
        <v>95</v>
      </c>
      <c r="C621" s="1" t="s">
        <v>801</v>
      </c>
      <c r="D621" s="1" t="str">
        <f t="shared" si="119"/>
        <v>BR</v>
      </c>
      <c r="E621" s="1">
        <v>80</v>
      </c>
      <c r="F621" s="1">
        <v>1958</v>
      </c>
      <c r="G621" s="1">
        <v>1961</v>
      </c>
      <c r="H621" s="1">
        <f t="shared" si="116"/>
        <v>11.401754250991379</v>
      </c>
      <c r="I621" s="1">
        <v>1</v>
      </c>
      <c r="J621" s="1">
        <v>111</v>
      </c>
      <c r="K621" s="1">
        <v>0</v>
      </c>
      <c r="L621" s="1" t="s">
        <v>85</v>
      </c>
      <c r="M621" s="5" t="s">
        <v>96</v>
      </c>
      <c r="N621" s="1">
        <f t="shared" si="126"/>
        <v>2</v>
      </c>
      <c r="O621" s="1" t="s">
        <v>23</v>
      </c>
      <c r="P621" s="1">
        <v>90</v>
      </c>
      <c r="Q621" s="1">
        <v>90</v>
      </c>
      <c r="S621" s="1">
        <v>2500</v>
      </c>
      <c r="T621" s="1">
        <f t="shared" ref="T621:T629" si="127">IF(L621="Wagon",(SQRT(SQRT(S621/27)))*10,IF(S621="","",SQRT(SQRT(S621/27))))</f>
        <v>3.1020161970069986</v>
      </c>
      <c r="U621" s="13">
        <f t="shared" ref="U621:U629" si="128">IF(I621="","",(H621*SQRT(I621)*T621-(I621*2)+2)*0.985)</f>
        <v>34.837899965455627</v>
      </c>
      <c r="V621" s="13">
        <f t="shared" ref="V621:V629" si="129">IF(L621="Wagon",5*SQRT(H621),IF(L621="","",SQRT(Q621*J621*SQRT(S621))/(26)))</f>
        <v>27.182813052437876</v>
      </c>
      <c r="W621" s="17">
        <f t="shared" si="125"/>
        <v>8.8888888888888892E-2</v>
      </c>
      <c r="X621" s="27">
        <f t="shared" si="121"/>
        <v>0</v>
      </c>
    </row>
    <row r="622" spans="1:24" x14ac:dyDescent="0.25">
      <c r="A622" s="19">
        <v>8010</v>
      </c>
      <c r="B622" s="1" t="s">
        <v>323</v>
      </c>
      <c r="C622" s="1" t="s">
        <v>802</v>
      </c>
      <c r="D622" s="1" t="str">
        <f t="shared" si="119"/>
        <v>BR</v>
      </c>
      <c r="E622" s="1">
        <v>801</v>
      </c>
      <c r="F622" s="1">
        <v>2017</v>
      </c>
      <c r="G622" s="1" t="s">
        <v>31</v>
      </c>
      <c r="H622" s="1">
        <f t="shared" si="116"/>
        <v>13.74772708486752</v>
      </c>
      <c r="I622" s="1">
        <v>9</v>
      </c>
      <c r="J622" s="1">
        <v>398</v>
      </c>
      <c r="K622" s="1">
        <v>510</v>
      </c>
      <c r="L622" s="1" t="s">
        <v>85</v>
      </c>
      <c r="M622" s="5" t="s">
        <v>96</v>
      </c>
      <c r="N622" s="1">
        <f t="shared" si="126"/>
        <v>2</v>
      </c>
      <c r="O622" s="1" t="s">
        <v>845</v>
      </c>
      <c r="P622" s="1">
        <v>125</v>
      </c>
      <c r="Q622" s="1">
        <v>140</v>
      </c>
      <c r="S622" s="1">
        <v>5250</v>
      </c>
      <c r="T622" s="1">
        <f t="shared" si="127"/>
        <v>3.7342112655242108</v>
      </c>
      <c r="U622" s="13">
        <f t="shared" si="128"/>
        <v>135.94059078598892</v>
      </c>
      <c r="V622" s="13">
        <f t="shared" si="129"/>
        <v>77.28087519458353</v>
      </c>
      <c r="W622" s="17">
        <f t="shared" si="125"/>
        <v>6.4000000000000001E-2</v>
      </c>
      <c r="X622" s="27">
        <f t="shared" si="121"/>
        <v>0</v>
      </c>
    </row>
    <row r="623" spans="1:24" x14ac:dyDescent="0.25">
      <c r="A623" s="19">
        <v>8011</v>
      </c>
      <c r="B623" s="1" t="s">
        <v>324</v>
      </c>
      <c r="C623" s="1" t="s">
        <v>803</v>
      </c>
      <c r="D623" s="1" t="str">
        <f t="shared" si="119"/>
        <v>BR</v>
      </c>
      <c r="E623" s="1">
        <v>801</v>
      </c>
      <c r="F623" s="1">
        <v>2017</v>
      </c>
      <c r="G623" s="1" t="s">
        <v>31</v>
      </c>
      <c r="H623" s="1">
        <f t="shared" si="116"/>
        <v>13.74772708486752</v>
      </c>
      <c r="I623" s="1">
        <v>5</v>
      </c>
      <c r="J623" s="1">
        <v>221</v>
      </c>
      <c r="K623" s="1">
        <v>283</v>
      </c>
      <c r="L623" s="1" t="s">
        <v>85</v>
      </c>
      <c r="M623" s="5" t="s">
        <v>96</v>
      </c>
      <c r="N623" s="1">
        <f t="shared" si="126"/>
        <v>2</v>
      </c>
      <c r="O623" s="1" t="s">
        <v>845</v>
      </c>
      <c r="P623" s="1">
        <v>125</v>
      </c>
      <c r="Q623" s="1">
        <v>140</v>
      </c>
      <c r="S623" s="1">
        <v>2250</v>
      </c>
      <c r="T623" s="1">
        <f t="shared" si="127"/>
        <v>3.0213753973567683</v>
      </c>
      <c r="U623" s="13">
        <f t="shared" si="128"/>
        <v>83.606460004190438</v>
      </c>
      <c r="V623" s="13">
        <f t="shared" si="129"/>
        <v>46.594261876001909</v>
      </c>
      <c r="W623" s="17">
        <f t="shared" si="125"/>
        <v>6.4000000000000001E-2</v>
      </c>
      <c r="X623" s="27">
        <f t="shared" si="121"/>
        <v>0</v>
      </c>
    </row>
    <row r="624" spans="1:24" x14ac:dyDescent="0.25">
      <c r="A624" s="19">
        <v>8012</v>
      </c>
      <c r="B624" s="1" t="s">
        <v>325</v>
      </c>
      <c r="C624" s="1" t="s">
        <v>804</v>
      </c>
      <c r="D624" s="1" t="str">
        <f t="shared" si="119"/>
        <v>BR</v>
      </c>
      <c r="E624" s="1">
        <v>801</v>
      </c>
      <c r="F624" s="1">
        <v>2017</v>
      </c>
      <c r="G624" s="1" t="s">
        <v>31</v>
      </c>
      <c r="H624" s="1">
        <f t="shared" si="116"/>
        <v>13.74772708486752</v>
      </c>
      <c r="I624" s="1">
        <v>9</v>
      </c>
      <c r="J624" s="1">
        <v>398</v>
      </c>
      <c r="K624" s="1">
        <v>510</v>
      </c>
      <c r="L624" s="1" t="s">
        <v>85</v>
      </c>
      <c r="M624" s="5" t="s">
        <v>96</v>
      </c>
      <c r="N624" s="1">
        <f t="shared" si="126"/>
        <v>2</v>
      </c>
      <c r="O624" s="1" t="s">
        <v>845</v>
      </c>
      <c r="P624" s="1">
        <v>125</v>
      </c>
      <c r="Q624" s="1">
        <v>140</v>
      </c>
      <c r="S624" s="1">
        <v>5250</v>
      </c>
      <c r="T624" s="1">
        <f t="shared" si="127"/>
        <v>3.7342112655242108</v>
      </c>
      <c r="U624" s="13">
        <f t="shared" si="128"/>
        <v>135.94059078598892</v>
      </c>
      <c r="V624" s="13">
        <f t="shared" si="129"/>
        <v>77.28087519458353</v>
      </c>
      <c r="W624" s="17">
        <f t="shared" si="125"/>
        <v>6.4000000000000001E-2</v>
      </c>
      <c r="X624" s="27">
        <f t="shared" si="121"/>
        <v>0</v>
      </c>
    </row>
    <row r="625" spans="1:24" x14ac:dyDescent="0.25">
      <c r="A625" s="19">
        <v>8020</v>
      </c>
      <c r="B625" s="1" t="s">
        <v>326</v>
      </c>
      <c r="C625" s="1" t="s">
        <v>805</v>
      </c>
      <c r="D625" s="1" t="str">
        <f t="shared" si="119"/>
        <v>BR</v>
      </c>
      <c r="E625" s="1">
        <v>802</v>
      </c>
      <c r="F625" s="1">
        <v>2017</v>
      </c>
      <c r="G625" s="1" t="s">
        <v>31</v>
      </c>
      <c r="H625" s="1">
        <f t="shared" ref="H625:H688" si="130">IF(F625="","",SQRT(F625-1828))</f>
        <v>13.74772708486752</v>
      </c>
      <c r="I625" s="1">
        <v>5</v>
      </c>
      <c r="J625" s="1">
        <v>221</v>
      </c>
      <c r="K625" s="1">
        <v>283</v>
      </c>
      <c r="L625" s="1" t="s">
        <v>22</v>
      </c>
      <c r="M625" s="1" t="s">
        <v>22</v>
      </c>
      <c r="N625" s="1">
        <f t="shared" si="126"/>
        <v>4</v>
      </c>
      <c r="O625" s="1" t="s">
        <v>845</v>
      </c>
      <c r="P625" s="1">
        <v>100</v>
      </c>
      <c r="Q625" s="1">
        <v>100</v>
      </c>
      <c r="S625" s="1">
        <v>2820</v>
      </c>
      <c r="T625" s="1">
        <f t="shared" si="127"/>
        <v>3.1968432050754791</v>
      </c>
      <c r="U625" s="13">
        <f t="shared" si="128"/>
        <v>88.91957951490221</v>
      </c>
      <c r="V625" s="13">
        <f t="shared" si="129"/>
        <v>41.666312421517901</v>
      </c>
      <c r="W625" s="17">
        <f t="shared" si="125"/>
        <v>0.08</v>
      </c>
      <c r="X625" s="27">
        <f t="shared" si="121"/>
        <v>0</v>
      </c>
    </row>
    <row r="626" spans="1:24" x14ac:dyDescent="0.25">
      <c r="A626" s="19">
        <v>8020</v>
      </c>
      <c r="B626" s="1" t="s">
        <v>327</v>
      </c>
      <c r="C626" s="1" t="s">
        <v>805</v>
      </c>
      <c r="D626" s="1" t="str">
        <f t="shared" si="119"/>
        <v>BR</v>
      </c>
      <c r="E626" s="1">
        <v>802</v>
      </c>
      <c r="F626" s="1">
        <v>2017</v>
      </c>
      <c r="G626" s="1" t="s">
        <v>31</v>
      </c>
      <c r="H626" s="1">
        <f t="shared" si="130"/>
        <v>13.74772708486752</v>
      </c>
      <c r="I626" s="1">
        <v>5</v>
      </c>
      <c r="J626" s="1">
        <v>221</v>
      </c>
      <c r="K626" s="1">
        <v>283</v>
      </c>
      <c r="L626" s="1" t="s">
        <v>85</v>
      </c>
      <c r="M626" s="5" t="s">
        <v>96</v>
      </c>
      <c r="N626" s="1">
        <f t="shared" si="126"/>
        <v>2</v>
      </c>
      <c r="O626" s="1" t="s">
        <v>845</v>
      </c>
      <c r="P626" s="1">
        <v>125</v>
      </c>
      <c r="Q626" s="1">
        <v>140</v>
      </c>
      <c r="S626" s="1">
        <v>2820</v>
      </c>
      <c r="T626" s="1">
        <f t="shared" si="127"/>
        <v>3.1968432050754791</v>
      </c>
      <c r="U626" s="13">
        <f t="shared" si="128"/>
        <v>88.91957951490221</v>
      </c>
      <c r="V626" s="13">
        <f t="shared" si="129"/>
        <v>49.300245710650898</v>
      </c>
      <c r="W626" s="17">
        <f t="shared" si="125"/>
        <v>6.4000000000000001E-2</v>
      </c>
      <c r="X626" s="27">
        <f t="shared" si="121"/>
        <v>0</v>
      </c>
    </row>
    <row r="627" spans="1:24" x14ac:dyDescent="0.25">
      <c r="A627" s="19">
        <v>8021</v>
      </c>
      <c r="B627" s="1" t="s">
        <v>328</v>
      </c>
      <c r="C627" s="1" t="s">
        <v>806</v>
      </c>
      <c r="D627" s="1" t="str">
        <f t="shared" si="119"/>
        <v>BR</v>
      </c>
      <c r="E627" s="1">
        <v>802</v>
      </c>
      <c r="F627" s="1">
        <v>2017</v>
      </c>
      <c r="G627" s="1" t="s">
        <v>31</v>
      </c>
      <c r="H627" s="1">
        <f t="shared" si="130"/>
        <v>13.74772708486752</v>
      </c>
      <c r="I627" s="1">
        <v>9</v>
      </c>
      <c r="J627" s="1">
        <v>398</v>
      </c>
      <c r="K627" s="1">
        <v>510</v>
      </c>
      <c r="L627" s="1" t="s">
        <v>22</v>
      </c>
      <c r="M627" s="1" t="s">
        <v>22</v>
      </c>
      <c r="N627" s="1">
        <f t="shared" si="126"/>
        <v>4</v>
      </c>
      <c r="O627" s="1" t="s">
        <v>845</v>
      </c>
      <c r="P627" s="1">
        <v>100</v>
      </c>
      <c r="Q627" s="1">
        <v>100</v>
      </c>
      <c r="S627" s="1">
        <v>6580</v>
      </c>
      <c r="T627" s="1">
        <f t="shared" si="127"/>
        <v>3.951077354025915</v>
      </c>
      <c r="U627" s="13">
        <f t="shared" si="128"/>
        <v>144.75067447110061</v>
      </c>
      <c r="V627" s="13">
        <f t="shared" si="129"/>
        <v>69.107417102883559</v>
      </c>
      <c r="W627" s="17">
        <f t="shared" si="125"/>
        <v>0.08</v>
      </c>
      <c r="X627" s="27">
        <f t="shared" si="121"/>
        <v>0</v>
      </c>
    </row>
    <row r="628" spans="1:24" x14ac:dyDescent="0.25">
      <c r="A628" s="19">
        <v>8021</v>
      </c>
      <c r="B628" s="1" t="s">
        <v>329</v>
      </c>
      <c r="C628" s="1" t="s">
        <v>806</v>
      </c>
      <c r="D628" s="1" t="str">
        <f t="shared" si="119"/>
        <v>BR</v>
      </c>
      <c r="E628" s="1">
        <v>802</v>
      </c>
      <c r="F628" s="1">
        <v>2017</v>
      </c>
      <c r="G628" s="1" t="s">
        <v>31</v>
      </c>
      <c r="H628" s="1">
        <f t="shared" si="130"/>
        <v>13.74772708486752</v>
      </c>
      <c r="I628" s="1">
        <v>9</v>
      </c>
      <c r="J628" s="1">
        <v>398</v>
      </c>
      <c r="K628" s="1">
        <v>510</v>
      </c>
      <c r="L628" s="1" t="s">
        <v>85</v>
      </c>
      <c r="M628" s="5" t="s">
        <v>96</v>
      </c>
      <c r="N628" s="1">
        <f t="shared" si="126"/>
        <v>2</v>
      </c>
      <c r="O628" s="1" t="s">
        <v>845</v>
      </c>
      <c r="P628" s="1">
        <v>125</v>
      </c>
      <c r="Q628" s="1">
        <v>140</v>
      </c>
      <c r="S628" s="1">
        <v>6580</v>
      </c>
      <c r="T628" s="1">
        <f t="shared" si="127"/>
        <v>3.951077354025915</v>
      </c>
      <c r="U628" s="13">
        <f t="shared" si="128"/>
        <v>144.75067447110061</v>
      </c>
      <c r="V628" s="13">
        <f t="shared" si="129"/>
        <v>81.768998636920429</v>
      </c>
      <c r="W628" s="17">
        <f t="shared" si="125"/>
        <v>6.4000000000000001E-2</v>
      </c>
      <c r="X628" s="27">
        <f t="shared" si="121"/>
        <v>0</v>
      </c>
    </row>
    <row r="629" spans="1:24" x14ac:dyDescent="0.25">
      <c r="A629" s="19">
        <v>8030</v>
      </c>
      <c r="B629" s="1" t="s">
        <v>1026</v>
      </c>
      <c r="C629" s="1" t="s">
        <v>1027</v>
      </c>
      <c r="D629" s="1" t="str">
        <f t="shared" si="119"/>
        <v>BR</v>
      </c>
      <c r="E629" s="1">
        <v>803</v>
      </c>
      <c r="F629" s="1">
        <v>2020</v>
      </c>
      <c r="G629" s="1" t="s">
        <v>31</v>
      </c>
      <c r="H629" s="1">
        <f t="shared" si="130"/>
        <v>13.856406460551018</v>
      </c>
      <c r="I629" s="1">
        <v>5</v>
      </c>
      <c r="K629" s="1">
        <v>402</v>
      </c>
      <c r="L629" s="1" t="s">
        <v>85</v>
      </c>
      <c r="M629" s="1" t="s">
        <v>96</v>
      </c>
      <c r="N629" s="1">
        <f t="shared" si="126"/>
        <v>2</v>
      </c>
      <c r="O629" s="1" t="s">
        <v>845</v>
      </c>
      <c r="P629" s="1">
        <v>125</v>
      </c>
      <c r="Q629" s="1">
        <v>140</v>
      </c>
      <c r="T629" s="1" t="str">
        <f t="shared" si="127"/>
        <v/>
      </c>
      <c r="U629" s="13" t="e">
        <f t="shared" si="128"/>
        <v>#VALUE!</v>
      </c>
      <c r="V629" s="13">
        <f t="shared" si="129"/>
        <v>0</v>
      </c>
      <c r="W629" s="17">
        <f t="shared" si="125"/>
        <v>6.4000000000000001E-2</v>
      </c>
      <c r="X629" s="27" t="e">
        <f t="shared" si="121"/>
        <v>#DIV/0!</v>
      </c>
    </row>
    <row r="630" spans="1:24" x14ac:dyDescent="0.25">
      <c r="A630" s="19">
        <v>8050</v>
      </c>
      <c r="B630" s="1" t="s">
        <v>586</v>
      </c>
      <c r="C630" s="1" t="s">
        <v>587</v>
      </c>
      <c r="D630" s="1" t="str">
        <f t="shared" si="119"/>
        <v>BR</v>
      </c>
      <c r="E630" s="1">
        <v>805</v>
      </c>
      <c r="F630" s="1">
        <v>2024</v>
      </c>
      <c r="G630" s="1" t="s">
        <v>31</v>
      </c>
      <c r="H630" s="1">
        <f t="shared" si="130"/>
        <v>14</v>
      </c>
      <c r="I630" s="1">
        <v>5</v>
      </c>
      <c r="K630" s="1">
        <v>301</v>
      </c>
      <c r="L630" s="1" t="s">
        <v>85</v>
      </c>
      <c r="M630" s="5" t="s">
        <v>96</v>
      </c>
      <c r="N630" s="1">
        <f t="shared" si="126"/>
        <v>2</v>
      </c>
      <c r="O630" s="1" t="s">
        <v>845</v>
      </c>
      <c r="P630" s="1">
        <v>125</v>
      </c>
      <c r="Q630" s="1">
        <v>140</v>
      </c>
      <c r="U630" s="13"/>
      <c r="V630" s="13"/>
      <c r="W630" s="17">
        <f t="shared" si="125"/>
        <v>6.4000000000000001E-2</v>
      </c>
      <c r="X630" s="27" t="e">
        <f t="shared" si="121"/>
        <v>#DIV/0!</v>
      </c>
    </row>
    <row r="631" spans="1:24" x14ac:dyDescent="0.25">
      <c r="A631" s="19">
        <v>8050</v>
      </c>
      <c r="B631" s="1" t="s">
        <v>943</v>
      </c>
      <c r="C631" s="1" t="s">
        <v>587</v>
      </c>
      <c r="D631" s="1" t="str">
        <f t="shared" si="119"/>
        <v>BR</v>
      </c>
      <c r="E631" s="1">
        <v>805</v>
      </c>
      <c r="F631" s="1">
        <v>2024</v>
      </c>
      <c r="G631" s="1" t="s">
        <v>31</v>
      </c>
      <c r="H631" s="1">
        <f t="shared" si="130"/>
        <v>14</v>
      </c>
      <c r="I631" s="1">
        <v>5</v>
      </c>
      <c r="K631" s="1">
        <v>301</v>
      </c>
      <c r="L631" s="1" t="s">
        <v>22</v>
      </c>
      <c r="M631" s="1" t="s">
        <v>22</v>
      </c>
      <c r="N631" s="1">
        <f t="shared" si="126"/>
        <v>4</v>
      </c>
      <c r="O631" s="1" t="s">
        <v>845</v>
      </c>
      <c r="P631" s="1">
        <v>125</v>
      </c>
      <c r="Q631" s="1">
        <v>140</v>
      </c>
      <c r="T631" s="1" t="str">
        <f t="shared" ref="T631:T694" si="131">IF(L631="Wagon",(SQRT(SQRT(S631/27)))*10,IF(S631="","",SQRT(SQRT(S631/27))))</f>
        <v/>
      </c>
      <c r="U631" s="13" t="e">
        <f t="shared" ref="U631:U694" si="132">IF(I631="","",(H631*SQRT(I631)*T631-(I631*2)+2)*0.985)</f>
        <v>#VALUE!</v>
      </c>
      <c r="V631" s="13">
        <f t="shared" ref="V631:V694" si="133">IF(L631="Wagon",5*SQRT(H631),IF(L631="","",SQRT(Q631*J631*SQRT(S631))/(26)))</f>
        <v>0</v>
      </c>
      <c r="W631" s="17">
        <f t="shared" si="125"/>
        <v>6.4000000000000001E-2</v>
      </c>
      <c r="X631" s="27" t="e">
        <f t="shared" si="121"/>
        <v>#DIV/0!</v>
      </c>
    </row>
    <row r="632" spans="1:24" x14ac:dyDescent="0.25">
      <c r="A632" s="19">
        <v>8100</v>
      </c>
      <c r="B632" s="1" t="s">
        <v>97</v>
      </c>
      <c r="C632" s="1" t="s">
        <v>807</v>
      </c>
      <c r="D632" s="1" t="str">
        <f t="shared" si="119"/>
        <v>BR</v>
      </c>
      <c r="E632" s="1">
        <v>81</v>
      </c>
      <c r="F632" s="1">
        <v>1959</v>
      </c>
      <c r="G632" s="1">
        <v>1991</v>
      </c>
      <c r="H632" s="1">
        <f t="shared" si="130"/>
        <v>11.445523142259598</v>
      </c>
      <c r="I632" s="1">
        <v>1</v>
      </c>
      <c r="J632" s="1">
        <v>81</v>
      </c>
      <c r="K632" s="1">
        <v>0</v>
      </c>
      <c r="L632" s="1" t="s">
        <v>85</v>
      </c>
      <c r="M632" s="5" t="s">
        <v>96</v>
      </c>
      <c r="N632" s="1">
        <f t="shared" si="126"/>
        <v>2</v>
      </c>
      <c r="O632" s="1" t="s">
        <v>23</v>
      </c>
      <c r="P632" s="1">
        <v>100</v>
      </c>
      <c r="Q632" s="1">
        <v>100</v>
      </c>
      <c r="S632" s="1">
        <v>3388</v>
      </c>
      <c r="T632" s="1">
        <f t="shared" si="131"/>
        <v>3.3469167451224333</v>
      </c>
      <c r="U632" s="13">
        <f t="shared" si="132"/>
        <v>37.732604865592251</v>
      </c>
      <c r="V632" s="13">
        <f t="shared" si="133"/>
        <v>26.409185790738583</v>
      </c>
      <c r="W632" s="17">
        <f t="shared" si="125"/>
        <v>0.08</v>
      </c>
      <c r="X632" s="27">
        <f t="shared" si="121"/>
        <v>0</v>
      </c>
    </row>
    <row r="633" spans="1:24" x14ac:dyDescent="0.25">
      <c r="A633" s="19">
        <v>8101</v>
      </c>
      <c r="B633" s="1" t="s">
        <v>944</v>
      </c>
      <c r="C633" s="1" t="s">
        <v>945</v>
      </c>
      <c r="D633" s="1" t="str">
        <f t="shared" si="119"/>
        <v>BR</v>
      </c>
      <c r="E633" s="1">
        <v>810</v>
      </c>
      <c r="F633" s="1">
        <v>2025</v>
      </c>
      <c r="G633" s="1" t="s">
        <v>31</v>
      </c>
      <c r="H633" s="1">
        <f t="shared" si="130"/>
        <v>14.035668847618199</v>
      </c>
      <c r="I633" s="1">
        <v>5</v>
      </c>
      <c r="K633" s="1">
        <v>301</v>
      </c>
      <c r="L633" s="1" t="s">
        <v>85</v>
      </c>
      <c r="M633" s="1" t="s">
        <v>85</v>
      </c>
      <c r="N633" s="1">
        <f t="shared" si="126"/>
        <v>2</v>
      </c>
      <c r="O633" s="1" t="s">
        <v>845</v>
      </c>
      <c r="P633" s="1">
        <v>125</v>
      </c>
      <c r="Q633" s="1">
        <v>140</v>
      </c>
      <c r="S633" s="1">
        <v>3940</v>
      </c>
      <c r="T633" s="1">
        <f t="shared" si="131"/>
        <v>3.4756266165560397</v>
      </c>
      <c r="U633" s="13">
        <f t="shared" si="132"/>
        <v>99.565309239337608</v>
      </c>
      <c r="V633" s="13">
        <f t="shared" si="133"/>
        <v>0</v>
      </c>
      <c r="W633" s="17">
        <f t="shared" si="125"/>
        <v>6.4000000000000001E-2</v>
      </c>
      <c r="X633" s="27" t="e">
        <f t="shared" si="121"/>
        <v>#DIV/0!</v>
      </c>
    </row>
    <row r="634" spans="1:24" x14ac:dyDescent="0.25">
      <c r="A634" s="19">
        <v>8101</v>
      </c>
      <c r="B634" s="1" t="s">
        <v>946</v>
      </c>
      <c r="C634" s="1" t="s">
        <v>945</v>
      </c>
      <c r="D634" s="1" t="str">
        <f t="shared" si="119"/>
        <v>BR</v>
      </c>
      <c r="E634" s="1">
        <v>810</v>
      </c>
      <c r="F634" s="1">
        <v>2025</v>
      </c>
      <c r="G634" s="1" t="s">
        <v>31</v>
      </c>
      <c r="H634" s="1">
        <f t="shared" si="130"/>
        <v>14.035668847618199</v>
      </c>
      <c r="I634" s="1">
        <v>5</v>
      </c>
      <c r="K634" s="1">
        <v>301</v>
      </c>
      <c r="L634" s="1" t="s">
        <v>22</v>
      </c>
      <c r="M634" s="1" t="s">
        <v>22</v>
      </c>
      <c r="N634" s="1">
        <f t="shared" si="126"/>
        <v>4</v>
      </c>
      <c r="O634" s="1" t="s">
        <v>845</v>
      </c>
      <c r="P634" s="1">
        <v>125</v>
      </c>
      <c r="Q634" s="1">
        <v>140</v>
      </c>
      <c r="S634" s="1">
        <v>3940</v>
      </c>
      <c r="T634" s="1">
        <f t="shared" si="131"/>
        <v>3.4756266165560397</v>
      </c>
      <c r="U634" s="13">
        <f t="shared" si="132"/>
        <v>99.565309239337608</v>
      </c>
      <c r="V634" s="13">
        <f t="shared" si="133"/>
        <v>0</v>
      </c>
      <c r="W634" s="17">
        <f t="shared" si="125"/>
        <v>6.4000000000000001E-2</v>
      </c>
      <c r="X634" s="27" t="e">
        <f t="shared" si="121"/>
        <v>#DIV/0!</v>
      </c>
    </row>
    <row r="635" spans="1:24" x14ac:dyDescent="0.25">
      <c r="A635" s="19">
        <v>8200</v>
      </c>
      <c r="B635" s="1" t="s">
        <v>98</v>
      </c>
      <c r="C635" s="1" t="s">
        <v>808</v>
      </c>
      <c r="D635" s="1" t="str">
        <f t="shared" si="119"/>
        <v>BR</v>
      </c>
      <c r="E635" s="1">
        <v>82</v>
      </c>
      <c r="F635" s="1">
        <v>1960</v>
      </c>
      <c r="G635" s="1">
        <v>1987</v>
      </c>
      <c r="H635" s="1">
        <f t="shared" si="130"/>
        <v>11.489125293076057</v>
      </c>
      <c r="I635" s="1">
        <v>1</v>
      </c>
      <c r="J635" s="1">
        <v>81</v>
      </c>
      <c r="K635" s="1">
        <v>0</v>
      </c>
      <c r="L635" s="1" t="s">
        <v>85</v>
      </c>
      <c r="M635" s="5" t="s">
        <v>96</v>
      </c>
      <c r="N635" s="1">
        <f t="shared" si="126"/>
        <v>2</v>
      </c>
      <c r="O635" s="1" t="s">
        <v>23</v>
      </c>
      <c r="P635" s="1">
        <v>100</v>
      </c>
      <c r="Q635" s="1">
        <v>100</v>
      </c>
      <c r="S635" s="1">
        <v>3300</v>
      </c>
      <c r="T635" s="1">
        <f t="shared" si="131"/>
        <v>3.3249685664456039</v>
      </c>
      <c r="U635" s="13">
        <f t="shared" si="132"/>
        <v>37.627965748601532</v>
      </c>
      <c r="V635" s="13">
        <f t="shared" si="133"/>
        <v>26.23600146241926</v>
      </c>
      <c r="W635" s="17">
        <f t="shared" si="125"/>
        <v>0.08</v>
      </c>
      <c r="X635" s="27">
        <f t="shared" si="121"/>
        <v>0</v>
      </c>
    </row>
    <row r="636" spans="1:24" x14ac:dyDescent="0.25">
      <c r="A636" s="19">
        <v>8201</v>
      </c>
      <c r="B636" s="1" t="s">
        <v>361</v>
      </c>
      <c r="C636" s="1" t="s">
        <v>578</v>
      </c>
      <c r="D636" s="1" t="str">
        <f t="shared" si="119"/>
        <v>BR</v>
      </c>
      <c r="E636" s="1" t="s">
        <v>350</v>
      </c>
      <c r="F636" s="1">
        <v>1952</v>
      </c>
      <c r="G636" s="1">
        <v>1967</v>
      </c>
      <c r="H636" s="1">
        <f t="shared" si="130"/>
        <v>11.135528725660043</v>
      </c>
      <c r="I636" s="1">
        <v>1</v>
      </c>
      <c r="J636" s="1">
        <v>75</v>
      </c>
      <c r="K636" s="1">
        <v>0</v>
      </c>
      <c r="L636" s="1" t="s">
        <v>358</v>
      </c>
      <c r="M636" s="1" t="s">
        <v>358</v>
      </c>
      <c r="N636" s="1">
        <f t="shared" si="126"/>
        <v>1</v>
      </c>
      <c r="O636" s="1" t="s">
        <v>23</v>
      </c>
      <c r="P636" s="1" t="s">
        <v>1138</v>
      </c>
      <c r="Q636" s="1" t="s">
        <v>1138</v>
      </c>
      <c r="R636" s="1">
        <v>96</v>
      </c>
      <c r="T636" s="1" t="str">
        <f t="shared" si="131"/>
        <v/>
      </c>
      <c r="U636" s="13" t="e">
        <f t="shared" si="132"/>
        <v>#VALUE!</v>
      </c>
      <c r="V636" s="13" t="e">
        <f t="shared" si="133"/>
        <v>#VALUE!</v>
      </c>
      <c r="W636" s="17" t="e">
        <f t="shared" si="125"/>
        <v>#VALUE!</v>
      </c>
      <c r="X636" s="27">
        <f t="shared" si="121"/>
        <v>0.128</v>
      </c>
    </row>
    <row r="637" spans="1:24" x14ac:dyDescent="0.25">
      <c r="A637" s="19">
        <v>8300</v>
      </c>
      <c r="B637" s="1" t="s">
        <v>99</v>
      </c>
      <c r="C637" s="1" t="s">
        <v>809</v>
      </c>
      <c r="D637" s="1" t="str">
        <f t="shared" si="119"/>
        <v>BR</v>
      </c>
      <c r="E637" s="1">
        <v>83</v>
      </c>
      <c r="F637" s="1">
        <v>1960</v>
      </c>
      <c r="G637" s="1">
        <v>1989</v>
      </c>
      <c r="H637" s="1">
        <f t="shared" si="130"/>
        <v>11.489125293076057</v>
      </c>
      <c r="I637" s="1">
        <v>1</v>
      </c>
      <c r="J637" s="1">
        <v>78</v>
      </c>
      <c r="K637" s="1">
        <v>0</v>
      </c>
      <c r="L637" s="1" t="s">
        <v>85</v>
      </c>
      <c r="M637" s="5" t="s">
        <v>96</v>
      </c>
      <c r="N637" s="1">
        <f t="shared" si="126"/>
        <v>2</v>
      </c>
      <c r="O637" s="1" t="s">
        <v>23</v>
      </c>
      <c r="P637" s="1">
        <v>100</v>
      </c>
      <c r="Q637" s="1">
        <v>100</v>
      </c>
      <c r="S637" s="1">
        <v>2950</v>
      </c>
      <c r="T637" s="1">
        <f t="shared" si="131"/>
        <v>3.2330659444615573</v>
      </c>
      <c r="U637" s="13">
        <f t="shared" si="132"/>
        <v>36.587923220945669</v>
      </c>
      <c r="V637" s="13">
        <f t="shared" si="133"/>
        <v>25.033954431777655</v>
      </c>
      <c r="W637" s="17">
        <f t="shared" si="125"/>
        <v>0.08</v>
      </c>
      <c r="X637" s="27">
        <f t="shared" si="121"/>
        <v>0</v>
      </c>
    </row>
    <row r="638" spans="1:24" x14ac:dyDescent="0.25">
      <c r="A638" s="19">
        <v>8400</v>
      </c>
      <c r="B638" s="1" t="s">
        <v>100</v>
      </c>
      <c r="C638" s="1" t="s">
        <v>810</v>
      </c>
      <c r="D638" s="1" t="str">
        <f t="shared" si="119"/>
        <v>BR</v>
      </c>
      <c r="E638" s="1">
        <v>84</v>
      </c>
      <c r="F638" s="1">
        <v>1960</v>
      </c>
      <c r="G638" s="1">
        <v>1980</v>
      </c>
      <c r="H638" s="1">
        <f t="shared" si="130"/>
        <v>11.489125293076057</v>
      </c>
      <c r="I638" s="1">
        <v>1</v>
      </c>
      <c r="J638" s="1">
        <v>78</v>
      </c>
      <c r="K638" s="1">
        <v>0</v>
      </c>
      <c r="L638" s="1" t="s">
        <v>85</v>
      </c>
      <c r="M638" s="5" t="s">
        <v>96</v>
      </c>
      <c r="N638" s="1">
        <f t="shared" si="126"/>
        <v>2</v>
      </c>
      <c r="O638" s="1" t="s">
        <v>23</v>
      </c>
      <c r="P638" s="1">
        <v>100</v>
      </c>
      <c r="Q638" s="1">
        <v>100</v>
      </c>
      <c r="S638" s="1">
        <v>3000</v>
      </c>
      <c r="T638" s="1">
        <f t="shared" si="131"/>
        <v>3.2466791547509892</v>
      </c>
      <c r="U638" s="13">
        <f t="shared" si="132"/>
        <v>36.7419810414221</v>
      </c>
      <c r="V638" s="13">
        <f t="shared" si="133"/>
        <v>25.139362886758185</v>
      </c>
      <c r="W638" s="17">
        <f t="shared" si="125"/>
        <v>0.08</v>
      </c>
      <c r="X638" s="27">
        <f t="shared" si="121"/>
        <v>0</v>
      </c>
    </row>
    <row r="639" spans="1:24" x14ac:dyDescent="0.25">
      <c r="A639" s="19">
        <v>8401</v>
      </c>
      <c r="B639" s="1" t="s">
        <v>359</v>
      </c>
      <c r="C639" s="1" t="s">
        <v>575</v>
      </c>
      <c r="D639" s="1" t="str">
        <f t="shared" si="119"/>
        <v>BR</v>
      </c>
      <c r="E639" s="1" t="s">
        <v>350</v>
      </c>
      <c r="F639" s="1">
        <v>1953</v>
      </c>
      <c r="G639" s="1">
        <v>1966</v>
      </c>
      <c r="H639" s="1">
        <f t="shared" si="130"/>
        <v>11.180339887498949</v>
      </c>
      <c r="I639" s="1">
        <v>1</v>
      </c>
      <c r="J639" s="1">
        <v>67</v>
      </c>
      <c r="K639" s="1">
        <v>0</v>
      </c>
      <c r="L639" s="1" t="s">
        <v>358</v>
      </c>
      <c r="M639" s="1" t="s">
        <v>358</v>
      </c>
      <c r="N639" s="1">
        <f t="shared" si="126"/>
        <v>1</v>
      </c>
      <c r="O639" s="1" t="s">
        <v>23</v>
      </c>
      <c r="P639" s="1" t="s">
        <v>1138</v>
      </c>
      <c r="Q639" s="1" t="s">
        <v>1138</v>
      </c>
      <c r="R639" s="1">
        <v>82</v>
      </c>
      <c r="T639" s="1" t="str">
        <f t="shared" si="131"/>
        <v/>
      </c>
      <c r="U639" s="13" t="e">
        <f t="shared" si="132"/>
        <v>#VALUE!</v>
      </c>
      <c r="V639" s="13" t="e">
        <f t="shared" si="133"/>
        <v>#VALUE!</v>
      </c>
      <c r="W639" s="17" t="e">
        <f t="shared" si="125"/>
        <v>#VALUE!</v>
      </c>
      <c r="X639" s="27">
        <f t="shared" si="121"/>
        <v>0.12238805970149252</v>
      </c>
    </row>
    <row r="640" spans="1:24" x14ac:dyDescent="0.25">
      <c r="A640" s="19">
        <v>8500</v>
      </c>
      <c r="B640" s="1" t="s">
        <v>101</v>
      </c>
      <c r="C640" s="1" t="s">
        <v>811</v>
      </c>
      <c r="D640" s="1" t="str">
        <f t="shared" si="119"/>
        <v>BR</v>
      </c>
      <c r="E640" s="1">
        <v>85</v>
      </c>
      <c r="F640" s="1">
        <v>1961</v>
      </c>
      <c r="G640" s="1">
        <v>1991</v>
      </c>
      <c r="H640" s="1">
        <f t="shared" si="130"/>
        <v>11.532562594670797</v>
      </c>
      <c r="I640" s="1">
        <v>1</v>
      </c>
      <c r="J640" s="1">
        <v>81</v>
      </c>
      <c r="K640" s="1">
        <v>0</v>
      </c>
      <c r="L640" s="1" t="s">
        <v>85</v>
      </c>
      <c r="M640" s="5" t="s">
        <v>96</v>
      </c>
      <c r="N640" s="1">
        <f t="shared" si="126"/>
        <v>2</v>
      </c>
      <c r="O640" s="1" t="s">
        <v>23</v>
      </c>
      <c r="P640" s="1">
        <v>100</v>
      </c>
      <c r="Q640" s="1">
        <v>100</v>
      </c>
      <c r="S640" s="1">
        <v>3200</v>
      </c>
      <c r="T640" s="1">
        <f t="shared" si="131"/>
        <v>3.2994880025598436</v>
      </c>
      <c r="U640" s="13">
        <f t="shared" si="132"/>
        <v>37.480778641088413</v>
      </c>
      <c r="V640" s="13">
        <f t="shared" si="133"/>
        <v>26.034944490598111</v>
      </c>
      <c r="W640" s="17">
        <f t="shared" si="125"/>
        <v>0.08</v>
      </c>
      <c r="X640" s="27">
        <f t="shared" si="121"/>
        <v>0</v>
      </c>
    </row>
    <row r="641" spans="1:24" x14ac:dyDescent="0.25">
      <c r="A641" s="37">
        <v>8600</v>
      </c>
      <c r="B641" s="38" t="s">
        <v>102</v>
      </c>
      <c r="C641" s="38" t="s">
        <v>812</v>
      </c>
      <c r="D641" s="38" t="str">
        <f t="shared" si="119"/>
        <v>BR</v>
      </c>
      <c r="E641" s="38">
        <v>86</v>
      </c>
      <c r="F641" s="38">
        <v>1965</v>
      </c>
      <c r="G641" s="38">
        <v>2002</v>
      </c>
      <c r="H641" s="38">
        <f t="shared" si="130"/>
        <v>11.704699910719626</v>
      </c>
      <c r="I641" s="38">
        <v>1</v>
      </c>
      <c r="J641" s="38">
        <v>82</v>
      </c>
      <c r="K641" s="38">
        <v>0</v>
      </c>
      <c r="L641" s="38" t="s">
        <v>85</v>
      </c>
      <c r="M641" s="38" t="s">
        <v>96</v>
      </c>
      <c r="N641" s="38">
        <f t="shared" si="126"/>
        <v>2</v>
      </c>
      <c r="O641" s="38" t="s">
        <v>23</v>
      </c>
      <c r="P641" s="38">
        <v>90</v>
      </c>
      <c r="Q641" s="38">
        <v>100</v>
      </c>
      <c r="R641" s="38">
        <v>267</v>
      </c>
      <c r="S641" s="38">
        <v>4040</v>
      </c>
      <c r="T641" s="38">
        <f t="shared" si="131"/>
        <v>3.4974732396114367</v>
      </c>
      <c r="U641" s="44">
        <f t="shared" si="132"/>
        <v>40.322821594692904</v>
      </c>
      <c r="V641" s="44">
        <f t="shared" si="133"/>
        <v>27.766997392927006</v>
      </c>
      <c r="W641" s="39">
        <f t="shared" si="125"/>
        <v>8.8888888888888892E-2</v>
      </c>
      <c r="X641" s="40">
        <f t="shared" si="121"/>
        <v>0.32560975609756099</v>
      </c>
    </row>
    <row r="642" spans="1:24" x14ac:dyDescent="0.25">
      <c r="A642" s="37">
        <v>8601</v>
      </c>
      <c r="B642" s="38" t="s">
        <v>103</v>
      </c>
      <c r="C642" s="38" t="s">
        <v>813</v>
      </c>
      <c r="D642" s="38" t="str">
        <f t="shared" si="119"/>
        <v>BR</v>
      </c>
      <c r="E642" s="38">
        <v>86</v>
      </c>
      <c r="F642" s="38">
        <v>1969</v>
      </c>
      <c r="G642" s="38">
        <v>2002</v>
      </c>
      <c r="H642" s="38">
        <f t="shared" si="130"/>
        <v>11.874342087037917</v>
      </c>
      <c r="I642" s="38">
        <v>1</v>
      </c>
      <c r="J642" s="38">
        <v>82</v>
      </c>
      <c r="K642" s="38">
        <v>0</v>
      </c>
      <c r="L642" s="38" t="s">
        <v>85</v>
      </c>
      <c r="M642" s="38" t="s">
        <v>96</v>
      </c>
      <c r="N642" s="38">
        <f t="shared" si="126"/>
        <v>2</v>
      </c>
      <c r="O642" s="38" t="s">
        <v>23</v>
      </c>
      <c r="P642" s="38">
        <v>110</v>
      </c>
      <c r="Q642" s="38">
        <v>110</v>
      </c>
      <c r="R642" s="38">
        <v>267</v>
      </c>
      <c r="S642" s="38">
        <v>5000</v>
      </c>
      <c r="T642" s="38">
        <f t="shared" si="131"/>
        <v>3.6889397323344051</v>
      </c>
      <c r="U642" s="44">
        <f t="shared" si="132"/>
        <v>43.146676335401743</v>
      </c>
      <c r="V642" s="44">
        <f t="shared" si="133"/>
        <v>30.71654905010865</v>
      </c>
      <c r="W642" s="39">
        <f t="shared" si="125"/>
        <v>7.2727272727272724E-2</v>
      </c>
      <c r="X642" s="40">
        <f t="shared" si="121"/>
        <v>0.32560975609756099</v>
      </c>
    </row>
    <row r="643" spans="1:24" x14ac:dyDescent="0.25">
      <c r="A643" s="37">
        <v>8602</v>
      </c>
      <c r="B643" s="38" t="s">
        <v>104</v>
      </c>
      <c r="C643" s="38" t="s">
        <v>814</v>
      </c>
      <c r="D643" s="38" t="str">
        <f t="shared" si="119"/>
        <v>BR</v>
      </c>
      <c r="E643" s="38">
        <v>86</v>
      </c>
      <c r="F643" s="38">
        <v>1971</v>
      </c>
      <c r="G643" s="38">
        <v>2002</v>
      </c>
      <c r="H643" s="38">
        <f t="shared" si="130"/>
        <v>11.958260743101398</v>
      </c>
      <c r="I643" s="38">
        <v>1</v>
      </c>
      <c r="J643" s="38">
        <v>82</v>
      </c>
      <c r="K643" s="38">
        <v>0</v>
      </c>
      <c r="L643" s="38" t="s">
        <v>85</v>
      </c>
      <c r="M643" s="38" t="s">
        <v>96</v>
      </c>
      <c r="N643" s="38">
        <f t="shared" si="126"/>
        <v>2</v>
      </c>
      <c r="O643" s="38" t="s">
        <v>23</v>
      </c>
      <c r="P643" s="38">
        <v>100</v>
      </c>
      <c r="Q643" s="38">
        <v>100</v>
      </c>
      <c r="R643" s="38">
        <v>267</v>
      </c>
      <c r="S643" s="38">
        <v>4040</v>
      </c>
      <c r="T643" s="38">
        <f t="shared" si="131"/>
        <v>3.4974732396114367</v>
      </c>
      <c r="U643" s="44">
        <f t="shared" si="132"/>
        <v>41.196341487173719</v>
      </c>
      <c r="V643" s="44">
        <f t="shared" si="133"/>
        <v>27.766997392927006</v>
      </c>
      <c r="W643" s="39">
        <f t="shared" si="125"/>
        <v>0.08</v>
      </c>
      <c r="X643" s="40">
        <f t="shared" si="121"/>
        <v>0.32560975609756099</v>
      </c>
    </row>
    <row r="644" spans="1:24" x14ac:dyDescent="0.25">
      <c r="A644" s="19">
        <v>8604</v>
      </c>
      <c r="B644" s="1" t="s">
        <v>1139</v>
      </c>
      <c r="C644" s="1" t="s">
        <v>1140</v>
      </c>
      <c r="D644" s="1" t="str">
        <f t="shared" si="119"/>
        <v>BR</v>
      </c>
      <c r="E644" s="1">
        <v>86</v>
      </c>
      <c r="F644" s="1">
        <v>1965</v>
      </c>
      <c r="G644" s="1">
        <v>2002</v>
      </c>
      <c r="H644" s="1">
        <f t="shared" si="130"/>
        <v>11.704699910719626</v>
      </c>
      <c r="I644" s="1">
        <v>1</v>
      </c>
      <c r="J644" s="1">
        <v>82</v>
      </c>
      <c r="K644" s="1">
        <v>0</v>
      </c>
      <c r="L644" s="1" t="s">
        <v>85</v>
      </c>
      <c r="M644" s="5" t="s">
        <v>96</v>
      </c>
      <c r="N644" s="1">
        <f t="shared" si="126"/>
        <v>2</v>
      </c>
      <c r="O644" s="1" t="s">
        <v>23</v>
      </c>
      <c r="P644" s="1">
        <v>75</v>
      </c>
      <c r="Q644" s="1">
        <v>75</v>
      </c>
      <c r="R644" s="1">
        <v>267</v>
      </c>
      <c r="S644" s="1">
        <v>4040</v>
      </c>
      <c r="T644" s="1">
        <f t="shared" si="131"/>
        <v>3.4974732396114367</v>
      </c>
      <c r="U644" s="13">
        <f t="shared" si="132"/>
        <v>40.322821594692904</v>
      </c>
      <c r="V644" s="13">
        <f t="shared" si="133"/>
        <v>24.046925129091068</v>
      </c>
      <c r="W644" s="17">
        <f t="shared" si="125"/>
        <v>0.10666666666666667</v>
      </c>
      <c r="X644" s="27">
        <f t="shared" si="121"/>
        <v>0.32560975609756099</v>
      </c>
    </row>
    <row r="645" spans="1:24" x14ac:dyDescent="0.25">
      <c r="A645" s="37">
        <v>8700</v>
      </c>
      <c r="B645" s="38" t="s">
        <v>105</v>
      </c>
      <c r="C645" s="38" t="s">
        <v>815</v>
      </c>
      <c r="D645" s="38" t="str">
        <f t="shared" si="119"/>
        <v>BR</v>
      </c>
      <c r="E645" s="38">
        <v>87</v>
      </c>
      <c r="F645" s="38">
        <v>1973</v>
      </c>
      <c r="G645" s="38">
        <v>2003</v>
      </c>
      <c r="H645" s="38">
        <f t="shared" si="130"/>
        <v>12.041594578792296</v>
      </c>
      <c r="I645" s="38">
        <v>1</v>
      </c>
      <c r="J645" s="38">
        <v>81</v>
      </c>
      <c r="K645" s="38">
        <v>0</v>
      </c>
      <c r="L645" s="38" t="s">
        <v>85</v>
      </c>
      <c r="M645" s="38" t="s">
        <v>96</v>
      </c>
      <c r="N645" s="38">
        <f t="shared" si="126"/>
        <v>2</v>
      </c>
      <c r="O645" s="38" t="s">
        <v>23</v>
      </c>
      <c r="P645" s="38">
        <v>111</v>
      </c>
      <c r="Q645" s="38">
        <v>111</v>
      </c>
      <c r="R645" s="38"/>
      <c r="S645" s="38">
        <v>5000</v>
      </c>
      <c r="T645" s="38">
        <f t="shared" si="131"/>
        <v>3.6889397323344051</v>
      </c>
      <c r="U645" s="44">
        <f t="shared" si="132"/>
        <v>43.754405932133928</v>
      </c>
      <c r="V645" s="44">
        <f t="shared" si="133"/>
        <v>30.667131253136123</v>
      </c>
      <c r="W645" s="39">
        <f t="shared" si="125"/>
        <v>7.2072072072072071E-2</v>
      </c>
      <c r="X645" s="40">
        <f t="shared" si="121"/>
        <v>0</v>
      </c>
    </row>
    <row r="646" spans="1:24" x14ac:dyDescent="0.25">
      <c r="A646" s="19">
        <v>8800</v>
      </c>
      <c r="B646" s="1" t="s">
        <v>107</v>
      </c>
      <c r="C646" s="1" t="s">
        <v>816</v>
      </c>
      <c r="D646" s="1" t="str">
        <f t="shared" si="119"/>
        <v>BR</v>
      </c>
      <c r="E646" s="1">
        <v>88</v>
      </c>
      <c r="F646" s="1">
        <v>2015</v>
      </c>
      <c r="G646" s="1" t="s">
        <v>31</v>
      </c>
      <c r="H646" s="1">
        <f t="shared" si="130"/>
        <v>13.674794331177344</v>
      </c>
      <c r="I646" s="1">
        <v>1</v>
      </c>
      <c r="J646" s="1">
        <v>86</v>
      </c>
      <c r="K646" s="1">
        <v>0</v>
      </c>
      <c r="L646" s="1" t="s">
        <v>22</v>
      </c>
      <c r="M646" s="5" t="s">
        <v>22</v>
      </c>
      <c r="N646" s="1">
        <f t="shared" si="126"/>
        <v>4</v>
      </c>
      <c r="O646" s="1" t="s">
        <v>23</v>
      </c>
      <c r="P646" s="1">
        <v>100</v>
      </c>
      <c r="Q646" s="1">
        <v>100</v>
      </c>
      <c r="S646" s="1">
        <v>939</v>
      </c>
      <c r="T646" s="1">
        <f t="shared" si="131"/>
        <v>2.428429260033059</v>
      </c>
      <c r="U646" s="13">
        <f t="shared" si="132"/>
        <v>32.710146618583785</v>
      </c>
      <c r="V646" s="13">
        <f t="shared" si="133"/>
        <v>19.744324301385795</v>
      </c>
      <c r="W646" s="17">
        <f t="shared" si="125"/>
        <v>0.08</v>
      </c>
      <c r="X646" s="27">
        <f t="shared" si="121"/>
        <v>0</v>
      </c>
    </row>
    <row r="647" spans="1:24" x14ac:dyDescent="0.25">
      <c r="A647" s="19">
        <v>8800</v>
      </c>
      <c r="B647" s="1" t="s">
        <v>106</v>
      </c>
      <c r="C647" s="1" t="s">
        <v>816</v>
      </c>
      <c r="D647" s="1" t="str">
        <f t="shared" si="119"/>
        <v>BR</v>
      </c>
      <c r="E647" s="1">
        <v>88</v>
      </c>
      <c r="F647" s="1">
        <v>2015</v>
      </c>
      <c r="G647" s="1" t="s">
        <v>31</v>
      </c>
      <c r="H647" s="1">
        <f t="shared" si="130"/>
        <v>13.674794331177344</v>
      </c>
      <c r="I647" s="1">
        <v>1</v>
      </c>
      <c r="J647" s="1">
        <v>86</v>
      </c>
      <c r="K647" s="1">
        <v>0</v>
      </c>
      <c r="L647" s="1" t="s">
        <v>85</v>
      </c>
      <c r="M647" s="5" t="s">
        <v>96</v>
      </c>
      <c r="N647" s="1">
        <f t="shared" si="126"/>
        <v>2</v>
      </c>
      <c r="O647" s="1" t="s">
        <v>23</v>
      </c>
      <c r="P647" s="1">
        <v>100</v>
      </c>
      <c r="Q647" s="1">
        <v>100</v>
      </c>
      <c r="S647" s="1">
        <v>5364</v>
      </c>
      <c r="T647" s="1">
        <f t="shared" si="131"/>
        <v>3.7543196908686376</v>
      </c>
      <c r="U647" s="13">
        <f t="shared" si="132"/>
        <v>50.569456381726155</v>
      </c>
      <c r="V647" s="13">
        <f t="shared" si="133"/>
        <v>30.524465640221994</v>
      </c>
      <c r="W647" s="17">
        <f t="shared" si="125"/>
        <v>0.08</v>
      </c>
      <c r="X647" s="27">
        <f t="shared" si="121"/>
        <v>0</v>
      </c>
    </row>
    <row r="648" spans="1:24" x14ac:dyDescent="0.25">
      <c r="A648" s="19">
        <v>8900</v>
      </c>
      <c r="B648" s="1" t="s">
        <v>108</v>
      </c>
      <c r="C648" s="1" t="s">
        <v>817</v>
      </c>
      <c r="D648" s="1" t="str">
        <f t="shared" ref="D648:D710" si="134">IF(B648="","zzz",LEFT(B648,2))</f>
        <v>BR</v>
      </c>
      <c r="E648" s="1">
        <v>89</v>
      </c>
      <c r="F648" s="1">
        <v>1986</v>
      </c>
      <c r="G648" s="1">
        <v>2001</v>
      </c>
      <c r="H648" s="1">
        <f t="shared" si="130"/>
        <v>12.569805089976535</v>
      </c>
      <c r="I648" s="1">
        <v>1</v>
      </c>
      <c r="J648" s="1">
        <v>105</v>
      </c>
      <c r="K648" s="1">
        <v>0</v>
      </c>
      <c r="L648" s="1" t="s">
        <v>85</v>
      </c>
      <c r="M648" s="5" t="s">
        <v>96</v>
      </c>
      <c r="N648" s="1">
        <f t="shared" si="126"/>
        <v>2</v>
      </c>
      <c r="O648" s="1" t="s">
        <v>23</v>
      </c>
      <c r="P648" s="1">
        <v>111</v>
      </c>
      <c r="Q648" s="1">
        <v>124</v>
      </c>
      <c r="S648" s="1">
        <v>5850</v>
      </c>
      <c r="T648" s="1">
        <f t="shared" si="131"/>
        <v>3.8366132778636608</v>
      </c>
      <c r="U648" s="13">
        <f t="shared" si="132"/>
        <v>47.502098891736772</v>
      </c>
      <c r="V648" s="13">
        <f t="shared" si="133"/>
        <v>38.381426393748626</v>
      </c>
      <c r="W648" s="17">
        <f t="shared" si="125"/>
        <v>7.2072072072072071E-2</v>
      </c>
      <c r="X648" s="27">
        <f t="shared" si="121"/>
        <v>0</v>
      </c>
    </row>
    <row r="649" spans="1:24" x14ac:dyDescent="0.25">
      <c r="A649" s="19">
        <v>8970</v>
      </c>
      <c r="B649" s="1" t="s">
        <v>1238</v>
      </c>
      <c r="C649" s="1" t="s">
        <v>1600</v>
      </c>
      <c r="D649" s="1" t="str">
        <f t="shared" si="134"/>
        <v>BR</v>
      </c>
      <c r="E649" s="1">
        <v>897</v>
      </c>
      <c r="H649" s="1" t="str">
        <f t="shared" si="130"/>
        <v/>
      </c>
      <c r="I649" s="1">
        <v>10</v>
      </c>
      <c r="N649" s="1" t="str">
        <f t="shared" si="126"/>
        <v/>
      </c>
      <c r="P649" s="1">
        <v>125</v>
      </c>
      <c r="Q649" s="1">
        <v>140</v>
      </c>
      <c r="T649" s="1" t="str">
        <f t="shared" si="131"/>
        <v/>
      </c>
      <c r="U649" s="13" t="e">
        <f t="shared" si="132"/>
        <v>#VALUE!</v>
      </c>
      <c r="V649" s="13" t="str">
        <f t="shared" si="133"/>
        <v/>
      </c>
      <c r="W649" s="17">
        <f t="shared" si="125"/>
        <v>6.4000000000000001E-2</v>
      </c>
      <c r="X649" s="27" t="e">
        <f t="shared" si="121"/>
        <v>#DIV/0!</v>
      </c>
    </row>
    <row r="650" spans="1:24" x14ac:dyDescent="0.25">
      <c r="A650" s="19">
        <v>9000</v>
      </c>
      <c r="B650" s="1" t="s">
        <v>109</v>
      </c>
      <c r="C650" s="1" t="s">
        <v>818</v>
      </c>
      <c r="D650" s="1" t="str">
        <f t="shared" si="134"/>
        <v>BR</v>
      </c>
      <c r="E650" s="1">
        <v>90</v>
      </c>
      <c r="F650" s="1">
        <v>1987</v>
      </c>
      <c r="G650" s="1" t="s">
        <v>31</v>
      </c>
      <c r="H650" s="1">
        <f t="shared" si="130"/>
        <v>12.609520212918492</v>
      </c>
      <c r="I650" s="1">
        <v>1</v>
      </c>
      <c r="J650" s="1">
        <v>85</v>
      </c>
      <c r="K650" s="1">
        <v>0</v>
      </c>
      <c r="L650" s="1" t="s">
        <v>85</v>
      </c>
      <c r="M650" s="5" t="s">
        <v>96</v>
      </c>
      <c r="N650" s="1">
        <f t="shared" si="126"/>
        <v>2</v>
      </c>
      <c r="O650" s="1" t="s">
        <v>23</v>
      </c>
      <c r="P650" s="1">
        <v>111</v>
      </c>
      <c r="Q650" s="1">
        <v>111</v>
      </c>
      <c r="S650" s="1">
        <v>5000</v>
      </c>
      <c r="T650" s="1">
        <f t="shared" si="131"/>
        <v>3.6889397323344051</v>
      </c>
      <c r="U650" s="13">
        <f t="shared" si="132"/>
        <v>45.818023717322177</v>
      </c>
      <c r="V650" s="13">
        <f t="shared" si="133"/>
        <v>31.415219996213846</v>
      </c>
      <c r="W650" s="17">
        <f t="shared" si="125"/>
        <v>7.2072072072072071E-2</v>
      </c>
      <c r="X650" s="27">
        <f t="shared" si="121"/>
        <v>0</v>
      </c>
    </row>
    <row r="651" spans="1:24" x14ac:dyDescent="0.25">
      <c r="A651" s="19">
        <v>9000</v>
      </c>
      <c r="B651" s="1" t="s">
        <v>399</v>
      </c>
      <c r="C651" s="1" t="s">
        <v>400</v>
      </c>
      <c r="D651" s="1" t="str">
        <f t="shared" si="134"/>
        <v>Eu</v>
      </c>
      <c r="E651" s="1">
        <v>9000</v>
      </c>
      <c r="F651" s="1">
        <v>1993</v>
      </c>
      <c r="G651" s="1" t="s">
        <v>31</v>
      </c>
      <c r="H651" s="1">
        <f t="shared" si="130"/>
        <v>12.845232578665129</v>
      </c>
      <c r="I651" s="1">
        <v>1</v>
      </c>
      <c r="J651" s="1">
        <v>132</v>
      </c>
      <c r="K651" s="1">
        <v>0</v>
      </c>
      <c r="L651" s="1" t="s">
        <v>85</v>
      </c>
      <c r="M651" s="5" t="s">
        <v>96</v>
      </c>
      <c r="N651" s="1">
        <f t="shared" si="126"/>
        <v>2</v>
      </c>
      <c r="P651" s="1">
        <v>99</v>
      </c>
      <c r="Q651" s="1">
        <v>99</v>
      </c>
      <c r="R651" s="1">
        <v>310</v>
      </c>
      <c r="S651" s="1">
        <v>7500</v>
      </c>
      <c r="T651" s="1">
        <f t="shared" si="131"/>
        <v>4.0824829046386304</v>
      </c>
      <c r="U651" s="13">
        <f t="shared" si="132"/>
        <v>51.653835772379963</v>
      </c>
      <c r="V651" s="13">
        <f t="shared" si="133"/>
        <v>40.916316634819481</v>
      </c>
      <c r="W651" s="17">
        <f t="shared" si="125"/>
        <v>8.0808080808080815E-2</v>
      </c>
      <c r="X651" s="27">
        <f t="shared" si="121"/>
        <v>0.23484848484848486</v>
      </c>
    </row>
    <row r="652" spans="1:24" x14ac:dyDescent="0.25">
      <c r="A652" s="19">
        <v>9010</v>
      </c>
      <c r="B652" s="1" t="s">
        <v>860</v>
      </c>
      <c r="C652" s="1" t="s">
        <v>861</v>
      </c>
      <c r="D652" s="1" t="str">
        <f t="shared" si="134"/>
        <v>BR</v>
      </c>
      <c r="E652" s="1" t="s">
        <v>350</v>
      </c>
      <c r="F652" s="1">
        <v>1943</v>
      </c>
      <c r="G652" s="1">
        <v>1967</v>
      </c>
      <c r="H652" s="1">
        <f t="shared" si="130"/>
        <v>10.723805294763608</v>
      </c>
      <c r="I652" s="1">
        <v>2</v>
      </c>
      <c r="J652" s="1">
        <v>128</v>
      </c>
      <c r="K652" s="1">
        <v>0</v>
      </c>
      <c r="L652" s="1" t="s">
        <v>358</v>
      </c>
      <c r="M652" s="1" t="s">
        <v>358</v>
      </c>
      <c r="N652" s="1">
        <f t="shared" si="126"/>
        <v>1</v>
      </c>
      <c r="P652" s="1" t="s">
        <v>1138</v>
      </c>
      <c r="Q652" s="1" t="s">
        <v>1138</v>
      </c>
      <c r="R652" s="1">
        <v>152</v>
      </c>
      <c r="T652" s="1" t="str">
        <f t="shared" si="131"/>
        <v/>
      </c>
      <c r="U652" s="13" t="e">
        <f t="shared" si="132"/>
        <v>#VALUE!</v>
      </c>
      <c r="V652" s="13" t="e">
        <f t="shared" si="133"/>
        <v>#VALUE!</v>
      </c>
      <c r="W652" s="17" t="e">
        <f t="shared" si="125"/>
        <v>#VALUE!</v>
      </c>
      <c r="X652" s="27">
        <f t="shared" ref="X652:X714" si="135">R652/10/J652</f>
        <v>0.11874999999999999</v>
      </c>
    </row>
    <row r="653" spans="1:24" x14ac:dyDescent="0.25">
      <c r="A653" s="19">
        <v>9010</v>
      </c>
      <c r="B653" s="1" t="s">
        <v>330</v>
      </c>
      <c r="C653" s="1" t="s">
        <v>1587</v>
      </c>
      <c r="D653" s="1" t="str">
        <f t="shared" si="134"/>
        <v>BR</v>
      </c>
      <c r="E653" s="1">
        <v>901</v>
      </c>
      <c r="F653" s="1">
        <v>1986</v>
      </c>
      <c r="G653" s="1">
        <v>2004</v>
      </c>
      <c r="H653" s="1">
        <f t="shared" si="130"/>
        <v>12.569805089976535</v>
      </c>
      <c r="I653" s="1">
        <v>3</v>
      </c>
      <c r="J653" s="1">
        <v>90</v>
      </c>
      <c r="K653" s="1">
        <v>0</v>
      </c>
      <c r="L653" s="1" t="s">
        <v>22</v>
      </c>
      <c r="M653" s="1" t="s">
        <v>22</v>
      </c>
      <c r="N653" s="1">
        <f t="shared" si="126"/>
        <v>4</v>
      </c>
      <c r="P653" s="1">
        <v>70</v>
      </c>
      <c r="Q653" s="1">
        <v>70</v>
      </c>
      <c r="S653" s="1">
        <v>600</v>
      </c>
      <c r="T653" s="1">
        <f t="shared" si="131"/>
        <v>2.1711852081087688</v>
      </c>
      <c r="U653" s="13">
        <f t="shared" si="132"/>
        <v>42.620997182345967</v>
      </c>
      <c r="V653" s="13">
        <f t="shared" si="133"/>
        <v>15.108965841832951</v>
      </c>
      <c r="W653" s="17">
        <f t="shared" si="125"/>
        <v>0.11428571428571428</v>
      </c>
      <c r="X653" s="27">
        <f t="shared" si="135"/>
        <v>0</v>
      </c>
    </row>
    <row r="654" spans="1:24" x14ac:dyDescent="0.25">
      <c r="A654" s="19">
        <v>9070</v>
      </c>
      <c r="B654" s="1" t="s">
        <v>862</v>
      </c>
      <c r="C654" s="1" t="s">
        <v>863</v>
      </c>
      <c r="D654" s="1" t="str">
        <f t="shared" si="134"/>
        <v>BR</v>
      </c>
      <c r="E654" s="1" t="s">
        <v>350</v>
      </c>
      <c r="F654" s="1">
        <v>1943</v>
      </c>
      <c r="G654" s="1">
        <v>1962</v>
      </c>
      <c r="H654" s="1">
        <f t="shared" si="130"/>
        <v>10.723805294763608</v>
      </c>
      <c r="I654" s="1">
        <v>2</v>
      </c>
      <c r="J654" s="1">
        <v>136</v>
      </c>
      <c r="K654" s="1">
        <v>0</v>
      </c>
      <c r="L654" s="1" t="s">
        <v>358</v>
      </c>
      <c r="M654" s="1" t="s">
        <v>358</v>
      </c>
      <c r="N654" s="1">
        <f t="shared" si="126"/>
        <v>1</v>
      </c>
      <c r="P654" s="1" t="s">
        <v>1138</v>
      </c>
      <c r="Q654" s="1" t="s">
        <v>1138</v>
      </c>
      <c r="R654" s="1">
        <v>152</v>
      </c>
      <c r="T654" s="1" t="str">
        <f t="shared" si="131"/>
        <v/>
      </c>
      <c r="U654" s="13" t="e">
        <f t="shared" si="132"/>
        <v>#VALUE!</v>
      </c>
      <c r="V654" s="13" t="e">
        <f t="shared" si="133"/>
        <v>#VALUE!</v>
      </c>
      <c r="W654" s="17" t="e">
        <f t="shared" si="125"/>
        <v>#VALUE!</v>
      </c>
      <c r="X654" s="27">
        <f t="shared" si="135"/>
        <v>0.11176470588235293</v>
      </c>
    </row>
    <row r="655" spans="1:24" x14ac:dyDescent="0.25">
      <c r="A655" s="19">
        <v>9100</v>
      </c>
      <c r="B655" s="1" t="s">
        <v>110</v>
      </c>
      <c r="C655" s="1" t="s">
        <v>819</v>
      </c>
      <c r="D655" s="1" t="str">
        <f t="shared" si="134"/>
        <v>BR</v>
      </c>
      <c r="E655" s="1">
        <v>91</v>
      </c>
      <c r="F655" s="1">
        <v>1988</v>
      </c>
      <c r="G655" s="1" t="s">
        <v>31</v>
      </c>
      <c r="H655" s="1">
        <f t="shared" si="130"/>
        <v>12.649110640673518</v>
      </c>
      <c r="I655" s="1">
        <v>9</v>
      </c>
      <c r="J655" s="1">
        <v>486</v>
      </c>
      <c r="K655" s="1">
        <v>535</v>
      </c>
      <c r="L655" s="6" t="s">
        <v>85</v>
      </c>
      <c r="M655" s="6" t="s">
        <v>96</v>
      </c>
      <c r="N655" s="1">
        <f t="shared" si="126"/>
        <v>2</v>
      </c>
      <c r="P655" s="1">
        <v>125</v>
      </c>
      <c r="Q655" s="1">
        <v>140</v>
      </c>
      <c r="R655" s="1">
        <v>190</v>
      </c>
      <c r="S655" s="1">
        <v>6480</v>
      </c>
      <c r="T655" s="1">
        <f t="shared" si="131"/>
        <v>3.9359793425308611</v>
      </c>
      <c r="U655" s="13">
        <f t="shared" si="132"/>
        <v>131.35951583099629</v>
      </c>
      <c r="V655" s="13">
        <f t="shared" si="133"/>
        <v>90.012444461855637</v>
      </c>
      <c r="W655" s="17">
        <f t="shared" si="125"/>
        <v>6.4000000000000001E-2</v>
      </c>
      <c r="X655" s="27">
        <f t="shared" si="135"/>
        <v>3.9094650205761319E-2</v>
      </c>
    </row>
    <row r="656" spans="1:24" x14ac:dyDescent="0.25">
      <c r="A656" s="19">
        <v>9101</v>
      </c>
      <c r="B656" s="1" t="s">
        <v>1136</v>
      </c>
      <c r="C656" s="1" t="s">
        <v>1137</v>
      </c>
      <c r="D656" s="1" t="str">
        <f t="shared" si="134"/>
        <v>BR</v>
      </c>
      <c r="E656" s="1">
        <v>91</v>
      </c>
      <c r="F656" s="1">
        <v>1988</v>
      </c>
      <c r="G656" s="1" t="s">
        <v>31</v>
      </c>
      <c r="H656" s="1">
        <f t="shared" si="130"/>
        <v>12.649110640673518</v>
      </c>
      <c r="I656" s="1">
        <v>1</v>
      </c>
      <c r="J656" s="1">
        <v>85</v>
      </c>
      <c r="K656" s="1">
        <v>0</v>
      </c>
      <c r="L656" s="6" t="s">
        <v>85</v>
      </c>
      <c r="M656" s="6" t="s">
        <v>96</v>
      </c>
      <c r="N656" s="1">
        <f t="shared" si="126"/>
        <v>2</v>
      </c>
      <c r="P656" s="1">
        <v>75</v>
      </c>
      <c r="Q656" s="1">
        <v>125</v>
      </c>
      <c r="R656" s="1">
        <v>190</v>
      </c>
      <c r="S656" s="1">
        <v>6480</v>
      </c>
      <c r="T656" s="1">
        <f t="shared" si="131"/>
        <v>3.9359793425308611</v>
      </c>
      <c r="U656" s="13">
        <f t="shared" si="132"/>
        <v>49.039838610332097</v>
      </c>
      <c r="V656" s="13">
        <f t="shared" si="133"/>
        <v>35.570082531425349</v>
      </c>
      <c r="W656" s="17">
        <f t="shared" si="125"/>
        <v>0.10666666666666667</v>
      </c>
      <c r="X656" s="27">
        <f t="shared" si="135"/>
        <v>0.22352941176470589</v>
      </c>
    </row>
    <row r="657" spans="1:25" x14ac:dyDescent="0.25">
      <c r="A657" s="19">
        <v>9102</v>
      </c>
      <c r="B657" s="1" t="s">
        <v>1357</v>
      </c>
      <c r="C657" s="1" t="s">
        <v>1358</v>
      </c>
      <c r="D657" s="1" t="str">
        <f t="shared" si="134"/>
        <v>BR</v>
      </c>
      <c r="E657" s="1">
        <v>91</v>
      </c>
      <c r="F657" s="1">
        <v>1988</v>
      </c>
      <c r="G657" s="1" t="s">
        <v>31</v>
      </c>
      <c r="H657" s="1">
        <f t="shared" si="130"/>
        <v>12.649110640673518</v>
      </c>
      <c r="I657" s="1">
        <v>2</v>
      </c>
      <c r="K657" s="1">
        <v>0</v>
      </c>
      <c r="L657" s="6" t="s">
        <v>85</v>
      </c>
      <c r="M657" s="6" t="s">
        <v>96</v>
      </c>
      <c r="N657" s="1">
        <f t="shared" si="126"/>
        <v>2</v>
      </c>
      <c r="P657" s="1">
        <v>125</v>
      </c>
      <c r="Q657" s="1">
        <v>140</v>
      </c>
      <c r="R657" s="1">
        <v>190</v>
      </c>
      <c r="S657" s="1">
        <v>6480</v>
      </c>
      <c r="T657" s="1">
        <f t="shared" si="131"/>
        <v>3.9359793425308611</v>
      </c>
      <c r="U657" s="13">
        <f t="shared" si="132"/>
        <v>67.382804859319407</v>
      </c>
      <c r="V657" s="13">
        <f t="shared" si="133"/>
        <v>0</v>
      </c>
      <c r="W657" s="14">
        <f t="shared" si="125"/>
        <v>6.4000000000000001E-2</v>
      </c>
      <c r="X657" s="30" t="e">
        <f t="shared" si="135"/>
        <v>#DIV/0!</v>
      </c>
    </row>
    <row r="658" spans="1:25" x14ac:dyDescent="0.25">
      <c r="A658" s="19">
        <v>9103</v>
      </c>
      <c r="B658" s="1" t="s">
        <v>331</v>
      </c>
      <c r="C658" s="1" t="s">
        <v>982</v>
      </c>
      <c r="D658" s="1" t="str">
        <f t="shared" si="134"/>
        <v>BR</v>
      </c>
      <c r="E658" s="1">
        <v>910</v>
      </c>
      <c r="F658" s="1">
        <v>1973</v>
      </c>
      <c r="G658" s="1">
        <v>2008</v>
      </c>
      <c r="H658" s="1">
        <f t="shared" si="130"/>
        <v>12.041594578792296</v>
      </c>
      <c r="I658" s="1">
        <v>2</v>
      </c>
      <c r="J658" s="1">
        <v>105</v>
      </c>
      <c r="K658" s="1">
        <v>0</v>
      </c>
      <c r="L658" s="1" t="s">
        <v>332</v>
      </c>
      <c r="M658" s="1" t="s">
        <v>332</v>
      </c>
      <c r="N658" s="1" t="str">
        <f t="shared" si="126"/>
        <v/>
      </c>
      <c r="P658" s="1">
        <v>90</v>
      </c>
      <c r="Q658" s="1">
        <v>90</v>
      </c>
      <c r="S658" s="1">
        <v>1</v>
      </c>
      <c r="T658" s="1">
        <f t="shared" si="131"/>
        <v>4.3869133765083088</v>
      </c>
      <c r="U658" s="13">
        <f t="shared" si="132"/>
        <v>71.615846199774595</v>
      </c>
      <c r="V658" s="13">
        <f t="shared" si="133"/>
        <v>17.350500409780906</v>
      </c>
      <c r="W658" s="17">
        <f t="shared" si="125"/>
        <v>8.8888888888888892E-2</v>
      </c>
      <c r="X658" s="27">
        <f t="shared" si="135"/>
        <v>0</v>
      </c>
    </row>
    <row r="659" spans="1:25" s="24" customFormat="1" x14ac:dyDescent="0.25">
      <c r="A659" s="19">
        <v>9200</v>
      </c>
      <c r="B659" s="1" t="s">
        <v>113</v>
      </c>
      <c r="C659" s="1" t="s">
        <v>820</v>
      </c>
      <c r="D659" s="1" t="str">
        <f t="shared" si="134"/>
        <v>BR</v>
      </c>
      <c r="E659" s="1">
        <v>92</v>
      </c>
      <c r="F659" s="1">
        <v>1993</v>
      </c>
      <c r="G659" s="1" t="s">
        <v>31</v>
      </c>
      <c r="H659" s="1">
        <f t="shared" si="130"/>
        <v>12.845232578665129</v>
      </c>
      <c r="I659" s="1">
        <v>1</v>
      </c>
      <c r="J659" s="1">
        <v>126</v>
      </c>
      <c r="K659" s="1">
        <v>0</v>
      </c>
      <c r="L659" s="1" t="s">
        <v>85</v>
      </c>
      <c r="M659" s="4" t="s">
        <v>112</v>
      </c>
      <c r="N659" s="1">
        <f t="shared" si="126"/>
        <v>2</v>
      </c>
      <c r="O659" s="1" t="s">
        <v>23</v>
      </c>
      <c r="P659" s="1">
        <v>87</v>
      </c>
      <c r="Q659" s="1">
        <v>87</v>
      </c>
      <c r="R659" s="1">
        <v>360</v>
      </c>
      <c r="S659" s="1">
        <v>5360</v>
      </c>
      <c r="T659" s="1">
        <f t="shared" si="131"/>
        <v>3.7536195846021427</v>
      </c>
      <c r="U659" s="13">
        <f t="shared" si="132"/>
        <v>47.492874827406212</v>
      </c>
      <c r="V659" s="13">
        <f t="shared" si="133"/>
        <v>34.455832563058124</v>
      </c>
      <c r="W659" s="14">
        <f t="shared" si="125"/>
        <v>9.1954022988505746E-2</v>
      </c>
      <c r="X659" s="30">
        <f t="shared" si="135"/>
        <v>0.2857142857142857</v>
      </c>
      <c r="Y659" s="12"/>
    </row>
    <row r="660" spans="1:25" x14ac:dyDescent="0.25">
      <c r="A660" s="19">
        <v>9200</v>
      </c>
      <c r="B660" s="1" t="s">
        <v>111</v>
      </c>
      <c r="C660" s="1" t="s">
        <v>820</v>
      </c>
      <c r="D660" s="1" t="str">
        <f t="shared" si="134"/>
        <v>BR</v>
      </c>
      <c r="E660" s="1">
        <v>92</v>
      </c>
      <c r="F660" s="1">
        <v>1993</v>
      </c>
      <c r="G660" s="1" t="s">
        <v>31</v>
      </c>
      <c r="H660" s="1">
        <f t="shared" si="130"/>
        <v>12.845232578665129</v>
      </c>
      <c r="I660" s="1">
        <v>1</v>
      </c>
      <c r="J660" s="1">
        <v>126</v>
      </c>
      <c r="K660" s="1">
        <v>0</v>
      </c>
      <c r="L660" s="1" t="s">
        <v>85</v>
      </c>
      <c r="M660" s="4" t="s">
        <v>112</v>
      </c>
      <c r="N660" s="1">
        <f t="shared" si="126"/>
        <v>2</v>
      </c>
      <c r="O660" s="1" t="s">
        <v>23</v>
      </c>
      <c r="P660" s="1">
        <v>87</v>
      </c>
      <c r="Q660" s="1">
        <v>87</v>
      </c>
      <c r="R660" s="1">
        <v>360</v>
      </c>
      <c r="S660" s="1">
        <v>6760</v>
      </c>
      <c r="T660" s="1">
        <f t="shared" si="131"/>
        <v>3.9778255499336317</v>
      </c>
      <c r="U660" s="13">
        <f t="shared" si="132"/>
        <v>50.32965293106021</v>
      </c>
      <c r="V660" s="13">
        <f t="shared" si="133"/>
        <v>36.513900256649244</v>
      </c>
      <c r="W660" s="14">
        <f t="shared" si="125"/>
        <v>9.1954022988505746E-2</v>
      </c>
      <c r="X660" s="30">
        <f t="shared" si="135"/>
        <v>0.2857142857142857</v>
      </c>
    </row>
    <row r="661" spans="1:25" x14ac:dyDescent="0.25">
      <c r="A661" s="19">
        <v>9200</v>
      </c>
      <c r="B661" s="1" t="s">
        <v>333</v>
      </c>
      <c r="C661" s="1" t="s">
        <v>1159</v>
      </c>
      <c r="D661" s="1" t="str">
        <f t="shared" si="134"/>
        <v>BR</v>
      </c>
      <c r="E661" s="1">
        <v>920</v>
      </c>
      <c r="F661" s="1">
        <v>1971</v>
      </c>
      <c r="G661" s="1">
        <v>1987</v>
      </c>
      <c r="H661" s="1">
        <f t="shared" si="130"/>
        <v>11.958260743101398</v>
      </c>
      <c r="I661" s="1">
        <v>2</v>
      </c>
      <c r="J661" s="1">
        <v>69</v>
      </c>
      <c r="K661" s="1">
        <v>0</v>
      </c>
      <c r="L661" s="1" t="s">
        <v>85</v>
      </c>
      <c r="M661" s="1" t="s">
        <v>86</v>
      </c>
      <c r="N661" s="1">
        <f t="shared" si="126"/>
        <v>2</v>
      </c>
      <c r="P661" s="1">
        <v>75</v>
      </c>
      <c r="Q661" s="1">
        <v>75</v>
      </c>
      <c r="S661" s="1">
        <v>800</v>
      </c>
      <c r="T661" s="1">
        <f t="shared" si="131"/>
        <v>2.333090341053722</v>
      </c>
      <c r="U661" s="13">
        <f t="shared" si="132"/>
        <v>36.894295785545239</v>
      </c>
      <c r="V661" s="13">
        <f t="shared" si="133"/>
        <v>14.714798718965463</v>
      </c>
      <c r="W661" s="14">
        <f t="shared" si="125"/>
        <v>0.10666666666666667</v>
      </c>
      <c r="X661" s="30">
        <f t="shared" si="135"/>
        <v>0</v>
      </c>
    </row>
    <row r="662" spans="1:25" x14ac:dyDescent="0.25">
      <c r="A662" s="19">
        <v>9201</v>
      </c>
      <c r="B662" s="1" t="s">
        <v>589</v>
      </c>
      <c r="C662" s="1" t="s">
        <v>585</v>
      </c>
      <c r="D662" s="1" t="str">
        <f t="shared" si="134"/>
        <v>BR</v>
      </c>
      <c r="E662" s="1" t="s">
        <v>350</v>
      </c>
      <c r="F662" s="1">
        <v>1954</v>
      </c>
      <c r="G662" s="1">
        <v>1968</v>
      </c>
      <c r="H662" s="1">
        <f t="shared" si="130"/>
        <v>11.224972160321824</v>
      </c>
      <c r="I662" s="1">
        <v>2</v>
      </c>
      <c r="J662" s="1">
        <v>148</v>
      </c>
      <c r="K662" s="1">
        <v>0</v>
      </c>
      <c r="L662" s="1" t="s">
        <v>358</v>
      </c>
      <c r="M662" s="1" t="s">
        <v>358</v>
      </c>
      <c r="N662" s="1">
        <f t="shared" si="126"/>
        <v>1</v>
      </c>
      <c r="P662" s="1" t="s">
        <v>1138</v>
      </c>
      <c r="Q662" s="1" t="s">
        <v>1138</v>
      </c>
      <c r="R662" s="1">
        <v>176</v>
      </c>
      <c r="T662" s="1" t="str">
        <f t="shared" si="131"/>
        <v/>
      </c>
      <c r="U662" s="13" t="e">
        <f t="shared" si="132"/>
        <v>#VALUE!</v>
      </c>
      <c r="V662" s="13" t="e">
        <f t="shared" si="133"/>
        <v>#VALUE!</v>
      </c>
      <c r="W662" s="14" t="e">
        <f t="shared" ref="W662:W724" si="136">8/P662</f>
        <v>#VALUE!</v>
      </c>
      <c r="X662" s="30">
        <f t="shared" si="135"/>
        <v>0.11891891891891893</v>
      </c>
    </row>
    <row r="663" spans="1:25" x14ac:dyDescent="0.25">
      <c r="A663" s="19">
        <v>9202</v>
      </c>
      <c r="B663" s="1" t="s">
        <v>1406</v>
      </c>
      <c r="C663" s="1" t="s">
        <v>1407</v>
      </c>
      <c r="D663" s="1" t="str">
        <f t="shared" si="134"/>
        <v>BR</v>
      </c>
      <c r="E663" s="1" t="s">
        <v>350</v>
      </c>
      <c r="F663" s="1">
        <v>1955</v>
      </c>
      <c r="G663" s="1">
        <v>1968</v>
      </c>
      <c r="H663" s="1">
        <f t="shared" si="130"/>
        <v>11.269427669584644</v>
      </c>
      <c r="I663" s="1">
        <v>2</v>
      </c>
      <c r="J663" s="1">
        <v>148</v>
      </c>
      <c r="K663" s="1">
        <v>0</v>
      </c>
      <c r="L663" s="1" t="s">
        <v>358</v>
      </c>
      <c r="M663" s="1" t="s">
        <v>358</v>
      </c>
      <c r="N663" s="1">
        <f t="shared" si="126"/>
        <v>1</v>
      </c>
      <c r="P663" s="1" t="s">
        <v>1138</v>
      </c>
      <c r="Q663" s="1" t="s">
        <v>1138</v>
      </c>
      <c r="R663" s="1">
        <v>176</v>
      </c>
      <c r="T663" s="1" t="str">
        <f t="shared" si="131"/>
        <v/>
      </c>
      <c r="U663" s="13" t="e">
        <f t="shared" si="132"/>
        <v>#VALUE!</v>
      </c>
      <c r="V663" s="13" t="e">
        <f t="shared" si="133"/>
        <v>#VALUE!</v>
      </c>
      <c r="W663" s="14" t="e">
        <f t="shared" si="136"/>
        <v>#VALUE!</v>
      </c>
      <c r="X663" s="30">
        <f t="shared" si="135"/>
        <v>0.11891891891891893</v>
      </c>
    </row>
    <row r="664" spans="1:25" x14ac:dyDescent="0.25">
      <c r="A664" s="19">
        <v>9300</v>
      </c>
      <c r="B664" s="1" t="s">
        <v>1508</v>
      </c>
      <c r="C664" s="1" t="s">
        <v>1509</v>
      </c>
      <c r="D664" s="1" t="str">
        <f t="shared" si="134"/>
        <v>BR</v>
      </c>
      <c r="H664" s="1" t="str">
        <f t="shared" si="130"/>
        <v/>
      </c>
      <c r="N664" s="1" t="str">
        <f t="shared" si="126"/>
        <v/>
      </c>
      <c r="P664" s="1" t="s">
        <v>1138</v>
      </c>
      <c r="Q664" s="1" t="s">
        <v>1138</v>
      </c>
      <c r="T664" s="1" t="str">
        <f t="shared" si="131"/>
        <v/>
      </c>
      <c r="U664" s="13" t="str">
        <f t="shared" si="132"/>
        <v/>
      </c>
      <c r="V664" s="13" t="str">
        <f t="shared" si="133"/>
        <v/>
      </c>
      <c r="W664" s="14" t="e">
        <f t="shared" si="136"/>
        <v>#VALUE!</v>
      </c>
      <c r="X664" s="30" t="e">
        <f t="shared" si="135"/>
        <v>#DIV/0!</v>
      </c>
    </row>
    <row r="665" spans="1:25" x14ac:dyDescent="0.25">
      <c r="A665" s="19">
        <v>9301</v>
      </c>
      <c r="B665" s="1" t="s">
        <v>334</v>
      </c>
      <c r="C665" s="1" t="s">
        <v>1588</v>
      </c>
      <c r="D665" s="1" t="str">
        <f t="shared" si="134"/>
        <v>BR</v>
      </c>
      <c r="E665" s="1">
        <v>930</v>
      </c>
      <c r="F665" s="1">
        <v>1959</v>
      </c>
      <c r="G665" s="1">
        <v>2004</v>
      </c>
      <c r="H665" s="1">
        <f t="shared" si="130"/>
        <v>11.445523142259598</v>
      </c>
      <c r="I665" s="1">
        <v>4</v>
      </c>
      <c r="J665" s="1">
        <v>168</v>
      </c>
      <c r="K665" s="1">
        <v>0</v>
      </c>
      <c r="L665" s="1" t="s">
        <v>85</v>
      </c>
      <c r="M665" s="1" t="s">
        <v>86</v>
      </c>
      <c r="N665" s="1">
        <f t="shared" si="126"/>
        <v>2</v>
      </c>
      <c r="P665" s="1">
        <v>75</v>
      </c>
      <c r="Q665" s="1">
        <v>75</v>
      </c>
      <c r="S665" s="1">
        <v>1000</v>
      </c>
      <c r="T665" s="1">
        <f t="shared" si="131"/>
        <v>2.4669426816409508</v>
      </c>
      <c r="U665" s="13">
        <f t="shared" si="132"/>
        <v>49.713835620098422</v>
      </c>
      <c r="V665" s="13">
        <f t="shared" si="133"/>
        <v>24.277945076385194</v>
      </c>
      <c r="W665" s="14">
        <f t="shared" si="136"/>
        <v>0.10666666666666667</v>
      </c>
      <c r="X665" s="30">
        <f t="shared" si="135"/>
        <v>0</v>
      </c>
    </row>
    <row r="666" spans="1:25" x14ac:dyDescent="0.25">
      <c r="A666" s="19">
        <v>9310</v>
      </c>
      <c r="B666" s="1" t="s">
        <v>335</v>
      </c>
      <c r="C666" s="1" t="s">
        <v>1589</v>
      </c>
      <c r="D666" s="1" t="str">
        <f t="shared" si="134"/>
        <v>BR</v>
      </c>
      <c r="E666" s="1">
        <v>931</v>
      </c>
      <c r="F666" s="1">
        <v>1985</v>
      </c>
      <c r="G666" s="1">
        <v>2002</v>
      </c>
      <c r="H666" s="1">
        <f t="shared" si="130"/>
        <v>12.529964086141668</v>
      </c>
      <c r="I666" s="1">
        <v>2</v>
      </c>
      <c r="J666" s="1">
        <v>70</v>
      </c>
      <c r="K666" s="1">
        <v>0</v>
      </c>
      <c r="L666" s="1" t="s">
        <v>85</v>
      </c>
      <c r="M666" s="1" t="s">
        <v>86</v>
      </c>
      <c r="N666" s="1">
        <f t="shared" si="126"/>
        <v>2</v>
      </c>
      <c r="P666" s="1">
        <v>75</v>
      </c>
      <c r="Q666" s="1">
        <v>75</v>
      </c>
      <c r="S666" s="1">
        <v>500</v>
      </c>
      <c r="T666" s="1">
        <f t="shared" si="131"/>
        <v>2.074443257628261</v>
      </c>
      <c r="U666" s="13">
        <f t="shared" si="132"/>
        <v>34.237839756685979</v>
      </c>
      <c r="V666" s="13">
        <f t="shared" si="133"/>
        <v>13.177978808281161</v>
      </c>
      <c r="W666" s="14">
        <f t="shared" si="136"/>
        <v>0.10666666666666667</v>
      </c>
      <c r="X666" s="30">
        <f t="shared" si="135"/>
        <v>0</v>
      </c>
    </row>
    <row r="667" spans="1:25" x14ac:dyDescent="0.25">
      <c r="A667" s="19">
        <v>9320</v>
      </c>
      <c r="B667" s="1" t="s">
        <v>336</v>
      </c>
      <c r="C667" s="1" t="s">
        <v>1590</v>
      </c>
      <c r="D667" s="1" t="str">
        <f t="shared" si="134"/>
        <v>BR</v>
      </c>
      <c r="E667" s="1">
        <v>932</v>
      </c>
      <c r="F667" s="1">
        <v>1984</v>
      </c>
      <c r="G667" s="1">
        <v>1995</v>
      </c>
      <c r="H667" s="1">
        <f t="shared" si="130"/>
        <v>12.489995996796797</v>
      </c>
      <c r="I667" s="1">
        <v>2</v>
      </c>
      <c r="J667" s="1">
        <v>78</v>
      </c>
      <c r="K667" s="1">
        <v>0</v>
      </c>
      <c r="L667" s="1" t="s">
        <v>85</v>
      </c>
      <c r="M667" s="1" t="s">
        <v>86</v>
      </c>
      <c r="N667" s="1">
        <f t="shared" si="126"/>
        <v>2</v>
      </c>
      <c r="P667" s="1">
        <v>86</v>
      </c>
      <c r="Q667" s="1">
        <v>86</v>
      </c>
      <c r="S667" s="1">
        <v>500</v>
      </c>
      <c r="T667" s="1">
        <f t="shared" si="131"/>
        <v>2.074443257628261</v>
      </c>
      <c r="U667" s="13">
        <f t="shared" si="132"/>
        <v>34.122343960813701</v>
      </c>
      <c r="V667" s="13">
        <f t="shared" si="133"/>
        <v>14.895863367378023</v>
      </c>
      <c r="W667" s="14">
        <f t="shared" si="136"/>
        <v>9.3023255813953487E-2</v>
      </c>
      <c r="X667" s="30">
        <f t="shared" si="135"/>
        <v>0</v>
      </c>
    </row>
    <row r="668" spans="1:25" x14ac:dyDescent="0.25">
      <c r="A668" s="19">
        <v>9330</v>
      </c>
      <c r="B668" s="1" t="s">
        <v>337</v>
      </c>
      <c r="C668" s="1" t="s">
        <v>1591</v>
      </c>
      <c r="D668" s="1" t="str">
        <f t="shared" si="134"/>
        <v>BR</v>
      </c>
      <c r="E668" s="1">
        <v>933</v>
      </c>
      <c r="F668" s="1">
        <v>1956</v>
      </c>
      <c r="G668" s="1">
        <v>1992</v>
      </c>
      <c r="H668" s="1">
        <f t="shared" si="130"/>
        <v>11.313708498984761</v>
      </c>
      <c r="I668" s="1">
        <v>4</v>
      </c>
      <c r="J668" s="1">
        <v>168</v>
      </c>
      <c r="K668" s="1">
        <v>0</v>
      </c>
      <c r="L668" s="1" t="s">
        <v>85</v>
      </c>
      <c r="M668" s="1" t="s">
        <v>86</v>
      </c>
      <c r="N668" s="1">
        <f t="shared" si="126"/>
        <v>2</v>
      </c>
      <c r="P668" s="1">
        <v>75</v>
      </c>
      <c r="Q668" s="1">
        <v>75</v>
      </c>
      <c r="S668" s="1">
        <v>1100</v>
      </c>
      <c r="T668" s="1">
        <f t="shared" si="131"/>
        <v>2.5264297704551879</v>
      </c>
      <c r="U668" s="13">
        <f t="shared" si="132"/>
        <v>50.399081233191353</v>
      </c>
      <c r="V668" s="13">
        <f t="shared" si="133"/>
        <v>24.863375895566382</v>
      </c>
      <c r="W668" s="14">
        <f t="shared" si="136"/>
        <v>0.10666666666666667</v>
      </c>
      <c r="X668" s="30">
        <f t="shared" si="135"/>
        <v>0</v>
      </c>
    </row>
    <row r="669" spans="1:25" x14ac:dyDescent="0.25">
      <c r="A669" s="19">
        <v>9350</v>
      </c>
      <c r="B669" s="1" t="s">
        <v>338</v>
      </c>
      <c r="C669" s="1" t="s">
        <v>1592</v>
      </c>
      <c r="D669" s="1" t="str">
        <f t="shared" si="134"/>
        <v>BR</v>
      </c>
      <c r="E669" s="1">
        <v>935</v>
      </c>
      <c r="F669" s="1">
        <v>1971</v>
      </c>
      <c r="G669" s="1">
        <v>1987</v>
      </c>
      <c r="H669" s="1">
        <f t="shared" si="130"/>
        <v>11.958260743101398</v>
      </c>
      <c r="I669" s="1">
        <v>4</v>
      </c>
      <c r="J669" s="1">
        <v>142</v>
      </c>
      <c r="K669" s="1">
        <v>0</v>
      </c>
      <c r="L669" s="1" t="s">
        <v>85</v>
      </c>
      <c r="M669" s="1" t="s">
        <v>86</v>
      </c>
      <c r="N669" s="1">
        <f t="shared" si="126"/>
        <v>2</v>
      </c>
      <c r="P669" s="1">
        <v>75</v>
      </c>
      <c r="Q669" s="1">
        <v>75</v>
      </c>
      <c r="S669" s="1">
        <v>1600</v>
      </c>
      <c r="T669" s="1">
        <f t="shared" si="131"/>
        <v>2.7745276335252114</v>
      </c>
      <c r="U669" s="13">
        <f t="shared" si="132"/>
        <v>59.451694014850069</v>
      </c>
      <c r="V669" s="13">
        <f t="shared" si="133"/>
        <v>25.10333672627803</v>
      </c>
      <c r="W669" s="17">
        <f t="shared" si="136"/>
        <v>0.10666666666666667</v>
      </c>
      <c r="X669" s="27">
        <f t="shared" si="135"/>
        <v>0</v>
      </c>
    </row>
    <row r="670" spans="1:25" x14ac:dyDescent="0.25">
      <c r="A670" s="19">
        <v>9360</v>
      </c>
      <c r="B670" s="1" t="s">
        <v>339</v>
      </c>
      <c r="C670" s="1" t="s">
        <v>1593</v>
      </c>
      <c r="D670" s="1" t="str">
        <f t="shared" si="134"/>
        <v>BR</v>
      </c>
      <c r="E670" s="1">
        <v>936</v>
      </c>
      <c r="F670" s="1">
        <v>1984</v>
      </c>
      <c r="G670" s="1">
        <v>2002</v>
      </c>
      <c r="H670" s="1">
        <f t="shared" si="130"/>
        <v>12.489995996796797</v>
      </c>
      <c r="I670" s="1">
        <v>2</v>
      </c>
      <c r="J670" s="1">
        <v>106</v>
      </c>
      <c r="K670" s="1">
        <v>0</v>
      </c>
      <c r="L670" s="1" t="s">
        <v>85</v>
      </c>
      <c r="M670" s="1" t="s">
        <v>86</v>
      </c>
      <c r="N670" s="1">
        <f t="shared" si="126"/>
        <v>2</v>
      </c>
      <c r="P670" s="1">
        <v>68</v>
      </c>
      <c r="Q670" s="1">
        <v>68</v>
      </c>
      <c r="S670" s="1">
        <v>740</v>
      </c>
      <c r="T670" s="1">
        <f t="shared" si="131"/>
        <v>2.2880577876725003</v>
      </c>
      <c r="U670" s="13">
        <f t="shared" si="132"/>
        <v>37.838931081253442</v>
      </c>
      <c r="V670" s="13">
        <f t="shared" si="133"/>
        <v>17.031071450567477</v>
      </c>
      <c r="W670" s="17">
        <f t="shared" si="136"/>
        <v>0.11764705882352941</v>
      </c>
      <c r="X670" s="27">
        <f t="shared" si="135"/>
        <v>0</v>
      </c>
    </row>
    <row r="671" spans="1:25" x14ac:dyDescent="0.25">
      <c r="A671" s="19">
        <v>9370</v>
      </c>
      <c r="B671" s="1" t="s">
        <v>340</v>
      </c>
      <c r="C671" s="1" t="s">
        <v>1594</v>
      </c>
      <c r="D671" s="1" t="str">
        <f t="shared" si="134"/>
        <v>BR</v>
      </c>
      <c r="E671" s="1">
        <v>937</v>
      </c>
      <c r="F671" s="1">
        <v>1958</v>
      </c>
      <c r="G671" s="1">
        <v>2001</v>
      </c>
      <c r="H671" s="1">
        <f t="shared" si="130"/>
        <v>11.401754250991379</v>
      </c>
      <c r="I671" s="1">
        <v>4</v>
      </c>
      <c r="J671" s="1">
        <v>155</v>
      </c>
      <c r="K671" s="1">
        <v>0</v>
      </c>
      <c r="L671" s="1" t="s">
        <v>85</v>
      </c>
      <c r="M671" s="5" t="s">
        <v>96</v>
      </c>
      <c r="N671" s="1">
        <f t="shared" ref="N671:N733" si="137">IF(L671="Steam",1,IF(L671="Electric",2,IF(L671="Diesel",4,IF(L671="Diesel-Electric",3,""))))</f>
        <v>2</v>
      </c>
      <c r="P671" s="1">
        <v>75</v>
      </c>
      <c r="Q671" s="1">
        <v>75</v>
      </c>
      <c r="S671" s="1">
        <v>770</v>
      </c>
      <c r="T671" s="1">
        <f t="shared" si="131"/>
        <v>2.3109031270333267</v>
      </c>
      <c r="U671" s="13">
        <f t="shared" si="132"/>
        <v>45.996248617994567</v>
      </c>
      <c r="V671" s="13">
        <f t="shared" si="133"/>
        <v>21.844686384832663</v>
      </c>
      <c r="W671" s="17">
        <f t="shared" si="136"/>
        <v>0.10666666666666667</v>
      </c>
      <c r="X671" s="27">
        <f t="shared" si="135"/>
        <v>0</v>
      </c>
    </row>
    <row r="672" spans="1:25" x14ac:dyDescent="0.25">
      <c r="A672" s="19">
        <v>9500</v>
      </c>
      <c r="B672" s="1" t="s">
        <v>341</v>
      </c>
      <c r="C672" s="1" t="s">
        <v>947</v>
      </c>
      <c r="D672" s="1" t="str">
        <f t="shared" si="134"/>
        <v>BR</v>
      </c>
      <c r="E672" s="1">
        <v>950</v>
      </c>
      <c r="F672" s="1">
        <v>1987</v>
      </c>
      <c r="G672" s="1" t="s">
        <v>31</v>
      </c>
      <c r="H672" s="1">
        <f t="shared" si="130"/>
        <v>12.609520212918492</v>
      </c>
      <c r="I672" s="1">
        <v>2</v>
      </c>
      <c r="J672" s="1">
        <v>72</v>
      </c>
      <c r="K672" s="1">
        <v>0</v>
      </c>
      <c r="L672" s="1" t="s">
        <v>22</v>
      </c>
      <c r="M672" s="1" t="s">
        <v>22</v>
      </c>
      <c r="N672" s="1">
        <f t="shared" si="137"/>
        <v>4</v>
      </c>
      <c r="P672" s="1">
        <v>75</v>
      </c>
      <c r="Q672" s="1">
        <v>75</v>
      </c>
      <c r="S672" s="1">
        <f>286*2</f>
        <v>572</v>
      </c>
      <c r="T672" s="1">
        <f t="shared" si="131"/>
        <v>2.1453989619756548</v>
      </c>
      <c r="U672" s="13">
        <f t="shared" si="132"/>
        <v>35.714074755237583</v>
      </c>
      <c r="V672" s="13">
        <f t="shared" si="133"/>
        <v>13.822052529649465</v>
      </c>
      <c r="W672" s="17">
        <f t="shared" si="136"/>
        <v>0.10666666666666667</v>
      </c>
      <c r="X672" s="27">
        <f t="shared" si="135"/>
        <v>0</v>
      </c>
    </row>
    <row r="673" spans="1:24" x14ac:dyDescent="0.25">
      <c r="A673" s="19">
        <v>9510</v>
      </c>
      <c r="B673" s="1" t="s">
        <v>342</v>
      </c>
      <c r="C673" s="1" t="s">
        <v>1595</v>
      </c>
      <c r="D673" s="1" t="str">
        <f t="shared" si="134"/>
        <v>BR</v>
      </c>
      <c r="E673" s="1">
        <v>951</v>
      </c>
      <c r="F673" s="1">
        <v>1986</v>
      </c>
      <c r="G673" s="1">
        <v>1997</v>
      </c>
      <c r="H673" s="1">
        <f t="shared" si="130"/>
        <v>12.569805089976535</v>
      </c>
      <c r="I673" s="1">
        <v>6</v>
      </c>
      <c r="J673" s="1">
        <v>250</v>
      </c>
      <c r="K673" s="1">
        <v>0</v>
      </c>
      <c r="L673" s="1" t="s">
        <v>176</v>
      </c>
      <c r="M673" s="1" t="s">
        <v>22</v>
      </c>
      <c r="N673" s="1">
        <f t="shared" si="137"/>
        <v>3</v>
      </c>
      <c r="P673" s="1">
        <v>75</v>
      </c>
      <c r="Q673" s="1">
        <v>75</v>
      </c>
      <c r="S673" s="1">
        <v>500</v>
      </c>
      <c r="T673" s="1">
        <f t="shared" si="131"/>
        <v>2.074443257628261</v>
      </c>
      <c r="U673" s="13">
        <f t="shared" si="132"/>
        <v>53.063226600755755</v>
      </c>
      <c r="V673" s="13">
        <f t="shared" si="133"/>
        <v>24.904039077993765</v>
      </c>
      <c r="W673" s="17">
        <f t="shared" si="136"/>
        <v>0.10666666666666667</v>
      </c>
      <c r="X673" s="27">
        <f t="shared" si="135"/>
        <v>0</v>
      </c>
    </row>
    <row r="674" spans="1:24" x14ac:dyDescent="0.25">
      <c r="A674" s="19">
        <v>9700</v>
      </c>
      <c r="B674" s="1" t="s">
        <v>401</v>
      </c>
      <c r="C674" s="1" t="s">
        <v>402</v>
      </c>
      <c r="D674" s="1" t="str">
        <f t="shared" si="134"/>
        <v>Eu</v>
      </c>
      <c r="E674" s="1">
        <v>9000</v>
      </c>
      <c r="F674" s="1">
        <v>2001</v>
      </c>
      <c r="G674" s="1" t="s">
        <v>31</v>
      </c>
      <c r="H674" s="1">
        <f t="shared" si="130"/>
        <v>13.152946437965905</v>
      </c>
      <c r="I674" s="1">
        <v>1</v>
      </c>
      <c r="J674" s="1">
        <v>132</v>
      </c>
      <c r="K674" s="1">
        <v>0</v>
      </c>
      <c r="L674" s="1" t="s">
        <v>85</v>
      </c>
      <c r="M674" s="5" t="s">
        <v>96</v>
      </c>
      <c r="N674" s="1">
        <f t="shared" si="137"/>
        <v>2</v>
      </c>
      <c r="P674" s="1">
        <v>99</v>
      </c>
      <c r="Q674" s="1">
        <v>99</v>
      </c>
      <c r="S674" s="1">
        <v>9400</v>
      </c>
      <c r="T674" s="1">
        <f t="shared" si="131"/>
        <v>4.3195750335918035</v>
      </c>
      <c r="U674" s="13">
        <f t="shared" si="132"/>
        <v>55.962911965833648</v>
      </c>
      <c r="V674" s="13">
        <f t="shared" si="133"/>
        <v>43.292551109395966</v>
      </c>
      <c r="W674" s="17">
        <f t="shared" si="136"/>
        <v>8.0808080808080815E-2</v>
      </c>
      <c r="X674" s="27">
        <f t="shared" si="135"/>
        <v>0</v>
      </c>
    </row>
    <row r="675" spans="1:24" x14ac:dyDescent="0.25">
      <c r="A675" s="19">
        <v>9800</v>
      </c>
      <c r="B675" s="1" t="s">
        <v>864</v>
      </c>
      <c r="C675" s="1" t="s">
        <v>865</v>
      </c>
      <c r="D675" s="1" t="str">
        <f t="shared" si="134"/>
        <v>BR</v>
      </c>
      <c r="E675" s="1" t="s">
        <v>350</v>
      </c>
      <c r="F675" s="1">
        <v>1942</v>
      </c>
      <c r="G675" s="1">
        <v>1945</v>
      </c>
      <c r="H675" s="1">
        <f t="shared" si="130"/>
        <v>10.677078252031311</v>
      </c>
      <c r="I675" s="1">
        <v>2</v>
      </c>
      <c r="K675" s="1">
        <v>0</v>
      </c>
      <c r="L675" s="1" t="s">
        <v>358</v>
      </c>
      <c r="M675" s="1" t="s">
        <v>358</v>
      </c>
      <c r="N675" s="1">
        <f t="shared" si="137"/>
        <v>1</v>
      </c>
      <c r="P675" s="1" t="s">
        <v>1138</v>
      </c>
      <c r="Q675" s="1" t="s">
        <v>1138</v>
      </c>
      <c r="T675" s="1" t="str">
        <f t="shared" si="131"/>
        <v/>
      </c>
      <c r="U675" s="13" t="e">
        <f t="shared" si="132"/>
        <v>#VALUE!</v>
      </c>
      <c r="V675" s="13" t="e">
        <f t="shared" si="133"/>
        <v>#VALUE!</v>
      </c>
      <c r="W675" s="17" t="e">
        <f t="shared" si="136"/>
        <v>#VALUE!</v>
      </c>
      <c r="X675" s="27" t="e">
        <f t="shared" si="135"/>
        <v>#DIV/0!</v>
      </c>
    </row>
    <row r="676" spans="1:24" x14ac:dyDescent="0.25">
      <c r="A676" s="37">
        <v>9801</v>
      </c>
      <c r="B676" s="38" t="s">
        <v>983</v>
      </c>
      <c r="C676" s="38" t="s">
        <v>985</v>
      </c>
      <c r="D676" s="1" t="str">
        <f t="shared" si="134"/>
        <v>LN</v>
      </c>
      <c r="E676" s="38" t="s">
        <v>350</v>
      </c>
      <c r="F676" s="38">
        <v>1881</v>
      </c>
      <c r="G676" s="38">
        <v>1958</v>
      </c>
      <c r="H676" s="38">
        <f t="shared" si="130"/>
        <v>7.2801098892805181</v>
      </c>
      <c r="I676" s="38">
        <v>1</v>
      </c>
      <c r="J676" s="38"/>
      <c r="K676" s="38"/>
      <c r="L676" s="38" t="s">
        <v>358</v>
      </c>
      <c r="M676" s="38" t="s">
        <v>358</v>
      </c>
      <c r="N676" s="38">
        <f t="shared" si="137"/>
        <v>1</v>
      </c>
      <c r="O676" s="38"/>
      <c r="P676" s="38" t="s">
        <v>1138</v>
      </c>
      <c r="Q676" s="38" t="s">
        <v>1138</v>
      </c>
      <c r="R676" s="38">
        <v>73.5</v>
      </c>
      <c r="S676" s="38"/>
      <c r="T676" s="38" t="str">
        <f t="shared" si="131"/>
        <v/>
      </c>
      <c r="U676" s="44" t="e">
        <f t="shared" si="132"/>
        <v>#VALUE!</v>
      </c>
      <c r="V676" s="44" t="e">
        <f t="shared" si="133"/>
        <v>#VALUE!</v>
      </c>
      <c r="W676" s="39" t="e">
        <f t="shared" si="136"/>
        <v>#VALUE!</v>
      </c>
      <c r="X676" s="40" t="e">
        <f t="shared" si="135"/>
        <v>#DIV/0!</v>
      </c>
    </row>
    <row r="677" spans="1:24" x14ac:dyDescent="0.25">
      <c r="A677" s="37">
        <v>9802</v>
      </c>
      <c r="B677" s="38" t="s">
        <v>984</v>
      </c>
      <c r="C677" s="38" t="s">
        <v>986</v>
      </c>
      <c r="D677" s="38" t="str">
        <f t="shared" si="134"/>
        <v>LN</v>
      </c>
      <c r="E677" s="38" t="s">
        <v>350</v>
      </c>
      <c r="F677" s="38">
        <v>1873</v>
      </c>
      <c r="G677" s="38">
        <v>1953</v>
      </c>
      <c r="H677" s="38">
        <f t="shared" si="130"/>
        <v>6.7082039324993694</v>
      </c>
      <c r="I677" s="38">
        <v>2</v>
      </c>
      <c r="J677" s="38"/>
      <c r="K677" s="38"/>
      <c r="L677" s="38" t="s">
        <v>358</v>
      </c>
      <c r="M677" s="38" t="s">
        <v>358</v>
      </c>
      <c r="N677" s="38">
        <f t="shared" si="137"/>
        <v>1</v>
      </c>
      <c r="O677" s="38"/>
      <c r="P677" s="38" t="s">
        <v>1138</v>
      </c>
      <c r="Q677" s="38" t="s">
        <v>1138</v>
      </c>
      <c r="R677" s="38">
        <v>73.5</v>
      </c>
      <c r="S677" s="38"/>
      <c r="T677" s="38" t="str">
        <f t="shared" si="131"/>
        <v/>
      </c>
      <c r="U677" s="44" t="e">
        <f t="shared" si="132"/>
        <v>#VALUE!</v>
      </c>
      <c r="V677" s="44" t="e">
        <f t="shared" si="133"/>
        <v>#VALUE!</v>
      </c>
      <c r="W677" s="51" t="e">
        <f t="shared" si="136"/>
        <v>#VALUE!</v>
      </c>
      <c r="X677" s="52" t="e">
        <f t="shared" si="135"/>
        <v>#DIV/0!</v>
      </c>
    </row>
    <row r="678" spans="1:24" x14ac:dyDescent="0.25">
      <c r="A678" s="19">
        <v>9803</v>
      </c>
      <c r="B678" s="1" t="s">
        <v>987</v>
      </c>
      <c r="C678" s="1" t="s">
        <v>988</v>
      </c>
      <c r="D678" s="1" t="str">
        <f t="shared" si="134"/>
        <v>LN</v>
      </c>
      <c r="E678" s="1" t="s">
        <v>350</v>
      </c>
      <c r="F678" s="1">
        <v>1913</v>
      </c>
      <c r="G678" s="1">
        <v>1921</v>
      </c>
      <c r="H678" s="1">
        <f t="shared" si="130"/>
        <v>9.2195444572928871</v>
      </c>
      <c r="I678" s="1">
        <v>2</v>
      </c>
      <c r="L678" s="1" t="s">
        <v>358</v>
      </c>
      <c r="M678" s="1" t="s">
        <v>358</v>
      </c>
      <c r="N678" s="1">
        <f t="shared" si="137"/>
        <v>1</v>
      </c>
      <c r="P678" s="1" t="s">
        <v>1138</v>
      </c>
      <c r="Q678" s="1" t="s">
        <v>1138</v>
      </c>
      <c r="R678" s="1">
        <v>120</v>
      </c>
      <c r="T678" s="1" t="str">
        <f t="shared" si="131"/>
        <v/>
      </c>
      <c r="U678" s="13" t="e">
        <f t="shared" si="132"/>
        <v>#VALUE!</v>
      </c>
      <c r="V678" s="13" t="e">
        <f t="shared" si="133"/>
        <v>#VALUE!</v>
      </c>
      <c r="W678" s="17" t="e">
        <f t="shared" si="136"/>
        <v>#VALUE!</v>
      </c>
      <c r="X678" s="27" t="e">
        <f t="shared" si="135"/>
        <v>#DIV/0!</v>
      </c>
    </row>
    <row r="679" spans="1:24" x14ac:dyDescent="0.25">
      <c r="A679" s="19">
        <v>9804</v>
      </c>
      <c r="B679" s="1" t="s">
        <v>989</v>
      </c>
      <c r="C679" s="1" t="s">
        <v>990</v>
      </c>
      <c r="D679" s="1" t="str">
        <f t="shared" si="134"/>
        <v>LN</v>
      </c>
      <c r="E679" s="1" t="s">
        <v>350</v>
      </c>
      <c r="H679" s="1" t="str">
        <f t="shared" si="130"/>
        <v/>
      </c>
      <c r="I679" s="1">
        <v>2</v>
      </c>
      <c r="L679" s="1" t="s">
        <v>358</v>
      </c>
      <c r="M679" s="1" t="s">
        <v>358</v>
      </c>
      <c r="N679" s="1">
        <f t="shared" si="137"/>
        <v>1</v>
      </c>
      <c r="P679" s="1" t="s">
        <v>1138</v>
      </c>
      <c r="Q679" s="1" t="s">
        <v>1138</v>
      </c>
      <c r="T679" s="1" t="str">
        <f t="shared" si="131"/>
        <v/>
      </c>
      <c r="U679" s="13" t="e">
        <f t="shared" si="132"/>
        <v>#VALUE!</v>
      </c>
      <c r="V679" s="13" t="e">
        <f t="shared" si="133"/>
        <v>#VALUE!</v>
      </c>
      <c r="W679" s="14" t="e">
        <f t="shared" si="136"/>
        <v>#VALUE!</v>
      </c>
      <c r="X679" s="30" t="e">
        <f t="shared" si="135"/>
        <v>#DIV/0!</v>
      </c>
    </row>
    <row r="680" spans="1:24" x14ac:dyDescent="0.25">
      <c r="A680" s="37">
        <v>9805</v>
      </c>
      <c r="B680" s="38" t="s">
        <v>993</v>
      </c>
      <c r="C680" s="38" t="s">
        <v>994</v>
      </c>
      <c r="D680" s="38" t="str">
        <f t="shared" si="134"/>
        <v>CR</v>
      </c>
      <c r="E680" s="38" t="s">
        <v>350</v>
      </c>
      <c r="F680" s="38">
        <v>1886</v>
      </c>
      <c r="G680" s="38">
        <v>1935</v>
      </c>
      <c r="H680" s="38">
        <f t="shared" si="130"/>
        <v>7.6157731058639087</v>
      </c>
      <c r="I680" s="38">
        <v>2</v>
      </c>
      <c r="J680" s="38"/>
      <c r="K680" s="38"/>
      <c r="L680" s="38" t="s">
        <v>358</v>
      </c>
      <c r="M680" s="38" t="s">
        <v>358</v>
      </c>
      <c r="N680" s="38">
        <f t="shared" si="137"/>
        <v>1</v>
      </c>
      <c r="O680" s="38"/>
      <c r="P680" s="38" t="s">
        <v>1138</v>
      </c>
      <c r="Q680" s="38" t="s">
        <v>1138</v>
      </c>
      <c r="R680" s="38">
        <v>61</v>
      </c>
      <c r="S680" s="38"/>
      <c r="T680" s="38" t="str">
        <f t="shared" si="131"/>
        <v/>
      </c>
      <c r="U680" s="44" t="e">
        <f t="shared" si="132"/>
        <v>#VALUE!</v>
      </c>
      <c r="V680" s="44" t="e">
        <f t="shared" si="133"/>
        <v>#VALUE!</v>
      </c>
      <c r="W680" s="51" t="e">
        <f t="shared" si="136"/>
        <v>#VALUE!</v>
      </c>
      <c r="X680" s="52" t="e">
        <f t="shared" si="135"/>
        <v>#DIV/0!</v>
      </c>
    </row>
    <row r="681" spans="1:24" x14ac:dyDescent="0.25">
      <c r="A681" s="37">
        <v>9806</v>
      </c>
      <c r="B681" s="38" t="s">
        <v>995</v>
      </c>
      <c r="C681" s="38" t="s">
        <v>996</v>
      </c>
      <c r="D681" s="38" t="str">
        <f t="shared" si="134"/>
        <v>CR</v>
      </c>
      <c r="E681" s="38" t="s">
        <v>350</v>
      </c>
      <c r="F681" s="38">
        <v>1903</v>
      </c>
      <c r="G681" s="38">
        <v>1933</v>
      </c>
      <c r="H681" s="38">
        <f t="shared" si="130"/>
        <v>8.6602540378443873</v>
      </c>
      <c r="I681" s="38">
        <v>2</v>
      </c>
      <c r="J681" s="38">
        <v>127</v>
      </c>
      <c r="K681" s="38">
        <v>0</v>
      </c>
      <c r="L681" s="38" t="s">
        <v>358</v>
      </c>
      <c r="M681" s="38" t="s">
        <v>358</v>
      </c>
      <c r="N681" s="38">
        <f t="shared" si="137"/>
        <v>1</v>
      </c>
      <c r="O681" s="38"/>
      <c r="P681" s="38" t="s">
        <v>1138</v>
      </c>
      <c r="Q681" s="38" t="s">
        <v>1138</v>
      </c>
      <c r="R681" s="38">
        <v>110</v>
      </c>
      <c r="S681" s="38"/>
      <c r="T681" s="38" t="str">
        <f t="shared" si="131"/>
        <v/>
      </c>
      <c r="U681" s="44" t="e">
        <f t="shared" si="132"/>
        <v>#VALUE!</v>
      </c>
      <c r="V681" s="44" t="e">
        <f t="shared" si="133"/>
        <v>#VALUE!</v>
      </c>
      <c r="W681" s="51" t="e">
        <f t="shared" si="136"/>
        <v>#VALUE!</v>
      </c>
      <c r="X681" s="52">
        <f t="shared" si="135"/>
        <v>8.6614173228346455E-2</v>
      </c>
    </row>
    <row r="682" spans="1:24" x14ac:dyDescent="0.25">
      <c r="A682" s="19">
        <v>9807</v>
      </c>
      <c r="B682" s="1" t="s">
        <v>1162</v>
      </c>
      <c r="C682" s="1" t="s">
        <v>822</v>
      </c>
      <c r="D682" s="1" t="str">
        <f t="shared" si="134"/>
        <v>BR</v>
      </c>
      <c r="E682" s="1" t="s">
        <v>350</v>
      </c>
      <c r="F682" s="1">
        <v>1958</v>
      </c>
      <c r="G682" s="1">
        <v>1966</v>
      </c>
      <c r="H682" s="1">
        <f t="shared" si="130"/>
        <v>11.401754250991379</v>
      </c>
      <c r="I682" s="1">
        <v>1</v>
      </c>
      <c r="J682" s="1">
        <v>126</v>
      </c>
      <c r="K682" s="1">
        <v>0</v>
      </c>
      <c r="L682" s="1" t="s">
        <v>347</v>
      </c>
      <c r="M682" s="3" t="s">
        <v>348</v>
      </c>
      <c r="N682" s="1" t="str">
        <f t="shared" si="137"/>
        <v/>
      </c>
      <c r="P682" s="1">
        <v>90</v>
      </c>
      <c r="Q682" s="1">
        <v>90</v>
      </c>
      <c r="R682" s="1">
        <v>170</v>
      </c>
      <c r="S682" s="1">
        <v>2750</v>
      </c>
      <c r="T682" s="1">
        <f t="shared" si="131"/>
        <v>3.1768172511165385</v>
      </c>
      <c r="U682" s="13">
        <f t="shared" si="132"/>
        <v>35.677970253577627</v>
      </c>
      <c r="V682" s="13">
        <f t="shared" si="133"/>
        <v>29.659672602114295</v>
      </c>
      <c r="W682" s="14">
        <f t="shared" si="136"/>
        <v>8.8888888888888892E-2</v>
      </c>
      <c r="X682" s="30">
        <f t="shared" si="135"/>
        <v>0.13492063492063491</v>
      </c>
    </row>
    <row r="683" spans="1:24" x14ac:dyDescent="0.25">
      <c r="A683" s="19">
        <v>9808</v>
      </c>
      <c r="B683" s="1" t="s">
        <v>1558</v>
      </c>
      <c r="C683" s="1" t="s">
        <v>1559</v>
      </c>
      <c r="D683" s="1" t="str">
        <f t="shared" si="134"/>
        <v>GN</v>
      </c>
      <c r="E683" s="1" t="s">
        <v>350</v>
      </c>
      <c r="F683" s="1">
        <v>1870</v>
      </c>
      <c r="G683" s="1">
        <v>1916</v>
      </c>
      <c r="H683" s="1">
        <f t="shared" si="130"/>
        <v>6.4807406984078604</v>
      </c>
      <c r="I683" s="1">
        <v>2</v>
      </c>
      <c r="K683" s="1">
        <v>0</v>
      </c>
      <c r="L683" s="1" t="s">
        <v>358</v>
      </c>
      <c r="M683" s="1" t="s">
        <v>358</v>
      </c>
      <c r="N683" s="1">
        <f t="shared" si="137"/>
        <v>1</v>
      </c>
      <c r="P683" s="1">
        <v>50</v>
      </c>
      <c r="Q683" s="1">
        <v>65</v>
      </c>
      <c r="R683" s="1">
        <v>50</v>
      </c>
      <c r="T683" s="1" t="str">
        <f t="shared" si="131"/>
        <v/>
      </c>
      <c r="U683" s="13" t="e">
        <f t="shared" si="132"/>
        <v>#VALUE!</v>
      </c>
      <c r="V683" s="13">
        <f t="shared" si="133"/>
        <v>0</v>
      </c>
      <c r="W683" s="17">
        <f t="shared" si="136"/>
        <v>0.16</v>
      </c>
      <c r="X683" s="27" t="e">
        <f t="shared" si="135"/>
        <v>#DIV/0!</v>
      </c>
    </row>
    <row r="684" spans="1:24" x14ac:dyDescent="0.25">
      <c r="A684" s="19">
        <v>9809</v>
      </c>
      <c r="B684" s="1" t="s">
        <v>1560</v>
      </c>
      <c r="C684" s="1" t="s">
        <v>1563</v>
      </c>
      <c r="D684" s="1" t="str">
        <f t="shared" si="134"/>
        <v>GN</v>
      </c>
      <c r="E684" s="1" t="s">
        <v>350</v>
      </c>
      <c r="F684" s="1">
        <v>1884</v>
      </c>
      <c r="G684" s="1">
        <v>1916</v>
      </c>
      <c r="H684" s="1">
        <f t="shared" si="130"/>
        <v>7.4833147735478827</v>
      </c>
      <c r="I684" s="1">
        <v>2</v>
      </c>
      <c r="K684" s="1">
        <v>0</v>
      </c>
      <c r="L684" s="1" t="s">
        <v>358</v>
      </c>
      <c r="M684" s="1" t="s">
        <v>358</v>
      </c>
      <c r="N684" s="1">
        <f t="shared" si="137"/>
        <v>1</v>
      </c>
      <c r="P684" s="1">
        <v>50</v>
      </c>
      <c r="Q684" s="1">
        <v>65</v>
      </c>
      <c r="R684" s="1">
        <v>57</v>
      </c>
      <c r="T684" s="1" t="str">
        <f t="shared" si="131"/>
        <v/>
      </c>
      <c r="U684" s="13" t="e">
        <f t="shared" si="132"/>
        <v>#VALUE!</v>
      </c>
      <c r="V684" s="13">
        <f t="shared" si="133"/>
        <v>0</v>
      </c>
      <c r="W684" s="17">
        <f t="shared" si="136"/>
        <v>0.16</v>
      </c>
      <c r="X684" s="27" t="e">
        <f t="shared" si="135"/>
        <v>#DIV/0!</v>
      </c>
    </row>
    <row r="685" spans="1:24" x14ac:dyDescent="0.25">
      <c r="A685" s="19">
        <v>9809</v>
      </c>
      <c r="B685" s="1" t="s">
        <v>1561</v>
      </c>
      <c r="C685" s="1" t="s">
        <v>1562</v>
      </c>
      <c r="D685" s="1" t="str">
        <f t="shared" si="134"/>
        <v>GN</v>
      </c>
      <c r="E685" s="1" t="s">
        <v>350</v>
      </c>
      <c r="F685" s="1">
        <v>1894</v>
      </c>
      <c r="G685" s="1">
        <v>1916</v>
      </c>
      <c r="H685" s="1">
        <f t="shared" si="130"/>
        <v>8.1240384046359608</v>
      </c>
      <c r="I685" s="1">
        <v>2</v>
      </c>
      <c r="K685" s="1">
        <v>0</v>
      </c>
      <c r="L685" s="1" t="s">
        <v>358</v>
      </c>
      <c r="M685" s="1" t="s">
        <v>358</v>
      </c>
      <c r="N685" s="1">
        <f t="shared" si="137"/>
        <v>1</v>
      </c>
      <c r="P685" s="1">
        <v>50</v>
      </c>
      <c r="Q685" s="1">
        <v>65</v>
      </c>
      <c r="R685" s="1">
        <v>70</v>
      </c>
      <c r="T685" s="1" t="str">
        <f t="shared" si="131"/>
        <v/>
      </c>
      <c r="U685" s="13" t="e">
        <f t="shared" si="132"/>
        <v>#VALUE!</v>
      </c>
      <c r="V685" s="13">
        <f t="shared" si="133"/>
        <v>0</v>
      </c>
      <c r="W685" s="17">
        <f t="shared" si="136"/>
        <v>0.16</v>
      </c>
      <c r="X685" s="27" t="e">
        <f t="shared" si="135"/>
        <v>#DIV/0!</v>
      </c>
    </row>
    <row r="686" spans="1:24" x14ac:dyDescent="0.25">
      <c r="A686" s="19" t="s">
        <v>1518</v>
      </c>
      <c r="B686" s="1" t="s">
        <v>1510</v>
      </c>
      <c r="C686" s="1" t="s">
        <v>1511</v>
      </c>
      <c r="D686" s="1" t="str">
        <f t="shared" si="134"/>
        <v>BR</v>
      </c>
      <c r="H686" s="1" t="str">
        <f t="shared" si="130"/>
        <v/>
      </c>
      <c r="L686" s="1" t="s">
        <v>85</v>
      </c>
      <c r="M686" s="1" t="s">
        <v>352</v>
      </c>
      <c r="N686" s="1">
        <f t="shared" si="137"/>
        <v>2</v>
      </c>
      <c r="P686" s="1">
        <v>110</v>
      </c>
      <c r="Q686" s="1">
        <v>110</v>
      </c>
      <c r="S686" s="1">
        <v>540</v>
      </c>
      <c r="T686" s="1">
        <f t="shared" si="131"/>
        <v>2.1147425268811282</v>
      </c>
      <c r="U686" s="13" t="str">
        <f t="shared" si="132"/>
        <v/>
      </c>
      <c r="V686" s="13">
        <f t="shared" si="133"/>
        <v>0</v>
      </c>
      <c r="W686" s="17">
        <f t="shared" si="136"/>
        <v>7.2727272727272724E-2</v>
      </c>
      <c r="X686" s="27" t="e">
        <f t="shared" si="135"/>
        <v>#DIV/0!</v>
      </c>
    </row>
    <row r="687" spans="1:24" x14ac:dyDescent="0.25">
      <c r="A687" s="19" t="s">
        <v>1516</v>
      </c>
      <c r="B687" s="1" t="s">
        <v>1510</v>
      </c>
      <c r="C687" s="1" t="s">
        <v>1511</v>
      </c>
      <c r="D687" s="1" t="str">
        <f t="shared" si="134"/>
        <v>BR</v>
      </c>
      <c r="H687" s="1" t="str">
        <f t="shared" si="130"/>
        <v/>
      </c>
      <c r="L687" s="1" t="s">
        <v>22</v>
      </c>
      <c r="M687" s="1" t="s">
        <v>22</v>
      </c>
      <c r="N687" s="1">
        <f t="shared" si="137"/>
        <v>4</v>
      </c>
      <c r="P687" s="1">
        <v>110</v>
      </c>
      <c r="Q687" s="1">
        <v>110</v>
      </c>
      <c r="S687" s="1">
        <v>1200</v>
      </c>
      <c r="T687" s="1">
        <f t="shared" si="131"/>
        <v>2.5819888974716112</v>
      </c>
      <c r="U687" s="13" t="str">
        <f t="shared" si="132"/>
        <v/>
      </c>
      <c r="V687" s="13">
        <f t="shared" si="133"/>
        <v>0</v>
      </c>
      <c r="W687" s="17">
        <f t="shared" si="136"/>
        <v>7.2727272727272724E-2</v>
      </c>
      <c r="X687" s="27" t="e">
        <f t="shared" si="135"/>
        <v>#DIV/0!</v>
      </c>
    </row>
    <row r="688" spans="1:24" x14ac:dyDescent="0.25">
      <c r="A688" s="19" t="s">
        <v>1517</v>
      </c>
      <c r="B688" s="1" t="s">
        <v>1510</v>
      </c>
      <c r="C688" s="1" t="s">
        <v>1511</v>
      </c>
      <c r="D688" s="1" t="str">
        <f t="shared" si="134"/>
        <v>BR</v>
      </c>
      <c r="E688" s="1">
        <v>93</v>
      </c>
      <c r="F688" s="1">
        <v>2022</v>
      </c>
      <c r="G688" s="1" t="s">
        <v>31</v>
      </c>
      <c r="H688" s="1">
        <f t="shared" si="130"/>
        <v>13.928388277184119</v>
      </c>
      <c r="I688" s="1">
        <v>1</v>
      </c>
      <c r="K688" s="1">
        <v>0</v>
      </c>
      <c r="L688" s="1" t="s">
        <v>85</v>
      </c>
      <c r="M688" s="1" t="s">
        <v>96</v>
      </c>
      <c r="N688" s="1">
        <f t="shared" si="137"/>
        <v>2</v>
      </c>
      <c r="P688" s="1">
        <v>110</v>
      </c>
      <c r="Q688" s="1">
        <v>110</v>
      </c>
      <c r="R688" s="1">
        <v>290</v>
      </c>
      <c r="S688" s="1">
        <v>6200</v>
      </c>
      <c r="T688" s="1">
        <f t="shared" si="131"/>
        <v>3.8927541945097399</v>
      </c>
      <c r="U688" s="13">
        <f t="shared" si="132"/>
        <v>53.406495010437233</v>
      </c>
      <c r="V688" s="13">
        <f t="shared" si="133"/>
        <v>0</v>
      </c>
      <c r="W688" s="14">
        <f t="shared" si="136"/>
        <v>7.2727272727272724E-2</v>
      </c>
      <c r="X688" s="30" t="e">
        <f t="shared" si="135"/>
        <v>#DIV/0!</v>
      </c>
    </row>
    <row r="689" spans="1:24" x14ac:dyDescent="0.25">
      <c r="A689" s="19" t="s">
        <v>1514</v>
      </c>
      <c r="B689" s="1" t="s">
        <v>1512</v>
      </c>
      <c r="C689" s="1" t="s">
        <v>1513</v>
      </c>
      <c r="D689" s="1" t="str">
        <f t="shared" si="134"/>
        <v>BR</v>
      </c>
      <c r="E689" s="1">
        <v>99</v>
      </c>
      <c r="F689" s="1">
        <v>2025</v>
      </c>
      <c r="G689" s="1" t="s">
        <v>31</v>
      </c>
      <c r="H689" s="1">
        <f t="shared" ref="H689:H707" si="138">IF(F689="","",SQRT(F689-1828))</f>
        <v>14.035668847618199</v>
      </c>
      <c r="I689" s="1">
        <v>1</v>
      </c>
      <c r="K689" s="1">
        <v>0</v>
      </c>
      <c r="L689" s="1" t="s">
        <v>22</v>
      </c>
      <c r="M689" s="1" t="s">
        <v>22</v>
      </c>
      <c r="N689" s="1">
        <f t="shared" si="137"/>
        <v>4</v>
      </c>
      <c r="P689" s="1">
        <v>75</v>
      </c>
      <c r="Q689" s="1">
        <v>75</v>
      </c>
      <c r="S689" s="1">
        <v>2400</v>
      </c>
      <c r="T689" s="1">
        <f t="shared" si="131"/>
        <v>3.0705195677312713</v>
      </c>
      <c r="U689" s="13">
        <f t="shared" si="132"/>
        <v>42.450343905165781</v>
      </c>
      <c r="V689" s="13">
        <f t="shared" si="133"/>
        <v>0</v>
      </c>
      <c r="W689" s="14">
        <f t="shared" si="136"/>
        <v>0.10666666666666667</v>
      </c>
      <c r="X689" s="30" t="e">
        <f t="shared" si="135"/>
        <v>#DIV/0!</v>
      </c>
    </row>
    <row r="690" spans="1:24" x14ac:dyDescent="0.25">
      <c r="A690" s="19" t="s">
        <v>1515</v>
      </c>
      <c r="B690" s="1" t="s">
        <v>1512</v>
      </c>
      <c r="C690" s="1" t="s">
        <v>1513</v>
      </c>
      <c r="D690" s="1" t="str">
        <f t="shared" si="134"/>
        <v>BR</v>
      </c>
      <c r="E690" s="1">
        <v>99</v>
      </c>
      <c r="F690" s="1">
        <v>2025</v>
      </c>
      <c r="G690" s="1" t="s">
        <v>31</v>
      </c>
      <c r="H690" s="1">
        <f t="shared" si="138"/>
        <v>14.035668847618199</v>
      </c>
      <c r="I690" s="1">
        <v>1</v>
      </c>
      <c r="K690" s="1">
        <v>0</v>
      </c>
      <c r="L690" s="1" t="s">
        <v>85</v>
      </c>
      <c r="M690" s="1" t="s">
        <v>96</v>
      </c>
      <c r="N690" s="1">
        <f t="shared" si="137"/>
        <v>2</v>
      </c>
      <c r="P690" s="1">
        <v>75</v>
      </c>
      <c r="Q690" s="1">
        <v>75</v>
      </c>
      <c r="S690" s="1">
        <v>8270</v>
      </c>
      <c r="T690" s="1">
        <f t="shared" si="131"/>
        <v>4.1834582227310371</v>
      </c>
      <c r="U690" s="13">
        <f t="shared" si="132"/>
        <v>57.836869738316743</v>
      </c>
      <c r="V690" s="13">
        <f t="shared" si="133"/>
        <v>0</v>
      </c>
      <c r="W690" s="14">
        <f t="shared" si="136"/>
        <v>0.10666666666666667</v>
      </c>
      <c r="X690" s="30" t="e">
        <f t="shared" si="135"/>
        <v>#DIV/0!</v>
      </c>
    </row>
    <row r="691" spans="1:24" x14ac:dyDescent="0.25">
      <c r="B691" s="1" t="s">
        <v>1586</v>
      </c>
      <c r="C691" s="1" t="s">
        <v>1455</v>
      </c>
      <c r="D691" s="1" t="str">
        <f t="shared" si="134"/>
        <v>BR</v>
      </c>
      <c r="E691" s="1" t="s">
        <v>350</v>
      </c>
      <c r="F691" s="1">
        <v>1961</v>
      </c>
      <c r="H691" s="1">
        <f t="shared" si="138"/>
        <v>11.532562594670797</v>
      </c>
      <c r="I691" s="1">
        <v>1</v>
      </c>
      <c r="J691" s="1">
        <v>22</v>
      </c>
      <c r="K691" s="1">
        <v>50</v>
      </c>
      <c r="L691" s="1" t="s">
        <v>332</v>
      </c>
      <c r="M691" s="1" t="s">
        <v>332</v>
      </c>
      <c r="N691" s="1" t="str">
        <f t="shared" si="137"/>
        <v/>
      </c>
      <c r="O691" s="1" t="s">
        <v>1608</v>
      </c>
      <c r="P691" s="1" t="s">
        <v>1138</v>
      </c>
      <c r="Q691" s="1" t="s">
        <v>1138</v>
      </c>
      <c r="T691" s="1">
        <f t="shared" si="131"/>
        <v>0</v>
      </c>
      <c r="U691" s="13">
        <f t="shared" si="132"/>
        <v>0</v>
      </c>
      <c r="V691" s="13">
        <f t="shared" si="133"/>
        <v>16.979813452060359</v>
      </c>
      <c r="W691" s="14" t="e">
        <f t="shared" si="136"/>
        <v>#VALUE!</v>
      </c>
      <c r="X691" s="30">
        <f t="shared" si="135"/>
        <v>0</v>
      </c>
    </row>
    <row r="692" spans="1:24" x14ac:dyDescent="0.25">
      <c r="B692" s="1" t="s">
        <v>1500</v>
      </c>
      <c r="C692" s="1" t="s">
        <v>1501</v>
      </c>
      <c r="D692" s="1" t="str">
        <f t="shared" si="134"/>
        <v>BR</v>
      </c>
      <c r="E692" s="1" t="s">
        <v>350</v>
      </c>
      <c r="H692" s="1" t="str">
        <f t="shared" si="138"/>
        <v/>
      </c>
      <c r="I692" s="1">
        <v>1</v>
      </c>
      <c r="K692" s="1">
        <v>45</v>
      </c>
      <c r="L692" s="1" t="s">
        <v>332</v>
      </c>
      <c r="M692" s="1" t="s">
        <v>332</v>
      </c>
      <c r="N692" s="1" t="str">
        <f t="shared" si="137"/>
        <v/>
      </c>
      <c r="O692" s="1" t="s">
        <v>1487</v>
      </c>
      <c r="P692" s="1" t="s">
        <v>1138</v>
      </c>
      <c r="Q692" s="1" t="s">
        <v>1138</v>
      </c>
      <c r="T692" s="1">
        <f t="shared" si="131"/>
        <v>0</v>
      </c>
      <c r="U692" s="13" t="e">
        <f t="shared" si="132"/>
        <v>#VALUE!</v>
      </c>
      <c r="V692" s="13" t="e">
        <f t="shared" si="133"/>
        <v>#VALUE!</v>
      </c>
      <c r="W692" s="17" t="e">
        <f t="shared" si="136"/>
        <v>#VALUE!</v>
      </c>
      <c r="X692" s="27" t="e">
        <f t="shared" si="135"/>
        <v>#DIV/0!</v>
      </c>
    </row>
    <row r="693" spans="1:24" x14ac:dyDescent="0.25">
      <c r="B693" s="1" t="s">
        <v>1478</v>
      </c>
      <c r="C693" s="1" t="s">
        <v>1479</v>
      </c>
      <c r="D693" s="1" t="str">
        <f t="shared" si="134"/>
        <v>BR</v>
      </c>
      <c r="E693" s="1" t="s">
        <v>350</v>
      </c>
      <c r="H693" s="1" t="str">
        <f t="shared" si="138"/>
        <v/>
      </c>
      <c r="I693" s="1">
        <v>1</v>
      </c>
      <c r="L693" s="1" t="s">
        <v>332</v>
      </c>
      <c r="M693" s="1" t="s">
        <v>332</v>
      </c>
      <c r="N693" s="1" t="str">
        <f t="shared" si="137"/>
        <v/>
      </c>
      <c r="O693" s="1" t="s">
        <v>1487</v>
      </c>
      <c r="P693" s="1" t="s">
        <v>1138</v>
      </c>
      <c r="Q693" s="1" t="s">
        <v>1138</v>
      </c>
      <c r="T693" s="1">
        <f t="shared" si="131"/>
        <v>0</v>
      </c>
      <c r="U693" s="13" t="e">
        <f t="shared" si="132"/>
        <v>#VALUE!</v>
      </c>
      <c r="V693" s="13" t="e">
        <f t="shared" si="133"/>
        <v>#VALUE!</v>
      </c>
      <c r="W693" s="14" t="e">
        <f t="shared" si="136"/>
        <v>#VALUE!</v>
      </c>
      <c r="X693" s="30" t="e">
        <f t="shared" si="135"/>
        <v>#DIV/0!</v>
      </c>
    </row>
    <row r="694" spans="1:24" x14ac:dyDescent="0.25">
      <c r="B694" s="1" t="s">
        <v>1482</v>
      </c>
      <c r="C694" s="1" t="s">
        <v>1480</v>
      </c>
      <c r="D694" s="1" t="str">
        <f t="shared" si="134"/>
        <v>BR</v>
      </c>
      <c r="E694" s="1" t="s">
        <v>350</v>
      </c>
      <c r="F694" s="1">
        <v>1907</v>
      </c>
      <c r="H694" s="1">
        <f t="shared" si="138"/>
        <v>8.8881944173155887</v>
      </c>
      <c r="I694" s="1">
        <v>1</v>
      </c>
      <c r="L694" s="1" t="s">
        <v>332</v>
      </c>
      <c r="M694" s="1" t="s">
        <v>332</v>
      </c>
      <c r="N694" s="1" t="str">
        <f t="shared" si="137"/>
        <v/>
      </c>
      <c r="O694" s="1" t="s">
        <v>1486</v>
      </c>
      <c r="P694" s="1" t="s">
        <v>1138</v>
      </c>
      <c r="Q694" s="1" t="s">
        <v>1138</v>
      </c>
      <c r="T694" s="1">
        <f t="shared" si="131"/>
        <v>0</v>
      </c>
      <c r="U694" s="13">
        <f t="shared" si="132"/>
        <v>0</v>
      </c>
      <c r="V694" s="13">
        <f t="shared" si="133"/>
        <v>14.906537506506659</v>
      </c>
      <c r="W694" s="17" t="e">
        <f t="shared" si="136"/>
        <v>#VALUE!</v>
      </c>
      <c r="X694" s="27" t="e">
        <f t="shared" si="135"/>
        <v>#DIV/0!</v>
      </c>
    </row>
    <row r="695" spans="1:24" x14ac:dyDescent="0.25">
      <c r="B695" s="1" t="s">
        <v>1481</v>
      </c>
      <c r="C695" s="1" t="s">
        <v>1483</v>
      </c>
      <c r="D695" s="1" t="str">
        <f t="shared" si="134"/>
        <v>BR</v>
      </c>
      <c r="E695" s="1" t="s">
        <v>350</v>
      </c>
      <c r="F695" s="1">
        <v>1907</v>
      </c>
      <c r="H695" s="1">
        <f t="shared" si="138"/>
        <v>8.8881944173155887</v>
      </c>
      <c r="I695" s="1">
        <v>1</v>
      </c>
      <c r="L695" s="1" t="s">
        <v>332</v>
      </c>
      <c r="M695" s="1" t="s">
        <v>332</v>
      </c>
      <c r="N695" s="1" t="str">
        <f t="shared" si="137"/>
        <v/>
      </c>
      <c r="O695" s="1" t="s">
        <v>1486</v>
      </c>
      <c r="P695" s="1" t="s">
        <v>1138</v>
      </c>
      <c r="Q695" s="1" t="s">
        <v>1138</v>
      </c>
      <c r="T695" s="1">
        <f t="shared" ref="T695:T757" si="139">IF(L695="Wagon",(SQRT(SQRT(S695/27)))*10,IF(S695="","",SQRT(SQRT(S695/27))))</f>
        <v>0</v>
      </c>
      <c r="U695" s="13">
        <f t="shared" ref="U695:U757" si="140">IF(I695="","",(H695*SQRT(I695)*T695-(I695*2)+2)*0.985)</f>
        <v>0</v>
      </c>
      <c r="V695" s="13">
        <f t="shared" ref="V695:V757" si="141">IF(L695="Wagon",5*SQRT(H695),IF(L695="","",SQRT(Q695*J695*SQRT(S695))/(26)))</f>
        <v>14.906537506506659</v>
      </c>
      <c r="W695" s="17" t="e">
        <f t="shared" si="136"/>
        <v>#VALUE!</v>
      </c>
      <c r="X695" s="27" t="e">
        <f t="shared" si="135"/>
        <v>#DIV/0!</v>
      </c>
    </row>
    <row r="696" spans="1:24" x14ac:dyDescent="0.25">
      <c r="B696" s="1" t="s">
        <v>1484</v>
      </c>
      <c r="C696" s="1" t="s">
        <v>1485</v>
      </c>
      <c r="D696" s="1" t="str">
        <f t="shared" si="134"/>
        <v>BR</v>
      </c>
      <c r="E696" s="1" t="s">
        <v>350</v>
      </c>
      <c r="F696" s="1">
        <v>1975</v>
      </c>
      <c r="H696" s="1">
        <f t="shared" si="138"/>
        <v>12.124355652982141</v>
      </c>
      <c r="I696" s="1">
        <v>1</v>
      </c>
      <c r="K696" s="1">
        <v>25</v>
      </c>
      <c r="L696" s="1" t="s">
        <v>332</v>
      </c>
      <c r="M696" s="1" t="s">
        <v>332</v>
      </c>
      <c r="N696" s="1" t="str">
        <f t="shared" si="137"/>
        <v/>
      </c>
      <c r="O696" s="1" t="s">
        <v>1488</v>
      </c>
      <c r="P696" s="1" t="s">
        <v>1138</v>
      </c>
      <c r="Q696" s="1" t="s">
        <v>1138</v>
      </c>
      <c r="T696" s="1">
        <f t="shared" si="139"/>
        <v>0</v>
      </c>
      <c r="U696" s="13">
        <f t="shared" si="140"/>
        <v>0</v>
      </c>
      <c r="V696" s="13">
        <f t="shared" si="141"/>
        <v>17.41002272613547</v>
      </c>
      <c r="W696" s="17" t="e">
        <f t="shared" si="136"/>
        <v>#VALUE!</v>
      </c>
      <c r="X696" s="27" t="e">
        <f t="shared" si="135"/>
        <v>#DIV/0!</v>
      </c>
    </row>
    <row r="697" spans="1:24" x14ac:dyDescent="0.25">
      <c r="B697" s="1" t="s">
        <v>1489</v>
      </c>
      <c r="C697" s="1" t="s">
        <v>1490</v>
      </c>
      <c r="D697" s="1" t="str">
        <f t="shared" si="134"/>
        <v>BR</v>
      </c>
      <c r="E697" s="1" t="s">
        <v>350</v>
      </c>
      <c r="F697" s="1">
        <v>1982</v>
      </c>
      <c r="H697" s="1">
        <f t="shared" si="138"/>
        <v>12.409673645990857</v>
      </c>
      <c r="I697" s="1">
        <v>1</v>
      </c>
      <c r="K697" s="1">
        <v>46</v>
      </c>
      <c r="L697" s="1" t="s">
        <v>332</v>
      </c>
      <c r="M697" s="1" t="s">
        <v>332</v>
      </c>
      <c r="N697" s="1" t="str">
        <f t="shared" si="137"/>
        <v/>
      </c>
      <c r="O697" s="1" t="s">
        <v>1488</v>
      </c>
      <c r="P697" s="1" t="s">
        <v>1138</v>
      </c>
      <c r="Q697" s="1" t="s">
        <v>1138</v>
      </c>
      <c r="T697" s="1">
        <f t="shared" si="139"/>
        <v>0</v>
      </c>
      <c r="U697" s="13">
        <f t="shared" si="140"/>
        <v>0</v>
      </c>
      <c r="V697" s="13">
        <f t="shared" si="141"/>
        <v>17.613683349878055</v>
      </c>
      <c r="W697" s="14" t="e">
        <f t="shared" si="136"/>
        <v>#VALUE!</v>
      </c>
      <c r="X697" s="30" t="e">
        <f t="shared" si="135"/>
        <v>#DIV/0!</v>
      </c>
    </row>
    <row r="698" spans="1:24" x14ac:dyDescent="0.25">
      <c r="A698" s="19">
        <v>203</v>
      </c>
      <c r="B698" s="1" t="s">
        <v>1457</v>
      </c>
      <c r="C698" s="1" t="s">
        <v>1456</v>
      </c>
      <c r="D698" s="1" t="str">
        <f t="shared" si="134"/>
        <v>BR</v>
      </c>
      <c r="E698" s="1" t="s">
        <v>350</v>
      </c>
      <c r="H698" s="1" t="str">
        <f t="shared" si="138"/>
        <v/>
      </c>
      <c r="I698" s="1">
        <v>1</v>
      </c>
      <c r="J698" s="1">
        <v>18</v>
      </c>
      <c r="K698" s="1">
        <v>50</v>
      </c>
      <c r="L698" s="1" t="s">
        <v>332</v>
      </c>
      <c r="M698" s="1" t="s">
        <v>332</v>
      </c>
      <c r="N698" s="1" t="str">
        <f t="shared" si="137"/>
        <v/>
      </c>
      <c r="O698" s="1" t="s">
        <v>1608</v>
      </c>
      <c r="P698" s="1" t="s">
        <v>1138</v>
      </c>
      <c r="Q698" s="1" t="s">
        <v>1138</v>
      </c>
      <c r="T698" s="1">
        <f t="shared" si="139"/>
        <v>0</v>
      </c>
      <c r="U698" s="13" t="e">
        <f t="shared" si="140"/>
        <v>#VALUE!</v>
      </c>
      <c r="V698" s="13" t="e">
        <f t="shared" si="141"/>
        <v>#VALUE!</v>
      </c>
      <c r="W698" s="14" t="e">
        <f t="shared" si="136"/>
        <v>#VALUE!</v>
      </c>
      <c r="X698" s="30">
        <f t="shared" si="135"/>
        <v>0</v>
      </c>
    </row>
    <row r="699" spans="1:24" x14ac:dyDescent="0.25">
      <c r="B699" s="1" t="s">
        <v>1461</v>
      </c>
      <c r="C699" s="1" t="s">
        <v>1462</v>
      </c>
      <c r="D699" s="1" t="str">
        <f t="shared" si="134"/>
        <v>BR</v>
      </c>
      <c r="E699" s="1" t="s">
        <v>350</v>
      </c>
      <c r="H699" s="1" t="str">
        <f t="shared" si="138"/>
        <v/>
      </c>
      <c r="I699" s="1">
        <v>1</v>
      </c>
      <c r="J699" s="1">
        <v>29</v>
      </c>
      <c r="K699" s="1">
        <v>80</v>
      </c>
      <c r="L699" s="1" t="s">
        <v>332</v>
      </c>
      <c r="M699" s="1" t="s">
        <v>332</v>
      </c>
      <c r="N699" s="1" t="str">
        <f t="shared" si="137"/>
        <v/>
      </c>
      <c r="O699" s="1" t="s">
        <v>1608</v>
      </c>
      <c r="P699" s="1" t="s">
        <v>1138</v>
      </c>
      <c r="Q699" s="1" t="s">
        <v>1138</v>
      </c>
      <c r="T699" s="1">
        <f t="shared" si="139"/>
        <v>0</v>
      </c>
      <c r="U699" s="13" t="e">
        <f t="shared" si="140"/>
        <v>#VALUE!</v>
      </c>
      <c r="V699" s="13" t="e">
        <f t="shared" si="141"/>
        <v>#VALUE!</v>
      </c>
      <c r="W699" s="14" t="e">
        <f t="shared" si="136"/>
        <v>#VALUE!</v>
      </c>
      <c r="X699" s="30">
        <f t="shared" si="135"/>
        <v>0</v>
      </c>
    </row>
    <row r="700" spans="1:24" x14ac:dyDescent="0.25">
      <c r="B700" s="1" t="s">
        <v>1308</v>
      </c>
      <c r="C700" s="1" t="s">
        <v>1458</v>
      </c>
      <c r="D700" s="1" t="str">
        <f t="shared" si="134"/>
        <v>BR</v>
      </c>
      <c r="E700" s="1" t="s">
        <v>350</v>
      </c>
      <c r="F700" s="1">
        <v>1976</v>
      </c>
      <c r="H700" s="1">
        <f t="shared" si="138"/>
        <v>12.165525060596439</v>
      </c>
      <c r="I700" s="1">
        <v>1</v>
      </c>
      <c r="L700" s="1" t="s">
        <v>332</v>
      </c>
      <c r="M700" s="1" t="s">
        <v>332</v>
      </c>
      <c r="N700" s="1" t="str">
        <f t="shared" si="137"/>
        <v/>
      </c>
      <c r="O700" s="1" t="s">
        <v>1608</v>
      </c>
      <c r="P700" s="1" t="s">
        <v>1138</v>
      </c>
      <c r="Q700" s="1" t="s">
        <v>1138</v>
      </c>
      <c r="T700" s="1">
        <f t="shared" si="139"/>
        <v>0</v>
      </c>
      <c r="U700" s="13">
        <f t="shared" si="140"/>
        <v>0</v>
      </c>
      <c r="V700" s="13">
        <f t="shared" si="141"/>
        <v>17.439556373798933</v>
      </c>
      <c r="W700" s="14" t="e">
        <f t="shared" si="136"/>
        <v>#VALUE!</v>
      </c>
      <c r="X700" s="30" t="e">
        <f t="shared" si="135"/>
        <v>#DIV/0!</v>
      </c>
    </row>
    <row r="701" spans="1:24" x14ac:dyDescent="0.25">
      <c r="B701" s="1" t="s">
        <v>1459</v>
      </c>
      <c r="C701" s="1" t="s">
        <v>1460</v>
      </c>
      <c r="D701" s="1" t="str">
        <f t="shared" si="134"/>
        <v>BR</v>
      </c>
      <c r="E701" s="1" t="s">
        <v>350</v>
      </c>
      <c r="H701" s="1" t="str">
        <f t="shared" si="138"/>
        <v/>
      </c>
      <c r="I701" s="1">
        <v>1</v>
      </c>
      <c r="J701" s="1">
        <v>9</v>
      </c>
      <c r="K701" s="1">
        <v>10</v>
      </c>
      <c r="L701" s="1" t="s">
        <v>332</v>
      </c>
      <c r="M701" s="1" t="s">
        <v>332</v>
      </c>
      <c r="N701" s="1" t="str">
        <f t="shared" si="137"/>
        <v/>
      </c>
      <c r="O701" s="1" t="s">
        <v>1608</v>
      </c>
      <c r="P701" s="1" t="s">
        <v>1138</v>
      </c>
      <c r="Q701" s="1" t="s">
        <v>1138</v>
      </c>
      <c r="T701" s="1">
        <f t="shared" si="139"/>
        <v>0</v>
      </c>
      <c r="U701" s="13" t="e">
        <f t="shared" si="140"/>
        <v>#VALUE!</v>
      </c>
      <c r="V701" s="13" t="e">
        <f t="shared" si="141"/>
        <v>#VALUE!</v>
      </c>
      <c r="W701" s="14" t="e">
        <f t="shared" si="136"/>
        <v>#VALUE!</v>
      </c>
      <c r="X701" s="30">
        <f t="shared" si="135"/>
        <v>0</v>
      </c>
    </row>
    <row r="702" spans="1:24" x14ac:dyDescent="0.25">
      <c r="B702" s="1" t="s">
        <v>1309</v>
      </c>
      <c r="C702" s="1" t="s">
        <v>1307</v>
      </c>
      <c r="D702" s="1" t="str">
        <f t="shared" si="134"/>
        <v>BR</v>
      </c>
      <c r="E702" s="1" t="s">
        <v>350</v>
      </c>
      <c r="H702" s="1" t="str">
        <f t="shared" si="138"/>
        <v/>
      </c>
      <c r="L702" s="1" t="s">
        <v>332</v>
      </c>
      <c r="M702" s="1" t="s">
        <v>332</v>
      </c>
      <c r="N702" s="1" t="str">
        <f t="shared" si="137"/>
        <v/>
      </c>
      <c r="O702" s="1" t="s">
        <v>1608</v>
      </c>
      <c r="P702" s="1" t="s">
        <v>1138</v>
      </c>
      <c r="Q702" s="1" t="s">
        <v>1138</v>
      </c>
      <c r="T702" s="1">
        <f t="shared" si="139"/>
        <v>0</v>
      </c>
      <c r="U702" s="13" t="str">
        <f t="shared" si="140"/>
        <v/>
      </c>
      <c r="V702" s="13" t="e">
        <f t="shared" si="141"/>
        <v>#VALUE!</v>
      </c>
      <c r="W702" s="17" t="e">
        <f t="shared" si="136"/>
        <v>#VALUE!</v>
      </c>
      <c r="X702" s="27" t="e">
        <f t="shared" si="135"/>
        <v>#DIV/0!</v>
      </c>
    </row>
    <row r="703" spans="1:24" x14ac:dyDescent="0.25">
      <c r="B703" s="1" t="s">
        <v>1466</v>
      </c>
      <c r="C703" s="1" t="s">
        <v>1467</v>
      </c>
      <c r="D703" s="1" t="str">
        <f t="shared" si="134"/>
        <v>BR</v>
      </c>
      <c r="E703" s="1" t="s">
        <v>350</v>
      </c>
      <c r="H703" s="1" t="str">
        <f t="shared" si="138"/>
        <v/>
      </c>
      <c r="I703" s="1">
        <v>1</v>
      </c>
      <c r="J703" s="1">
        <v>8</v>
      </c>
      <c r="K703" s="1">
        <v>10</v>
      </c>
      <c r="L703" s="1" t="s">
        <v>332</v>
      </c>
      <c r="M703" s="1" t="s">
        <v>332</v>
      </c>
      <c r="N703" s="1" t="str">
        <f t="shared" si="137"/>
        <v/>
      </c>
      <c r="O703" s="1" t="s">
        <v>1487</v>
      </c>
      <c r="P703" s="1" t="s">
        <v>1138</v>
      </c>
      <c r="Q703" s="1" t="s">
        <v>1138</v>
      </c>
      <c r="T703" s="1">
        <f t="shared" si="139"/>
        <v>0</v>
      </c>
      <c r="U703" s="13" t="e">
        <f t="shared" si="140"/>
        <v>#VALUE!</v>
      </c>
      <c r="V703" s="13" t="e">
        <f t="shared" si="141"/>
        <v>#VALUE!</v>
      </c>
      <c r="W703" s="17" t="e">
        <f t="shared" si="136"/>
        <v>#VALUE!</v>
      </c>
      <c r="X703" s="27">
        <f t="shared" si="135"/>
        <v>0</v>
      </c>
    </row>
    <row r="704" spans="1:24" x14ac:dyDescent="0.25">
      <c r="B704" s="1" t="s">
        <v>169</v>
      </c>
      <c r="C704" s="1" t="s">
        <v>1220</v>
      </c>
      <c r="D704" s="1" t="str">
        <f t="shared" si="134"/>
        <v>BR</v>
      </c>
      <c r="E704" s="1">
        <v>171</v>
      </c>
      <c r="F704" s="1">
        <v>2003</v>
      </c>
      <c r="G704" s="1" t="s">
        <v>31</v>
      </c>
      <c r="H704" s="1">
        <f t="shared" si="138"/>
        <v>13.228756555322953</v>
      </c>
      <c r="L704" s="1" t="s">
        <v>22</v>
      </c>
      <c r="M704" s="1" t="s">
        <v>22</v>
      </c>
      <c r="N704" s="1">
        <f t="shared" si="137"/>
        <v>4</v>
      </c>
      <c r="P704" s="1">
        <v>100</v>
      </c>
      <c r="Q704" s="1">
        <v>100</v>
      </c>
      <c r="T704" s="1" t="str">
        <f t="shared" si="139"/>
        <v/>
      </c>
      <c r="U704" s="13" t="str">
        <f t="shared" si="140"/>
        <v/>
      </c>
      <c r="V704" s="13">
        <f t="shared" si="141"/>
        <v>0</v>
      </c>
      <c r="W704" s="17">
        <f t="shared" si="136"/>
        <v>0.08</v>
      </c>
      <c r="X704" s="27" t="e">
        <f t="shared" si="135"/>
        <v>#DIV/0!</v>
      </c>
    </row>
    <row r="705" spans="2:24" x14ac:dyDescent="0.25">
      <c r="B705" s="1" t="s">
        <v>202</v>
      </c>
      <c r="D705" s="1" t="str">
        <f t="shared" si="134"/>
        <v>BR</v>
      </c>
      <c r="E705" s="1">
        <v>308</v>
      </c>
      <c r="H705" s="1" t="str">
        <f t="shared" si="138"/>
        <v/>
      </c>
      <c r="L705" s="1" t="s">
        <v>85</v>
      </c>
      <c r="M705" s="5" t="s">
        <v>96</v>
      </c>
      <c r="N705" s="1">
        <f t="shared" si="137"/>
        <v>2</v>
      </c>
      <c r="P705" s="1" t="s">
        <v>1138</v>
      </c>
      <c r="Q705" s="1" t="s">
        <v>1138</v>
      </c>
      <c r="T705" s="1" t="str">
        <f t="shared" si="139"/>
        <v/>
      </c>
      <c r="U705" s="13" t="str">
        <f t="shared" si="140"/>
        <v/>
      </c>
      <c r="V705" s="13" t="e">
        <f t="shared" si="141"/>
        <v>#VALUE!</v>
      </c>
      <c r="W705" s="14" t="e">
        <f t="shared" si="136"/>
        <v>#VALUE!</v>
      </c>
      <c r="X705" s="30" t="e">
        <f t="shared" si="135"/>
        <v>#DIV/0!</v>
      </c>
    </row>
    <row r="706" spans="2:24" x14ac:dyDescent="0.25">
      <c r="B706" s="1" t="s">
        <v>211</v>
      </c>
      <c r="D706" s="1" t="str">
        <f t="shared" si="134"/>
        <v>BR</v>
      </c>
      <c r="E706" s="1">
        <v>316</v>
      </c>
      <c r="H706" s="1" t="str">
        <f t="shared" si="138"/>
        <v/>
      </c>
      <c r="L706" s="1" t="s">
        <v>85</v>
      </c>
      <c r="M706" s="5" t="s">
        <v>96</v>
      </c>
      <c r="N706" s="1">
        <f t="shared" si="137"/>
        <v>2</v>
      </c>
      <c r="P706" s="1" t="s">
        <v>1138</v>
      </c>
      <c r="Q706" s="1" t="s">
        <v>1138</v>
      </c>
      <c r="T706" s="1" t="str">
        <f t="shared" si="139"/>
        <v/>
      </c>
      <c r="U706" s="13" t="str">
        <f t="shared" si="140"/>
        <v/>
      </c>
      <c r="V706" s="13" t="e">
        <f t="shared" si="141"/>
        <v>#VALUE!</v>
      </c>
      <c r="W706" s="14" t="e">
        <f t="shared" si="136"/>
        <v>#VALUE!</v>
      </c>
      <c r="X706" s="30" t="e">
        <f t="shared" si="135"/>
        <v>#DIV/0!</v>
      </c>
    </row>
    <row r="707" spans="2:24" x14ac:dyDescent="0.25">
      <c r="B707" s="1" t="s">
        <v>212</v>
      </c>
      <c r="D707" s="1" t="str">
        <f t="shared" si="134"/>
        <v>BR</v>
      </c>
      <c r="E707" s="1">
        <v>317</v>
      </c>
      <c r="F707" s="1">
        <v>1981</v>
      </c>
      <c r="H707" s="1">
        <f t="shared" si="138"/>
        <v>12.369316876852981</v>
      </c>
      <c r="I707" s="1">
        <v>4</v>
      </c>
      <c r="L707" s="1" t="s">
        <v>85</v>
      </c>
      <c r="M707" s="5" t="s">
        <v>96</v>
      </c>
      <c r="N707" s="1">
        <f t="shared" si="137"/>
        <v>2</v>
      </c>
      <c r="P707" s="1" t="s">
        <v>1138</v>
      </c>
      <c r="Q707" s="1" t="s">
        <v>1138</v>
      </c>
      <c r="S707" s="1">
        <v>1000</v>
      </c>
      <c r="T707" s="1">
        <f t="shared" si="139"/>
        <v>2.4669426816409508</v>
      </c>
      <c r="U707" s="13">
        <f t="shared" si="140"/>
        <v>54.203359620113211</v>
      </c>
      <c r="V707" s="13" t="e">
        <f t="shared" si="141"/>
        <v>#VALUE!</v>
      </c>
      <c r="W707" s="14" t="e">
        <f t="shared" si="136"/>
        <v>#VALUE!</v>
      </c>
      <c r="X707" s="30" t="e">
        <f t="shared" si="135"/>
        <v>#DIV/0!</v>
      </c>
    </row>
    <row r="708" spans="2:24" x14ac:dyDescent="0.25">
      <c r="B708" s="1" t="s">
        <v>939</v>
      </c>
      <c r="C708" s="1" t="s">
        <v>936</v>
      </c>
      <c r="D708" s="1" t="str">
        <f t="shared" si="134"/>
        <v>BR</v>
      </c>
      <c r="E708" s="1">
        <v>381</v>
      </c>
      <c r="L708" s="1" t="s">
        <v>85</v>
      </c>
      <c r="M708" s="5" t="s">
        <v>96</v>
      </c>
      <c r="N708" s="1">
        <f t="shared" si="137"/>
        <v>2</v>
      </c>
      <c r="P708" s="1" t="s">
        <v>1138</v>
      </c>
      <c r="Q708" s="1" t="s">
        <v>1138</v>
      </c>
      <c r="T708" s="1" t="str">
        <f t="shared" si="139"/>
        <v/>
      </c>
      <c r="U708" s="13" t="str">
        <f t="shared" si="140"/>
        <v/>
      </c>
      <c r="V708" s="13" t="e">
        <f t="shared" si="141"/>
        <v>#VALUE!</v>
      </c>
      <c r="W708" s="14" t="e">
        <f t="shared" si="136"/>
        <v>#VALUE!</v>
      </c>
      <c r="X708" s="30" t="e">
        <f t="shared" si="135"/>
        <v>#DIV/0!</v>
      </c>
    </row>
    <row r="709" spans="2:24" x14ac:dyDescent="0.25">
      <c r="B709" s="1" t="s">
        <v>938</v>
      </c>
      <c r="C709" s="1" t="s">
        <v>936</v>
      </c>
      <c r="D709" s="1" t="str">
        <f t="shared" si="134"/>
        <v>BR</v>
      </c>
      <c r="E709" s="1">
        <v>381</v>
      </c>
      <c r="L709" s="1" t="s">
        <v>85</v>
      </c>
      <c r="M709" s="5" t="s">
        <v>86</v>
      </c>
      <c r="N709" s="1">
        <f t="shared" si="137"/>
        <v>2</v>
      </c>
      <c r="P709" s="1" t="s">
        <v>1138</v>
      </c>
      <c r="Q709" s="1" t="s">
        <v>1138</v>
      </c>
      <c r="T709" s="1" t="str">
        <f t="shared" si="139"/>
        <v/>
      </c>
      <c r="U709" s="13" t="str">
        <f t="shared" si="140"/>
        <v/>
      </c>
      <c r="V709" s="13" t="e">
        <f t="shared" si="141"/>
        <v>#VALUE!</v>
      </c>
      <c r="W709" s="14" t="e">
        <f t="shared" si="136"/>
        <v>#VALUE!</v>
      </c>
      <c r="X709" s="30" t="e">
        <f t="shared" si="135"/>
        <v>#DIV/0!</v>
      </c>
    </row>
    <row r="710" spans="2:24" x14ac:dyDescent="0.25">
      <c r="B710" s="1" t="s">
        <v>247</v>
      </c>
      <c r="D710" s="1" t="str">
        <f t="shared" si="134"/>
        <v>BR</v>
      </c>
      <c r="E710" s="1">
        <v>387</v>
      </c>
      <c r="H710" s="1" t="str">
        <f t="shared" ref="H710:H746" si="142">IF(F710="","",SQRT(F710-1828))</f>
        <v/>
      </c>
      <c r="L710" s="1" t="s">
        <v>85</v>
      </c>
      <c r="M710" s="4" t="s">
        <v>112</v>
      </c>
      <c r="N710" s="1">
        <f t="shared" si="137"/>
        <v>2</v>
      </c>
      <c r="P710" s="1" t="s">
        <v>1138</v>
      </c>
      <c r="Q710" s="1" t="s">
        <v>1138</v>
      </c>
      <c r="T710" s="1" t="str">
        <f t="shared" si="139"/>
        <v/>
      </c>
      <c r="U710" s="13" t="str">
        <f t="shared" si="140"/>
        <v/>
      </c>
      <c r="V710" s="13" t="e">
        <f t="shared" si="141"/>
        <v>#VALUE!</v>
      </c>
      <c r="W710" s="14" t="e">
        <f t="shared" si="136"/>
        <v>#VALUE!</v>
      </c>
      <c r="X710" s="30" t="e">
        <f t="shared" si="135"/>
        <v>#DIV/0!</v>
      </c>
    </row>
    <row r="711" spans="2:24" x14ac:dyDescent="0.25">
      <c r="B711" s="1" t="s">
        <v>344</v>
      </c>
      <c r="D711" s="1" t="str">
        <f t="shared" ref="D711:D774" si="143">IF(B711="","zzz",LEFT(B711,2))</f>
        <v>BR</v>
      </c>
      <c r="E711" s="1">
        <v>994</v>
      </c>
      <c r="F711" s="1">
        <v>1980</v>
      </c>
      <c r="G711" s="1" t="s">
        <v>31</v>
      </c>
      <c r="H711" s="1">
        <f t="shared" si="142"/>
        <v>12.328828005937952</v>
      </c>
      <c r="I711" s="1">
        <v>4</v>
      </c>
      <c r="J711" s="1">
        <v>78</v>
      </c>
      <c r="K711" s="1">
        <f>232*2+68*2</f>
        <v>600</v>
      </c>
      <c r="L711" s="1" t="s">
        <v>85</v>
      </c>
      <c r="M711" s="5" t="s">
        <v>96</v>
      </c>
      <c r="N711" s="1">
        <f t="shared" si="137"/>
        <v>2</v>
      </c>
      <c r="P711" s="1">
        <v>50</v>
      </c>
      <c r="Q711" s="1">
        <v>50</v>
      </c>
      <c r="S711" s="1">
        <v>1460</v>
      </c>
      <c r="T711" s="1">
        <f t="shared" si="139"/>
        <v>2.7117351646971803</v>
      </c>
      <c r="U711" s="13">
        <f t="shared" si="140"/>
        <v>59.952057393114572</v>
      </c>
      <c r="V711" s="13">
        <f t="shared" si="141"/>
        <v>14.847289253186979</v>
      </c>
      <c r="W711" s="14">
        <f t="shared" si="136"/>
        <v>0.16</v>
      </c>
      <c r="X711" s="30">
        <f t="shared" si="135"/>
        <v>0</v>
      </c>
    </row>
    <row r="712" spans="2:24" x14ac:dyDescent="0.25">
      <c r="B712" s="1" t="s">
        <v>351</v>
      </c>
      <c r="D712" s="1" t="str">
        <f t="shared" si="143"/>
        <v>BR</v>
      </c>
      <c r="E712" s="1" t="s">
        <v>350</v>
      </c>
      <c r="F712" s="1">
        <v>1958</v>
      </c>
      <c r="G712" s="1">
        <v>1962</v>
      </c>
      <c r="H712" s="1">
        <f t="shared" si="142"/>
        <v>11.401754250991379</v>
      </c>
      <c r="I712" s="1">
        <v>2</v>
      </c>
      <c r="J712" s="1">
        <v>69</v>
      </c>
      <c r="K712" s="1">
        <v>117</v>
      </c>
      <c r="L712" s="1" t="s">
        <v>85</v>
      </c>
      <c r="M712" s="2" t="s">
        <v>352</v>
      </c>
      <c r="N712" s="1">
        <f t="shared" si="137"/>
        <v>2</v>
      </c>
      <c r="P712" s="1">
        <v>60</v>
      </c>
      <c r="Q712" s="1">
        <v>60</v>
      </c>
      <c r="S712" s="1">
        <v>260</v>
      </c>
      <c r="T712" s="1">
        <f t="shared" si="139"/>
        <v>1.7615801015482879</v>
      </c>
      <c r="U712" s="13">
        <f t="shared" si="140"/>
        <v>26.00855626122377</v>
      </c>
      <c r="V712" s="13">
        <f t="shared" si="141"/>
        <v>9.9373402377029354</v>
      </c>
      <c r="W712" s="14">
        <f t="shared" si="136"/>
        <v>0.13333333333333333</v>
      </c>
      <c r="X712" s="30">
        <f t="shared" si="135"/>
        <v>0</v>
      </c>
    </row>
    <row r="713" spans="2:24" x14ac:dyDescent="0.25">
      <c r="B713" s="1" t="s">
        <v>353</v>
      </c>
      <c r="D713" s="1" t="str">
        <f t="shared" si="143"/>
        <v>BR</v>
      </c>
      <c r="E713" s="1" t="s">
        <v>350</v>
      </c>
      <c r="F713" s="1">
        <v>1954</v>
      </c>
      <c r="G713" s="1">
        <v>1969</v>
      </c>
      <c r="H713" s="1">
        <f t="shared" si="142"/>
        <v>11.224972160321824</v>
      </c>
      <c r="I713" s="1">
        <v>2</v>
      </c>
      <c r="J713" s="1">
        <v>54</v>
      </c>
      <c r="K713" s="1">
        <v>130</v>
      </c>
      <c r="L713" s="1" t="s">
        <v>22</v>
      </c>
      <c r="M713" s="1" t="s">
        <v>22</v>
      </c>
      <c r="N713" s="1">
        <f t="shared" si="137"/>
        <v>4</v>
      </c>
      <c r="P713" s="1">
        <v>60</v>
      </c>
      <c r="Q713" s="1">
        <v>60</v>
      </c>
      <c r="S713" s="1">
        <v>250</v>
      </c>
      <c r="T713" s="1">
        <f t="shared" si="139"/>
        <v>1.7443918989868425</v>
      </c>
      <c r="U713" s="13">
        <f t="shared" si="140"/>
        <v>25.305992478691401</v>
      </c>
      <c r="V713" s="13">
        <f t="shared" si="141"/>
        <v>8.7053083593433982</v>
      </c>
      <c r="W713" s="14">
        <f t="shared" si="136"/>
        <v>0.13333333333333333</v>
      </c>
      <c r="X713" s="30">
        <f t="shared" si="135"/>
        <v>0</v>
      </c>
    </row>
    <row r="714" spans="2:24" x14ac:dyDescent="0.25">
      <c r="B714" s="1" t="s">
        <v>354</v>
      </c>
      <c r="D714" s="1" t="str">
        <f t="shared" si="143"/>
        <v>BR</v>
      </c>
      <c r="E714" s="1" t="s">
        <v>350</v>
      </c>
      <c r="F714" s="1">
        <v>1955</v>
      </c>
      <c r="G714" s="1">
        <v>1981</v>
      </c>
      <c r="H714" s="1">
        <f t="shared" si="142"/>
        <v>11.269427669584644</v>
      </c>
      <c r="I714" s="1">
        <v>2</v>
      </c>
      <c r="J714" s="1">
        <v>56</v>
      </c>
      <c r="K714" s="1">
        <v>129</v>
      </c>
      <c r="L714" s="1" t="s">
        <v>22</v>
      </c>
      <c r="M714" s="1" t="s">
        <v>22</v>
      </c>
      <c r="N714" s="1">
        <f t="shared" si="137"/>
        <v>4</v>
      </c>
      <c r="P714" s="1">
        <v>75</v>
      </c>
      <c r="Q714" s="1">
        <v>75</v>
      </c>
      <c r="S714" s="1">
        <v>300</v>
      </c>
      <c r="T714" s="1">
        <f t="shared" si="139"/>
        <v>1.8257418583505538</v>
      </c>
      <c r="U714" s="13">
        <f t="shared" si="140"/>
        <v>26.691074066871025</v>
      </c>
      <c r="V714" s="13">
        <f t="shared" si="141"/>
        <v>10.373650473140819</v>
      </c>
      <c r="W714" s="14">
        <f t="shared" si="136"/>
        <v>0.10666666666666667</v>
      </c>
      <c r="X714" s="30">
        <f t="shared" si="135"/>
        <v>0</v>
      </c>
    </row>
    <row r="715" spans="2:24" x14ac:dyDescent="0.25">
      <c r="B715" s="1" t="s">
        <v>355</v>
      </c>
      <c r="D715" s="1" t="str">
        <f t="shared" si="143"/>
        <v>BR</v>
      </c>
      <c r="E715" s="1" t="s">
        <v>350</v>
      </c>
      <c r="F715" s="1">
        <v>1958</v>
      </c>
      <c r="G715" s="1">
        <v>1968</v>
      </c>
      <c r="H715" s="1">
        <f t="shared" si="142"/>
        <v>11.401754250991379</v>
      </c>
      <c r="I715" s="1">
        <v>1</v>
      </c>
      <c r="J715" s="1">
        <v>30</v>
      </c>
      <c r="K715" s="1">
        <v>48</v>
      </c>
      <c r="L715" s="1" t="s">
        <v>22</v>
      </c>
      <c r="M715" s="1" t="s">
        <v>22</v>
      </c>
      <c r="N715" s="1">
        <f t="shared" si="137"/>
        <v>4</v>
      </c>
      <c r="P715" s="1" t="s">
        <v>1138</v>
      </c>
      <c r="Q715" s="1" t="s">
        <v>1138</v>
      </c>
      <c r="S715" s="1">
        <v>210</v>
      </c>
      <c r="T715" s="1">
        <f t="shared" si="139"/>
        <v>1.6699900464115303</v>
      </c>
      <c r="U715" s="13">
        <f t="shared" si="140"/>
        <v>18.755203869124166</v>
      </c>
      <c r="V715" s="13" t="e">
        <f t="shared" si="141"/>
        <v>#VALUE!</v>
      </c>
      <c r="W715" s="14" t="e">
        <f t="shared" si="136"/>
        <v>#VALUE!</v>
      </c>
      <c r="X715" s="30">
        <f t="shared" ref="X715:X778" si="144">R715/10/J715</f>
        <v>0</v>
      </c>
    </row>
    <row r="716" spans="2:24" x14ac:dyDescent="0.25">
      <c r="B716" s="1" t="s">
        <v>356</v>
      </c>
      <c r="D716" s="1" t="str">
        <f t="shared" si="143"/>
        <v>BR</v>
      </c>
      <c r="E716" s="1" t="s">
        <v>350</v>
      </c>
      <c r="F716" s="1">
        <v>1978</v>
      </c>
      <c r="G716" s="1">
        <v>1990</v>
      </c>
      <c r="H716" s="1">
        <f t="shared" si="142"/>
        <v>12.24744871391589</v>
      </c>
      <c r="I716" s="1">
        <v>1</v>
      </c>
      <c r="J716" s="1">
        <v>35</v>
      </c>
      <c r="K716" s="1">
        <v>56</v>
      </c>
      <c r="L716" s="1" t="s">
        <v>22</v>
      </c>
      <c r="M716" s="1" t="s">
        <v>22</v>
      </c>
      <c r="N716" s="1">
        <f t="shared" si="137"/>
        <v>4</v>
      </c>
      <c r="P716" s="1" t="s">
        <v>1138</v>
      </c>
      <c r="Q716" s="1" t="s">
        <v>1138</v>
      </c>
      <c r="S716" s="1">
        <v>300</v>
      </c>
      <c r="T716" s="1">
        <f t="shared" si="139"/>
        <v>1.8257418583505538</v>
      </c>
      <c r="U716" s="13">
        <f t="shared" si="140"/>
        <v>22.025269578372928</v>
      </c>
      <c r="V716" s="13" t="e">
        <f t="shared" si="141"/>
        <v>#VALUE!</v>
      </c>
      <c r="W716" s="14" t="e">
        <f t="shared" si="136"/>
        <v>#VALUE!</v>
      </c>
      <c r="X716" s="30">
        <f t="shared" si="144"/>
        <v>0</v>
      </c>
    </row>
    <row r="717" spans="2:24" x14ac:dyDescent="0.25">
      <c r="B717" s="1" t="s">
        <v>362</v>
      </c>
      <c r="D717" s="1" t="str">
        <f t="shared" si="143"/>
        <v>BU</v>
      </c>
      <c r="E717" s="1" t="s">
        <v>350</v>
      </c>
      <c r="F717" s="1">
        <v>1953</v>
      </c>
      <c r="G717" s="1">
        <v>1962</v>
      </c>
      <c r="H717" s="1">
        <f t="shared" si="142"/>
        <v>11.180339887498949</v>
      </c>
      <c r="I717" s="1">
        <v>3</v>
      </c>
      <c r="J717" s="1">
        <v>76</v>
      </c>
      <c r="K717" s="1">
        <v>190</v>
      </c>
      <c r="L717" s="1" t="s">
        <v>22</v>
      </c>
      <c r="M717" s="1" t="s">
        <v>22</v>
      </c>
      <c r="N717" s="1">
        <f t="shared" si="137"/>
        <v>4</v>
      </c>
      <c r="P717" s="1">
        <v>62</v>
      </c>
      <c r="Q717" s="1">
        <v>62</v>
      </c>
      <c r="S717" s="1">
        <v>250</v>
      </c>
      <c r="T717" s="1">
        <f t="shared" si="139"/>
        <v>1.7443918989868425</v>
      </c>
      <c r="U717" s="13">
        <f t="shared" si="140"/>
        <v>29.333303812123223</v>
      </c>
      <c r="V717" s="13">
        <f t="shared" si="141"/>
        <v>10.498186774515585</v>
      </c>
      <c r="W717" s="14">
        <f t="shared" si="136"/>
        <v>0.12903225806451613</v>
      </c>
      <c r="X717" s="30">
        <f t="shared" si="144"/>
        <v>0</v>
      </c>
    </row>
    <row r="718" spans="2:24" x14ac:dyDescent="0.25">
      <c r="B718" s="1" t="s">
        <v>363</v>
      </c>
      <c r="C718" s="1" t="s">
        <v>364</v>
      </c>
      <c r="D718" s="1" t="str">
        <f t="shared" si="143"/>
        <v>CL</v>
      </c>
      <c r="E718" s="1" t="s">
        <v>350</v>
      </c>
      <c r="F718" s="1">
        <v>1900</v>
      </c>
      <c r="G718" s="1">
        <v>1940</v>
      </c>
      <c r="H718" s="1">
        <f t="shared" si="142"/>
        <v>8.4852813742385695</v>
      </c>
      <c r="I718" s="1">
        <v>1</v>
      </c>
      <c r="J718" s="1">
        <v>44</v>
      </c>
      <c r="K718" s="1">
        <v>0</v>
      </c>
      <c r="L718" s="1" t="s">
        <v>85</v>
      </c>
      <c r="M718" s="1" t="s">
        <v>365</v>
      </c>
      <c r="N718" s="1">
        <f t="shared" si="137"/>
        <v>2</v>
      </c>
      <c r="P718" s="1" t="s">
        <v>1138</v>
      </c>
      <c r="Q718" s="1" t="s">
        <v>1138</v>
      </c>
      <c r="S718" s="1">
        <v>468</v>
      </c>
      <c r="T718" s="1">
        <f t="shared" si="139"/>
        <v>2.0404244653826971</v>
      </c>
      <c r="U718" s="13">
        <f t="shared" si="140"/>
        <v>17.053872075977701</v>
      </c>
      <c r="V718" s="13" t="e">
        <f t="shared" si="141"/>
        <v>#VALUE!</v>
      </c>
      <c r="W718" s="14" t="e">
        <f t="shared" si="136"/>
        <v>#VALUE!</v>
      </c>
      <c r="X718" s="30">
        <f t="shared" si="144"/>
        <v>0</v>
      </c>
    </row>
    <row r="719" spans="2:24" x14ac:dyDescent="0.25">
      <c r="B719" s="1" t="s">
        <v>366</v>
      </c>
      <c r="C719" s="1" t="s">
        <v>367</v>
      </c>
      <c r="D719" s="1" t="str">
        <f t="shared" si="143"/>
        <v>CS</v>
      </c>
      <c r="E719" s="1" t="s">
        <v>350</v>
      </c>
      <c r="F719" s="1">
        <v>1884</v>
      </c>
      <c r="G719" s="1">
        <v>1925</v>
      </c>
      <c r="H719" s="1">
        <f t="shared" si="142"/>
        <v>7.4833147735478827</v>
      </c>
      <c r="I719" s="1">
        <v>1</v>
      </c>
      <c r="L719" s="1" t="s">
        <v>85</v>
      </c>
      <c r="M719" s="1" t="s">
        <v>365</v>
      </c>
      <c r="N719" s="1">
        <f t="shared" si="137"/>
        <v>2</v>
      </c>
      <c r="P719" s="1">
        <v>11</v>
      </c>
      <c r="Q719" s="1">
        <v>24</v>
      </c>
      <c r="T719" s="1" t="str">
        <f t="shared" si="139"/>
        <v/>
      </c>
      <c r="U719" s="13" t="e">
        <f t="shared" si="140"/>
        <v>#VALUE!</v>
      </c>
      <c r="V719" s="13">
        <f t="shared" si="141"/>
        <v>0</v>
      </c>
      <c r="W719" s="14">
        <f t="shared" si="136"/>
        <v>0.72727272727272729</v>
      </c>
      <c r="X719" s="30" t="e">
        <f t="shared" si="144"/>
        <v>#DIV/0!</v>
      </c>
    </row>
    <row r="720" spans="2:24" x14ac:dyDescent="0.25">
      <c r="B720" s="1" t="s">
        <v>368</v>
      </c>
      <c r="C720" s="1" t="s">
        <v>369</v>
      </c>
      <c r="D720" s="1" t="str">
        <f t="shared" si="143"/>
        <v>Di</v>
      </c>
      <c r="E720" s="1" t="s">
        <v>350</v>
      </c>
      <c r="F720" s="1">
        <v>1903</v>
      </c>
      <c r="G720" s="1">
        <v>1925</v>
      </c>
      <c r="H720" s="1">
        <f t="shared" si="142"/>
        <v>8.6602540378443873</v>
      </c>
      <c r="I720" s="1">
        <v>7</v>
      </c>
      <c r="J720" s="1">
        <v>224</v>
      </c>
      <c r="K720" s="1">
        <v>308</v>
      </c>
      <c r="L720" s="1" t="s">
        <v>85</v>
      </c>
      <c r="M720" s="1" t="s">
        <v>365</v>
      </c>
      <c r="N720" s="1">
        <f t="shared" si="137"/>
        <v>2</v>
      </c>
      <c r="P720" s="1" t="s">
        <v>1138</v>
      </c>
      <c r="Q720" s="1" t="s">
        <v>1138</v>
      </c>
      <c r="S720" s="1">
        <v>360</v>
      </c>
      <c r="T720" s="1">
        <f t="shared" si="139"/>
        <v>1.9108855844087336</v>
      </c>
      <c r="U720" s="13">
        <f t="shared" si="140"/>
        <v>31.307130837143273</v>
      </c>
      <c r="V720" s="13" t="e">
        <f t="shared" si="141"/>
        <v>#VALUE!</v>
      </c>
      <c r="W720" s="14" t="e">
        <f t="shared" si="136"/>
        <v>#VALUE!</v>
      </c>
      <c r="X720" s="30">
        <f t="shared" si="144"/>
        <v>0</v>
      </c>
    </row>
    <row r="721" spans="1:25" x14ac:dyDescent="0.25">
      <c r="B721" s="1" t="s">
        <v>370</v>
      </c>
      <c r="C721" s="1" t="s">
        <v>371</v>
      </c>
      <c r="D721" s="1" t="str">
        <f t="shared" si="143"/>
        <v>Di</v>
      </c>
      <c r="E721" s="1" t="s">
        <v>350</v>
      </c>
      <c r="F721" s="1">
        <v>1905</v>
      </c>
      <c r="G721" s="1">
        <v>1940</v>
      </c>
      <c r="H721" s="1">
        <f t="shared" si="142"/>
        <v>8.7749643873921226</v>
      </c>
      <c r="I721" s="1">
        <v>7</v>
      </c>
      <c r="J721" s="1">
        <v>224</v>
      </c>
      <c r="K721" s="1">
        <v>308</v>
      </c>
      <c r="L721" s="1" t="s">
        <v>85</v>
      </c>
      <c r="M721" s="1" t="s">
        <v>365</v>
      </c>
      <c r="N721" s="1">
        <f t="shared" si="137"/>
        <v>2</v>
      </c>
      <c r="P721" s="1" t="s">
        <v>1138</v>
      </c>
      <c r="Q721" s="1" t="s">
        <v>1138</v>
      </c>
      <c r="S721" s="1">
        <v>360</v>
      </c>
      <c r="T721" s="1">
        <f t="shared" si="139"/>
        <v>1.9108855844087336</v>
      </c>
      <c r="U721" s="13">
        <f t="shared" si="140"/>
        <v>31.878376002897213</v>
      </c>
      <c r="V721" s="13" t="e">
        <f t="shared" si="141"/>
        <v>#VALUE!</v>
      </c>
      <c r="W721" s="14" t="e">
        <f t="shared" si="136"/>
        <v>#VALUE!</v>
      </c>
      <c r="X721" s="30">
        <f t="shared" si="144"/>
        <v>0</v>
      </c>
    </row>
    <row r="722" spans="1:25" x14ac:dyDescent="0.25">
      <c r="B722" s="1" t="s">
        <v>372</v>
      </c>
      <c r="C722" s="1" t="s">
        <v>373</v>
      </c>
      <c r="D722" s="1" t="str">
        <f t="shared" si="143"/>
        <v>Di</v>
      </c>
      <c r="E722" s="1" t="s">
        <v>350</v>
      </c>
      <c r="F722" s="1">
        <v>1911</v>
      </c>
      <c r="G722" s="1">
        <v>1958</v>
      </c>
      <c r="H722" s="1">
        <f t="shared" si="142"/>
        <v>9.1104335791442992</v>
      </c>
      <c r="I722" s="1">
        <v>1</v>
      </c>
      <c r="J722" s="1">
        <v>34</v>
      </c>
      <c r="K722" s="1">
        <v>48</v>
      </c>
      <c r="L722" s="1" t="s">
        <v>85</v>
      </c>
      <c r="M722" s="1" t="s">
        <v>365</v>
      </c>
      <c r="N722" s="1">
        <f t="shared" si="137"/>
        <v>2</v>
      </c>
      <c r="P722" s="1" t="s">
        <v>1138</v>
      </c>
      <c r="Q722" s="1" t="s">
        <v>1138</v>
      </c>
      <c r="S722" s="1">
        <v>120</v>
      </c>
      <c r="T722" s="1">
        <f t="shared" si="139"/>
        <v>1.4519590582309543</v>
      </c>
      <c r="U722" s="13">
        <f t="shared" si="140"/>
        <v>13.029556911255268</v>
      </c>
      <c r="V722" s="13" t="e">
        <f t="shared" si="141"/>
        <v>#VALUE!</v>
      </c>
      <c r="W722" s="14" t="e">
        <f t="shared" si="136"/>
        <v>#VALUE!</v>
      </c>
      <c r="X722" s="30">
        <f t="shared" si="144"/>
        <v>0</v>
      </c>
    </row>
    <row r="723" spans="1:25" x14ac:dyDescent="0.25">
      <c r="B723" s="1" t="s">
        <v>374</v>
      </c>
      <c r="C723" s="1" t="s">
        <v>375</v>
      </c>
      <c r="D723" s="1" t="str">
        <f t="shared" si="143"/>
        <v>Di</v>
      </c>
      <c r="E723" s="1" t="s">
        <v>350</v>
      </c>
      <c r="F723" s="1">
        <v>1912</v>
      </c>
      <c r="G723" s="1">
        <v>1958</v>
      </c>
      <c r="H723" s="1">
        <f t="shared" si="142"/>
        <v>9.1651513899116797</v>
      </c>
      <c r="I723" s="1">
        <v>1</v>
      </c>
      <c r="J723" s="1">
        <v>34</v>
      </c>
      <c r="K723" s="1">
        <v>48</v>
      </c>
      <c r="L723" s="1" t="s">
        <v>85</v>
      </c>
      <c r="M723" s="1" t="s">
        <v>365</v>
      </c>
      <c r="N723" s="1">
        <f t="shared" si="137"/>
        <v>2</v>
      </c>
      <c r="P723" s="1" t="s">
        <v>1138</v>
      </c>
      <c r="Q723" s="1" t="s">
        <v>1138</v>
      </c>
      <c r="S723" s="1">
        <v>120</v>
      </c>
      <c r="T723" s="1">
        <f t="shared" si="139"/>
        <v>1.4519590582309543</v>
      </c>
      <c r="U723" s="13">
        <f t="shared" si="140"/>
        <v>13.107813211930679</v>
      </c>
      <c r="V723" s="13" t="e">
        <f t="shared" si="141"/>
        <v>#VALUE!</v>
      </c>
      <c r="W723" s="14" t="e">
        <f t="shared" si="136"/>
        <v>#VALUE!</v>
      </c>
      <c r="X723" s="30">
        <f t="shared" si="144"/>
        <v>0</v>
      </c>
    </row>
    <row r="724" spans="1:25" x14ac:dyDescent="0.25">
      <c r="B724" s="1" t="s">
        <v>376</v>
      </c>
      <c r="C724" s="1" t="s">
        <v>377</v>
      </c>
      <c r="D724" s="1" t="str">
        <f t="shared" si="143"/>
        <v>Di</v>
      </c>
      <c r="E724" s="1" t="s">
        <v>350</v>
      </c>
      <c r="F724" s="1">
        <v>1914</v>
      </c>
      <c r="G724" s="1">
        <v>1958</v>
      </c>
      <c r="H724" s="1">
        <f t="shared" si="142"/>
        <v>9.2736184954957039</v>
      </c>
      <c r="I724" s="1">
        <v>1</v>
      </c>
      <c r="J724" s="1">
        <v>34</v>
      </c>
      <c r="K724" s="1">
        <v>48</v>
      </c>
      <c r="L724" s="1" t="s">
        <v>85</v>
      </c>
      <c r="M724" s="1" t="s">
        <v>365</v>
      </c>
      <c r="N724" s="1">
        <f t="shared" si="137"/>
        <v>2</v>
      </c>
      <c r="P724" s="1" t="s">
        <v>1138</v>
      </c>
      <c r="Q724" s="1" t="s">
        <v>1138</v>
      </c>
      <c r="S724" s="1">
        <v>120</v>
      </c>
      <c r="T724" s="1">
        <f t="shared" si="139"/>
        <v>1.4519590582309543</v>
      </c>
      <c r="U724" s="13">
        <f t="shared" si="140"/>
        <v>13.262940661456405</v>
      </c>
      <c r="V724" s="13" t="e">
        <f t="shared" si="141"/>
        <v>#VALUE!</v>
      </c>
      <c r="W724" s="14" t="e">
        <f t="shared" si="136"/>
        <v>#VALUE!</v>
      </c>
      <c r="X724" s="30">
        <f t="shared" si="144"/>
        <v>0</v>
      </c>
    </row>
    <row r="725" spans="1:25" x14ac:dyDescent="0.25">
      <c r="B725" s="1" t="s">
        <v>378</v>
      </c>
      <c r="C725" s="1" t="s">
        <v>379</v>
      </c>
      <c r="D725" s="1" t="str">
        <f t="shared" si="143"/>
        <v>Di</v>
      </c>
      <c r="E725" s="1" t="s">
        <v>350</v>
      </c>
      <c r="F725" s="1">
        <v>1905</v>
      </c>
      <c r="G725" s="1">
        <v>1939</v>
      </c>
      <c r="H725" s="1">
        <f t="shared" si="142"/>
        <v>8.7749643873921226</v>
      </c>
      <c r="I725" s="1">
        <v>1</v>
      </c>
      <c r="J725" s="1">
        <v>54</v>
      </c>
      <c r="K725" s="1">
        <v>0</v>
      </c>
      <c r="L725" s="1" t="s">
        <v>85</v>
      </c>
      <c r="M725" s="1" t="s">
        <v>365</v>
      </c>
      <c r="N725" s="1">
        <f t="shared" si="137"/>
        <v>2</v>
      </c>
      <c r="P725" s="1" t="s">
        <v>1138</v>
      </c>
      <c r="Q725" s="1" t="s">
        <v>1138</v>
      </c>
      <c r="S725" s="1">
        <v>800</v>
      </c>
      <c r="T725" s="1">
        <f t="shared" si="139"/>
        <v>2.333090341053722</v>
      </c>
      <c r="U725" s="13">
        <f t="shared" si="140"/>
        <v>20.165692885485228</v>
      </c>
      <c r="V725" s="13" t="e">
        <f t="shared" si="141"/>
        <v>#VALUE!</v>
      </c>
      <c r="W725" s="14" t="e">
        <f t="shared" ref="W725:W788" si="145">8/P725</f>
        <v>#VALUE!</v>
      </c>
      <c r="X725" s="30">
        <f t="shared" si="144"/>
        <v>0</v>
      </c>
    </row>
    <row r="726" spans="1:25" x14ac:dyDescent="0.25">
      <c r="B726" s="1" t="s">
        <v>380</v>
      </c>
      <c r="C726" s="1" t="s">
        <v>381</v>
      </c>
      <c r="D726" s="1" t="str">
        <f t="shared" si="143"/>
        <v>Di</v>
      </c>
      <c r="E726" s="1" t="s">
        <v>350</v>
      </c>
      <c r="F726" s="1">
        <v>1920</v>
      </c>
      <c r="G726" s="1">
        <v>1963</v>
      </c>
      <c r="H726" s="1">
        <f t="shared" si="142"/>
        <v>9.5916630466254382</v>
      </c>
      <c r="I726" s="1">
        <v>5</v>
      </c>
      <c r="J726" s="1">
        <v>155</v>
      </c>
      <c r="K726" s="1">
        <v>220</v>
      </c>
      <c r="L726" s="1" t="s">
        <v>85</v>
      </c>
      <c r="M726" s="1" t="s">
        <v>365</v>
      </c>
      <c r="N726" s="1">
        <f t="shared" si="137"/>
        <v>2</v>
      </c>
      <c r="P726" s="1" t="s">
        <v>1138</v>
      </c>
      <c r="Q726" s="1" t="s">
        <v>1138</v>
      </c>
      <c r="S726" s="1">
        <v>240</v>
      </c>
      <c r="T726" s="1">
        <f t="shared" si="139"/>
        <v>1.726680042740901</v>
      </c>
      <c r="U726" s="13">
        <f t="shared" si="140"/>
        <v>28.597663751873828</v>
      </c>
      <c r="V726" s="13" t="e">
        <f t="shared" si="141"/>
        <v>#VALUE!</v>
      </c>
      <c r="W726" s="14" t="e">
        <f t="shared" si="145"/>
        <v>#VALUE!</v>
      </c>
      <c r="X726" s="30">
        <f t="shared" si="144"/>
        <v>0</v>
      </c>
    </row>
    <row r="727" spans="1:25" x14ac:dyDescent="0.25">
      <c r="B727" s="1" t="s">
        <v>382</v>
      </c>
      <c r="C727" s="1" t="s">
        <v>383</v>
      </c>
      <c r="D727" s="1" t="str">
        <f t="shared" si="143"/>
        <v>Di</v>
      </c>
      <c r="E727" s="1" t="s">
        <v>350</v>
      </c>
      <c r="F727" s="1">
        <v>1923</v>
      </c>
      <c r="G727" s="1">
        <v>1971</v>
      </c>
      <c r="H727" s="1">
        <f t="shared" si="142"/>
        <v>9.7467943448089631</v>
      </c>
      <c r="I727" s="1">
        <v>1</v>
      </c>
      <c r="J727" s="1">
        <v>34</v>
      </c>
      <c r="K727" s="1">
        <v>44</v>
      </c>
      <c r="L727" s="1" t="s">
        <v>85</v>
      </c>
      <c r="M727" s="1" t="s">
        <v>365</v>
      </c>
      <c r="N727" s="1">
        <f t="shared" si="137"/>
        <v>2</v>
      </c>
      <c r="P727" s="1" t="s">
        <v>1138</v>
      </c>
      <c r="Q727" s="1" t="s">
        <v>1138</v>
      </c>
      <c r="S727" s="1">
        <v>120</v>
      </c>
      <c r="T727" s="1">
        <f t="shared" si="139"/>
        <v>1.4519590582309543</v>
      </c>
      <c r="U727" s="13">
        <f t="shared" si="140"/>
        <v>13.939667142594718</v>
      </c>
      <c r="V727" s="13" t="e">
        <f t="shared" si="141"/>
        <v>#VALUE!</v>
      </c>
      <c r="W727" s="14" t="e">
        <f t="shared" si="145"/>
        <v>#VALUE!</v>
      </c>
      <c r="X727" s="30">
        <f t="shared" si="144"/>
        <v>0</v>
      </c>
    </row>
    <row r="728" spans="1:25" x14ac:dyDescent="0.25">
      <c r="B728" s="1" t="s">
        <v>384</v>
      </c>
      <c r="C728" s="1" t="s">
        <v>385</v>
      </c>
      <c r="D728" s="1" t="str">
        <f t="shared" si="143"/>
        <v>Di</v>
      </c>
      <c r="E728" s="1" t="s">
        <v>350</v>
      </c>
      <c r="F728" s="1">
        <v>1926</v>
      </c>
      <c r="G728" s="1">
        <v>1946</v>
      </c>
      <c r="H728" s="1">
        <f t="shared" si="142"/>
        <v>9.8994949366116654</v>
      </c>
      <c r="I728" s="1">
        <v>7</v>
      </c>
      <c r="J728" s="1">
        <v>238</v>
      </c>
      <c r="K728" s="1">
        <v>336</v>
      </c>
      <c r="L728" s="1" t="s">
        <v>85</v>
      </c>
      <c r="M728" s="1" t="s">
        <v>365</v>
      </c>
      <c r="N728" s="1">
        <f t="shared" si="137"/>
        <v>2</v>
      </c>
      <c r="P728" s="1" t="s">
        <v>1138</v>
      </c>
      <c r="Q728" s="1" t="s">
        <v>1138</v>
      </c>
      <c r="S728" s="1">
        <v>360</v>
      </c>
      <c r="T728" s="1">
        <f t="shared" si="139"/>
        <v>1.9108855844087336</v>
      </c>
      <c r="U728" s="13">
        <f t="shared" si="140"/>
        <v>37.478416823250249</v>
      </c>
      <c r="V728" s="13" t="e">
        <f t="shared" si="141"/>
        <v>#VALUE!</v>
      </c>
      <c r="W728" s="14" t="e">
        <f t="shared" si="145"/>
        <v>#VALUE!</v>
      </c>
      <c r="X728" s="30">
        <f t="shared" si="144"/>
        <v>0</v>
      </c>
    </row>
    <row r="729" spans="1:25" x14ac:dyDescent="0.25">
      <c r="B729" s="1" t="s">
        <v>386</v>
      </c>
      <c r="C729" s="1" t="s">
        <v>387</v>
      </c>
      <c r="D729" s="1" t="str">
        <f t="shared" si="143"/>
        <v>Di</v>
      </c>
      <c r="E729" s="1" t="s">
        <v>350</v>
      </c>
      <c r="F729" s="1">
        <v>1927</v>
      </c>
      <c r="G729" s="1">
        <v>1937</v>
      </c>
      <c r="H729" s="1">
        <f t="shared" si="142"/>
        <v>9.9498743710661994</v>
      </c>
      <c r="I729" s="1">
        <v>1</v>
      </c>
      <c r="J729" s="1">
        <v>34</v>
      </c>
      <c r="K729" s="1">
        <v>42</v>
      </c>
      <c r="L729" s="1" t="s">
        <v>85</v>
      </c>
      <c r="M729" s="1" t="s">
        <v>365</v>
      </c>
      <c r="N729" s="1">
        <f t="shared" si="137"/>
        <v>2</v>
      </c>
      <c r="P729" s="1" t="s">
        <v>1138</v>
      </c>
      <c r="Q729" s="1" t="s">
        <v>1138</v>
      </c>
      <c r="S729" s="1">
        <v>120</v>
      </c>
      <c r="T729" s="1">
        <f t="shared" si="139"/>
        <v>1.4519590582309543</v>
      </c>
      <c r="U729" s="13">
        <f t="shared" si="140"/>
        <v>14.230108068009644</v>
      </c>
      <c r="V729" s="13" t="e">
        <f t="shared" si="141"/>
        <v>#VALUE!</v>
      </c>
      <c r="W729" s="14" t="e">
        <f t="shared" si="145"/>
        <v>#VALUE!</v>
      </c>
      <c r="X729" s="30">
        <f t="shared" si="144"/>
        <v>0</v>
      </c>
    </row>
    <row r="730" spans="1:25" x14ac:dyDescent="0.25">
      <c r="B730" s="1" t="s">
        <v>388</v>
      </c>
      <c r="C730" s="1" t="s">
        <v>389</v>
      </c>
      <c r="D730" s="1" t="str">
        <f t="shared" si="143"/>
        <v>Di</v>
      </c>
      <c r="E730" s="1" t="s">
        <v>350</v>
      </c>
      <c r="F730" s="1">
        <v>1931</v>
      </c>
      <c r="G730" s="1">
        <v>1937</v>
      </c>
      <c r="H730" s="1">
        <f t="shared" si="142"/>
        <v>10.148891565092219</v>
      </c>
      <c r="I730" s="1">
        <v>1</v>
      </c>
      <c r="J730" s="1">
        <v>35</v>
      </c>
      <c r="K730" s="1">
        <v>42</v>
      </c>
      <c r="L730" s="1" t="s">
        <v>85</v>
      </c>
      <c r="M730" s="1" t="s">
        <v>365</v>
      </c>
      <c r="N730" s="1">
        <f t="shared" si="137"/>
        <v>2</v>
      </c>
      <c r="P730" s="1" t="s">
        <v>1138</v>
      </c>
      <c r="Q730" s="1" t="s">
        <v>1138</v>
      </c>
      <c r="S730" s="1">
        <v>120</v>
      </c>
      <c r="T730" s="1">
        <f t="shared" si="139"/>
        <v>1.4519590582309543</v>
      </c>
      <c r="U730" s="13">
        <f t="shared" si="140"/>
        <v>14.514738413355284</v>
      </c>
      <c r="V730" s="13" t="e">
        <f t="shared" si="141"/>
        <v>#VALUE!</v>
      </c>
      <c r="W730" s="14" t="e">
        <f t="shared" si="145"/>
        <v>#VALUE!</v>
      </c>
      <c r="X730" s="30">
        <f t="shared" si="144"/>
        <v>0</v>
      </c>
    </row>
    <row r="731" spans="1:25" x14ac:dyDescent="0.25">
      <c r="B731" s="1" t="s">
        <v>390</v>
      </c>
      <c r="C731" s="1" t="s">
        <v>391</v>
      </c>
      <c r="D731" s="1" t="str">
        <f t="shared" si="143"/>
        <v>Di</v>
      </c>
      <c r="E731" s="1" t="s">
        <v>350</v>
      </c>
      <c r="F731" s="1">
        <v>1871</v>
      </c>
      <c r="G731" s="1">
        <v>1907</v>
      </c>
      <c r="H731" s="1">
        <f t="shared" si="142"/>
        <v>6.5574385243020004</v>
      </c>
      <c r="I731" s="1">
        <v>1</v>
      </c>
      <c r="J731" s="1">
        <v>43</v>
      </c>
      <c r="K731" s="1">
        <v>0</v>
      </c>
      <c r="L731" s="1" t="s">
        <v>358</v>
      </c>
      <c r="M731" s="1" t="s">
        <v>358</v>
      </c>
      <c r="N731" s="1">
        <f t="shared" si="137"/>
        <v>1</v>
      </c>
      <c r="P731" s="1" t="s">
        <v>1138</v>
      </c>
      <c r="Q731" s="1" t="s">
        <v>1138</v>
      </c>
      <c r="S731" s="1">
        <v>330</v>
      </c>
      <c r="T731" s="1">
        <f t="shared" si="139"/>
        <v>1.869767229871276</v>
      </c>
      <c r="U731" s="13">
        <f t="shared" si="140"/>
        <v>12.076970409665808</v>
      </c>
      <c r="V731" s="13" t="e">
        <f t="shared" si="141"/>
        <v>#VALUE!</v>
      </c>
      <c r="W731" s="14" t="e">
        <f t="shared" si="145"/>
        <v>#VALUE!</v>
      </c>
      <c r="X731" s="30">
        <f t="shared" si="144"/>
        <v>0</v>
      </c>
    </row>
    <row r="732" spans="1:25" x14ac:dyDescent="0.25">
      <c r="B732" s="1" t="s">
        <v>392</v>
      </c>
      <c r="C732" s="1" t="s">
        <v>393</v>
      </c>
      <c r="D732" s="1" t="str">
        <f t="shared" si="143"/>
        <v>DR</v>
      </c>
      <c r="E732" s="1">
        <v>97</v>
      </c>
      <c r="F732" s="1">
        <v>2012</v>
      </c>
      <c r="G732" s="1" t="s">
        <v>31</v>
      </c>
      <c r="H732" s="1">
        <f t="shared" si="142"/>
        <v>13.564659966250536</v>
      </c>
      <c r="I732" s="1">
        <v>1</v>
      </c>
      <c r="J732" s="1">
        <v>24</v>
      </c>
      <c r="K732" s="1">
        <v>0</v>
      </c>
      <c r="L732" s="1" t="s">
        <v>22</v>
      </c>
      <c r="M732" s="1" t="s">
        <v>22</v>
      </c>
      <c r="N732" s="1">
        <f t="shared" si="137"/>
        <v>4</v>
      </c>
      <c r="P732" s="1">
        <v>75</v>
      </c>
      <c r="Q732" s="1">
        <v>75</v>
      </c>
      <c r="S732" s="1">
        <v>710</v>
      </c>
      <c r="T732" s="1">
        <f t="shared" si="139"/>
        <v>2.2645068886050446</v>
      </c>
      <c r="U732" s="13">
        <f t="shared" si="140"/>
        <v>30.256506946132021</v>
      </c>
      <c r="V732" s="13">
        <f t="shared" si="141"/>
        <v>8.423207352353991</v>
      </c>
      <c r="W732" s="14">
        <f t="shared" si="145"/>
        <v>0.10666666666666667</v>
      </c>
      <c r="X732" s="30">
        <f t="shared" si="144"/>
        <v>0</v>
      </c>
    </row>
    <row r="733" spans="1:25" x14ac:dyDescent="0.25">
      <c r="B733" s="1" t="s">
        <v>394</v>
      </c>
      <c r="C733" s="1" t="s">
        <v>395</v>
      </c>
      <c r="D733" s="1" t="str">
        <f t="shared" si="143"/>
        <v>DR</v>
      </c>
      <c r="E733" s="1">
        <v>98</v>
      </c>
      <c r="F733" s="1">
        <v>2000</v>
      </c>
      <c r="G733" s="1" t="s">
        <v>31</v>
      </c>
      <c r="H733" s="1">
        <f t="shared" si="142"/>
        <v>13.114877048604001</v>
      </c>
      <c r="I733" s="1">
        <v>1</v>
      </c>
      <c r="J733" s="1">
        <v>24</v>
      </c>
      <c r="K733" s="1">
        <v>0</v>
      </c>
      <c r="L733" s="1" t="s">
        <v>22</v>
      </c>
      <c r="M733" s="1" t="s">
        <v>22</v>
      </c>
      <c r="N733" s="1">
        <f t="shared" si="137"/>
        <v>4</v>
      </c>
      <c r="P733" s="1">
        <v>75</v>
      </c>
      <c r="Q733" s="1">
        <v>75</v>
      </c>
      <c r="S733" s="1">
        <v>710</v>
      </c>
      <c r="T733" s="1">
        <f t="shared" si="139"/>
        <v>2.2645068886050446</v>
      </c>
      <c r="U733" s="13">
        <f t="shared" si="140"/>
        <v>29.253248478475374</v>
      </c>
      <c r="V733" s="13">
        <f t="shared" si="141"/>
        <v>8.423207352353991</v>
      </c>
      <c r="W733" s="14">
        <f t="shared" si="145"/>
        <v>0.10666666666666667</v>
      </c>
      <c r="X733" s="30">
        <f t="shared" si="144"/>
        <v>0</v>
      </c>
    </row>
    <row r="734" spans="1:25" x14ac:dyDescent="0.25">
      <c r="B734" s="1" t="s">
        <v>396</v>
      </c>
      <c r="C734" s="1" t="s">
        <v>397</v>
      </c>
      <c r="D734" s="1" t="str">
        <f t="shared" si="143"/>
        <v>DR</v>
      </c>
      <c r="E734" s="1">
        <v>98</v>
      </c>
      <c r="F734" s="1">
        <v>1999</v>
      </c>
      <c r="G734" s="1" t="s">
        <v>31</v>
      </c>
      <c r="H734" s="1">
        <f t="shared" si="142"/>
        <v>13.076696830622021</v>
      </c>
      <c r="I734" s="1">
        <v>2</v>
      </c>
      <c r="J734" s="1">
        <v>50</v>
      </c>
      <c r="K734" s="1" t="s">
        <v>398</v>
      </c>
      <c r="L734" s="6" t="s">
        <v>22</v>
      </c>
      <c r="M734" s="6" t="s">
        <v>22</v>
      </c>
      <c r="N734" s="1">
        <f t="shared" ref="N734:N797" si="146">IF(L734="Steam",1,IF(L734="Electric",2,IF(L734="Diesel",4,IF(L734="Diesel-Electric",3,""))))</f>
        <v>4</v>
      </c>
      <c r="P734" s="1">
        <v>75</v>
      </c>
      <c r="Q734" s="1">
        <v>75</v>
      </c>
      <c r="S734" s="1">
        <v>710</v>
      </c>
      <c r="T734" s="1">
        <f t="shared" si="139"/>
        <v>2.2645068886050446</v>
      </c>
      <c r="U734" s="13">
        <f t="shared" si="140"/>
        <v>39.27990281298279</v>
      </c>
      <c r="V734" s="13">
        <f t="shared" si="141"/>
        <v>12.157852580804029</v>
      </c>
      <c r="W734" s="14">
        <f t="shared" si="145"/>
        <v>0.10666666666666667</v>
      </c>
      <c r="X734" s="30">
        <f t="shared" si="144"/>
        <v>0</v>
      </c>
    </row>
    <row r="735" spans="1:25" s="48" customFormat="1" x14ac:dyDescent="0.25">
      <c r="A735" s="19"/>
      <c r="B735" s="1" t="s">
        <v>403</v>
      </c>
      <c r="C735" s="1" t="s">
        <v>404</v>
      </c>
      <c r="D735" s="1" t="str">
        <f t="shared" si="143"/>
        <v>GN</v>
      </c>
      <c r="E735" s="1" t="s">
        <v>350</v>
      </c>
      <c r="F735" s="1">
        <v>1904</v>
      </c>
      <c r="G735" s="1">
        <v>1939</v>
      </c>
      <c r="H735" s="1">
        <f t="shared" si="142"/>
        <v>8.717797887081348</v>
      </c>
      <c r="I735" s="1">
        <v>7</v>
      </c>
      <c r="J735" s="1">
        <v>182</v>
      </c>
      <c r="K735" s="1">
        <v>284</v>
      </c>
      <c r="L735" s="1" t="s">
        <v>85</v>
      </c>
      <c r="M735" s="1" t="s">
        <v>365</v>
      </c>
      <c r="N735" s="1">
        <f t="shared" si="146"/>
        <v>2</v>
      </c>
      <c r="O735" s="1"/>
      <c r="P735" s="1" t="s">
        <v>1138</v>
      </c>
      <c r="Q735" s="1" t="s">
        <v>1138</v>
      </c>
      <c r="R735" s="1"/>
      <c r="S735" s="1">
        <v>400</v>
      </c>
      <c r="T735" s="1">
        <f t="shared" si="139"/>
        <v>1.9618873042551412</v>
      </c>
      <c r="U735" s="13">
        <f t="shared" si="140"/>
        <v>32.752408635824366</v>
      </c>
      <c r="V735" s="13" t="e">
        <f t="shared" si="141"/>
        <v>#VALUE!</v>
      </c>
      <c r="W735" s="14" t="e">
        <f t="shared" si="145"/>
        <v>#VALUE!</v>
      </c>
      <c r="X735" s="30">
        <f t="shared" si="144"/>
        <v>0</v>
      </c>
      <c r="Y735" s="12"/>
    </row>
    <row r="736" spans="1:25" s="48" customFormat="1" x14ac:dyDescent="0.25">
      <c r="A736" s="19"/>
      <c r="B736" s="1" t="s">
        <v>1470</v>
      </c>
      <c r="C736" s="1" t="s">
        <v>1471</v>
      </c>
      <c r="D736" s="1" t="str">
        <f t="shared" si="143"/>
        <v>GW</v>
      </c>
      <c r="E736" s="1" t="s">
        <v>350</v>
      </c>
      <c r="F736" s="1">
        <v>1947</v>
      </c>
      <c r="G736" s="1"/>
      <c r="H736" s="1">
        <f t="shared" si="142"/>
        <v>10.908712114635714</v>
      </c>
      <c r="I736" s="1">
        <v>1</v>
      </c>
      <c r="J736" s="1">
        <v>10</v>
      </c>
      <c r="K736" s="1">
        <v>12</v>
      </c>
      <c r="L736" s="1" t="s">
        <v>332</v>
      </c>
      <c r="M736" s="1" t="s">
        <v>332</v>
      </c>
      <c r="N736" s="1" t="str">
        <f t="shared" si="146"/>
        <v/>
      </c>
      <c r="O736" s="1" t="s">
        <v>1472</v>
      </c>
      <c r="P736" s="1" t="s">
        <v>1138</v>
      </c>
      <c r="Q736" s="1" t="s">
        <v>1138</v>
      </c>
      <c r="R736" s="1"/>
      <c r="S736" s="1"/>
      <c r="T736" s="1">
        <f t="shared" si="139"/>
        <v>0</v>
      </c>
      <c r="U736" s="13">
        <f t="shared" si="140"/>
        <v>0</v>
      </c>
      <c r="V736" s="13">
        <f t="shared" si="141"/>
        <v>16.514169760114882</v>
      </c>
      <c r="W736" s="14" t="e">
        <f t="shared" si="145"/>
        <v>#VALUE!</v>
      </c>
      <c r="X736" s="30">
        <f t="shared" si="144"/>
        <v>0</v>
      </c>
      <c r="Y736" s="12"/>
    </row>
    <row r="737" spans="1:25" s="48" customFormat="1" x14ac:dyDescent="0.25">
      <c r="A737" s="19"/>
      <c r="B737" s="1" t="s">
        <v>1473</v>
      </c>
      <c r="C737" s="1" t="s">
        <v>1474</v>
      </c>
      <c r="D737" s="1" t="str">
        <f t="shared" si="143"/>
        <v>GW</v>
      </c>
      <c r="E737" s="1" t="s">
        <v>350</v>
      </c>
      <c r="F737" s="1"/>
      <c r="G737" s="1"/>
      <c r="H737" s="1" t="str">
        <f t="shared" si="142"/>
        <v/>
      </c>
      <c r="I737" s="1">
        <v>1</v>
      </c>
      <c r="J737" s="1">
        <v>18</v>
      </c>
      <c r="K737" s="1">
        <v>40</v>
      </c>
      <c r="L737" s="1" t="s">
        <v>332</v>
      </c>
      <c r="M737" s="1" t="s">
        <v>332</v>
      </c>
      <c r="N737" s="1" t="str">
        <f t="shared" si="146"/>
        <v/>
      </c>
      <c r="O737" s="1" t="s">
        <v>1373</v>
      </c>
      <c r="P737" s="1" t="s">
        <v>1138</v>
      </c>
      <c r="Q737" s="1" t="s">
        <v>1138</v>
      </c>
      <c r="R737" s="1"/>
      <c r="S737" s="1"/>
      <c r="T737" s="1">
        <f t="shared" si="139"/>
        <v>0</v>
      </c>
      <c r="U737" s="13" t="e">
        <f t="shared" si="140"/>
        <v>#VALUE!</v>
      </c>
      <c r="V737" s="13" t="e">
        <f t="shared" si="141"/>
        <v>#VALUE!</v>
      </c>
      <c r="W737" s="14" t="e">
        <f t="shared" si="145"/>
        <v>#VALUE!</v>
      </c>
      <c r="X737" s="30">
        <f t="shared" si="144"/>
        <v>0</v>
      </c>
      <c r="Y737" s="12"/>
    </row>
    <row r="738" spans="1:25" x14ac:dyDescent="0.25">
      <c r="B738" s="1" t="s">
        <v>1463</v>
      </c>
      <c r="C738" s="1" t="s">
        <v>1475</v>
      </c>
      <c r="D738" s="1" t="str">
        <f t="shared" si="143"/>
        <v>GW</v>
      </c>
      <c r="E738" s="1" t="s">
        <v>350</v>
      </c>
      <c r="H738" s="1" t="str">
        <f t="shared" si="142"/>
        <v/>
      </c>
      <c r="I738" s="1">
        <v>1</v>
      </c>
      <c r="L738" s="1" t="s">
        <v>332</v>
      </c>
      <c r="M738" s="1" t="s">
        <v>332</v>
      </c>
      <c r="N738" s="1" t="str">
        <f t="shared" si="146"/>
        <v/>
      </c>
      <c r="P738" s="1" t="s">
        <v>1138</v>
      </c>
      <c r="Q738" s="1" t="s">
        <v>1138</v>
      </c>
      <c r="T738" s="1">
        <f t="shared" si="139"/>
        <v>0</v>
      </c>
      <c r="U738" s="13" t="e">
        <f t="shared" si="140"/>
        <v>#VALUE!</v>
      </c>
      <c r="V738" s="13" t="e">
        <f t="shared" si="141"/>
        <v>#VALUE!</v>
      </c>
      <c r="W738" s="17" t="e">
        <f t="shared" si="145"/>
        <v>#VALUE!</v>
      </c>
      <c r="X738" s="27" t="e">
        <f t="shared" si="144"/>
        <v>#DIV/0!</v>
      </c>
    </row>
    <row r="739" spans="1:25" s="48" customFormat="1" x14ac:dyDescent="0.25">
      <c r="A739" s="19"/>
      <c r="B739" s="1" t="s">
        <v>1464</v>
      </c>
      <c r="C739" s="1" t="s">
        <v>1465</v>
      </c>
      <c r="D739" s="1" t="str">
        <f t="shared" si="143"/>
        <v>GW</v>
      </c>
      <c r="E739" s="1" t="s">
        <v>350</v>
      </c>
      <c r="F739" s="1"/>
      <c r="G739" s="1"/>
      <c r="H739" s="1" t="str">
        <f t="shared" si="142"/>
        <v/>
      </c>
      <c r="I739" s="1">
        <v>1</v>
      </c>
      <c r="J739" s="1"/>
      <c r="K739" s="1"/>
      <c r="L739" s="1" t="s">
        <v>332</v>
      </c>
      <c r="M739" s="1" t="s">
        <v>332</v>
      </c>
      <c r="N739" s="1" t="str">
        <f t="shared" si="146"/>
        <v/>
      </c>
      <c r="O739" s="1"/>
      <c r="P739" s="1" t="s">
        <v>1138</v>
      </c>
      <c r="Q739" s="1" t="s">
        <v>1138</v>
      </c>
      <c r="R739" s="1"/>
      <c r="S739" s="1"/>
      <c r="T739" s="1">
        <f t="shared" si="139"/>
        <v>0</v>
      </c>
      <c r="U739" s="13" t="e">
        <f t="shared" si="140"/>
        <v>#VALUE!</v>
      </c>
      <c r="V739" s="13" t="e">
        <f t="shared" si="141"/>
        <v>#VALUE!</v>
      </c>
      <c r="W739" s="14" t="e">
        <f t="shared" si="145"/>
        <v>#VALUE!</v>
      </c>
      <c r="X739" s="30" t="e">
        <f t="shared" si="144"/>
        <v>#DIV/0!</v>
      </c>
      <c r="Y739" s="12"/>
    </row>
    <row r="740" spans="1:25" s="48" customFormat="1" x14ac:dyDescent="0.25">
      <c r="A740" s="19"/>
      <c r="B740" s="1" t="s">
        <v>1305</v>
      </c>
      <c r="C740" s="1" t="s">
        <v>1306</v>
      </c>
      <c r="D740" s="1" t="str">
        <f t="shared" si="143"/>
        <v>GW</v>
      </c>
      <c r="E740" s="1"/>
      <c r="F740" s="1"/>
      <c r="G740" s="1"/>
      <c r="H740" s="1" t="str">
        <f t="shared" si="142"/>
        <v/>
      </c>
      <c r="I740" s="1"/>
      <c r="J740" s="1"/>
      <c r="K740" s="1"/>
      <c r="L740" s="1"/>
      <c r="M740" s="1"/>
      <c r="N740" s="1" t="str">
        <f t="shared" si="146"/>
        <v/>
      </c>
      <c r="O740" s="1"/>
      <c r="P740" s="1" t="s">
        <v>1138</v>
      </c>
      <c r="Q740" s="1" t="s">
        <v>1138</v>
      </c>
      <c r="R740" s="1"/>
      <c r="S740" s="1"/>
      <c r="T740" s="1" t="str">
        <f t="shared" si="139"/>
        <v/>
      </c>
      <c r="U740" s="13" t="str">
        <f t="shared" si="140"/>
        <v/>
      </c>
      <c r="V740" s="13" t="str">
        <f t="shared" si="141"/>
        <v/>
      </c>
      <c r="W740" s="14" t="e">
        <f t="shared" si="145"/>
        <v>#VALUE!</v>
      </c>
      <c r="X740" s="30" t="e">
        <f t="shared" si="144"/>
        <v>#DIV/0!</v>
      </c>
      <c r="Y740" s="12"/>
    </row>
    <row r="741" spans="1:25" s="48" customFormat="1" x14ac:dyDescent="0.25">
      <c r="A741" s="19"/>
      <c r="B741" s="1" t="s">
        <v>406</v>
      </c>
      <c r="C741" s="1"/>
      <c r="D741" s="1" t="str">
        <f t="shared" si="143"/>
        <v>GW</v>
      </c>
      <c r="E741" s="1" t="s">
        <v>350</v>
      </c>
      <c r="F741" s="1">
        <v>1934</v>
      </c>
      <c r="G741" s="1">
        <v>1962</v>
      </c>
      <c r="H741" s="1">
        <f t="shared" si="142"/>
        <v>10.295630140987001</v>
      </c>
      <c r="I741" s="1">
        <v>1</v>
      </c>
      <c r="J741" s="1">
        <v>30</v>
      </c>
      <c r="K741" s="1">
        <v>70</v>
      </c>
      <c r="L741" s="1" t="s">
        <v>22</v>
      </c>
      <c r="M741" s="1" t="s">
        <v>22</v>
      </c>
      <c r="N741" s="1">
        <f t="shared" si="146"/>
        <v>4</v>
      </c>
      <c r="O741" s="1"/>
      <c r="P741" s="1">
        <v>70</v>
      </c>
      <c r="Q741" s="1">
        <v>70</v>
      </c>
      <c r="R741" s="1"/>
      <c r="S741" s="1">
        <v>260</v>
      </c>
      <c r="T741" s="1">
        <f t="shared" si="139"/>
        <v>1.7615801015482879</v>
      </c>
      <c r="U741" s="13">
        <f t="shared" si="140"/>
        <v>17.864528531424543</v>
      </c>
      <c r="V741" s="13">
        <f t="shared" si="141"/>
        <v>7.0774960619685503</v>
      </c>
      <c r="W741" s="14">
        <f t="shared" si="145"/>
        <v>0.11428571428571428</v>
      </c>
      <c r="X741" s="30">
        <f t="shared" si="144"/>
        <v>0</v>
      </c>
      <c r="Y741" s="12"/>
    </row>
    <row r="742" spans="1:25" s="48" customFormat="1" x14ac:dyDescent="0.25">
      <c r="A742" s="19"/>
      <c r="B742" s="1" t="s">
        <v>407</v>
      </c>
      <c r="C742" s="1"/>
      <c r="D742" s="1" t="str">
        <f t="shared" si="143"/>
        <v>Li</v>
      </c>
      <c r="E742" s="1" t="s">
        <v>350</v>
      </c>
      <c r="F742" s="1">
        <v>1893</v>
      </c>
      <c r="G742" s="1">
        <v>1956</v>
      </c>
      <c r="H742" s="1">
        <f t="shared" si="142"/>
        <v>8.0622577482985491</v>
      </c>
      <c r="I742" s="1">
        <v>2</v>
      </c>
      <c r="J742" s="1"/>
      <c r="K742" s="1">
        <v>120</v>
      </c>
      <c r="L742" s="1" t="s">
        <v>85</v>
      </c>
      <c r="M742" s="1" t="s">
        <v>86</v>
      </c>
      <c r="N742" s="1">
        <f t="shared" si="146"/>
        <v>2</v>
      </c>
      <c r="O742" s="1"/>
      <c r="P742" s="1">
        <v>60</v>
      </c>
      <c r="Q742" s="1">
        <v>60</v>
      </c>
      <c r="R742" s="1"/>
      <c r="S742" s="1">
        <v>120</v>
      </c>
      <c r="T742" s="1">
        <f t="shared" si="139"/>
        <v>1.4519590582309543</v>
      </c>
      <c r="U742" s="13">
        <f t="shared" si="140"/>
        <v>14.336557158983471</v>
      </c>
      <c r="V742" s="13">
        <f t="shared" si="141"/>
        <v>0</v>
      </c>
      <c r="W742" s="14">
        <f t="shared" si="145"/>
        <v>0.13333333333333333</v>
      </c>
      <c r="X742" s="30" t="e">
        <f t="shared" si="144"/>
        <v>#DIV/0!</v>
      </c>
      <c r="Y742" s="12"/>
    </row>
    <row r="743" spans="1:25" s="48" customFormat="1" x14ac:dyDescent="0.25">
      <c r="A743" s="19"/>
      <c r="B743" s="1" t="s">
        <v>1476</v>
      </c>
      <c r="C743" s="1" t="s">
        <v>1477</v>
      </c>
      <c r="D743" s="1" t="str">
        <f t="shared" si="143"/>
        <v>LM</v>
      </c>
      <c r="E743" s="1" t="s">
        <v>350</v>
      </c>
      <c r="F743" s="1"/>
      <c r="G743" s="1"/>
      <c r="H743" s="1" t="str">
        <f t="shared" si="142"/>
        <v/>
      </c>
      <c r="I743" s="1">
        <v>1</v>
      </c>
      <c r="J743" s="1"/>
      <c r="K743" s="1">
        <v>20</v>
      </c>
      <c r="L743" s="1" t="s">
        <v>332</v>
      </c>
      <c r="M743" s="1" t="s">
        <v>332</v>
      </c>
      <c r="N743" s="1" t="str">
        <f t="shared" si="146"/>
        <v/>
      </c>
      <c r="O743" s="1" t="s">
        <v>1373</v>
      </c>
      <c r="P743" s="1" t="s">
        <v>1138</v>
      </c>
      <c r="Q743" s="1" t="s">
        <v>1138</v>
      </c>
      <c r="R743" s="1"/>
      <c r="S743" s="1"/>
      <c r="T743" s="1">
        <f t="shared" si="139"/>
        <v>0</v>
      </c>
      <c r="U743" s="13" t="e">
        <f t="shared" si="140"/>
        <v>#VALUE!</v>
      </c>
      <c r="V743" s="13" t="e">
        <f t="shared" si="141"/>
        <v>#VALUE!</v>
      </c>
      <c r="W743" s="14" t="e">
        <f t="shared" si="145"/>
        <v>#VALUE!</v>
      </c>
      <c r="X743" s="30" t="e">
        <f t="shared" si="144"/>
        <v>#DIV/0!</v>
      </c>
      <c r="Y743" s="12"/>
    </row>
    <row r="744" spans="1:25" s="48" customFormat="1" x14ac:dyDescent="0.25">
      <c r="A744" s="19"/>
      <c r="B744" s="1" t="s">
        <v>1468</v>
      </c>
      <c r="C744" s="1" t="s">
        <v>1469</v>
      </c>
      <c r="D744" s="1" t="str">
        <f t="shared" si="143"/>
        <v>LM</v>
      </c>
      <c r="E744" s="1" t="s">
        <v>350</v>
      </c>
      <c r="F744" s="1">
        <v>1936</v>
      </c>
      <c r="G744" s="1">
        <v>1997</v>
      </c>
      <c r="H744" s="1">
        <f t="shared" si="142"/>
        <v>10.392304845413264</v>
      </c>
      <c r="I744" s="1">
        <v>1</v>
      </c>
      <c r="J744" s="1"/>
      <c r="K744" s="1">
        <v>48</v>
      </c>
      <c r="L744" s="1" t="s">
        <v>332</v>
      </c>
      <c r="M744" s="1" t="s">
        <v>332</v>
      </c>
      <c r="N744" s="1" t="str">
        <f t="shared" si="146"/>
        <v/>
      </c>
      <c r="O744" s="1" t="s">
        <v>1373</v>
      </c>
      <c r="P744" s="1" t="s">
        <v>1138</v>
      </c>
      <c r="Q744" s="1" t="s">
        <v>1138</v>
      </c>
      <c r="R744" s="1"/>
      <c r="S744" s="1"/>
      <c r="T744" s="1">
        <f t="shared" si="139"/>
        <v>0</v>
      </c>
      <c r="U744" s="13">
        <f t="shared" si="140"/>
        <v>0</v>
      </c>
      <c r="V744" s="13">
        <f t="shared" si="141"/>
        <v>16.118548977353129</v>
      </c>
      <c r="W744" s="14" t="e">
        <f t="shared" si="145"/>
        <v>#VALUE!</v>
      </c>
      <c r="X744" s="30" t="e">
        <f t="shared" si="144"/>
        <v>#DIV/0!</v>
      </c>
      <c r="Y744" s="12"/>
    </row>
    <row r="745" spans="1:25" s="48" customFormat="1" x14ac:dyDescent="0.25">
      <c r="A745" s="19"/>
      <c r="B745" s="1" t="s">
        <v>1497</v>
      </c>
      <c r="C745" s="1" t="s">
        <v>1498</v>
      </c>
      <c r="D745" s="1" t="str">
        <f t="shared" si="143"/>
        <v>LM</v>
      </c>
      <c r="E745" s="1" t="s">
        <v>350</v>
      </c>
      <c r="F745" s="1"/>
      <c r="G745" s="1"/>
      <c r="H745" s="1" t="str">
        <f t="shared" si="142"/>
        <v/>
      </c>
      <c r="I745" s="1">
        <v>1</v>
      </c>
      <c r="J745" s="1"/>
      <c r="K745" s="1"/>
      <c r="L745" s="1" t="s">
        <v>332</v>
      </c>
      <c r="M745" s="1" t="s">
        <v>332</v>
      </c>
      <c r="N745" s="1" t="str">
        <f t="shared" si="146"/>
        <v/>
      </c>
      <c r="O745" s="1"/>
      <c r="P745" s="1" t="s">
        <v>1138</v>
      </c>
      <c r="Q745" s="1" t="s">
        <v>1138</v>
      </c>
      <c r="R745" s="1"/>
      <c r="S745" s="1"/>
      <c r="T745" s="1">
        <f t="shared" si="139"/>
        <v>0</v>
      </c>
      <c r="U745" s="13" t="e">
        <f t="shared" si="140"/>
        <v>#VALUE!</v>
      </c>
      <c r="V745" s="13" t="e">
        <f t="shared" si="141"/>
        <v>#VALUE!</v>
      </c>
      <c r="W745" s="14" t="e">
        <f t="shared" si="145"/>
        <v>#VALUE!</v>
      </c>
      <c r="X745" s="30" t="e">
        <f t="shared" si="144"/>
        <v>#DIV/0!</v>
      </c>
      <c r="Y745" s="12"/>
    </row>
    <row r="746" spans="1:25" s="48" customFormat="1" x14ac:dyDescent="0.25">
      <c r="A746" s="19"/>
      <c r="B746" s="1" t="s">
        <v>1496</v>
      </c>
      <c r="C746" s="1" t="s">
        <v>1499</v>
      </c>
      <c r="D746" s="1" t="str">
        <f t="shared" si="143"/>
        <v>LM</v>
      </c>
      <c r="E746" s="1" t="s">
        <v>350</v>
      </c>
      <c r="F746" s="1"/>
      <c r="G746" s="1"/>
      <c r="H746" s="1" t="str">
        <f t="shared" si="142"/>
        <v/>
      </c>
      <c r="I746" s="1">
        <v>1</v>
      </c>
      <c r="J746" s="1"/>
      <c r="K746" s="1"/>
      <c r="L746" s="1" t="s">
        <v>332</v>
      </c>
      <c r="M746" s="1" t="s">
        <v>332</v>
      </c>
      <c r="N746" s="1" t="str">
        <f t="shared" si="146"/>
        <v/>
      </c>
      <c r="O746" s="1"/>
      <c r="P746" s="1" t="s">
        <v>1138</v>
      </c>
      <c r="Q746" s="1" t="s">
        <v>1138</v>
      </c>
      <c r="R746" s="1"/>
      <c r="S746" s="1"/>
      <c r="T746" s="1">
        <f t="shared" si="139"/>
        <v>0</v>
      </c>
      <c r="U746" s="13" t="e">
        <f t="shared" si="140"/>
        <v>#VALUE!</v>
      </c>
      <c r="V746" s="13" t="e">
        <f t="shared" si="141"/>
        <v>#VALUE!</v>
      </c>
      <c r="W746" s="14" t="e">
        <f t="shared" si="145"/>
        <v>#VALUE!</v>
      </c>
      <c r="X746" s="30" t="e">
        <f t="shared" si="144"/>
        <v>#DIV/0!</v>
      </c>
      <c r="Y746" s="12"/>
    </row>
    <row r="747" spans="1:25" x14ac:dyDescent="0.25">
      <c r="B747" s="1" t="s">
        <v>408</v>
      </c>
      <c r="D747" s="1" t="str">
        <f t="shared" si="143"/>
        <v>LM</v>
      </c>
      <c r="E747" s="1" t="s">
        <v>350</v>
      </c>
      <c r="L747" s="1" t="s">
        <v>358</v>
      </c>
      <c r="M747" s="1" t="s">
        <v>358</v>
      </c>
      <c r="N747" s="1">
        <f t="shared" si="146"/>
        <v>1</v>
      </c>
      <c r="P747" s="1" t="s">
        <v>1138</v>
      </c>
      <c r="Q747" s="1" t="s">
        <v>1138</v>
      </c>
      <c r="T747" s="1" t="str">
        <f t="shared" si="139"/>
        <v/>
      </c>
      <c r="U747" s="13" t="str">
        <f t="shared" si="140"/>
        <v/>
      </c>
      <c r="V747" s="13" t="e">
        <f t="shared" si="141"/>
        <v>#VALUE!</v>
      </c>
      <c r="W747" s="14" t="e">
        <f t="shared" si="145"/>
        <v>#VALUE!</v>
      </c>
      <c r="X747" s="30" t="e">
        <f t="shared" si="144"/>
        <v>#DIV/0!</v>
      </c>
    </row>
    <row r="748" spans="1:25" x14ac:dyDescent="0.25">
      <c r="B748" s="1" t="s">
        <v>409</v>
      </c>
      <c r="D748" s="1" t="str">
        <f t="shared" si="143"/>
        <v>LM</v>
      </c>
      <c r="E748" s="1" t="s">
        <v>350</v>
      </c>
      <c r="L748" s="1" t="s">
        <v>358</v>
      </c>
      <c r="M748" s="1" t="s">
        <v>358</v>
      </c>
      <c r="N748" s="1">
        <f t="shared" si="146"/>
        <v>1</v>
      </c>
      <c r="P748" s="1" t="s">
        <v>1138</v>
      </c>
      <c r="Q748" s="1" t="s">
        <v>1138</v>
      </c>
      <c r="T748" s="1" t="str">
        <f t="shared" si="139"/>
        <v/>
      </c>
      <c r="U748" s="13" t="str">
        <f t="shared" si="140"/>
        <v/>
      </c>
      <c r="V748" s="13" t="e">
        <f t="shared" si="141"/>
        <v>#VALUE!</v>
      </c>
      <c r="W748" s="14" t="e">
        <f t="shared" si="145"/>
        <v>#VALUE!</v>
      </c>
      <c r="X748" s="30" t="e">
        <f t="shared" si="144"/>
        <v>#DIV/0!</v>
      </c>
    </row>
    <row r="749" spans="1:25" s="24" customFormat="1" x14ac:dyDescent="0.25">
      <c r="A749" s="19"/>
      <c r="B749" s="1" t="s">
        <v>410</v>
      </c>
      <c r="C749" s="1"/>
      <c r="D749" s="1" t="str">
        <f t="shared" si="143"/>
        <v>LM</v>
      </c>
      <c r="E749" s="1" t="s">
        <v>350</v>
      </c>
      <c r="F749" s="1"/>
      <c r="G749" s="1"/>
      <c r="H749" s="15"/>
      <c r="I749" s="1"/>
      <c r="J749" s="1"/>
      <c r="K749" s="1"/>
      <c r="L749" s="1" t="s">
        <v>358</v>
      </c>
      <c r="M749" s="1" t="s">
        <v>358</v>
      </c>
      <c r="N749" s="1">
        <f t="shared" si="146"/>
        <v>1</v>
      </c>
      <c r="O749" s="1"/>
      <c r="P749" s="1" t="s">
        <v>1138</v>
      </c>
      <c r="Q749" s="1" t="s">
        <v>1138</v>
      </c>
      <c r="R749" s="1"/>
      <c r="S749" s="1"/>
      <c r="T749" s="1" t="str">
        <f t="shared" si="139"/>
        <v/>
      </c>
      <c r="U749" s="13" t="str">
        <f t="shared" si="140"/>
        <v/>
      </c>
      <c r="V749" s="13" t="e">
        <f t="shared" si="141"/>
        <v>#VALUE!</v>
      </c>
      <c r="W749" s="17" t="e">
        <f t="shared" si="145"/>
        <v>#VALUE!</v>
      </c>
      <c r="X749" s="27" t="e">
        <f t="shared" si="144"/>
        <v>#DIV/0!</v>
      </c>
      <c r="Y749" s="12"/>
    </row>
    <row r="750" spans="1:25" x14ac:dyDescent="0.25">
      <c r="B750" s="1" t="s">
        <v>411</v>
      </c>
      <c r="D750" s="1" t="str">
        <f t="shared" si="143"/>
        <v>LM</v>
      </c>
      <c r="E750" s="1" t="s">
        <v>350</v>
      </c>
      <c r="F750" s="1">
        <v>1926</v>
      </c>
      <c r="G750" s="1">
        <v>1964</v>
      </c>
      <c r="H750" s="1">
        <f>IF(F750="","",SQRT(F750-1828))</f>
        <v>9.8994949366116654</v>
      </c>
      <c r="I750" s="1">
        <v>3</v>
      </c>
      <c r="K750" s="1">
        <v>280</v>
      </c>
      <c r="L750" s="1" t="s">
        <v>85</v>
      </c>
      <c r="M750" s="1" t="s">
        <v>86</v>
      </c>
      <c r="N750" s="1">
        <f t="shared" si="146"/>
        <v>2</v>
      </c>
      <c r="P750" s="1">
        <v>68</v>
      </c>
      <c r="Q750" s="1">
        <v>68</v>
      </c>
      <c r="S750" s="1">
        <v>1060</v>
      </c>
      <c r="T750" s="1">
        <f t="shared" si="139"/>
        <v>2.5031422190582502</v>
      </c>
      <c r="U750" s="13">
        <f t="shared" si="140"/>
        <v>38.336149107192313</v>
      </c>
      <c r="V750" s="13">
        <f t="shared" si="141"/>
        <v>0</v>
      </c>
      <c r="W750" s="14">
        <f t="shared" si="145"/>
        <v>0.11764705882352941</v>
      </c>
      <c r="X750" s="30" t="e">
        <f t="shared" si="144"/>
        <v>#DIV/0!</v>
      </c>
    </row>
    <row r="751" spans="1:25" s="41" customFormat="1" x14ac:dyDescent="0.25">
      <c r="A751" s="19"/>
      <c r="B751" s="1" t="s">
        <v>412</v>
      </c>
      <c r="C751" s="1"/>
      <c r="D751" s="1" t="str">
        <f t="shared" si="143"/>
        <v>LM</v>
      </c>
      <c r="E751" s="1" t="s">
        <v>350</v>
      </c>
      <c r="F751" s="1"/>
      <c r="G751" s="1"/>
      <c r="H751" s="1"/>
      <c r="I751" s="1"/>
      <c r="J751" s="1"/>
      <c r="K751" s="1"/>
      <c r="L751" s="1" t="s">
        <v>358</v>
      </c>
      <c r="M751" s="1" t="s">
        <v>358</v>
      </c>
      <c r="N751" s="1">
        <f t="shared" si="146"/>
        <v>1</v>
      </c>
      <c r="O751" s="1"/>
      <c r="P751" s="1" t="s">
        <v>1138</v>
      </c>
      <c r="Q751" s="1" t="s">
        <v>1138</v>
      </c>
      <c r="R751" s="1"/>
      <c r="S751" s="1"/>
      <c r="T751" s="1" t="str">
        <f t="shared" si="139"/>
        <v/>
      </c>
      <c r="U751" s="13" t="str">
        <f t="shared" si="140"/>
        <v/>
      </c>
      <c r="V751" s="13" t="e">
        <f t="shared" si="141"/>
        <v>#VALUE!</v>
      </c>
      <c r="W751" s="14" t="e">
        <f t="shared" si="145"/>
        <v>#VALUE!</v>
      </c>
      <c r="X751" s="30" t="e">
        <f t="shared" si="144"/>
        <v>#DIV/0!</v>
      </c>
      <c r="Y751" s="12"/>
    </row>
    <row r="752" spans="1:25" x14ac:dyDescent="0.25">
      <c r="B752" s="1" t="s">
        <v>413</v>
      </c>
      <c r="D752" s="1" t="str">
        <f t="shared" si="143"/>
        <v>LM</v>
      </c>
      <c r="E752" s="1" t="s">
        <v>350</v>
      </c>
      <c r="L752" s="1" t="s">
        <v>358</v>
      </c>
      <c r="M752" s="1" t="s">
        <v>358</v>
      </c>
      <c r="N752" s="1">
        <f t="shared" si="146"/>
        <v>1</v>
      </c>
      <c r="P752" s="1" t="s">
        <v>1138</v>
      </c>
      <c r="Q752" s="1" t="s">
        <v>1138</v>
      </c>
      <c r="T752" s="1" t="str">
        <f t="shared" si="139"/>
        <v/>
      </c>
      <c r="U752" s="13" t="str">
        <f t="shared" si="140"/>
        <v/>
      </c>
      <c r="V752" s="13" t="e">
        <f t="shared" si="141"/>
        <v>#VALUE!</v>
      </c>
      <c r="W752" s="14" t="e">
        <f t="shared" si="145"/>
        <v>#VALUE!</v>
      </c>
      <c r="X752" s="30" t="e">
        <f t="shared" si="144"/>
        <v>#DIV/0!</v>
      </c>
    </row>
    <row r="753" spans="1:25" x14ac:dyDescent="0.25">
      <c r="B753" s="1" t="s">
        <v>414</v>
      </c>
      <c r="D753" s="1" t="str">
        <f t="shared" si="143"/>
        <v>LM</v>
      </c>
      <c r="E753" s="1" t="s">
        <v>350</v>
      </c>
      <c r="F753" s="1">
        <v>1938</v>
      </c>
      <c r="G753" s="1">
        <v>1951</v>
      </c>
      <c r="H753" s="1">
        <f t="shared" ref="H753:H784" si="147">IF(F753="","",SQRT(F753-1828))</f>
        <v>10.488088481701515</v>
      </c>
      <c r="I753" s="1">
        <v>3</v>
      </c>
      <c r="J753" s="1">
        <v>73</v>
      </c>
      <c r="K753" s="1">
        <v>162</v>
      </c>
      <c r="L753" s="1" t="s">
        <v>22</v>
      </c>
      <c r="M753" s="1" t="s">
        <v>22</v>
      </c>
      <c r="N753" s="1">
        <f t="shared" si="146"/>
        <v>4</v>
      </c>
      <c r="P753" s="1">
        <v>75</v>
      </c>
      <c r="Q753" s="1">
        <v>75</v>
      </c>
      <c r="S753" s="1">
        <v>750</v>
      </c>
      <c r="T753" s="1">
        <f t="shared" si="139"/>
        <v>2.2957488466614326</v>
      </c>
      <c r="U753" s="13">
        <f t="shared" si="140"/>
        <v>37.138783618314164</v>
      </c>
      <c r="V753" s="13">
        <f t="shared" si="141"/>
        <v>14.893063102515272</v>
      </c>
      <c r="W753" s="14">
        <f t="shared" si="145"/>
        <v>0.10666666666666667</v>
      </c>
      <c r="X753" s="30">
        <f t="shared" si="144"/>
        <v>0</v>
      </c>
    </row>
    <row r="754" spans="1:25" x14ac:dyDescent="0.25">
      <c r="B754" s="1" t="s">
        <v>416</v>
      </c>
      <c r="C754" s="1" t="s">
        <v>417</v>
      </c>
      <c r="D754" s="1" t="str">
        <f t="shared" si="143"/>
        <v>LN</v>
      </c>
      <c r="E754" s="1" t="s">
        <v>350</v>
      </c>
      <c r="F754" s="1">
        <v>1846</v>
      </c>
      <c r="H754" s="1">
        <f t="shared" si="147"/>
        <v>4.2426406871192848</v>
      </c>
      <c r="I754" s="1">
        <v>1</v>
      </c>
      <c r="L754" s="6" t="s">
        <v>332</v>
      </c>
      <c r="M754" s="6" t="s">
        <v>332</v>
      </c>
      <c r="N754" s="1" t="str">
        <f t="shared" si="146"/>
        <v/>
      </c>
      <c r="P754" s="1" t="s">
        <v>1138</v>
      </c>
      <c r="Q754" s="1" t="s">
        <v>1138</v>
      </c>
      <c r="S754" s="1">
        <v>1</v>
      </c>
      <c r="T754" s="1">
        <f t="shared" si="139"/>
        <v>4.3869133765083088</v>
      </c>
      <c r="U754" s="13">
        <f t="shared" si="140"/>
        <v>18.332915724311363</v>
      </c>
      <c r="V754" s="13">
        <f t="shared" si="141"/>
        <v>10.298835719535589</v>
      </c>
      <c r="W754" s="14" t="e">
        <f t="shared" si="145"/>
        <v>#VALUE!</v>
      </c>
      <c r="X754" s="30" t="e">
        <f t="shared" si="144"/>
        <v>#DIV/0!</v>
      </c>
    </row>
    <row r="755" spans="1:25" x14ac:dyDescent="0.25">
      <c r="B755" s="1" t="s">
        <v>418</v>
      </c>
      <c r="C755" s="1" t="s">
        <v>419</v>
      </c>
      <c r="D755" s="1" t="str">
        <f t="shared" si="143"/>
        <v>LN</v>
      </c>
      <c r="E755" s="1" t="s">
        <v>350</v>
      </c>
      <c r="F755" s="1">
        <v>1846</v>
      </c>
      <c r="H755" s="1">
        <f t="shared" si="147"/>
        <v>4.2426406871192848</v>
      </c>
      <c r="I755" s="1">
        <v>1</v>
      </c>
      <c r="L755" s="6" t="s">
        <v>332</v>
      </c>
      <c r="M755" s="6" t="s">
        <v>332</v>
      </c>
      <c r="N755" s="1" t="str">
        <f t="shared" si="146"/>
        <v/>
      </c>
      <c r="P755" s="1" t="s">
        <v>1138</v>
      </c>
      <c r="Q755" s="1" t="s">
        <v>1138</v>
      </c>
      <c r="S755" s="1">
        <v>1</v>
      </c>
      <c r="T755" s="1">
        <f t="shared" si="139"/>
        <v>4.3869133765083088</v>
      </c>
      <c r="U755" s="13">
        <f t="shared" si="140"/>
        <v>18.332915724311363</v>
      </c>
      <c r="V755" s="13">
        <f t="shared" si="141"/>
        <v>10.298835719535589</v>
      </c>
      <c r="W755" s="17" t="e">
        <f t="shared" si="145"/>
        <v>#VALUE!</v>
      </c>
      <c r="X755" s="27" t="e">
        <f t="shared" si="144"/>
        <v>#DIV/0!</v>
      </c>
    </row>
    <row r="756" spans="1:25" s="8" customFormat="1" x14ac:dyDescent="0.25">
      <c r="A756" s="19"/>
      <c r="B756" s="1" t="s">
        <v>420</v>
      </c>
      <c r="C756" s="1"/>
      <c r="D756" s="1" t="str">
        <f t="shared" si="143"/>
        <v>LN</v>
      </c>
      <c r="E756" s="1" t="s">
        <v>350</v>
      </c>
      <c r="F756" s="1">
        <v>1937</v>
      </c>
      <c r="G756" s="1">
        <v>1967</v>
      </c>
      <c r="H756" s="1">
        <f t="shared" si="147"/>
        <v>10.440306508910551</v>
      </c>
      <c r="I756" s="1">
        <v>2</v>
      </c>
      <c r="J756" s="1"/>
      <c r="K756" s="1">
        <v>120</v>
      </c>
      <c r="L756" s="1" t="s">
        <v>85</v>
      </c>
      <c r="M756" s="1" t="s">
        <v>86</v>
      </c>
      <c r="N756" s="1">
        <f t="shared" si="146"/>
        <v>2</v>
      </c>
      <c r="O756" s="1"/>
      <c r="P756" s="1">
        <v>68</v>
      </c>
      <c r="Q756" s="1">
        <v>68</v>
      </c>
      <c r="R756" s="1"/>
      <c r="S756" s="1">
        <v>308</v>
      </c>
      <c r="T756" s="1">
        <f t="shared" si="139"/>
        <v>1.8377936139458497</v>
      </c>
      <c r="U756" s="13">
        <f t="shared" si="140"/>
        <v>24.757677068170306</v>
      </c>
      <c r="V756" s="13">
        <f t="shared" si="141"/>
        <v>0</v>
      </c>
      <c r="W756" s="17">
        <f t="shared" si="145"/>
        <v>0.11764705882352941</v>
      </c>
      <c r="X756" s="27" t="e">
        <f t="shared" si="144"/>
        <v>#DIV/0!</v>
      </c>
      <c r="Y756" s="12"/>
    </row>
    <row r="757" spans="1:25" x14ac:dyDescent="0.25">
      <c r="B757" s="1" t="s">
        <v>421</v>
      </c>
      <c r="D757" s="1" t="str">
        <f t="shared" si="143"/>
        <v>LN</v>
      </c>
      <c r="E757" s="1" t="s">
        <v>350</v>
      </c>
      <c r="F757" s="1">
        <v>1905</v>
      </c>
      <c r="G757" s="1">
        <v>1964</v>
      </c>
      <c r="H757" s="1">
        <f t="shared" si="147"/>
        <v>8.7749643873921226</v>
      </c>
      <c r="I757" s="1">
        <v>1</v>
      </c>
      <c r="L757" s="1" t="s">
        <v>85</v>
      </c>
      <c r="M757" s="1" t="s">
        <v>86</v>
      </c>
      <c r="N757" s="1">
        <f t="shared" si="146"/>
        <v>2</v>
      </c>
      <c r="P757" s="1" t="s">
        <v>1138</v>
      </c>
      <c r="Q757" s="1" t="s">
        <v>1138</v>
      </c>
      <c r="T757" s="1" t="str">
        <f t="shared" si="139"/>
        <v/>
      </c>
      <c r="U757" s="13" t="e">
        <f t="shared" si="140"/>
        <v>#VALUE!</v>
      </c>
      <c r="V757" s="13" t="e">
        <f t="shared" si="141"/>
        <v>#VALUE!</v>
      </c>
      <c r="W757" s="14" t="e">
        <f t="shared" si="145"/>
        <v>#VALUE!</v>
      </c>
      <c r="X757" s="30" t="e">
        <f t="shared" si="144"/>
        <v>#DIV/0!</v>
      </c>
    </row>
    <row r="758" spans="1:25" x14ac:dyDescent="0.25">
      <c r="B758" s="1" t="s">
        <v>422</v>
      </c>
      <c r="C758" s="1" t="s">
        <v>423</v>
      </c>
      <c r="D758" s="1" t="str">
        <f t="shared" si="143"/>
        <v>LN</v>
      </c>
      <c r="E758" s="1" t="s">
        <v>350</v>
      </c>
      <c r="F758" s="1">
        <v>1846</v>
      </c>
      <c r="H758" s="1">
        <f t="shared" si="147"/>
        <v>4.2426406871192848</v>
      </c>
      <c r="I758" s="1">
        <v>1</v>
      </c>
      <c r="L758" s="6" t="s">
        <v>332</v>
      </c>
      <c r="M758" s="6" t="s">
        <v>332</v>
      </c>
      <c r="N758" s="1" t="str">
        <f t="shared" si="146"/>
        <v/>
      </c>
      <c r="P758" s="1" t="s">
        <v>1138</v>
      </c>
      <c r="Q758" s="1" t="s">
        <v>1138</v>
      </c>
      <c r="S758" s="1">
        <v>1</v>
      </c>
      <c r="T758" s="1">
        <f t="shared" ref="T758:T821" si="148">IF(L758="Wagon",(SQRT(SQRT(S758/27)))*10,IF(S758="","",SQRT(SQRT(S758/27))))</f>
        <v>4.3869133765083088</v>
      </c>
      <c r="U758" s="13">
        <f t="shared" ref="U758:U821" si="149">IF(I758="","",(H758*SQRT(I758)*T758-(I758*2)+2)*0.985)</f>
        <v>18.332915724311363</v>
      </c>
      <c r="V758" s="13">
        <f t="shared" ref="V758:V821" si="150">IF(L758="Wagon",5*SQRT(H758),IF(L758="","",SQRT(Q758*J758*SQRT(S758))/(26)))</f>
        <v>10.298835719535589</v>
      </c>
      <c r="W758" s="14" t="e">
        <f t="shared" si="145"/>
        <v>#VALUE!</v>
      </c>
      <c r="X758" s="30" t="e">
        <f t="shared" si="144"/>
        <v>#DIV/0!</v>
      </c>
    </row>
    <row r="759" spans="1:25" x14ac:dyDescent="0.25">
      <c r="B759" s="1" t="s">
        <v>424</v>
      </c>
      <c r="C759" s="1" t="s">
        <v>425</v>
      </c>
      <c r="D759" s="1" t="str">
        <f t="shared" si="143"/>
        <v>LN</v>
      </c>
      <c r="E759" s="1" t="s">
        <v>350</v>
      </c>
      <c r="F759" s="1">
        <v>1846</v>
      </c>
      <c r="H759" s="1">
        <f t="shared" si="147"/>
        <v>4.2426406871192848</v>
      </c>
      <c r="I759" s="1">
        <v>1</v>
      </c>
      <c r="L759" s="6" t="s">
        <v>332</v>
      </c>
      <c r="M759" s="6" t="s">
        <v>332</v>
      </c>
      <c r="N759" s="1" t="str">
        <f t="shared" si="146"/>
        <v/>
      </c>
      <c r="P759" s="1" t="s">
        <v>1138</v>
      </c>
      <c r="Q759" s="1" t="s">
        <v>1138</v>
      </c>
      <c r="S759" s="1">
        <v>1</v>
      </c>
      <c r="T759" s="1">
        <f t="shared" si="148"/>
        <v>4.3869133765083088</v>
      </c>
      <c r="U759" s="13">
        <f t="shared" si="149"/>
        <v>18.332915724311363</v>
      </c>
      <c r="V759" s="13">
        <f t="shared" si="150"/>
        <v>10.298835719535589</v>
      </c>
      <c r="W759" s="14" t="e">
        <f t="shared" si="145"/>
        <v>#VALUE!</v>
      </c>
      <c r="X759" s="30" t="e">
        <f t="shared" si="144"/>
        <v>#DIV/0!</v>
      </c>
    </row>
    <row r="760" spans="1:25" x14ac:dyDescent="0.25">
      <c r="B760" s="1" t="s">
        <v>426</v>
      </c>
      <c r="D760" s="1" t="str">
        <f t="shared" si="143"/>
        <v>LN</v>
      </c>
      <c r="E760" s="1" t="s">
        <v>350</v>
      </c>
      <c r="F760" s="1">
        <v>1914</v>
      </c>
      <c r="G760" s="1">
        <v>1960</v>
      </c>
      <c r="H760" s="1">
        <f t="shared" si="147"/>
        <v>9.2736184954957039</v>
      </c>
      <c r="I760" s="1">
        <v>3</v>
      </c>
      <c r="K760" s="1">
        <v>166</v>
      </c>
      <c r="L760" s="1" t="s">
        <v>85</v>
      </c>
      <c r="M760" s="1" t="s">
        <v>86</v>
      </c>
      <c r="N760" s="1">
        <f t="shared" si="146"/>
        <v>2</v>
      </c>
      <c r="P760" s="1">
        <v>68</v>
      </c>
      <c r="Q760" s="1">
        <v>68</v>
      </c>
      <c r="S760" s="1">
        <v>1120</v>
      </c>
      <c r="T760" s="1">
        <f t="shared" si="148"/>
        <v>2.5378360638928799</v>
      </c>
      <c r="U760" s="13">
        <f t="shared" si="149"/>
        <v>36.212227938304352</v>
      </c>
      <c r="V760" s="13">
        <f t="shared" si="150"/>
        <v>0</v>
      </c>
      <c r="W760" s="14">
        <f t="shared" si="145"/>
        <v>0.11764705882352941</v>
      </c>
      <c r="X760" s="30" t="e">
        <f t="shared" si="144"/>
        <v>#DIV/0!</v>
      </c>
    </row>
    <row r="761" spans="1:25" x14ac:dyDescent="0.25">
      <c r="B761" s="1" t="s">
        <v>427</v>
      </c>
      <c r="C761" s="1" t="s">
        <v>428</v>
      </c>
      <c r="D761" s="1" t="str">
        <f t="shared" si="143"/>
        <v>Lo</v>
      </c>
      <c r="E761" s="1" t="s">
        <v>350</v>
      </c>
      <c r="F761" s="1">
        <v>1961</v>
      </c>
      <c r="G761" s="1">
        <v>2012</v>
      </c>
      <c r="H761" s="1">
        <f t="shared" si="147"/>
        <v>11.532562594670797</v>
      </c>
      <c r="I761" s="1">
        <v>4</v>
      </c>
      <c r="J761" s="1">
        <v>108</v>
      </c>
      <c r="K761" s="1">
        <v>640</v>
      </c>
      <c r="L761" s="1" t="s">
        <v>85</v>
      </c>
      <c r="M761" s="1" t="s">
        <v>365</v>
      </c>
      <c r="N761" s="1">
        <f t="shared" si="146"/>
        <v>2</v>
      </c>
      <c r="P761" s="1">
        <v>68</v>
      </c>
      <c r="Q761" s="1">
        <v>68</v>
      </c>
      <c r="S761" s="1">
        <v>600</v>
      </c>
      <c r="T761" s="1">
        <f t="shared" si="148"/>
        <v>2.1711852081087688</v>
      </c>
      <c r="U761" s="13">
        <f t="shared" si="149"/>
        <v>43.417478754761305</v>
      </c>
      <c r="V761" s="13">
        <f t="shared" si="150"/>
        <v>16.312885906927107</v>
      </c>
      <c r="W761" s="14">
        <f t="shared" si="145"/>
        <v>0.11764705882352941</v>
      </c>
      <c r="X761" s="30">
        <f t="shared" si="144"/>
        <v>0</v>
      </c>
    </row>
    <row r="762" spans="1:25" x14ac:dyDescent="0.25">
      <c r="B762" s="1" t="s">
        <v>429</v>
      </c>
      <c r="C762" s="1" t="s">
        <v>430</v>
      </c>
      <c r="D762" s="1" t="str">
        <f t="shared" si="143"/>
        <v>Lo</v>
      </c>
      <c r="E762" s="1" t="s">
        <v>350</v>
      </c>
      <c r="F762" s="1">
        <v>1970</v>
      </c>
      <c r="G762" s="1">
        <v>2014</v>
      </c>
      <c r="H762" s="1">
        <f t="shared" si="147"/>
        <v>11.916375287812984</v>
      </c>
      <c r="I762" s="1">
        <v>6</v>
      </c>
      <c r="J762" s="1">
        <v>144</v>
      </c>
      <c r="K762" s="1">
        <v>821</v>
      </c>
      <c r="L762" s="1" t="s">
        <v>85</v>
      </c>
      <c r="M762" s="1" t="s">
        <v>365</v>
      </c>
      <c r="N762" s="1">
        <f t="shared" si="146"/>
        <v>2</v>
      </c>
      <c r="P762" s="1">
        <v>55</v>
      </c>
      <c r="Q762" s="1">
        <v>55</v>
      </c>
      <c r="S762" s="1">
        <v>600</v>
      </c>
      <c r="T762" s="1">
        <f t="shared" si="148"/>
        <v>2.1711852081087688</v>
      </c>
      <c r="U762" s="13">
        <f t="shared" si="149"/>
        <v>52.574187652637967</v>
      </c>
      <c r="V762" s="13">
        <f t="shared" si="150"/>
        <v>16.940532414997801</v>
      </c>
      <c r="W762" s="14">
        <f t="shared" si="145"/>
        <v>0.14545454545454545</v>
      </c>
      <c r="X762" s="30">
        <f t="shared" si="144"/>
        <v>0</v>
      </c>
    </row>
    <row r="763" spans="1:25" x14ac:dyDescent="0.25">
      <c r="B763" s="1" t="s">
        <v>431</v>
      </c>
      <c r="C763" s="1" t="s">
        <v>432</v>
      </c>
      <c r="D763" s="1" t="str">
        <f t="shared" si="143"/>
        <v>Lo</v>
      </c>
      <c r="E763" s="1" t="s">
        <v>350</v>
      </c>
      <c r="F763" s="1">
        <v>1980</v>
      </c>
      <c r="G763" s="1">
        <v>2016</v>
      </c>
      <c r="H763" s="1">
        <f t="shared" si="147"/>
        <v>12.328828005937952</v>
      </c>
      <c r="I763" s="1">
        <v>6</v>
      </c>
      <c r="J763" s="1">
        <v>144</v>
      </c>
      <c r="K763" s="1">
        <v>821</v>
      </c>
      <c r="L763" s="1" t="s">
        <v>85</v>
      </c>
      <c r="M763" s="1" t="s">
        <v>365</v>
      </c>
      <c r="N763" s="1">
        <f t="shared" si="146"/>
        <v>2</v>
      </c>
      <c r="P763" s="1">
        <v>55</v>
      </c>
      <c r="Q763" s="1">
        <v>55</v>
      </c>
      <c r="S763" s="1">
        <v>600</v>
      </c>
      <c r="T763" s="1">
        <f t="shared" si="148"/>
        <v>2.1711852081087688</v>
      </c>
      <c r="U763" s="13">
        <f t="shared" si="149"/>
        <v>54.734830067148472</v>
      </c>
      <c r="V763" s="13">
        <f t="shared" si="150"/>
        <v>16.940532414997801</v>
      </c>
      <c r="W763" s="14">
        <f t="shared" si="145"/>
        <v>0.14545454545454545</v>
      </c>
      <c r="X763" s="30">
        <f t="shared" si="144"/>
        <v>0</v>
      </c>
    </row>
    <row r="764" spans="1:25" x14ac:dyDescent="0.25">
      <c r="B764" s="1" t="s">
        <v>433</v>
      </c>
      <c r="C764" s="1" t="s">
        <v>434</v>
      </c>
      <c r="D764" s="1" t="str">
        <f t="shared" si="143"/>
        <v>Lo</v>
      </c>
      <c r="E764" s="1" t="s">
        <v>350</v>
      </c>
      <c r="F764" s="1">
        <v>1935</v>
      </c>
      <c r="G764" s="1">
        <v>1971</v>
      </c>
      <c r="H764" s="1">
        <f t="shared" si="147"/>
        <v>10.344080432788601</v>
      </c>
      <c r="I764" s="1">
        <v>2</v>
      </c>
      <c r="J764" s="1">
        <v>72</v>
      </c>
      <c r="K764" s="1">
        <v>114</v>
      </c>
      <c r="L764" s="1" t="s">
        <v>85</v>
      </c>
      <c r="M764" s="1" t="s">
        <v>365</v>
      </c>
      <c r="N764" s="1">
        <f t="shared" si="146"/>
        <v>2</v>
      </c>
      <c r="P764" s="1" t="s">
        <v>1138</v>
      </c>
      <c r="Q764" s="1" t="s">
        <v>1138</v>
      </c>
      <c r="S764" s="1">
        <f t="shared" ref="S764:S769" si="151">68*2*I764</f>
        <v>272</v>
      </c>
      <c r="T764" s="1">
        <f t="shared" si="148"/>
        <v>1.781563411855859</v>
      </c>
      <c r="U764" s="13">
        <f t="shared" si="149"/>
        <v>23.701095487820186</v>
      </c>
      <c r="V764" s="13" t="e">
        <f t="shared" si="150"/>
        <v>#VALUE!</v>
      </c>
      <c r="W764" s="14" t="e">
        <f t="shared" si="145"/>
        <v>#VALUE!</v>
      </c>
      <c r="X764" s="30">
        <f t="shared" si="144"/>
        <v>0</v>
      </c>
    </row>
    <row r="765" spans="1:25" x14ac:dyDescent="0.25">
      <c r="B765" s="1" t="s">
        <v>435</v>
      </c>
      <c r="C765" s="1" t="s">
        <v>436</v>
      </c>
      <c r="D765" s="1" t="str">
        <f t="shared" si="143"/>
        <v>Lo</v>
      </c>
      <c r="E765" s="1" t="s">
        <v>350</v>
      </c>
      <c r="F765" s="1">
        <v>1935</v>
      </c>
      <c r="G765" s="1">
        <v>1971</v>
      </c>
      <c r="H765" s="1">
        <f t="shared" si="147"/>
        <v>10.344080432788601</v>
      </c>
      <c r="I765" s="1">
        <v>2</v>
      </c>
      <c r="J765" s="1">
        <v>72</v>
      </c>
      <c r="K765" s="1">
        <v>114</v>
      </c>
      <c r="L765" s="1" t="s">
        <v>85</v>
      </c>
      <c r="M765" s="1" t="s">
        <v>365</v>
      </c>
      <c r="N765" s="1">
        <f t="shared" si="146"/>
        <v>2</v>
      </c>
      <c r="P765" s="1" t="s">
        <v>1138</v>
      </c>
      <c r="Q765" s="1" t="s">
        <v>1138</v>
      </c>
      <c r="S765" s="1">
        <f t="shared" si="151"/>
        <v>272</v>
      </c>
      <c r="T765" s="1">
        <f t="shared" si="148"/>
        <v>1.781563411855859</v>
      </c>
      <c r="U765" s="13">
        <f t="shared" si="149"/>
        <v>23.701095487820186</v>
      </c>
      <c r="V765" s="13" t="e">
        <f t="shared" si="150"/>
        <v>#VALUE!</v>
      </c>
      <c r="W765" s="14" t="e">
        <f t="shared" si="145"/>
        <v>#VALUE!</v>
      </c>
      <c r="X765" s="30">
        <f t="shared" si="144"/>
        <v>0</v>
      </c>
    </row>
    <row r="766" spans="1:25" x14ac:dyDescent="0.25">
      <c r="B766" s="1" t="s">
        <v>437</v>
      </c>
      <c r="C766" s="1" t="s">
        <v>438</v>
      </c>
      <c r="D766" s="1" t="str">
        <f t="shared" si="143"/>
        <v>Lo</v>
      </c>
      <c r="E766" s="1" t="s">
        <v>350</v>
      </c>
      <c r="F766" s="1">
        <v>1937</v>
      </c>
      <c r="G766" s="1">
        <v>1981</v>
      </c>
      <c r="H766" s="1">
        <f t="shared" si="147"/>
        <v>10.440306508910551</v>
      </c>
      <c r="I766" s="1">
        <v>2</v>
      </c>
      <c r="J766" s="1">
        <v>76</v>
      </c>
      <c r="K766" s="1">
        <v>114</v>
      </c>
      <c r="L766" s="1" t="s">
        <v>85</v>
      </c>
      <c r="M766" s="1" t="s">
        <v>365</v>
      </c>
      <c r="N766" s="1">
        <f t="shared" si="146"/>
        <v>2</v>
      </c>
      <c r="P766" s="1" t="s">
        <v>1138</v>
      </c>
      <c r="Q766" s="1" t="s">
        <v>1138</v>
      </c>
      <c r="S766" s="1">
        <f t="shared" si="151"/>
        <v>272</v>
      </c>
      <c r="T766" s="1">
        <f t="shared" si="148"/>
        <v>1.781563411855859</v>
      </c>
      <c r="U766" s="13">
        <f t="shared" si="149"/>
        <v>23.939901518437921</v>
      </c>
      <c r="V766" s="13" t="e">
        <f t="shared" si="150"/>
        <v>#VALUE!</v>
      </c>
      <c r="W766" s="14" t="e">
        <f t="shared" si="145"/>
        <v>#VALUE!</v>
      </c>
      <c r="X766" s="30">
        <f t="shared" si="144"/>
        <v>0</v>
      </c>
    </row>
    <row r="767" spans="1:25" x14ac:dyDescent="0.25">
      <c r="B767" s="1" t="s">
        <v>439</v>
      </c>
      <c r="C767" s="1" t="s">
        <v>440</v>
      </c>
      <c r="D767" s="1" t="str">
        <f t="shared" si="143"/>
        <v>Lo</v>
      </c>
      <c r="E767" s="1" t="s">
        <v>350</v>
      </c>
      <c r="F767" s="1">
        <v>1937</v>
      </c>
      <c r="G767" s="1">
        <v>1981</v>
      </c>
      <c r="H767" s="1">
        <f t="shared" si="147"/>
        <v>10.440306508910551</v>
      </c>
      <c r="I767" s="1">
        <v>2</v>
      </c>
      <c r="J767" s="1">
        <v>76</v>
      </c>
      <c r="K767" s="1">
        <v>114</v>
      </c>
      <c r="L767" s="1" t="s">
        <v>85</v>
      </c>
      <c r="M767" s="1" t="s">
        <v>365</v>
      </c>
      <c r="N767" s="1">
        <f t="shared" si="146"/>
        <v>2</v>
      </c>
      <c r="P767" s="1" t="s">
        <v>1138</v>
      </c>
      <c r="Q767" s="1" t="s">
        <v>1138</v>
      </c>
      <c r="S767" s="1">
        <f t="shared" si="151"/>
        <v>272</v>
      </c>
      <c r="T767" s="1">
        <f t="shared" si="148"/>
        <v>1.781563411855859</v>
      </c>
      <c r="U767" s="13">
        <f t="shared" si="149"/>
        <v>23.939901518437921</v>
      </c>
      <c r="V767" s="13" t="e">
        <f t="shared" si="150"/>
        <v>#VALUE!</v>
      </c>
      <c r="W767" s="14" t="e">
        <f t="shared" si="145"/>
        <v>#VALUE!</v>
      </c>
      <c r="X767" s="30">
        <f t="shared" si="144"/>
        <v>0</v>
      </c>
    </row>
    <row r="768" spans="1:25" x14ac:dyDescent="0.25">
      <c r="B768" s="1" t="s">
        <v>441</v>
      </c>
      <c r="C768" s="1" t="s">
        <v>442</v>
      </c>
      <c r="D768" s="1" t="str">
        <f t="shared" si="143"/>
        <v>Lo</v>
      </c>
      <c r="E768" s="1" t="s">
        <v>350</v>
      </c>
      <c r="F768" s="1">
        <v>1938</v>
      </c>
      <c r="G768" s="1">
        <v>1971</v>
      </c>
      <c r="H768" s="1">
        <f t="shared" si="147"/>
        <v>10.488088481701515</v>
      </c>
      <c r="I768" s="1">
        <v>8</v>
      </c>
      <c r="J768" s="1">
        <v>304</v>
      </c>
      <c r="K768" s="1">
        <v>496</v>
      </c>
      <c r="L768" s="1" t="s">
        <v>85</v>
      </c>
      <c r="M768" s="1" t="s">
        <v>365</v>
      </c>
      <c r="N768" s="1">
        <f t="shared" si="146"/>
        <v>2</v>
      </c>
      <c r="P768" s="1" t="s">
        <v>1138</v>
      </c>
      <c r="Q768" s="1" t="s">
        <v>1138</v>
      </c>
      <c r="S768" s="1">
        <f t="shared" si="151"/>
        <v>1088</v>
      </c>
      <c r="T768" s="1">
        <f t="shared" si="148"/>
        <v>2.5195111392742398</v>
      </c>
      <c r="U768" s="13">
        <f t="shared" si="149"/>
        <v>59.829667115266766</v>
      </c>
      <c r="V768" s="13" t="e">
        <f t="shared" si="150"/>
        <v>#VALUE!</v>
      </c>
      <c r="W768" s="14" t="e">
        <f t="shared" si="145"/>
        <v>#VALUE!</v>
      </c>
      <c r="X768" s="30">
        <f t="shared" si="144"/>
        <v>0</v>
      </c>
    </row>
    <row r="769" spans="2:24" x14ac:dyDescent="0.25">
      <c r="B769" s="1" t="s">
        <v>443</v>
      </c>
      <c r="C769" s="1" t="s">
        <v>444</v>
      </c>
      <c r="D769" s="1" t="str">
        <f t="shared" si="143"/>
        <v>Lo</v>
      </c>
      <c r="E769" s="1" t="s">
        <v>350</v>
      </c>
      <c r="F769" s="1">
        <v>1949</v>
      </c>
      <c r="G769" s="1">
        <v>1983</v>
      </c>
      <c r="H769" s="1">
        <f t="shared" si="147"/>
        <v>11</v>
      </c>
      <c r="I769" s="1">
        <v>7</v>
      </c>
      <c r="J769" s="1">
        <v>266</v>
      </c>
      <c r="K769" s="1">
        <v>434</v>
      </c>
      <c r="L769" s="1" t="s">
        <v>85</v>
      </c>
      <c r="M769" s="1" t="s">
        <v>365</v>
      </c>
      <c r="N769" s="1">
        <f t="shared" si="146"/>
        <v>2</v>
      </c>
      <c r="P769" s="1" t="s">
        <v>1138</v>
      </c>
      <c r="Q769" s="1" t="s">
        <v>1138</v>
      </c>
      <c r="S769" s="1">
        <f t="shared" si="151"/>
        <v>952</v>
      </c>
      <c r="T769" s="1">
        <f t="shared" si="148"/>
        <v>2.4367910789841249</v>
      </c>
      <c r="U769" s="13">
        <f t="shared" si="149"/>
        <v>58.034796485458116</v>
      </c>
      <c r="V769" s="13" t="e">
        <f t="shared" si="150"/>
        <v>#VALUE!</v>
      </c>
      <c r="W769" s="14" t="e">
        <f t="shared" si="145"/>
        <v>#VALUE!</v>
      </c>
      <c r="X769" s="30">
        <f t="shared" si="144"/>
        <v>0</v>
      </c>
    </row>
    <row r="770" spans="2:24" x14ac:dyDescent="0.25">
      <c r="B770" s="1" t="s">
        <v>445</v>
      </c>
      <c r="C770" s="1" t="s">
        <v>446</v>
      </c>
      <c r="D770" s="1" t="str">
        <f t="shared" si="143"/>
        <v>Lo</v>
      </c>
      <c r="E770" s="1" t="s">
        <v>350</v>
      </c>
      <c r="F770" s="1">
        <v>2012</v>
      </c>
      <c r="G770" s="1" t="s">
        <v>31</v>
      </c>
      <c r="H770" s="1">
        <f t="shared" si="147"/>
        <v>13.564659966250536</v>
      </c>
      <c r="I770" s="1">
        <v>7</v>
      </c>
      <c r="J770" s="1">
        <v>213</v>
      </c>
      <c r="K770" s="1">
        <v>1034</v>
      </c>
      <c r="L770" s="10" t="s">
        <v>85</v>
      </c>
      <c r="M770" s="10" t="s">
        <v>365</v>
      </c>
      <c r="N770" s="1">
        <f t="shared" si="146"/>
        <v>2</v>
      </c>
      <c r="P770" s="1">
        <v>62</v>
      </c>
      <c r="Q770" s="1">
        <v>62</v>
      </c>
      <c r="R770" s="1">
        <v>180</v>
      </c>
      <c r="S770" s="1">
        <v>4160</v>
      </c>
      <c r="T770" s="1">
        <f t="shared" si="148"/>
        <v>3.5231602030965758</v>
      </c>
      <c r="U770" s="13">
        <f t="shared" si="149"/>
        <v>112.72507360023108</v>
      </c>
      <c r="V770" s="13">
        <f t="shared" si="150"/>
        <v>35.49650800794015</v>
      </c>
      <c r="W770" s="14">
        <f t="shared" si="145"/>
        <v>0.12903225806451613</v>
      </c>
      <c r="X770" s="30">
        <f t="shared" si="144"/>
        <v>8.4507042253521125E-2</v>
      </c>
    </row>
    <row r="771" spans="2:24" x14ac:dyDescent="0.25">
      <c r="B771" s="1" t="s">
        <v>447</v>
      </c>
      <c r="C771" s="1" t="s">
        <v>448</v>
      </c>
      <c r="D771" s="1" t="str">
        <f t="shared" si="143"/>
        <v>Lo</v>
      </c>
      <c r="E771" s="1" t="s">
        <v>350</v>
      </c>
      <c r="F771" s="1">
        <v>2010</v>
      </c>
      <c r="G771" s="1" t="s">
        <v>31</v>
      </c>
      <c r="H771" s="1">
        <f t="shared" si="147"/>
        <v>13.490737563232042</v>
      </c>
      <c r="I771" s="1">
        <v>8</v>
      </c>
      <c r="J771" s="1">
        <v>242</v>
      </c>
      <c r="K771" s="1">
        <v>1159</v>
      </c>
      <c r="L771" s="10" t="s">
        <v>85</v>
      </c>
      <c r="M771" s="10" t="s">
        <v>365</v>
      </c>
      <c r="N771" s="1">
        <f t="shared" si="146"/>
        <v>2</v>
      </c>
      <c r="P771" s="1">
        <v>62</v>
      </c>
      <c r="Q771" s="1">
        <v>62</v>
      </c>
      <c r="R771" s="1">
        <v>190</v>
      </c>
      <c r="S771" s="1">
        <v>4992</v>
      </c>
      <c r="T771" s="1">
        <f t="shared" si="148"/>
        <v>3.6874632702687031</v>
      </c>
      <c r="U771" s="13">
        <f t="shared" si="149"/>
        <v>124.80406123140118</v>
      </c>
      <c r="V771" s="13">
        <f t="shared" si="150"/>
        <v>39.600331723908397</v>
      </c>
      <c r="W771" s="14">
        <f t="shared" si="145"/>
        <v>0.12903225806451613</v>
      </c>
      <c r="X771" s="30">
        <f t="shared" si="144"/>
        <v>7.8512396694214878E-2</v>
      </c>
    </row>
    <row r="772" spans="2:24" x14ac:dyDescent="0.25">
      <c r="B772" s="1" t="s">
        <v>449</v>
      </c>
      <c r="C772" s="1" t="s">
        <v>450</v>
      </c>
      <c r="D772" s="1" t="str">
        <f t="shared" si="143"/>
        <v>Lo</v>
      </c>
      <c r="E772" s="1" t="s">
        <v>350</v>
      </c>
      <c r="F772" s="1">
        <v>1927</v>
      </c>
      <c r="G772" s="1">
        <v>1962</v>
      </c>
      <c r="H772" s="1">
        <f t="shared" si="147"/>
        <v>9.9498743710661994</v>
      </c>
      <c r="I772" s="1">
        <v>8</v>
      </c>
      <c r="J772" s="1">
        <v>272</v>
      </c>
      <c r="K772" s="1">
        <v>336</v>
      </c>
      <c r="L772" s="1" t="s">
        <v>85</v>
      </c>
      <c r="M772" s="1" t="s">
        <v>365</v>
      </c>
      <c r="N772" s="1">
        <f t="shared" si="146"/>
        <v>2</v>
      </c>
      <c r="P772" s="1" t="s">
        <v>1138</v>
      </c>
      <c r="Q772" s="1" t="s">
        <v>1138</v>
      </c>
      <c r="S772" s="1">
        <f>68*2*I772</f>
        <v>1088</v>
      </c>
      <c r="T772" s="1">
        <f t="shared" si="148"/>
        <v>2.5195111392742398</v>
      </c>
      <c r="U772" s="13">
        <f t="shared" si="149"/>
        <v>56.051748600292242</v>
      </c>
      <c r="V772" s="13" t="e">
        <f t="shared" si="150"/>
        <v>#VALUE!</v>
      </c>
      <c r="W772" s="17" t="e">
        <f t="shared" si="145"/>
        <v>#VALUE!</v>
      </c>
      <c r="X772" s="27">
        <f t="shared" si="144"/>
        <v>0</v>
      </c>
    </row>
    <row r="773" spans="2:24" x14ac:dyDescent="0.25">
      <c r="B773" s="1" t="s">
        <v>455</v>
      </c>
      <c r="C773" s="1" t="s">
        <v>456</v>
      </c>
      <c r="D773" s="1" t="str">
        <f t="shared" si="143"/>
        <v>LU</v>
      </c>
      <c r="E773" s="1" t="s">
        <v>350</v>
      </c>
      <c r="F773" s="1">
        <v>1900</v>
      </c>
      <c r="G773" s="1">
        <v>1903</v>
      </c>
      <c r="H773" s="1">
        <f t="shared" si="147"/>
        <v>8.4852813742385695</v>
      </c>
      <c r="I773" s="1">
        <v>7</v>
      </c>
      <c r="J773" s="1">
        <v>128</v>
      </c>
      <c r="K773" s="1">
        <v>288</v>
      </c>
      <c r="L773" s="1" t="s">
        <v>85</v>
      </c>
      <c r="M773" s="1" t="s">
        <v>365</v>
      </c>
      <c r="N773" s="1">
        <f t="shared" si="146"/>
        <v>2</v>
      </c>
      <c r="P773" s="1" t="s">
        <v>1138</v>
      </c>
      <c r="Q773" s="1" t="s">
        <v>1138</v>
      </c>
      <c r="S773" s="1">
        <v>468</v>
      </c>
      <c r="T773" s="1">
        <f t="shared" si="148"/>
        <v>2.0404244653826971</v>
      </c>
      <c r="U773" s="13">
        <f t="shared" si="149"/>
        <v>33.300304403745827</v>
      </c>
      <c r="V773" s="13" t="e">
        <f t="shared" si="150"/>
        <v>#VALUE!</v>
      </c>
      <c r="W773" s="14" t="e">
        <f t="shared" si="145"/>
        <v>#VALUE!</v>
      </c>
      <c r="X773" s="30">
        <f t="shared" si="144"/>
        <v>0</v>
      </c>
    </row>
    <row r="774" spans="2:24" x14ac:dyDescent="0.25">
      <c r="B774" s="1" t="s">
        <v>457</v>
      </c>
      <c r="C774" s="1" t="s">
        <v>458</v>
      </c>
      <c r="D774" s="1" t="str">
        <f t="shared" si="143"/>
        <v>LU</v>
      </c>
      <c r="E774" s="1" t="s">
        <v>350</v>
      </c>
      <c r="F774" s="1">
        <v>1903</v>
      </c>
      <c r="G774" s="1">
        <v>1939</v>
      </c>
      <c r="H774" s="1">
        <f t="shared" si="147"/>
        <v>8.6602540378443873</v>
      </c>
      <c r="I774" s="1">
        <v>6</v>
      </c>
      <c r="J774" s="1">
        <v>98</v>
      </c>
      <c r="K774" s="1">
        <v>276</v>
      </c>
      <c r="L774" s="1" t="s">
        <v>85</v>
      </c>
      <c r="M774" s="1" t="s">
        <v>365</v>
      </c>
      <c r="N774" s="1">
        <f t="shared" si="146"/>
        <v>2</v>
      </c>
      <c r="P774" s="1" t="s">
        <v>1138</v>
      </c>
      <c r="Q774" s="1" t="s">
        <v>1138</v>
      </c>
      <c r="S774" s="1">
        <v>500</v>
      </c>
      <c r="T774" s="1">
        <f t="shared" si="148"/>
        <v>2.074443257628261</v>
      </c>
      <c r="U774" s="13">
        <f t="shared" si="149"/>
        <v>33.49550303707462</v>
      </c>
      <c r="V774" s="13" t="e">
        <f t="shared" si="150"/>
        <v>#VALUE!</v>
      </c>
      <c r="W774" s="14" t="e">
        <f t="shared" si="145"/>
        <v>#VALUE!</v>
      </c>
      <c r="X774" s="30">
        <f t="shared" si="144"/>
        <v>0</v>
      </c>
    </row>
    <row r="775" spans="2:24" x14ac:dyDescent="0.25">
      <c r="B775" s="1" t="s">
        <v>459</v>
      </c>
      <c r="C775" s="1" t="s">
        <v>460</v>
      </c>
      <c r="D775" s="1" t="str">
        <f t="shared" ref="D775:D838" si="152">IF(B775="","zzz",LEFT(B775,2))</f>
        <v>LU</v>
      </c>
      <c r="E775" s="1" t="s">
        <v>350</v>
      </c>
      <c r="F775" s="1">
        <v>1914</v>
      </c>
      <c r="G775" s="1">
        <v>1935</v>
      </c>
      <c r="H775" s="1">
        <f t="shared" si="147"/>
        <v>9.2736184954957039</v>
      </c>
      <c r="L775" s="1" t="s">
        <v>85</v>
      </c>
      <c r="M775" s="1" t="s">
        <v>365</v>
      </c>
      <c r="N775" s="1">
        <f t="shared" si="146"/>
        <v>2</v>
      </c>
      <c r="P775" s="1" t="s">
        <v>1138</v>
      </c>
      <c r="Q775" s="1" t="s">
        <v>1138</v>
      </c>
      <c r="T775" s="1" t="str">
        <f t="shared" si="148"/>
        <v/>
      </c>
      <c r="U775" s="13" t="str">
        <f t="shared" si="149"/>
        <v/>
      </c>
      <c r="V775" s="13" t="e">
        <f t="shared" si="150"/>
        <v>#VALUE!</v>
      </c>
      <c r="W775" s="14" t="e">
        <f t="shared" si="145"/>
        <v>#VALUE!</v>
      </c>
      <c r="X775" s="30" t="e">
        <f t="shared" si="144"/>
        <v>#DIV/0!</v>
      </c>
    </row>
    <row r="776" spans="2:24" x14ac:dyDescent="0.25">
      <c r="B776" s="1" t="s">
        <v>461</v>
      </c>
      <c r="C776" s="1" t="s">
        <v>462</v>
      </c>
      <c r="D776" s="1" t="str">
        <f t="shared" si="152"/>
        <v>LU</v>
      </c>
      <c r="E776" s="1" t="s">
        <v>350</v>
      </c>
      <c r="F776" s="1">
        <v>1917</v>
      </c>
      <c r="G776" s="1">
        <v>1935</v>
      </c>
      <c r="H776" s="1">
        <f t="shared" si="147"/>
        <v>9.4339811320566032</v>
      </c>
      <c r="L776" s="1" t="s">
        <v>85</v>
      </c>
      <c r="M776" s="1" t="s">
        <v>365</v>
      </c>
      <c r="N776" s="1">
        <f t="shared" si="146"/>
        <v>2</v>
      </c>
      <c r="P776" s="1" t="s">
        <v>1138</v>
      </c>
      <c r="Q776" s="1" t="s">
        <v>1138</v>
      </c>
      <c r="T776" s="1" t="str">
        <f t="shared" si="148"/>
        <v/>
      </c>
      <c r="U776" s="13" t="str">
        <f t="shared" si="149"/>
        <v/>
      </c>
      <c r="V776" s="13" t="e">
        <f t="shared" si="150"/>
        <v>#VALUE!</v>
      </c>
      <c r="W776" s="14" t="e">
        <f t="shared" si="145"/>
        <v>#VALUE!</v>
      </c>
      <c r="X776" s="30" t="e">
        <f t="shared" si="144"/>
        <v>#DIV/0!</v>
      </c>
    </row>
    <row r="777" spans="2:24" x14ac:dyDescent="0.25">
      <c r="B777" s="1" t="s">
        <v>463</v>
      </c>
      <c r="C777" s="1" t="s">
        <v>464</v>
      </c>
      <c r="D777" s="1" t="str">
        <f t="shared" si="152"/>
        <v>LU</v>
      </c>
      <c r="E777" s="1" t="s">
        <v>350</v>
      </c>
      <c r="F777" s="1">
        <v>1920</v>
      </c>
      <c r="G777" s="1">
        <v>1938</v>
      </c>
      <c r="H777" s="1">
        <f t="shared" si="147"/>
        <v>9.5916630466254382</v>
      </c>
      <c r="I777" s="1">
        <v>6</v>
      </c>
      <c r="K777" s="1">
        <v>264</v>
      </c>
      <c r="L777" s="1" t="s">
        <v>85</v>
      </c>
      <c r="M777" s="1" t="s">
        <v>365</v>
      </c>
      <c r="N777" s="1">
        <f t="shared" si="146"/>
        <v>2</v>
      </c>
      <c r="P777" s="1" t="s">
        <v>1138</v>
      </c>
      <c r="Q777" s="1" t="s">
        <v>1138</v>
      </c>
      <c r="T777" s="1" t="str">
        <f t="shared" si="148"/>
        <v/>
      </c>
      <c r="U777" s="13" t="e">
        <f t="shared" si="149"/>
        <v>#VALUE!</v>
      </c>
      <c r="V777" s="13" t="e">
        <f t="shared" si="150"/>
        <v>#VALUE!</v>
      </c>
      <c r="W777" s="14" t="e">
        <f t="shared" si="145"/>
        <v>#VALUE!</v>
      </c>
      <c r="X777" s="30" t="e">
        <f t="shared" si="144"/>
        <v>#DIV/0!</v>
      </c>
    </row>
    <row r="778" spans="2:24" x14ac:dyDescent="0.25">
      <c r="B778" s="1" t="s">
        <v>465</v>
      </c>
      <c r="C778" s="1" t="s">
        <v>466</v>
      </c>
      <c r="D778" s="1" t="str">
        <f t="shared" si="152"/>
        <v>LU</v>
      </c>
      <c r="E778" s="1" t="s">
        <v>350</v>
      </c>
      <c r="F778" s="1">
        <v>1935</v>
      </c>
      <c r="G778" s="1">
        <v>1976</v>
      </c>
      <c r="H778" s="1">
        <f t="shared" si="147"/>
        <v>10.344080432788601</v>
      </c>
      <c r="I778" s="1">
        <v>3</v>
      </c>
      <c r="L778" s="1" t="s">
        <v>85</v>
      </c>
      <c r="M778" s="1" t="s">
        <v>365</v>
      </c>
      <c r="N778" s="1">
        <f t="shared" si="146"/>
        <v>2</v>
      </c>
      <c r="P778" s="1" t="s">
        <v>1138</v>
      </c>
      <c r="Q778" s="1" t="s">
        <v>1138</v>
      </c>
      <c r="T778" s="1" t="str">
        <f t="shared" si="148"/>
        <v/>
      </c>
      <c r="U778" s="13" t="e">
        <f t="shared" si="149"/>
        <v>#VALUE!</v>
      </c>
      <c r="V778" s="13" t="e">
        <f t="shared" si="150"/>
        <v>#VALUE!</v>
      </c>
      <c r="W778" s="14" t="e">
        <f t="shared" si="145"/>
        <v>#VALUE!</v>
      </c>
      <c r="X778" s="30" t="e">
        <f t="shared" si="144"/>
        <v>#DIV/0!</v>
      </c>
    </row>
    <row r="779" spans="2:24" x14ac:dyDescent="0.25">
      <c r="B779" s="1" t="s">
        <v>467</v>
      </c>
      <c r="C779" s="1" t="s">
        <v>468</v>
      </c>
      <c r="D779" s="1" t="str">
        <f t="shared" si="152"/>
        <v>LU</v>
      </c>
      <c r="E779" s="1" t="s">
        <v>350</v>
      </c>
      <c r="F779" s="1">
        <v>1938</v>
      </c>
      <c r="G779" s="1">
        <v>1988</v>
      </c>
      <c r="H779" s="1">
        <f t="shared" si="147"/>
        <v>10.488088481701515</v>
      </c>
      <c r="I779" s="1">
        <v>9</v>
      </c>
      <c r="J779" s="1">
        <v>228</v>
      </c>
      <c r="K779" s="1">
        <v>364</v>
      </c>
      <c r="L779" s="1" t="s">
        <v>85</v>
      </c>
      <c r="M779" s="1" t="s">
        <v>365</v>
      </c>
      <c r="N779" s="1">
        <f t="shared" si="146"/>
        <v>2</v>
      </c>
      <c r="P779" s="1" t="s">
        <v>1138</v>
      </c>
      <c r="Q779" s="1" t="s">
        <v>1138</v>
      </c>
      <c r="T779" s="1" t="str">
        <f t="shared" si="148"/>
        <v/>
      </c>
      <c r="U779" s="13" t="e">
        <f t="shared" si="149"/>
        <v>#VALUE!</v>
      </c>
      <c r="V779" s="13" t="e">
        <f t="shared" si="150"/>
        <v>#VALUE!</v>
      </c>
      <c r="W779" s="14" t="e">
        <f t="shared" si="145"/>
        <v>#VALUE!</v>
      </c>
      <c r="X779" s="30">
        <f t="shared" ref="X779:X842" si="153">R779/10/J779</f>
        <v>0</v>
      </c>
    </row>
    <row r="780" spans="2:24" x14ac:dyDescent="0.25">
      <c r="B780" s="1" t="s">
        <v>469</v>
      </c>
      <c r="C780" s="1" t="s">
        <v>470</v>
      </c>
      <c r="D780" s="1" t="str">
        <f t="shared" si="152"/>
        <v>LU</v>
      </c>
      <c r="E780" s="1" t="s">
        <v>350</v>
      </c>
      <c r="F780" s="1">
        <v>1951</v>
      </c>
      <c r="G780" s="1">
        <v>1978</v>
      </c>
      <c r="H780" s="1">
        <f t="shared" si="147"/>
        <v>11.090536506409418</v>
      </c>
      <c r="I780" s="1">
        <v>9</v>
      </c>
      <c r="J780" s="1">
        <v>228</v>
      </c>
      <c r="K780" s="1">
        <v>364</v>
      </c>
      <c r="L780" s="1" t="s">
        <v>85</v>
      </c>
      <c r="M780" s="1" t="s">
        <v>365</v>
      </c>
      <c r="N780" s="1">
        <f t="shared" si="146"/>
        <v>2</v>
      </c>
      <c r="P780" s="1" t="s">
        <v>1138</v>
      </c>
      <c r="Q780" s="1" t="s">
        <v>1138</v>
      </c>
      <c r="T780" s="1" t="str">
        <f t="shared" si="148"/>
        <v/>
      </c>
      <c r="U780" s="13" t="e">
        <f t="shared" si="149"/>
        <v>#VALUE!</v>
      </c>
      <c r="V780" s="13" t="e">
        <f t="shared" si="150"/>
        <v>#VALUE!</v>
      </c>
      <c r="W780" s="14" t="e">
        <f t="shared" si="145"/>
        <v>#VALUE!</v>
      </c>
      <c r="X780" s="30">
        <f t="shared" si="153"/>
        <v>0</v>
      </c>
    </row>
    <row r="781" spans="2:24" x14ac:dyDescent="0.25">
      <c r="B781" s="1" t="s">
        <v>471</v>
      </c>
      <c r="C781" s="1" t="s">
        <v>472</v>
      </c>
      <c r="D781" s="1" t="str">
        <f t="shared" si="152"/>
        <v>LU</v>
      </c>
      <c r="E781" s="1" t="s">
        <v>350</v>
      </c>
      <c r="F781" s="1">
        <v>1957</v>
      </c>
      <c r="G781" s="1">
        <v>2000</v>
      </c>
      <c r="H781" s="1">
        <f t="shared" si="147"/>
        <v>11.357816691600547</v>
      </c>
      <c r="I781" s="1">
        <v>7</v>
      </c>
      <c r="J781" s="1">
        <v>174</v>
      </c>
      <c r="K781" s="1">
        <v>288</v>
      </c>
      <c r="L781" s="1" t="s">
        <v>85</v>
      </c>
      <c r="M781" s="1" t="s">
        <v>365</v>
      </c>
      <c r="N781" s="1">
        <f t="shared" si="146"/>
        <v>2</v>
      </c>
      <c r="P781" s="1" t="s">
        <v>1138</v>
      </c>
      <c r="Q781" s="1" t="s">
        <v>1138</v>
      </c>
      <c r="T781" s="1" t="str">
        <f t="shared" si="148"/>
        <v/>
      </c>
      <c r="U781" s="13" t="e">
        <f t="shared" si="149"/>
        <v>#VALUE!</v>
      </c>
      <c r="V781" s="13" t="e">
        <f t="shared" si="150"/>
        <v>#VALUE!</v>
      </c>
      <c r="W781" s="14" t="e">
        <f t="shared" si="145"/>
        <v>#VALUE!</v>
      </c>
      <c r="X781" s="30">
        <f t="shared" si="153"/>
        <v>0</v>
      </c>
    </row>
    <row r="782" spans="2:24" x14ac:dyDescent="0.25">
      <c r="B782" s="1" t="s">
        <v>473</v>
      </c>
      <c r="C782" s="1" t="s">
        <v>474</v>
      </c>
      <c r="D782" s="1" t="str">
        <f t="shared" si="152"/>
        <v>LU</v>
      </c>
      <c r="E782" s="1" t="s">
        <v>350</v>
      </c>
      <c r="F782" s="1">
        <v>1959</v>
      </c>
      <c r="G782" s="1">
        <v>2000</v>
      </c>
      <c r="H782" s="1">
        <f t="shared" si="147"/>
        <v>11.445523142259598</v>
      </c>
      <c r="I782" s="1">
        <v>4</v>
      </c>
      <c r="K782" s="1">
        <v>164</v>
      </c>
      <c r="L782" s="1" t="s">
        <v>85</v>
      </c>
      <c r="M782" s="1" t="s">
        <v>365</v>
      </c>
      <c r="N782" s="1">
        <f t="shared" si="146"/>
        <v>2</v>
      </c>
      <c r="P782" s="1" t="s">
        <v>1138</v>
      </c>
      <c r="Q782" s="1" t="s">
        <v>1138</v>
      </c>
      <c r="T782" s="1" t="str">
        <f t="shared" si="148"/>
        <v/>
      </c>
      <c r="U782" s="13" t="e">
        <f t="shared" si="149"/>
        <v>#VALUE!</v>
      </c>
      <c r="V782" s="13" t="e">
        <f t="shared" si="150"/>
        <v>#VALUE!</v>
      </c>
      <c r="W782" s="14" t="e">
        <f t="shared" si="145"/>
        <v>#VALUE!</v>
      </c>
      <c r="X782" s="30" t="e">
        <f t="shared" si="153"/>
        <v>#DIV/0!</v>
      </c>
    </row>
    <row r="783" spans="2:24" x14ac:dyDescent="0.25">
      <c r="B783" s="1" t="s">
        <v>475</v>
      </c>
      <c r="C783" s="1" t="s">
        <v>476</v>
      </c>
      <c r="D783" s="1" t="str">
        <f t="shared" si="152"/>
        <v>LU</v>
      </c>
      <c r="E783" s="1" t="s">
        <v>350</v>
      </c>
      <c r="F783" s="1">
        <v>1960</v>
      </c>
      <c r="G783" s="1">
        <v>1994</v>
      </c>
      <c r="H783" s="1">
        <f t="shared" si="147"/>
        <v>11.489125293076057</v>
      </c>
      <c r="I783" s="1">
        <v>4</v>
      </c>
      <c r="K783" s="1">
        <v>160</v>
      </c>
      <c r="L783" s="1" t="s">
        <v>85</v>
      </c>
      <c r="M783" s="1" t="s">
        <v>365</v>
      </c>
      <c r="N783" s="1">
        <f t="shared" si="146"/>
        <v>2</v>
      </c>
      <c r="P783" s="1" t="s">
        <v>1138</v>
      </c>
      <c r="Q783" s="1" t="s">
        <v>1138</v>
      </c>
      <c r="T783" s="1" t="str">
        <f t="shared" si="148"/>
        <v/>
      </c>
      <c r="U783" s="13" t="e">
        <f t="shared" si="149"/>
        <v>#VALUE!</v>
      </c>
      <c r="V783" s="13" t="e">
        <f t="shared" si="150"/>
        <v>#VALUE!</v>
      </c>
      <c r="W783" s="14" t="e">
        <f t="shared" si="145"/>
        <v>#VALUE!</v>
      </c>
      <c r="X783" s="30" t="e">
        <f t="shared" si="153"/>
        <v>#DIV/0!</v>
      </c>
    </row>
    <row r="784" spans="2:24" x14ac:dyDescent="0.25">
      <c r="B784" s="1" t="s">
        <v>477</v>
      </c>
      <c r="C784" s="1" t="s">
        <v>478</v>
      </c>
      <c r="D784" s="1" t="str">
        <f t="shared" si="152"/>
        <v>LU</v>
      </c>
      <c r="E784" s="1" t="s">
        <v>350</v>
      </c>
      <c r="F784" s="1">
        <v>1962</v>
      </c>
      <c r="G784" s="1">
        <v>1999</v>
      </c>
      <c r="H784" s="1">
        <f t="shared" si="147"/>
        <v>11.575836902790225</v>
      </c>
      <c r="I784" s="1">
        <v>4</v>
      </c>
      <c r="J784" s="1">
        <v>100</v>
      </c>
      <c r="K784" s="1">
        <v>164</v>
      </c>
      <c r="L784" s="1" t="s">
        <v>85</v>
      </c>
      <c r="M784" s="1" t="s">
        <v>365</v>
      </c>
      <c r="N784" s="1">
        <f t="shared" si="146"/>
        <v>2</v>
      </c>
      <c r="P784" s="1" t="s">
        <v>1138</v>
      </c>
      <c r="Q784" s="1" t="s">
        <v>1138</v>
      </c>
      <c r="T784" s="1" t="str">
        <f t="shared" si="148"/>
        <v/>
      </c>
      <c r="U784" s="13" t="e">
        <f t="shared" si="149"/>
        <v>#VALUE!</v>
      </c>
      <c r="V784" s="13" t="e">
        <f t="shared" si="150"/>
        <v>#VALUE!</v>
      </c>
      <c r="W784" s="14" t="e">
        <f t="shared" si="145"/>
        <v>#VALUE!</v>
      </c>
      <c r="X784" s="30">
        <f t="shared" si="153"/>
        <v>0</v>
      </c>
    </row>
    <row r="785" spans="2:24" x14ac:dyDescent="0.25">
      <c r="B785" s="1" t="s">
        <v>479</v>
      </c>
      <c r="C785" s="1" t="s">
        <v>480</v>
      </c>
      <c r="D785" s="1" t="str">
        <f t="shared" si="152"/>
        <v>LU</v>
      </c>
      <c r="E785" s="1" t="s">
        <v>350</v>
      </c>
      <c r="F785" s="1">
        <v>1968</v>
      </c>
      <c r="G785" s="1">
        <v>2011</v>
      </c>
      <c r="H785" s="1">
        <f t="shared" ref="H785:H816" si="154">IF(F785="","",SQRT(F785-1828))</f>
        <v>11.832159566199232</v>
      </c>
      <c r="I785" s="1">
        <v>8</v>
      </c>
      <c r="J785" s="1">
        <v>178</v>
      </c>
      <c r="K785" s="1">
        <v>296</v>
      </c>
      <c r="L785" s="1" t="s">
        <v>85</v>
      </c>
      <c r="M785" s="1" t="s">
        <v>365</v>
      </c>
      <c r="N785" s="1">
        <f t="shared" si="146"/>
        <v>2</v>
      </c>
      <c r="P785" s="1">
        <v>34</v>
      </c>
      <c r="Q785" s="1">
        <v>34</v>
      </c>
      <c r="S785" s="1">
        <v>600</v>
      </c>
      <c r="T785" s="1">
        <f t="shared" si="148"/>
        <v>2.1711852081087688</v>
      </c>
      <c r="U785" s="13">
        <f t="shared" si="149"/>
        <v>57.781828628770981</v>
      </c>
      <c r="V785" s="13">
        <f t="shared" si="150"/>
        <v>14.808597336640439</v>
      </c>
      <c r="W785" s="14">
        <f t="shared" si="145"/>
        <v>0.23529411764705882</v>
      </c>
      <c r="X785" s="30">
        <f t="shared" si="153"/>
        <v>0</v>
      </c>
    </row>
    <row r="786" spans="2:24" x14ac:dyDescent="0.25">
      <c r="B786" s="1" t="s">
        <v>481</v>
      </c>
      <c r="C786" s="1" t="s">
        <v>482</v>
      </c>
      <c r="D786" s="1" t="str">
        <f t="shared" si="152"/>
        <v>LU</v>
      </c>
      <c r="E786" s="1" t="s">
        <v>350</v>
      </c>
      <c r="F786" s="1">
        <v>1972</v>
      </c>
      <c r="G786" s="1" t="s">
        <v>31</v>
      </c>
      <c r="H786" s="1">
        <f t="shared" si="154"/>
        <v>12</v>
      </c>
      <c r="I786" s="1">
        <v>7</v>
      </c>
      <c r="K786" s="1">
        <v>700</v>
      </c>
      <c r="L786" s="1" t="s">
        <v>85</v>
      </c>
      <c r="M786" s="1" t="s">
        <v>365</v>
      </c>
      <c r="N786" s="1">
        <f t="shared" si="146"/>
        <v>2</v>
      </c>
      <c r="P786" s="1" t="s">
        <v>1138</v>
      </c>
      <c r="Q786" s="1" t="s">
        <v>1138</v>
      </c>
      <c r="S786" s="1">
        <v>600</v>
      </c>
      <c r="T786" s="1">
        <f t="shared" si="148"/>
        <v>2.1711852081087688</v>
      </c>
      <c r="U786" s="13">
        <f t="shared" si="149"/>
        <v>56.078998431048653</v>
      </c>
      <c r="V786" s="13" t="e">
        <f t="shared" si="150"/>
        <v>#VALUE!</v>
      </c>
      <c r="W786" s="14" t="e">
        <f t="shared" si="145"/>
        <v>#VALUE!</v>
      </c>
      <c r="X786" s="30" t="e">
        <f t="shared" si="153"/>
        <v>#DIV/0!</v>
      </c>
    </row>
    <row r="787" spans="2:24" x14ac:dyDescent="0.25">
      <c r="B787" s="1" t="s">
        <v>483</v>
      </c>
      <c r="C787" s="1" t="s">
        <v>484</v>
      </c>
      <c r="D787" s="1" t="str">
        <f t="shared" si="152"/>
        <v>LU</v>
      </c>
      <c r="E787" s="1" t="s">
        <v>350</v>
      </c>
      <c r="F787" s="1">
        <v>1975</v>
      </c>
      <c r="G787" s="1" t="s">
        <v>31</v>
      </c>
      <c r="H787" s="1">
        <f t="shared" si="154"/>
        <v>12.124355652982141</v>
      </c>
      <c r="I787" s="1">
        <v>6</v>
      </c>
      <c r="J787" s="1">
        <v>125</v>
      </c>
      <c r="K787" s="1">
        <v>684</v>
      </c>
      <c r="L787" s="1" t="s">
        <v>85</v>
      </c>
      <c r="M787" s="1" t="s">
        <v>365</v>
      </c>
      <c r="N787" s="1">
        <f t="shared" si="146"/>
        <v>2</v>
      </c>
      <c r="P787" s="1" t="s">
        <v>1138</v>
      </c>
      <c r="Q787" s="1" t="s">
        <v>1138</v>
      </c>
      <c r="S787" s="1">
        <v>600</v>
      </c>
      <c r="T787" s="1">
        <f t="shared" si="148"/>
        <v>2.1711852081087688</v>
      </c>
      <c r="U787" s="13">
        <f t="shared" si="149"/>
        <v>53.663697258521346</v>
      </c>
      <c r="V787" s="13" t="e">
        <f t="shared" si="150"/>
        <v>#VALUE!</v>
      </c>
      <c r="W787" s="14" t="e">
        <f t="shared" si="145"/>
        <v>#VALUE!</v>
      </c>
      <c r="X787" s="30">
        <f t="shared" si="153"/>
        <v>0</v>
      </c>
    </row>
    <row r="788" spans="2:24" x14ac:dyDescent="0.25">
      <c r="B788" s="1" t="s">
        <v>485</v>
      </c>
      <c r="C788" s="1" t="s">
        <v>486</v>
      </c>
      <c r="D788" s="1" t="str">
        <f t="shared" si="152"/>
        <v>LU</v>
      </c>
      <c r="E788" s="1" t="s">
        <v>350</v>
      </c>
      <c r="F788" s="1">
        <v>1984</v>
      </c>
      <c r="G788" s="1">
        <v>1998</v>
      </c>
      <c r="H788" s="1">
        <f t="shared" si="154"/>
        <v>12.489995996796797</v>
      </c>
      <c r="I788" s="1">
        <v>6</v>
      </c>
      <c r="L788" s="1" t="s">
        <v>85</v>
      </c>
      <c r="M788" s="1" t="s">
        <v>365</v>
      </c>
      <c r="N788" s="1">
        <f t="shared" si="146"/>
        <v>2</v>
      </c>
      <c r="P788" s="1" t="s">
        <v>1138</v>
      </c>
      <c r="Q788" s="1" t="s">
        <v>1138</v>
      </c>
      <c r="T788" s="1" t="str">
        <f t="shared" si="148"/>
        <v/>
      </c>
      <c r="U788" s="13" t="e">
        <f t="shared" si="149"/>
        <v>#VALUE!</v>
      </c>
      <c r="V788" s="13" t="e">
        <f t="shared" si="150"/>
        <v>#VALUE!</v>
      </c>
      <c r="W788" s="14" t="e">
        <f t="shared" si="145"/>
        <v>#VALUE!</v>
      </c>
      <c r="X788" s="30" t="e">
        <f t="shared" si="153"/>
        <v>#DIV/0!</v>
      </c>
    </row>
    <row r="789" spans="2:24" x14ac:dyDescent="0.25">
      <c r="B789" s="1" t="s">
        <v>487</v>
      </c>
      <c r="C789" s="1" t="s">
        <v>488</v>
      </c>
      <c r="D789" s="1" t="str">
        <f t="shared" si="152"/>
        <v>LU</v>
      </c>
      <c r="E789" s="1" t="s">
        <v>350</v>
      </c>
      <c r="F789" s="1">
        <v>1986</v>
      </c>
      <c r="G789" s="1">
        <v>1989</v>
      </c>
      <c r="H789" s="1">
        <f t="shared" si="154"/>
        <v>12.569805089976535</v>
      </c>
      <c r="I789" s="1">
        <v>4</v>
      </c>
      <c r="L789" s="1" t="s">
        <v>85</v>
      </c>
      <c r="M789" s="1" t="s">
        <v>365</v>
      </c>
      <c r="N789" s="1">
        <f t="shared" si="146"/>
        <v>2</v>
      </c>
      <c r="P789" s="1" t="s">
        <v>1138</v>
      </c>
      <c r="Q789" s="1" t="s">
        <v>1138</v>
      </c>
      <c r="T789" s="1" t="str">
        <f t="shared" si="148"/>
        <v/>
      </c>
      <c r="U789" s="13" t="e">
        <f t="shared" si="149"/>
        <v>#VALUE!</v>
      </c>
      <c r="V789" s="13" t="e">
        <f t="shared" si="150"/>
        <v>#VALUE!</v>
      </c>
      <c r="W789" s="14" t="e">
        <f t="shared" ref="W789:W852" si="155">8/P789</f>
        <v>#VALUE!</v>
      </c>
      <c r="X789" s="30" t="e">
        <f t="shared" si="153"/>
        <v>#DIV/0!</v>
      </c>
    </row>
    <row r="790" spans="2:24" x14ac:dyDescent="0.25">
      <c r="B790" s="1" t="s">
        <v>451</v>
      </c>
      <c r="D790" s="1" t="str">
        <f t="shared" si="152"/>
        <v>LU</v>
      </c>
      <c r="E790" s="1">
        <v>1992</v>
      </c>
      <c r="F790" s="1">
        <v>1993</v>
      </c>
      <c r="G790" s="1" t="s">
        <v>31</v>
      </c>
      <c r="H790" s="1">
        <f t="shared" si="154"/>
        <v>12.845232578665129</v>
      </c>
      <c r="I790" s="1">
        <v>8</v>
      </c>
      <c r="J790" s="1">
        <v>172</v>
      </c>
      <c r="K790" s="1">
        <v>930</v>
      </c>
      <c r="L790" s="1" t="s">
        <v>85</v>
      </c>
      <c r="M790" s="1" t="s">
        <v>365</v>
      </c>
      <c r="N790" s="1">
        <f t="shared" si="146"/>
        <v>2</v>
      </c>
      <c r="P790" s="1">
        <v>62</v>
      </c>
      <c r="Q790" s="1">
        <v>62</v>
      </c>
      <c r="S790" s="1">
        <v>4800</v>
      </c>
      <c r="T790" s="1">
        <f t="shared" si="148"/>
        <v>3.6514837167011076</v>
      </c>
      <c r="U790" s="13">
        <f t="shared" si="149"/>
        <v>116.8850167400028</v>
      </c>
      <c r="V790" s="13">
        <f t="shared" si="150"/>
        <v>33.059556990336517</v>
      </c>
      <c r="W790" s="14">
        <f t="shared" si="155"/>
        <v>0.12903225806451613</v>
      </c>
      <c r="X790" s="30">
        <f t="shared" si="153"/>
        <v>0</v>
      </c>
    </row>
    <row r="791" spans="2:24" x14ac:dyDescent="0.25">
      <c r="B791" s="1" t="s">
        <v>452</v>
      </c>
      <c r="D791" s="1" t="str">
        <f t="shared" si="152"/>
        <v>LU</v>
      </c>
      <c r="E791" s="1">
        <v>1992</v>
      </c>
      <c r="F791" s="1">
        <v>1993</v>
      </c>
      <c r="G791" s="1" t="s">
        <v>31</v>
      </c>
      <c r="H791" s="1">
        <f t="shared" si="154"/>
        <v>12.845232578665129</v>
      </c>
      <c r="I791" s="1">
        <v>4</v>
      </c>
      <c r="J791" s="1">
        <v>86</v>
      </c>
      <c r="K791" s="1">
        <v>444</v>
      </c>
      <c r="L791" s="1" t="s">
        <v>85</v>
      </c>
      <c r="M791" s="1" t="s">
        <v>365</v>
      </c>
      <c r="N791" s="1">
        <f t="shared" si="146"/>
        <v>2</v>
      </c>
      <c r="P791" s="1">
        <v>62</v>
      </c>
      <c r="Q791" s="1">
        <v>62</v>
      </c>
      <c r="S791" s="1">
        <v>2400</v>
      </c>
      <c r="T791" s="1">
        <f t="shared" si="148"/>
        <v>3.0705195677312713</v>
      </c>
      <c r="U791" s="13">
        <f t="shared" si="149"/>
        <v>71.789829830155483</v>
      </c>
      <c r="V791" s="13">
        <f t="shared" si="150"/>
        <v>19.657330195873065</v>
      </c>
      <c r="W791" s="14">
        <f t="shared" si="155"/>
        <v>0.12903225806451613</v>
      </c>
      <c r="X791" s="30">
        <f t="shared" si="153"/>
        <v>0</v>
      </c>
    </row>
    <row r="792" spans="2:24" x14ac:dyDescent="0.25">
      <c r="B792" s="1" t="s">
        <v>453</v>
      </c>
      <c r="D792" s="1" t="str">
        <f t="shared" si="152"/>
        <v>LU</v>
      </c>
      <c r="E792" s="1">
        <v>1995</v>
      </c>
      <c r="F792" s="1">
        <v>1997</v>
      </c>
      <c r="G792" s="1" t="s">
        <v>31</v>
      </c>
      <c r="H792" s="1">
        <f t="shared" si="154"/>
        <v>13</v>
      </c>
      <c r="I792" s="1">
        <v>6</v>
      </c>
      <c r="J792" s="1">
        <v>158</v>
      </c>
      <c r="K792" s="1">
        <v>662</v>
      </c>
      <c r="L792" s="1" t="s">
        <v>85</v>
      </c>
      <c r="M792" s="1" t="s">
        <v>365</v>
      </c>
      <c r="N792" s="1">
        <f t="shared" si="146"/>
        <v>2</v>
      </c>
      <c r="P792" s="1">
        <v>44</v>
      </c>
      <c r="Q792" s="1">
        <v>62</v>
      </c>
      <c r="S792" s="1">
        <v>3600</v>
      </c>
      <c r="T792" s="1">
        <f t="shared" si="148"/>
        <v>3.3980884896942452</v>
      </c>
      <c r="U792" s="13">
        <f t="shared" si="149"/>
        <v>96.733479041870993</v>
      </c>
      <c r="V792" s="13">
        <f t="shared" si="150"/>
        <v>29.486733552926843</v>
      </c>
      <c r="W792" s="14">
        <f t="shared" si="155"/>
        <v>0.18181818181818182</v>
      </c>
      <c r="X792" s="30">
        <f t="shared" si="153"/>
        <v>0</v>
      </c>
    </row>
    <row r="793" spans="2:24" x14ac:dyDescent="0.25">
      <c r="B793" s="1" t="s">
        <v>454</v>
      </c>
      <c r="D793" s="1" t="str">
        <f t="shared" si="152"/>
        <v>LU</v>
      </c>
      <c r="E793" s="1">
        <v>1996</v>
      </c>
      <c r="F793" s="1">
        <v>1997</v>
      </c>
      <c r="G793" s="1" t="s">
        <v>31</v>
      </c>
      <c r="H793" s="1">
        <f t="shared" si="154"/>
        <v>13</v>
      </c>
      <c r="I793" s="1">
        <v>7</v>
      </c>
      <c r="J793" s="1">
        <v>177</v>
      </c>
      <c r="K793" s="1">
        <v>875</v>
      </c>
      <c r="L793" s="1" t="s">
        <v>85</v>
      </c>
      <c r="M793" s="1" t="s">
        <v>365</v>
      </c>
      <c r="N793" s="1">
        <f t="shared" si="146"/>
        <v>2</v>
      </c>
      <c r="P793" s="1">
        <v>62</v>
      </c>
      <c r="Q793" s="1">
        <v>62</v>
      </c>
      <c r="S793" s="1">
        <v>4200</v>
      </c>
      <c r="T793" s="1">
        <f t="shared" si="148"/>
        <v>3.531598970614652</v>
      </c>
      <c r="U793" s="13">
        <f t="shared" si="149"/>
        <v>107.82649602825664</v>
      </c>
      <c r="V793" s="13">
        <f t="shared" si="150"/>
        <v>32.435563893566076</v>
      </c>
      <c r="W793" s="14">
        <f t="shared" si="155"/>
        <v>0.12903225806451613</v>
      </c>
      <c r="X793" s="30">
        <f t="shared" si="153"/>
        <v>0</v>
      </c>
    </row>
    <row r="794" spans="2:24" x14ac:dyDescent="0.25">
      <c r="B794" s="1" t="s">
        <v>489</v>
      </c>
      <c r="C794" s="1" t="s">
        <v>490</v>
      </c>
      <c r="D794" s="1" t="str">
        <f t="shared" si="152"/>
        <v>LU</v>
      </c>
      <c r="E794" s="1" t="s">
        <v>350</v>
      </c>
      <c r="F794" s="1">
        <v>2009</v>
      </c>
      <c r="G794" s="1" t="s">
        <v>31</v>
      </c>
      <c r="H794" s="1">
        <f t="shared" si="154"/>
        <v>13.45362404707371</v>
      </c>
      <c r="I794" s="1">
        <v>8</v>
      </c>
      <c r="J794" s="1">
        <v>197</v>
      </c>
      <c r="K794" s="1">
        <v>876</v>
      </c>
      <c r="L794" s="1" t="s">
        <v>85</v>
      </c>
      <c r="M794" s="1" t="s">
        <v>365</v>
      </c>
      <c r="N794" s="1">
        <f t="shared" si="146"/>
        <v>2</v>
      </c>
      <c r="P794" s="1">
        <v>49</v>
      </c>
      <c r="Q794" s="1">
        <v>49</v>
      </c>
      <c r="T794" s="1" t="str">
        <f t="shared" si="148"/>
        <v/>
      </c>
      <c r="U794" s="13" t="e">
        <f t="shared" si="149"/>
        <v>#VALUE!</v>
      </c>
      <c r="V794" s="13">
        <f t="shared" si="150"/>
        <v>0</v>
      </c>
      <c r="W794" s="14">
        <f t="shared" si="155"/>
        <v>0.16326530612244897</v>
      </c>
      <c r="X794" s="30">
        <f t="shared" si="153"/>
        <v>0</v>
      </c>
    </row>
    <row r="795" spans="2:24" x14ac:dyDescent="0.25">
      <c r="B795" s="1" t="s">
        <v>491</v>
      </c>
      <c r="C795" s="1" t="s">
        <v>492</v>
      </c>
      <c r="D795" s="1" t="str">
        <f t="shared" si="152"/>
        <v>LU</v>
      </c>
      <c r="E795" s="1" t="s">
        <v>350</v>
      </c>
      <c r="F795" s="1">
        <v>1906</v>
      </c>
      <c r="G795" s="1">
        <v>1930</v>
      </c>
      <c r="H795" s="1">
        <f t="shared" si="154"/>
        <v>8.8317608663278477</v>
      </c>
      <c r="L795" s="1" t="s">
        <v>85</v>
      </c>
      <c r="M795" s="1" t="s">
        <v>365</v>
      </c>
      <c r="N795" s="1">
        <f t="shared" si="146"/>
        <v>2</v>
      </c>
      <c r="P795" s="1" t="s">
        <v>1138</v>
      </c>
      <c r="Q795" s="1" t="s">
        <v>1138</v>
      </c>
      <c r="T795" s="1" t="str">
        <f t="shared" si="148"/>
        <v/>
      </c>
      <c r="U795" s="13" t="str">
        <f t="shared" si="149"/>
        <v/>
      </c>
      <c r="V795" s="13" t="e">
        <f t="shared" si="150"/>
        <v>#VALUE!</v>
      </c>
      <c r="W795" s="14" t="e">
        <f t="shared" si="155"/>
        <v>#VALUE!</v>
      </c>
      <c r="X795" s="30" t="e">
        <f t="shared" si="153"/>
        <v>#DIV/0!</v>
      </c>
    </row>
    <row r="796" spans="2:24" x14ac:dyDescent="0.25">
      <c r="B796" s="1" t="s">
        <v>493</v>
      </c>
      <c r="C796" s="1" t="s">
        <v>494</v>
      </c>
      <c r="D796" s="1" t="str">
        <f t="shared" si="152"/>
        <v>LU</v>
      </c>
      <c r="E796" s="1" t="s">
        <v>350</v>
      </c>
      <c r="F796" s="1">
        <v>1923</v>
      </c>
      <c r="G796" s="1">
        <v>1966</v>
      </c>
      <c r="H796" s="1">
        <f t="shared" si="154"/>
        <v>9.7467943448089631</v>
      </c>
      <c r="L796" s="1" t="s">
        <v>85</v>
      </c>
      <c r="M796" s="1" t="s">
        <v>365</v>
      </c>
      <c r="N796" s="1">
        <f t="shared" si="146"/>
        <v>2</v>
      </c>
      <c r="P796" s="1" t="s">
        <v>1138</v>
      </c>
      <c r="Q796" s="1" t="s">
        <v>1138</v>
      </c>
      <c r="T796" s="1" t="str">
        <f t="shared" si="148"/>
        <v/>
      </c>
      <c r="U796" s="13" t="str">
        <f t="shared" si="149"/>
        <v/>
      </c>
      <c r="V796" s="13" t="e">
        <f t="shared" si="150"/>
        <v>#VALUE!</v>
      </c>
      <c r="W796" s="14" t="e">
        <f t="shared" si="155"/>
        <v>#VALUE!</v>
      </c>
      <c r="X796" s="30" t="e">
        <f t="shared" si="153"/>
        <v>#DIV/0!</v>
      </c>
    </row>
    <row r="797" spans="2:24" x14ac:dyDescent="0.25">
      <c r="B797" s="1" t="s">
        <v>495</v>
      </c>
      <c r="C797" s="1" t="s">
        <v>496</v>
      </c>
      <c r="D797" s="1" t="str">
        <f t="shared" si="152"/>
        <v>LU</v>
      </c>
      <c r="E797" s="1" t="s">
        <v>350</v>
      </c>
      <c r="F797" s="1">
        <v>1920</v>
      </c>
      <c r="G797" s="1">
        <v>1931</v>
      </c>
      <c r="H797" s="1">
        <f t="shared" si="154"/>
        <v>9.5916630466254382</v>
      </c>
      <c r="L797" s="1" t="s">
        <v>85</v>
      </c>
      <c r="M797" s="1" t="s">
        <v>365</v>
      </c>
      <c r="N797" s="1">
        <f t="shared" si="146"/>
        <v>2</v>
      </c>
      <c r="P797" s="1" t="s">
        <v>1138</v>
      </c>
      <c r="Q797" s="1" t="s">
        <v>1138</v>
      </c>
      <c r="T797" s="1" t="str">
        <f t="shared" si="148"/>
        <v/>
      </c>
      <c r="U797" s="13" t="str">
        <f t="shared" si="149"/>
        <v/>
      </c>
      <c r="V797" s="13" t="e">
        <f t="shared" si="150"/>
        <v>#VALUE!</v>
      </c>
      <c r="W797" s="14" t="e">
        <f t="shared" si="155"/>
        <v>#VALUE!</v>
      </c>
      <c r="X797" s="30" t="e">
        <f t="shared" si="153"/>
        <v>#DIV/0!</v>
      </c>
    </row>
    <row r="798" spans="2:24" x14ac:dyDescent="0.25">
      <c r="B798" s="1" t="s">
        <v>497</v>
      </c>
      <c r="D798" s="1" t="str">
        <f t="shared" si="152"/>
        <v>LY</v>
      </c>
      <c r="E798" s="1" t="s">
        <v>350</v>
      </c>
      <c r="F798" s="1">
        <v>1916</v>
      </c>
      <c r="G798" s="1">
        <v>1960</v>
      </c>
      <c r="H798" s="1">
        <f t="shared" si="154"/>
        <v>9.3808315196468595</v>
      </c>
      <c r="I798" s="1">
        <v>2</v>
      </c>
      <c r="J798" s="1">
        <v>84</v>
      </c>
      <c r="K798" s="1">
        <v>160</v>
      </c>
      <c r="L798" s="1" t="s">
        <v>85</v>
      </c>
      <c r="M798" s="1" t="s">
        <v>86</v>
      </c>
      <c r="N798" s="1">
        <f t="shared" ref="N798:N861" si="156">IF(L798="Steam",1,IF(L798="Electric",2,IF(L798="Diesel",4,IF(L798="Diesel-Electric",3,""))))</f>
        <v>2</v>
      </c>
      <c r="P798" s="1">
        <v>60</v>
      </c>
      <c r="Q798" s="1">
        <v>60</v>
      </c>
      <c r="S798" s="1">
        <v>400</v>
      </c>
      <c r="T798" s="1">
        <f t="shared" si="148"/>
        <v>1.9618873042551412</v>
      </c>
      <c r="U798" s="13">
        <f t="shared" si="149"/>
        <v>23.666965632553946</v>
      </c>
      <c r="V798" s="13">
        <f t="shared" si="150"/>
        <v>12.211159897221187</v>
      </c>
      <c r="W798" s="14">
        <f t="shared" si="155"/>
        <v>0.13333333333333333</v>
      </c>
      <c r="X798" s="30">
        <f t="shared" si="153"/>
        <v>0</v>
      </c>
    </row>
    <row r="799" spans="2:24" x14ac:dyDescent="0.25">
      <c r="B799" s="1" t="s">
        <v>498</v>
      </c>
      <c r="D799" s="1" t="str">
        <f t="shared" si="152"/>
        <v>Me</v>
      </c>
      <c r="E799" s="1" t="s">
        <v>350</v>
      </c>
      <c r="F799" s="1">
        <v>1903</v>
      </c>
      <c r="G799" s="1">
        <v>1957</v>
      </c>
      <c r="H799" s="1">
        <f t="shared" si="154"/>
        <v>8.6602540378443873</v>
      </c>
      <c r="I799" s="1">
        <v>4</v>
      </c>
      <c r="K799" s="1">
        <v>204</v>
      </c>
      <c r="L799" s="1" t="s">
        <v>85</v>
      </c>
      <c r="M799" s="1" t="s">
        <v>86</v>
      </c>
      <c r="N799" s="1">
        <f t="shared" si="156"/>
        <v>2</v>
      </c>
      <c r="P799" s="1">
        <v>60</v>
      </c>
      <c r="Q799" s="1">
        <v>60</v>
      </c>
      <c r="S799" s="1">
        <v>460</v>
      </c>
      <c r="T799" s="1">
        <f t="shared" si="148"/>
        <v>2.0316482427935045</v>
      </c>
      <c r="U799" s="13">
        <f t="shared" si="149"/>
        <v>28.751342099319842</v>
      </c>
      <c r="V799" s="13">
        <f t="shared" si="150"/>
        <v>0</v>
      </c>
      <c r="W799" s="14">
        <f t="shared" si="155"/>
        <v>0.13333333333333333</v>
      </c>
      <c r="X799" s="30" t="e">
        <f t="shared" si="153"/>
        <v>#DIV/0!</v>
      </c>
    </row>
    <row r="800" spans="2:24" x14ac:dyDescent="0.25">
      <c r="B800" s="1" t="s">
        <v>499</v>
      </c>
      <c r="C800" s="1" t="s">
        <v>500</v>
      </c>
      <c r="D800" s="1" t="str">
        <f t="shared" si="152"/>
        <v>Me</v>
      </c>
      <c r="E800" s="1" t="s">
        <v>350</v>
      </c>
      <c r="F800" s="1">
        <v>1913</v>
      </c>
      <c r="G800" s="1">
        <v>1950</v>
      </c>
      <c r="H800" s="1">
        <f t="shared" si="154"/>
        <v>9.2195444572928871</v>
      </c>
      <c r="I800" s="1">
        <v>5</v>
      </c>
      <c r="J800" s="1">
        <v>170</v>
      </c>
      <c r="K800" s="1">
        <v>210</v>
      </c>
      <c r="L800" s="1" t="s">
        <v>85</v>
      </c>
      <c r="M800" s="1" t="s">
        <v>365</v>
      </c>
      <c r="N800" s="1">
        <f t="shared" si="156"/>
        <v>2</v>
      </c>
      <c r="P800" s="1" t="s">
        <v>1138</v>
      </c>
      <c r="Q800" s="1" t="s">
        <v>1138</v>
      </c>
      <c r="S800" s="1">
        <f t="shared" ref="S800:S808" si="157">60*2*I800</f>
        <v>600</v>
      </c>
      <c r="T800" s="1">
        <f t="shared" si="148"/>
        <v>2.1711852081087688</v>
      </c>
      <c r="U800" s="13">
        <f t="shared" si="149"/>
        <v>36.208727783119741</v>
      </c>
      <c r="V800" s="13" t="e">
        <f t="shared" si="150"/>
        <v>#VALUE!</v>
      </c>
      <c r="W800" s="14" t="e">
        <f t="shared" si="155"/>
        <v>#VALUE!</v>
      </c>
      <c r="X800" s="30">
        <f t="shared" si="153"/>
        <v>0</v>
      </c>
    </row>
    <row r="801" spans="2:24" x14ac:dyDescent="0.25">
      <c r="B801" s="1" t="s">
        <v>501</v>
      </c>
      <c r="C801" s="1" t="s">
        <v>502</v>
      </c>
      <c r="D801" s="1" t="str">
        <f t="shared" si="152"/>
        <v>Me</v>
      </c>
      <c r="E801" s="1" t="s">
        <v>350</v>
      </c>
      <c r="F801" s="1">
        <v>1906</v>
      </c>
      <c r="G801" s="1">
        <v>1937</v>
      </c>
      <c r="H801" s="1">
        <f t="shared" si="154"/>
        <v>8.8317608663278477</v>
      </c>
      <c r="I801" s="1">
        <v>6</v>
      </c>
      <c r="J801" s="1">
        <v>204</v>
      </c>
      <c r="K801" s="1">
        <v>252</v>
      </c>
      <c r="L801" s="1" t="s">
        <v>85</v>
      </c>
      <c r="M801" s="1" t="s">
        <v>365</v>
      </c>
      <c r="N801" s="1">
        <f t="shared" si="156"/>
        <v>2</v>
      </c>
      <c r="P801" s="1" t="s">
        <v>1138</v>
      </c>
      <c r="Q801" s="1" t="s">
        <v>1138</v>
      </c>
      <c r="S801" s="1">
        <f t="shared" si="157"/>
        <v>720</v>
      </c>
      <c r="T801" s="1">
        <f t="shared" si="148"/>
        <v>2.2724387329349987</v>
      </c>
      <c r="U801" s="13">
        <f t="shared" si="149"/>
        <v>38.572960738210057</v>
      </c>
      <c r="V801" s="13" t="e">
        <f t="shared" si="150"/>
        <v>#VALUE!</v>
      </c>
      <c r="W801" s="17" t="e">
        <f t="shared" si="155"/>
        <v>#VALUE!</v>
      </c>
      <c r="X801" s="27">
        <f t="shared" si="153"/>
        <v>0</v>
      </c>
    </row>
    <row r="802" spans="2:24" x14ac:dyDescent="0.25">
      <c r="B802" s="1" t="s">
        <v>503</v>
      </c>
      <c r="C802" s="1" t="s">
        <v>504</v>
      </c>
      <c r="D802" s="1" t="str">
        <f t="shared" si="152"/>
        <v>Me</v>
      </c>
      <c r="E802" s="1" t="s">
        <v>350</v>
      </c>
      <c r="F802" s="1">
        <v>1906</v>
      </c>
      <c r="G802" s="1">
        <v>1939</v>
      </c>
      <c r="H802" s="1">
        <f t="shared" si="154"/>
        <v>8.8317608663278477</v>
      </c>
      <c r="I802" s="1">
        <v>8</v>
      </c>
      <c r="J802" s="1">
        <v>272</v>
      </c>
      <c r="K802" s="1">
        <v>336</v>
      </c>
      <c r="L802" s="1" t="s">
        <v>85</v>
      </c>
      <c r="M802" s="1" t="s">
        <v>365</v>
      </c>
      <c r="N802" s="1">
        <f t="shared" si="156"/>
        <v>2</v>
      </c>
      <c r="P802" s="1" t="s">
        <v>1138</v>
      </c>
      <c r="Q802" s="1" t="s">
        <v>1138</v>
      </c>
      <c r="S802" s="1">
        <f t="shared" si="157"/>
        <v>960</v>
      </c>
      <c r="T802" s="1">
        <f t="shared" si="148"/>
        <v>2.4418943343231376</v>
      </c>
      <c r="U802" s="13">
        <f t="shared" si="149"/>
        <v>46.293523406784637</v>
      </c>
      <c r="V802" s="13" t="e">
        <f t="shared" si="150"/>
        <v>#VALUE!</v>
      </c>
      <c r="W802" s="14" t="e">
        <f t="shared" si="155"/>
        <v>#VALUE!</v>
      </c>
      <c r="X802" s="30">
        <f t="shared" si="153"/>
        <v>0</v>
      </c>
    </row>
    <row r="803" spans="2:24" x14ac:dyDescent="0.25">
      <c r="B803" s="1" t="s">
        <v>505</v>
      </c>
      <c r="C803" s="1" t="s">
        <v>506</v>
      </c>
      <c r="D803" s="1" t="str">
        <f t="shared" si="152"/>
        <v>Me</v>
      </c>
      <c r="E803" s="1" t="s">
        <v>350</v>
      </c>
      <c r="F803" s="1">
        <v>1927</v>
      </c>
      <c r="G803" s="1">
        <v>1950</v>
      </c>
      <c r="H803" s="1">
        <f t="shared" si="154"/>
        <v>9.9498743710661994</v>
      </c>
      <c r="I803" s="1">
        <v>7</v>
      </c>
      <c r="J803" s="1">
        <v>238</v>
      </c>
      <c r="K803" s="1">
        <v>294</v>
      </c>
      <c r="L803" s="1" t="s">
        <v>85</v>
      </c>
      <c r="M803" s="1" t="s">
        <v>365</v>
      </c>
      <c r="N803" s="1">
        <f t="shared" si="156"/>
        <v>2</v>
      </c>
      <c r="P803" s="1" t="s">
        <v>1138</v>
      </c>
      <c r="Q803" s="1" t="s">
        <v>1138</v>
      </c>
      <c r="S803" s="1">
        <f t="shared" si="157"/>
        <v>840</v>
      </c>
      <c r="T803" s="1">
        <f t="shared" si="148"/>
        <v>2.3617225726632607</v>
      </c>
      <c r="U803" s="13">
        <f t="shared" si="149"/>
        <v>49.419512987999731</v>
      </c>
      <c r="V803" s="13" t="e">
        <f t="shared" si="150"/>
        <v>#VALUE!</v>
      </c>
      <c r="W803" s="14" t="e">
        <f t="shared" si="155"/>
        <v>#VALUE!</v>
      </c>
      <c r="X803" s="30">
        <f t="shared" si="153"/>
        <v>0</v>
      </c>
    </row>
    <row r="804" spans="2:24" x14ac:dyDescent="0.25">
      <c r="B804" s="1" t="s">
        <v>507</v>
      </c>
      <c r="C804" s="1" t="s">
        <v>508</v>
      </c>
      <c r="D804" s="1" t="str">
        <f t="shared" si="152"/>
        <v>Me</v>
      </c>
      <c r="E804" s="1" t="s">
        <v>350</v>
      </c>
      <c r="F804" s="1">
        <v>1929</v>
      </c>
      <c r="G804" s="1">
        <v>1950</v>
      </c>
      <c r="H804" s="1">
        <f t="shared" si="154"/>
        <v>10.04987562112089</v>
      </c>
      <c r="I804" s="1">
        <v>8</v>
      </c>
      <c r="J804" s="1">
        <v>272</v>
      </c>
      <c r="K804" s="1">
        <v>336</v>
      </c>
      <c r="L804" s="1" t="s">
        <v>85</v>
      </c>
      <c r="M804" s="1" t="s">
        <v>365</v>
      </c>
      <c r="N804" s="1">
        <f t="shared" si="156"/>
        <v>2</v>
      </c>
      <c r="P804" s="1" t="s">
        <v>1138</v>
      </c>
      <c r="Q804" s="1" t="s">
        <v>1138</v>
      </c>
      <c r="S804" s="1">
        <f t="shared" si="157"/>
        <v>960</v>
      </c>
      <c r="T804" s="1">
        <f t="shared" si="148"/>
        <v>2.4418943343231376</v>
      </c>
      <c r="U804" s="13">
        <f t="shared" si="149"/>
        <v>54.58050348804997</v>
      </c>
      <c r="V804" s="13" t="e">
        <f t="shared" si="150"/>
        <v>#VALUE!</v>
      </c>
      <c r="W804" s="14" t="e">
        <f t="shared" si="155"/>
        <v>#VALUE!</v>
      </c>
      <c r="X804" s="30">
        <f t="shared" si="153"/>
        <v>0</v>
      </c>
    </row>
    <row r="805" spans="2:24" x14ac:dyDescent="0.25">
      <c r="B805" s="1" t="s">
        <v>509</v>
      </c>
      <c r="C805" s="1" t="s">
        <v>510</v>
      </c>
      <c r="D805" s="1" t="str">
        <f t="shared" si="152"/>
        <v>Me</v>
      </c>
      <c r="E805" s="1" t="s">
        <v>350</v>
      </c>
      <c r="F805" s="1">
        <v>1906</v>
      </c>
      <c r="G805" s="1">
        <v>1939</v>
      </c>
      <c r="H805" s="1">
        <f t="shared" si="154"/>
        <v>8.8317608663278477</v>
      </c>
      <c r="I805" s="1">
        <v>4</v>
      </c>
      <c r="J805" s="1">
        <v>136</v>
      </c>
      <c r="K805" s="1">
        <v>168</v>
      </c>
      <c r="L805" s="1" t="s">
        <v>85</v>
      </c>
      <c r="M805" s="1" t="s">
        <v>365</v>
      </c>
      <c r="N805" s="1">
        <f t="shared" si="156"/>
        <v>2</v>
      </c>
      <c r="P805" s="1" t="s">
        <v>1138</v>
      </c>
      <c r="Q805" s="1" t="s">
        <v>1138</v>
      </c>
      <c r="S805" s="1">
        <f t="shared" si="157"/>
        <v>480</v>
      </c>
      <c r="T805" s="1">
        <f t="shared" si="148"/>
        <v>2.0533801921606818</v>
      </c>
      <c r="U805" s="13">
        <f t="shared" si="149"/>
        <v>29.815876764890405</v>
      </c>
      <c r="V805" s="13" t="e">
        <f t="shared" si="150"/>
        <v>#VALUE!</v>
      </c>
      <c r="W805" s="17" t="e">
        <f t="shared" si="155"/>
        <v>#VALUE!</v>
      </c>
      <c r="X805" s="27">
        <f t="shared" si="153"/>
        <v>0</v>
      </c>
    </row>
    <row r="806" spans="2:24" x14ac:dyDescent="0.25">
      <c r="B806" s="1" t="s">
        <v>511</v>
      </c>
      <c r="C806" s="1" t="s">
        <v>512</v>
      </c>
      <c r="D806" s="1" t="str">
        <f t="shared" si="152"/>
        <v>Me</v>
      </c>
      <c r="E806" s="1" t="s">
        <v>350</v>
      </c>
      <c r="F806" s="1">
        <v>1919</v>
      </c>
      <c r="G806" s="1">
        <v>1950</v>
      </c>
      <c r="H806" s="1">
        <f t="shared" si="154"/>
        <v>9.5393920141694561</v>
      </c>
      <c r="I806" s="1">
        <v>8</v>
      </c>
      <c r="J806" s="1">
        <v>272</v>
      </c>
      <c r="K806" s="1">
        <v>336</v>
      </c>
      <c r="L806" s="1" t="s">
        <v>85</v>
      </c>
      <c r="M806" s="1" t="s">
        <v>365</v>
      </c>
      <c r="N806" s="1">
        <f t="shared" si="156"/>
        <v>2</v>
      </c>
      <c r="P806" s="1" t="s">
        <v>1138</v>
      </c>
      <c r="Q806" s="1" t="s">
        <v>1138</v>
      </c>
      <c r="S806" s="1">
        <f t="shared" si="157"/>
        <v>960</v>
      </c>
      <c r="T806" s="1">
        <f t="shared" si="148"/>
        <v>2.4418943343231376</v>
      </c>
      <c r="U806" s="13">
        <f t="shared" si="149"/>
        <v>51.107622574348404</v>
      </c>
      <c r="V806" s="13" t="e">
        <f t="shared" si="150"/>
        <v>#VALUE!</v>
      </c>
      <c r="W806" s="17" t="e">
        <f t="shared" si="155"/>
        <v>#VALUE!</v>
      </c>
      <c r="X806" s="27">
        <f t="shared" si="153"/>
        <v>0</v>
      </c>
    </row>
    <row r="807" spans="2:24" x14ac:dyDescent="0.25">
      <c r="B807" s="1" t="s">
        <v>513</v>
      </c>
      <c r="C807" s="1" t="s">
        <v>514</v>
      </c>
      <c r="D807" s="1" t="str">
        <f t="shared" si="152"/>
        <v>Me</v>
      </c>
      <c r="E807" s="1" t="s">
        <v>350</v>
      </c>
      <c r="F807" s="1">
        <v>1905</v>
      </c>
      <c r="G807" s="1">
        <v>1936</v>
      </c>
      <c r="H807" s="1">
        <f t="shared" si="154"/>
        <v>8.7749643873921226</v>
      </c>
      <c r="I807" s="1">
        <v>7</v>
      </c>
      <c r="J807" s="1">
        <v>238</v>
      </c>
      <c r="K807" s="1">
        <v>294</v>
      </c>
      <c r="L807" s="1" t="s">
        <v>85</v>
      </c>
      <c r="M807" s="1" t="s">
        <v>365</v>
      </c>
      <c r="N807" s="1">
        <f t="shared" si="156"/>
        <v>2</v>
      </c>
      <c r="P807" s="1" t="s">
        <v>1138</v>
      </c>
      <c r="Q807" s="1" t="s">
        <v>1138</v>
      </c>
      <c r="S807" s="1">
        <f t="shared" si="157"/>
        <v>840</v>
      </c>
      <c r="T807" s="1">
        <f t="shared" si="148"/>
        <v>2.3617225726632607</v>
      </c>
      <c r="U807" s="13">
        <f t="shared" si="149"/>
        <v>42.18817392565245</v>
      </c>
      <c r="V807" s="13" t="e">
        <f t="shared" si="150"/>
        <v>#VALUE!</v>
      </c>
      <c r="W807" s="14" t="e">
        <f t="shared" si="155"/>
        <v>#VALUE!</v>
      </c>
      <c r="X807" s="30">
        <f t="shared" si="153"/>
        <v>0</v>
      </c>
    </row>
    <row r="808" spans="2:24" x14ac:dyDescent="0.25">
      <c r="B808" s="1" t="s">
        <v>515</v>
      </c>
      <c r="C808" s="1" t="s">
        <v>516</v>
      </c>
      <c r="D808" s="1" t="str">
        <f t="shared" si="152"/>
        <v>Me</v>
      </c>
      <c r="E808" s="1" t="s">
        <v>350</v>
      </c>
      <c r="F808" s="1">
        <v>1906</v>
      </c>
      <c r="G808" s="1">
        <v>1939</v>
      </c>
      <c r="H808" s="1">
        <f t="shared" si="154"/>
        <v>8.8317608663278477</v>
      </c>
      <c r="I808" s="1">
        <v>5</v>
      </c>
      <c r="J808" s="1">
        <v>170</v>
      </c>
      <c r="K808" s="1">
        <v>210</v>
      </c>
      <c r="L808" s="1" t="s">
        <v>85</v>
      </c>
      <c r="M808" s="1" t="s">
        <v>365</v>
      </c>
      <c r="N808" s="1">
        <f t="shared" si="156"/>
        <v>2</v>
      </c>
      <c r="P808" s="1" t="s">
        <v>1138</v>
      </c>
      <c r="Q808" s="1" t="s">
        <v>1138</v>
      </c>
      <c r="S808" s="1">
        <f t="shared" si="157"/>
        <v>600</v>
      </c>
      <c r="T808" s="1">
        <f t="shared" si="148"/>
        <v>2.1711852081087688</v>
      </c>
      <c r="U808" s="13">
        <f t="shared" si="149"/>
        <v>34.354310218345795</v>
      </c>
      <c r="V808" s="13" t="e">
        <f t="shared" si="150"/>
        <v>#VALUE!</v>
      </c>
      <c r="W808" s="14" t="e">
        <f t="shared" si="155"/>
        <v>#VALUE!</v>
      </c>
      <c r="X808" s="30">
        <f t="shared" si="153"/>
        <v>0</v>
      </c>
    </row>
    <row r="809" spans="2:24" x14ac:dyDescent="0.25">
      <c r="B809" s="1" t="s">
        <v>517</v>
      </c>
      <c r="C809" s="1" t="s">
        <v>518</v>
      </c>
      <c r="D809" s="1" t="str">
        <f t="shared" si="152"/>
        <v>Me</v>
      </c>
      <c r="E809" s="1" t="s">
        <v>350</v>
      </c>
      <c r="F809" s="1">
        <v>1864</v>
      </c>
      <c r="G809" s="1">
        <v>1907</v>
      </c>
      <c r="H809" s="1">
        <f t="shared" si="154"/>
        <v>6</v>
      </c>
      <c r="I809" s="1">
        <v>1</v>
      </c>
      <c r="J809" s="1">
        <v>43</v>
      </c>
      <c r="K809" s="1">
        <v>0</v>
      </c>
      <c r="L809" s="1" t="s">
        <v>358</v>
      </c>
      <c r="M809" s="1" t="s">
        <v>358</v>
      </c>
      <c r="N809" s="1">
        <f t="shared" si="156"/>
        <v>1</v>
      </c>
      <c r="P809" s="1" t="s">
        <v>1138</v>
      </c>
      <c r="Q809" s="1" t="s">
        <v>1138</v>
      </c>
      <c r="S809" s="1">
        <v>330</v>
      </c>
      <c r="T809" s="1">
        <f t="shared" si="148"/>
        <v>1.869767229871276</v>
      </c>
      <c r="U809" s="13">
        <f t="shared" si="149"/>
        <v>11.05032432853924</v>
      </c>
      <c r="V809" s="13" t="e">
        <f t="shared" si="150"/>
        <v>#VALUE!</v>
      </c>
      <c r="W809" s="14" t="e">
        <f t="shared" si="155"/>
        <v>#VALUE!</v>
      </c>
      <c r="X809" s="30">
        <f t="shared" si="153"/>
        <v>0</v>
      </c>
    </row>
    <row r="810" spans="2:24" x14ac:dyDescent="0.25">
      <c r="B810" s="1" t="s">
        <v>519</v>
      </c>
      <c r="C810" s="1" t="s">
        <v>520</v>
      </c>
      <c r="D810" s="1" t="str">
        <f t="shared" si="152"/>
        <v>Me</v>
      </c>
      <c r="E810" s="1" t="s">
        <v>350</v>
      </c>
      <c r="F810" s="1">
        <v>1879</v>
      </c>
      <c r="G810" s="1">
        <v>1907</v>
      </c>
      <c r="H810" s="1">
        <f t="shared" si="154"/>
        <v>7.1414284285428504</v>
      </c>
      <c r="I810" s="1">
        <v>1</v>
      </c>
      <c r="J810" s="1">
        <v>46</v>
      </c>
      <c r="K810" s="1">
        <v>0</v>
      </c>
      <c r="L810" s="1" t="s">
        <v>358</v>
      </c>
      <c r="M810" s="1" t="s">
        <v>358</v>
      </c>
      <c r="N810" s="1">
        <f t="shared" si="156"/>
        <v>1</v>
      </c>
      <c r="P810" s="1" t="s">
        <v>1138</v>
      </c>
      <c r="Q810" s="1" t="s">
        <v>1138</v>
      </c>
      <c r="S810" s="1">
        <v>430</v>
      </c>
      <c r="T810" s="1">
        <f t="shared" si="148"/>
        <v>1.9976811555216252</v>
      </c>
      <c r="U810" s="13">
        <f t="shared" si="149"/>
        <v>14.052302540278369</v>
      </c>
      <c r="V810" s="13" t="e">
        <f t="shared" si="150"/>
        <v>#VALUE!</v>
      </c>
      <c r="W810" s="14" t="e">
        <f t="shared" si="155"/>
        <v>#VALUE!</v>
      </c>
      <c r="X810" s="30">
        <f t="shared" si="153"/>
        <v>0</v>
      </c>
    </row>
    <row r="811" spans="2:24" x14ac:dyDescent="0.25">
      <c r="B811" s="1" t="s">
        <v>521</v>
      </c>
      <c r="C811" s="1" t="s">
        <v>522</v>
      </c>
      <c r="D811" s="1" t="str">
        <f t="shared" si="152"/>
        <v>Me</v>
      </c>
      <c r="E811" s="1" t="s">
        <v>350</v>
      </c>
      <c r="F811" s="1">
        <v>1922</v>
      </c>
      <c r="G811" s="1">
        <v>1962</v>
      </c>
      <c r="H811" s="1">
        <f t="shared" si="154"/>
        <v>9.6953597148326587</v>
      </c>
      <c r="I811" s="1">
        <v>1</v>
      </c>
      <c r="J811" s="1">
        <v>62</v>
      </c>
      <c r="K811" s="1">
        <v>0</v>
      </c>
      <c r="L811" s="1" t="s">
        <v>85</v>
      </c>
      <c r="M811" s="1" t="s">
        <v>365</v>
      </c>
      <c r="N811" s="1">
        <f t="shared" si="156"/>
        <v>2</v>
      </c>
      <c r="P811" s="1">
        <v>65</v>
      </c>
      <c r="Q811" s="1">
        <v>65</v>
      </c>
      <c r="S811" s="1">
        <v>1200</v>
      </c>
      <c r="T811" s="1">
        <f t="shared" si="148"/>
        <v>2.5819888974716112</v>
      </c>
      <c r="U811" s="13">
        <f t="shared" si="149"/>
        <v>24.657811473581081</v>
      </c>
      <c r="V811" s="13">
        <f t="shared" si="150"/>
        <v>14.370586283558938</v>
      </c>
      <c r="W811" s="14">
        <f t="shared" si="155"/>
        <v>0.12307692307692308</v>
      </c>
      <c r="X811" s="30">
        <f t="shared" si="153"/>
        <v>0</v>
      </c>
    </row>
    <row r="812" spans="2:24" x14ac:dyDescent="0.25">
      <c r="B812" s="1" t="s">
        <v>523</v>
      </c>
      <c r="C812" s="1" t="s">
        <v>524</v>
      </c>
      <c r="D812" s="1" t="str">
        <f t="shared" si="152"/>
        <v>Me</v>
      </c>
      <c r="E812" s="1" t="s">
        <v>350</v>
      </c>
      <c r="F812" s="1">
        <v>1906</v>
      </c>
      <c r="G812" s="1">
        <v>1962</v>
      </c>
      <c r="H812" s="1">
        <f t="shared" si="154"/>
        <v>8.8317608663278477</v>
      </c>
      <c r="I812" s="1">
        <v>1</v>
      </c>
      <c r="J812" s="1">
        <v>50</v>
      </c>
      <c r="K812" s="1">
        <v>0</v>
      </c>
      <c r="L812" s="1" t="s">
        <v>85</v>
      </c>
      <c r="M812" s="1" t="s">
        <v>365</v>
      </c>
      <c r="N812" s="1">
        <f t="shared" si="156"/>
        <v>2</v>
      </c>
      <c r="P812" s="1" t="s">
        <v>1138</v>
      </c>
      <c r="Q812" s="1" t="s">
        <v>1138</v>
      </c>
      <c r="S812" s="1">
        <v>860</v>
      </c>
      <c r="T812" s="1">
        <f t="shared" si="148"/>
        <v>2.3756566436531741</v>
      </c>
      <c r="U812" s="13">
        <f t="shared" si="149"/>
        <v>20.666512906589144</v>
      </c>
      <c r="V812" s="13" t="e">
        <f t="shared" si="150"/>
        <v>#VALUE!</v>
      </c>
      <c r="W812" s="14" t="e">
        <f t="shared" si="155"/>
        <v>#VALUE!</v>
      </c>
      <c r="X812" s="30">
        <f t="shared" si="153"/>
        <v>0</v>
      </c>
    </row>
    <row r="813" spans="2:24" x14ac:dyDescent="0.25">
      <c r="B813" s="1" t="s">
        <v>525</v>
      </c>
      <c r="D813" s="1" t="str">
        <f t="shared" si="152"/>
        <v>MR</v>
      </c>
      <c r="E813" s="1" t="s">
        <v>350</v>
      </c>
      <c r="F813" s="1">
        <v>1908</v>
      </c>
      <c r="G813" s="1">
        <v>1951</v>
      </c>
      <c r="H813" s="1">
        <f t="shared" si="154"/>
        <v>8.9442719099991592</v>
      </c>
      <c r="I813" s="1">
        <v>3</v>
      </c>
      <c r="L813" s="1" t="s">
        <v>85</v>
      </c>
      <c r="M813" s="5" t="s">
        <v>96</v>
      </c>
      <c r="N813" s="1">
        <f t="shared" si="156"/>
        <v>2</v>
      </c>
      <c r="P813" s="1" t="s">
        <v>1138</v>
      </c>
      <c r="Q813" s="1" t="s">
        <v>1138</v>
      </c>
      <c r="T813" s="1" t="str">
        <f t="shared" si="148"/>
        <v/>
      </c>
      <c r="U813" s="13" t="e">
        <f t="shared" si="149"/>
        <v>#VALUE!</v>
      </c>
      <c r="V813" s="13" t="e">
        <f t="shared" si="150"/>
        <v>#VALUE!</v>
      </c>
      <c r="W813" s="14" t="e">
        <f t="shared" si="155"/>
        <v>#VALUE!</v>
      </c>
      <c r="X813" s="30" t="e">
        <f t="shared" si="153"/>
        <v>#DIV/0!</v>
      </c>
    </row>
    <row r="814" spans="2:24" x14ac:dyDescent="0.25">
      <c r="B814" s="1" t="s">
        <v>526</v>
      </c>
      <c r="D814" s="1" t="str">
        <f t="shared" si="152"/>
        <v>NE</v>
      </c>
      <c r="E814" s="1" t="s">
        <v>350</v>
      </c>
      <c r="H814" s="1" t="str">
        <f t="shared" si="154"/>
        <v/>
      </c>
      <c r="L814" s="1" t="s">
        <v>358</v>
      </c>
      <c r="M814" s="1" t="s">
        <v>358</v>
      </c>
      <c r="N814" s="1">
        <f t="shared" si="156"/>
        <v>1</v>
      </c>
      <c r="P814" s="1" t="s">
        <v>1138</v>
      </c>
      <c r="Q814" s="1" t="s">
        <v>1138</v>
      </c>
      <c r="T814" s="1" t="str">
        <f t="shared" si="148"/>
        <v/>
      </c>
      <c r="U814" s="13" t="str">
        <f t="shared" si="149"/>
        <v/>
      </c>
      <c r="V814" s="13" t="e">
        <f t="shared" si="150"/>
        <v>#VALUE!</v>
      </c>
      <c r="W814" s="14" t="e">
        <f t="shared" si="155"/>
        <v>#VALUE!</v>
      </c>
      <c r="X814" s="30" t="e">
        <f t="shared" si="153"/>
        <v>#DIV/0!</v>
      </c>
    </row>
    <row r="815" spans="2:24" x14ac:dyDescent="0.25">
      <c r="B815" s="1" t="s">
        <v>527</v>
      </c>
      <c r="D815" s="1" t="str">
        <f t="shared" si="152"/>
        <v>NE</v>
      </c>
      <c r="E815" s="1" t="s">
        <v>350</v>
      </c>
      <c r="F815" s="1">
        <v>1904</v>
      </c>
      <c r="G815" s="1">
        <v>1962</v>
      </c>
      <c r="H815" s="1">
        <f t="shared" si="154"/>
        <v>8.717797887081348</v>
      </c>
      <c r="I815" s="1">
        <v>3</v>
      </c>
      <c r="L815" s="1" t="s">
        <v>85</v>
      </c>
      <c r="M815" s="1" t="s">
        <v>86</v>
      </c>
      <c r="N815" s="1">
        <f t="shared" si="156"/>
        <v>2</v>
      </c>
      <c r="P815" s="1">
        <v>60</v>
      </c>
      <c r="Q815" s="1">
        <v>60</v>
      </c>
      <c r="S815" s="1">
        <v>280</v>
      </c>
      <c r="T815" s="1">
        <f t="shared" si="148"/>
        <v>1.7945210903184317</v>
      </c>
      <c r="U815" s="13">
        <f t="shared" si="149"/>
        <v>22.750224131336243</v>
      </c>
      <c r="V815" s="13">
        <f t="shared" si="150"/>
        <v>0</v>
      </c>
      <c r="W815" s="14">
        <f t="shared" si="155"/>
        <v>0.13333333333333333</v>
      </c>
      <c r="X815" s="30" t="e">
        <f t="shared" si="153"/>
        <v>#DIV/0!</v>
      </c>
    </row>
    <row r="816" spans="2:24" x14ac:dyDescent="0.25">
      <c r="B816" s="1" t="s">
        <v>528</v>
      </c>
      <c r="C816" s="1" t="s">
        <v>529</v>
      </c>
      <c r="D816" s="1" t="str">
        <f t="shared" si="152"/>
        <v>NR</v>
      </c>
      <c r="E816" s="1" t="s">
        <v>350</v>
      </c>
      <c r="F816" s="1">
        <v>2003</v>
      </c>
      <c r="G816" s="1" t="s">
        <v>31</v>
      </c>
      <c r="H816" s="1">
        <f t="shared" si="154"/>
        <v>13.228756555322953</v>
      </c>
      <c r="I816" s="1">
        <v>6</v>
      </c>
      <c r="J816" s="1">
        <f>140+35*4</f>
        <v>280</v>
      </c>
      <c r="K816" s="1">
        <v>0</v>
      </c>
      <c r="L816" s="1" t="s">
        <v>176</v>
      </c>
      <c r="M816" s="1" t="s">
        <v>22</v>
      </c>
      <c r="N816" s="1">
        <f t="shared" si="156"/>
        <v>3</v>
      </c>
      <c r="P816" s="1">
        <v>125</v>
      </c>
      <c r="Q816" s="1">
        <v>140</v>
      </c>
      <c r="S816" s="1">
        <v>2250</v>
      </c>
      <c r="T816" s="1">
        <f t="shared" si="148"/>
        <v>3.0213753973567683</v>
      </c>
      <c r="U816" s="13">
        <f t="shared" si="149"/>
        <v>86.585196226379765</v>
      </c>
      <c r="V816" s="13">
        <f t="shared" si="150"/>
        <v>52.446355576746747</v>
      </c>
      <c r="W816" s="14">
        <f t="shared" si="155"/>
        <v>6.4000000000000001E-2</v>
      </c>
      <c r="X816" s="30">
        <f t="shared" si="153"/>
        <v>0</v>
      </c>
    </row>
    <row r="817" spans="2:24" x14ac:dyDescent="0.25">
      <c r="B817" s="1" t="s">
        <v>530</v>
      </c>
      <c r="D817" s="1" t="str">
        <f t="shared" si="152"/>
        <v>Ro</v>
      </c>
      <c r="E817" s="1" t="s">
        <v>350</v>
      </c>
      <c r="F817" s="1">
        <v>1829</v>
      </c>
      <c r="H817" s="1">
        <f t="shared" ref="H817:H848" si="158">IF(F817="","",SQRT(F817-1828))</f>
        <v>1</v>
      </c>
      <c r="I817" s="1">
        <v>1</v>
      </c>
      <c r="L817" s="1" t="s">
        <v>358</v>
      </c>
      <c r="M817" s="1" t="s">
        <v>358</v>
      </c>
      <c r="N817" s="1">
        <f t="shared" si="156"/>
        <v>1</v>
      </c>
      <c r="P817" s="1" t="s">
        <v>1138</v>
      </c>
      <c r="Q817" s="1" t="s">
        <v>1138</v>
      </c>
      <c r="S817" s="1">
        <v>27</v>
      </c>
      <c r="T817" s="1">
        <f t="shared" si="148"/>
        <v>1</v>
      </c>
      <c r="U817" s="13">
        <f t="shared" si="149"/>
        <v>0.98499999999999999</v>
      </c>
      <c r="V817" s="13" t="e">
        <f t="shared" si="150"/>
        <v>#VALUE!</v>
      </c>
      <c r="W817" s="14" t="e">
        <f t="shared" si="155"/>
        <v>#VALUE!</v>
      </c>
      <c r="X817" s="30" t="e">
        <f t="shared" si="153"/>
        <v>#DIV/0!</v>
      </c>
    </row>
    <row r="818" spans="2:24" x14ac:dyDescent="0.25">
      <c r="B818" s="1" t="s">
        <v>538</v>
      </c>
      <c r="D818" s="1" t="str">
        <f t="shared" si="152"/>
        <v>SM</v>
      </c>
      <c r="H818" s="1" t="str">
        <f t="shared" si="158"/>
        <v/>
      </c>
      <c r="N818" s="1" t="str">
        <f t="shared" si="156"/>
        <v/>
      </c>
      <c r="P818" s="1" t="s">
        <v>1138</v>
      </c>
      <c r="Q818" s="1" t="s">
        <v>1138</v>
      </c>
      <c r="T818" s="1" t="str">
        <f t="shared" si="148"/>
        <v/>
      </c>
      <c r="U818" s="13" t="str">
        <f t="shared" si="149"/>
        <v/>
      </c>
      <c r="V818" s="13" t="str">
        <f t="shared" si="150"/>
        <v/>
      </c>
      <c r="W818" s="14" t="e">
        <f t="shared" si="155"/>
        <v>#VALUE!</v>
      </c>
      <c r="X818" s="30" t="e">
        <f t="shared" si="153"/>
        <v>#DIV/0!</v>
      </c>
    </row>
    <row r="819" spans="2:24" x14ac:dyDescent="0.25">
      <c r="B819" s="1" t="s">
        <v>536</v>
      </c>
      <c r="C819" s="1" t="s">
        <v>537</v>
      </c>
      <c r="D819" s="1" t="str">
        <f t="shared" si="152"/>
        <v>SM</v>
      </c>
      <c r="H819" s="1" t="str">
        <f t="shared" si="158"/>
        <v/>
      </c>
      <c r="N819" s="1" t="str">
        <f t="shared" si="156"/>
        <v/>
      </c>
      <c r="P819" s="1" t="s">
        <v>1138</v>
      </c>
      <c r="Q819" s="1" t="s">
        <v>1138</v>
      </c>
      <c r="T819" s="1" t="str">
        <f t="shared" si="148"/>
        <v/>
      </c>
      <c r="U819" s="13" t="str">
        <f t="shared" si="149"/>
        <v/>
      </c>
      <c r="V819" s="13" t="str">
        <f t="shared" si="150"/>
        <v/>
      </c>
      <c r="W819" s="14" t="e">
        <f t="shared" si="155"/>
        <v>#VALUE!</v>
      </c>
      <c r="X819" s="30" t="e">
        <f t="shared" si="153"/>
        <v>#DIV/0!</v>
      </c>
    </row>
    <row r="820" spans="2:24" x14ac:dyDescent="0.25">
      <c r="B820" s="1" t="s">
        <v>1493</v>
      </c>
      <c r="C820" s="1" t="s">
        <v>1494</v>
      </c>
      <c r="D820" s="1" t="str">
        <f t="shared" si="152"/>
        <v>SR</v>
      </c>
      <c r="E820" s="1" t="s">
        <v>350</v>
      </c>
      <c r="H820" s="1" t="str">
        <f t="shared" si="158"/>
        <v/>
      </c>
      <c r="I820" s="1">
        <v>1</v>
      </c>
      <c r="K820" s="1">
        <v>15</v>
      </c>
      <c r="L820" s="1" t="s">
        <v>332</v>
      </c>
      <c r="M820" s="1" t="s">
        <v>332</v>
      </c>
      <c r="N820" s="1" t="str">
        <f t="shared" si="156"/>
        <v/>
      </c>
      <c r="P820" s="1" t="s">
        <v>1138</v>
      </c>
      <c r="Q820" s="1" t="s">
        <v>1138</v>
      </c>
      <c r="T820" s="1">
        <f t="shared" si="148"/>
        <v>0</v>
      </c>
      <c r="U820" s="13" t="e">
        <f t="shared" si="149"/>
        <v>#VALUE!</v>
      </c>
      <c r="V820" s="13" t="e">
        <f t="shared" si="150"/>
        <v>#VALUE!</v>
      </c>
      <c r="W820" s="14" t="e">
        <f t="shared" si="155"/>
        <v>#VALUE!</v>
      </c>
      <c r="X820" s="30" t="e">
        <f t="shared" si="153"/>
        <v>#DIV/0!</v>
      </c>
    </row>
    <row r="821" spans="2:24" x14ac:dyDescent="0.25">
      <c r="B821" s="1" t="s">
        <v>1491</v>
      </c>
      <c r="C821" s="1" t="s">
        <v>1492</v>
      </c>
      <c r="D821" s="1" t="str">
        <f t="shared" si="152"/>
        <v>SR</v>
      </c>
      <c r="E821" s="1" t="s">
        <v>350</v>
      </c>
      <c r="H821" s="1" t="str">
        <f t="shared" si="158"/>
        <v/>
      </c>
      <c r="I821" s="1">
        <v>1</v>
      </c>
      <c r="L821" s="1" t="s">
        <v>332</v>
      </c>
      <c r="M821" s="1" t="s">
        <v>332</v>
      </c>
      <c r="N821" s="1" t="str">
        <f t="shared" si="156"/>
        <v/>
      </c>
      <c r="O821" s="1" t="s">
        <v>1495</v>
      </c>
      <c r="P821" s="1" t="s">
        <v>1138</v>
      </c>
      <c r="Q821" s="1" t="s">
        <v>1138</v>
      </c>
      <c r="T821" s="1">
        <f t="shared" si="148"/>
        <v>0</v>
      </c>
      <c r="U821" s="13" t="e">
        <f t="shared" si="149"/>
        <v>#VALUE!</v>
      </c>
      <c r="V821" s="13" t="e">
        <f t="shared" si="150"/>
        <v>#VALUE!</v>
      </c>
      <c r="W821" s="14" t="e">
        <f t="shared" si="155"/>
        <v>#VALUE!</v>
      </c>
      <c r="X821" s="30" t="e">
        <f t="shared" si="153"/>
        <v>#DIV/0!</v>
      </c>
    </row>
    <row r="822" spans="2:24" x14ac:dyDescent="0.25">
      <c r="B822" s="1" t="s">
        <v>531</v>
      </c>
      <c r="C822" s="1" t="s">
        <v>532</v>
      </c>
      <c r="D822" s="1" t="str">
        <f t="shared" si="152"/>
        <v>SR</v>
      </c>
      <c r="E822" s="1" t="s">
        <v>350</v>
      </c>
      <c r="F822" s="1">
        <v>1941</v>
      </c>
      <c r="G822" s="1">
        <v>1968</v>
      </c>
      <c r="H822" s="1">
        <f t="shared" si="158"/>
        <v>10.63014581273465</v>
      </c>
      <c r="I822" s="1">
        <v>1</v>
      </c>
      <c r="J822" s="1">
        <v>101</v>
      </c>
      <c r="K822" s="1">
        <v>0</v>
      </c>
      <c r="L822" s="1" t="s">
        <v>85</v>
      </c>
      <c r="M822" s="1" t="s">
        <v>86</v>
      </c>
      <c r="N822" s="1">
        <f t="shared" si="156"/>
        <v>2</v>
      </c>
      <c r="P822" s="1">
        <v>75</v>
      </c>
      <c r="Q822" s="1">
        <v>75</v>
      </c>
      <c r="S822" s="1">
        <v>1470</v>
      </c>
      <c r="T822" s="1">
        <f t="shared" ref="T822:T885" si="159">IF(L822="Wagon",(SQRT(SQRT(S822/27)))*10,IF(S822="","",SQRT(SQRT(S822/27))))</f>
        <v>2.7163666677615925</v>
      </c>
      <c r="U822" s="13">
        <f t="shared" ref="U822:U885" si="160">IF(I822="","",(H822*SQRT(I822)*T822-(I822*2)+2)*0.985)</f>
        <v>28.442243152770498</v>
      </c>
      <c r="V822" s="13">
        <f t="shared" ref="V822:V880" si="161">IF(L822="Wagon",5*SQRT(H822),IF(L822="","",SQRT(Q822*J822*SQRT(S822))/(26)))</f>
        <v>20.727518159417585</v>
      </c>
      <c r="W822" s="14">
        <f t="shared" si="155"/>
        <v>0.10666666666666667</v>
      </c>
      <c r="X822" s="30">
        <f t="shared" si="153"/>
        <v>0</v>
      </c>
    </row>
    <row r="823" spans="2:24" x14ac:dyDescent="0.25">
      <c r="B823" s="1" t="s">
        <v>533</v>
      </c>
      <c r="D823" s="1" t="str">
        <f t="shared" si="152"/>
        <v>SR</v>
      </c>
      <c r="E823" s="1" t="s">
        <v>350</v>
      </c>
      <c r="F823" s="1">
        <v>1911</v>
      </c>
      <c r="G823" s="1">
        <v>1929</v>
      </c>
      <c r="H823" s="1">
        <f t="shared" si="158"/>
        <v>9.1104335791442992</v>
      </c>
      <c r="I823" s="1">
        <v>3</v>
      </c>
      <c r="J823" s="1">
        <v>101</v>
      </c>
      <c r="K823" s="1">
        <v>218</v>
      </c>
      <c r="L823" s="1" t="s">
        <v>85</v>
      </c>
      <c r="M823" s="5" t="s">
        <v>96</v>
      </c>
      <c r="N823" s="1">
        <f t="shared" si="156"/>
        <v>2</v>
      </c>
      <c r="P823" s="1">
        <v>60</v>
      </c>
      <c r="Q823" s="1">
        <v>60</v>
      </c>
      <c r="S823" s="1">
        <v>600</v>
      </c>
      <c r="T823" s="1">
        <f t="shared" si="159"/>
        <v>2.1711852081087688</v>
      </c>
      <c r="U823" s="13">
        <f t="shared" si="160"/>
        <v>29.806813826631871</v>
      </c>
      <c r="V823" s="13">
        <f t="shared" si="161"/>
        <v>14.818381676879811</v>
      </c>
      <c r="W823" s="14">
        <f t="shared" si="155"/>
        <v>0.13333333333333333</v>
      </c>
      <c r="X823" s="30">
        <f t="shared" si="153"/>
        <v>0</v>
      </c>
    </row>
    <row r="824" spans="2:24" x14ac:dyDescent="0.25">
      <c r="B824" s="1" t="s">
        <v>534</v>
      </c>
      <c r="D824" s="1" t="str">
        <f t="shared" si="152"/>
        <v>SR</v>
      </c>
      <c r="E824" s="1" t="s">
        <v>350</v>
      </c>
      <c r="F824" s="1">
        <v>1925</v>
      </c>
      <c r="G824" s="1">
        <v>1929</v>
      </c>
      <c r="H824" s="1">
        <f t="shared" si="158"/>
        <v>9.8488578017961039</v>
      </c>
      <c r="I824" s="1">
        <v>5</v>
      </c>
      <c r="J824" s="1">
        <v>159</v>
      </c>
      <c r="K824" s="1">
        <v>363</v>
      </c>
      <c r="L824" s="1" t="s">
        <v>85</v>
      </c>
      <c r="M824" s="5" t="s">
        <v>96</v>
      </c>
      <c r="N824" s="1">
        <f t="shared" si="156"/>
        <v>2</v>
      </c>
      <c r="P824" s="1">
        <v>60</v>
      </c>
      <c r="Q824" s="1">
        <v>60</v>
      </c>
      <c r="S824" s="1">
        <v>1000</v>
      </c>
      <c r="T824" s="1">
        <f t="shared" si="159"/>
        <v>2.4669426816409508</v>
      </c>
      <c r="U824" s="13">
        <f t="shared" si="160"/>
        <v>45.633845290769081</v>
      </c>
      <c r="V824" s="13">
        <f t="shared" si="161"/>
        <v>21.125200492030746</v>
      </c>
      <c r="W824" s="14">
        <f t="shared" si="155"/>
        <v>0.13333333333333333</v>
      </c>
      <c r="X824" s="30">
        <f t="shared" si="153"/>
        <v>0</v>
      </c>
    </row>
    <row r="825" spans="2:24" x14ac:dyDescent="0.25">
      <c r="B825" s="1" t="s">
        <v>535</v>
      </c>
      <c r="D825" s="1" t="str">
        <f t="shared" si="152"/>
        <v>WC</v>
      </c>
      <c r="E825" s="1" t="s">
        <v>350</v>
      </c>
      <c r="F825" s="1">
        <v>1898</v>
      </c>
      <c r="G825" s="1">
        <v>1940</v>
      </c>
      <c r="H825" s="1">
        <f t="shared" si="158"/>
        <v>8.3666002653407556</v>
      </c>
      <c r="I825" s="1">
        <v>4</v>
      </c>
      <c r="K825" s="1">
        <v>204</v>
      </c>
      <c r="L825" s="1" t="s">
        <v>85</v>
      </c>
      <c r="M825" s="1" t="s">
        <v>86</v>
      </c>
      <c r="N825" s="1">
        <f t="shared" si="156"/>
        <v>2</v>
      </c>
      <c r="P825" s="1">
        <v>60</v>
      </c>
      <c r="Q825" s="1">
        <v>60</v>
      </c>
      <c r="S825" s="1">
        <v>240</v>
      </c>
      <c r="T825" s="1">
        <f t="shared" si="159"/>
        <v>1.726680042740901</v>
      </c>
      <c r="U825" s="13">
        <f t="shared" si="160"/>
        <v>22.549490156396583</v>
      </c>
      <c r="V825" s="13">
        <f t="shared" si="161"/>
        <v>0</v>
      </c>
      <c r="W825" s="14">
        <f t="shared" si="155"/>
        <v>0.13333333333333333</v>
      </c>
      <c r="X825" s="30" t="e">
        <f t="shared" si="153"/>
        <v>#DIV/0!</v>
      </c>
    </row>
    <row r="826" spans="2:24" x14ac:dyDescent="0.25">
      <c r="D826" s="1" t="str">
        <f t="shared" si="152"/>
        <v>zzz</v>
      </c>
      <c r="H826" s="1" t="str">
        <f t="shared" si="158"/>
        <v/>
      </c>
      <c r="N826" s="1" t="str">
        <f t="shared" si="156"/>
        <v/>
      </c>
      <c r="P826" s="1" t="s">
        <v>1138</v>
      </c>
      <c r="Q826" s="1" t="s">
        <v>1138</v>
      </c>
      <c r="T826" s="1" t="str">
        <f t="shared" si="159"/>
        <v/>
      </c>
      <c r="U826" s="13" t="str">
        <f t="shared" si="160"/>
        <v/>
      </c>
      <c r="V826" s="13" t="str">
        <f t="shared" si="161"/>
        <v/>
      </c>
      <c r="W826" s="14" t="e">
        <f t="shared" si="155"/>
        <v>#VALUE!</v>
      </c>
      <c r="X826" s="30" t="e">
        <f t="shared" si="153"/>
        <v>#DIV/0!</v>
      </c>
    </row>
    <row r="827" spans="2:24" x14ac:dyDescent="0.25">
      <c r="D827" s="1" t="str">
        <f t="shared" si="152"/>
        <v>zzz</v>
      </c>
      <c r="H827" s="1" t="str">
        <f t="shared" si="158"/>
        <v/>
      </c>
      <c r="N827" s="1" t="str">
        <f t="shared" si="156"/>
        <v/>
      </c>
      <c r="P827" s="1" t="s">
        <v>1138</v>
      </c>
      <c r="Q827" s="1" t="s">
        <v>1138</v>
      </c>
      <c r="T827" s="1" t="str">
        <f t="shared" si="159"/>
        <v/>
      </c>
      <c r="U827" s="13" t="str">
        <f t="shared" si="160"/>
        <v/>
      </c>
      <c r="V827" s="13" t="str">
        <f t="shared" si="161"/>
        <v/>
      </c>
      <c r="W827" s="14" t="e">
        <f t="shared" si="155"/>
        <v>#VALUE!</v>
      </c>
      <c r="X827" s="30" t="e">
        <f t="shared" si="153"/>
        <v>#DIV/0!</v>
      </c>
    </row>
    <row r="828" spans="2:24" x14ac:dyDescent="0.25">
      <c r="D828" s="1" t="str">
        <f t="shared" si="152"/>
        <v>zzz</v>
      </c>
      <c r="H828" s="1" t="str">
        <f t="shared" si="158"/>
        <v/>
      </c>
      <c r="N828" s="1" t="str">
        <f t="shared" si="156"/>
        <v/>
      </c>
      <c r="P828" s="1" t="s">
        <v>1138</v>
      </c>
      <c r="Q828" s="1" t="s">
        <v>1138</v>
      </c>
      <c r="T828" s="1" t="str">
        <f t="shared" si="159"/>
        <v/>
      </c>
      <c r="U828" s="13" t="str">
        <f t="shared" si="160"/>
        <v/>
      </c>
      <c r="V828" s="13" t="str">
        <f t="shared" si="161"/>
        <v/>
      </c>
      <c r="W828" s="14" t="e">
        <f t="shared" si="155"/>
        <v>#VALUE!</v>
      </c>
      <c r="X828" s="30" t="e">
        <f t="shared" si="153"/>
        <v>#DIV/0!</v>
      </c>
    </row>
    <row r="829" spans="2:24" x14ac:dyDescent="0.25">
      <c r="D829" s="1" t="str">
        <f t="shared" si="152"/>
        <v>zzz</v>
      </c>
      <c r="H829" s="1" t="str">
        <f t="shared" si="158"/>
        <v/>
      </c>
      <c r="N829" s="1" t="str">
        <f t="shared" si="156"/>
        <v/>
      </c>
      <c r="P829" s="1" t="s">
        <v>1138</v>
      </c>
      <c r="Q829" s="1" t="s">
        <v>1138</v>
      </c>
      <c r="T829" s="1" t="str">
        <f t="shared" si="159"/>
        <v/>
      </c>
      <c r="U829" s="13" t="str">
        <f t="shared" si="160"/>
        <v/>
      </c>
      <c r="V829" s="13" t="str">
        <f t="shared" si="161"/>
        <v/>
      </c>
      <c r="W829" s="14" t="e">
        <f t="shared" si="155"/>
        <v>#VALUE!</v>
      </c>
      <c r="X829" s="30" t="e">
        <f t="shared" si="153"/>
        <v>#DIV/0!</v>
      </c>
    </row>
    <row r="830" spans="2:24" x14ac:dyDescent="0.25">
      <c r="D830" s="1" t="str">
        <f t="shared" si="152"/>
        <v>zzz</v>
      </c>
      <c r="H830" s="1" t="str">
        <f t="shared" si="158"/>
        <v/>
      </c>
      <c r="N830" s="1" t="str">
        <f t="shared" si="156"/>
        <v/>
      </c>
      <c r="P830" s="1" t="s">
        <v>1138</v>
      </c>
      <c r="Q830" s="1" t="s">
        <v>1138</v>
      </c>
      <c r="T830" s="1" t="str">
        <f t="shared" si="159"/>
        <v/>
      </c>
      <c r="U830" s="13" t="str">
        <f t="shared" si="160"/>
        <v/>
      </c>
      <c r="V830" s="13" t="str">
        <f t="shared" si="161"/>
        <v/>
      </c>
      <c r="W830" s="14" t="e">
        <f t="shared" si="155"/>
        <v>#VALUE!</v>
      </c>
      <c r="X830" s="30" t="e">
        <f t="shared" si="153"/>
        <v>#DIV/0!</v>
      </c>
    </row>
    <row r="831" spans="2:24" x14ac:dyDescent="0.25">
      <c r="D831" s="1" t="str">
        <f t="shared" si="152"/>
        <v>zzz</v>
      </c>
      <c r="H831" s="1" t="str">
        <f t="shared" si="158"/>
        <v/>
      </c>
      <c r="N831" s="1" t="str">
        <f t="shared" si="156"/>
        <v/>
      </c>
      <c r="P831" s="1" t="s">
        <v>1138</v>
      </c>
      <c r="Q831" s="1" t="s">
        <v>1138</v>
      </c>
      <c r="T831" s="1" t="str">
        <f t="shared" si="159"/>
        <v/>
      </c>
      <c r="U831" s="13" t="str">
        <f t="shared" si="160"/>
        <v/>
      </c>
      <c r="V831" s="13" t="str">
        <f t="shared" si="161"/>
        <v/>
      </c>
      <c r="W831" s="14" t="e">
        <f t="shared" si="155"/>
        <v>#VALUE!</v>
      </c>
      <c r="X831" s="30" t="e">
        <f t="shared" si="153"/>
        <v>#DIV/0!</v>
      </c>
    </row>
    <row r="832" spans="2:24" x14ac:dyDescent="0.25">
      <c r="D832" s="1" t="str">
        <f t="shared" si="152"/>
        <v>zzz</v>
      </c>
      <c r="H832" s="1" t="str">
        <f t="shared" si="158"/>
        <v/>
      </c>
      <c r="N832" s="1" t="str">
        <f t="shared" si="156"/>
        <v/>
      </c>
      <c r="P832" s="1" t="s">
        <v>1138</v>
      </c>
      <c r="Q832" s="1" t="s">
        <v>1138</v>
      </c>
      <c r="T832" s="1" t="str">
        <f t="shared" si="159"/>
        <v/>
      </c>
      <c r="U832" s="13" t="str">
        <f t="shared" si="160"/>
        <v/>
      </c>
      <c r="V832" s="13" t="str">
        <f t="shared" si="161"/>
        <v/>
      </c>
      <c r="W832" s="14" t="e">
        <f t="shared" si="155"/>
        <v>#VALUE!</v>
      </c>
      <c r="X832" s="30" t="e">
        <f t="shared" si="153"/>
        <v>#DIV/0!</v>
      </c>
    </row>
    <row r="833" spans="4:24" x14ac:dyDescent="0.25">
      <c r="D833" s="1" t="str">
        <f t="shared" si="152"/>
        <v>zzz</v>
      </c>
      <c r="H833" s="1" t="str">
        <f t="shared" si="158"/>
        <v/>
      </c>
      <c r="N833" s="1" t="str">
        <f t="shared" si="156"/>
        <v/>
      </c>
      <c r="P833" s="1" t="s">
        <v>1138</v>
      </c>
      <c r="Q833" s="1" t="s">
        <v>1138</v>
      </c>
      <c r="T833" s="1" t="str">
        <f t="shared" si="159"/>
        <v/>
      </c>
      <c r="U833" s="13" t="str">
        <f t="shared" si="160"/>
        <v/>
      </c>
      <c r="V833" s="13" t="str">
        <f t="shared" si="161"/>
        <v/>
      </c>
      <c r="W833" s="14" t="e">
        <f t="shared" si="155"/>
        <v>#VALUE!</v>
      </c>
      <c r="X833" s="30" t="e">
        <f t="shared" si="153"/>
        <v>#DIV/0!</v>
      </c>
    </row>
    <row r="834" spans="4:24" x14ac:dyDescent="0.25">
      <c r="D834" s="1" t="str">
        <f t="shared" si="152"/>
        <v>zzz</v>
      </c>
      <c r="H834" s="1" t="str">
        <f t="shared" si="158"/>
        <v/>
      </c>
      <c r="N834" s="1" t="str">
        <f t="shared" si="156"/>
        <v/>
      </c>
      <c r="P834" s="1" t="s">
        <v>1138</v>
      </c>
      <c r="Q834" s="1" t="s">
        <v>1138</v>
      </c>
      <c r="T834" s="1" t="str">
        <f t="shared" si="159"/>
        <v/>
      </c>
      <c r="U834" s="13" t="str">
        <f t="shared" si="160"/>
        <v/>
      </c>
      <c r="V834" s="13" t="str">
        <f t="shared" si="161"/>
        <v/>
      </c>
      <c r="W834" s="14" t="e">
        <f t="shared" si="155"/>
        <v>#VALUE!</v>
      </c>
      <c r="X834" s="30" t="e">
        <f t="shared" si="153"/>
        <v>#DIV/0!</v>
      </c>
    </row>
    <row r="835" spans="4:24" x14ac:dyDescent="0.25">
      <c r="D835" s="1" t="str">
        <f t="shared" si="152"/>
        <v>zzz</v>
      </c>
      <c r="H835" s="1" t="str">
        <f t="shared" si="158"/>
        <v/>
      </c>
      <c r="N835" s="1" t="str">
        <f t="shared" si="156"/>
        <v/>
      </c>
      <c r="P835" s="1" t="s">
        <v>1138</v>
      </c>
      <c r="Q835" s="1" t="s">
        <v>1138</v>
      </c>
      <c r="T835" s="1" t="str">
        <f t="shared" si="159"/>
        <v/>
      </c>
      <c r="U835" s="13" t="str">
        <f t="shared" si="160"/>
        <v/>
      </c>
      <c r="V835" s="13" t="str">
        <f t="shared" si="161"/>
        <v/>
      </c>
      <c r="W835" s="14" t="e">
        <f t="shared" si="155"/>
        <v>#VALUE!</v>
      </c>
      <c r="X835" s="30" t="e">
        <f t="shared" si="153"/>
        <v>#DIV/0!</v>
      </c>
    </row>
    <row r="836" spans="4:24" x14ac:dyDescent="0.25">
      <c r="D836" s="1" t="str">
        <f t="shared" si="152"/>
        <v>zzz</v>
      </c>
      <c r="H836" s="1" t="str">
        <f t="shared" si="158"/>
        <v/>
      </c>
      <c r="N836" s="1" t="str">
        <f t="shared" si="156"/>
        <v/>
      </c>
      <c r="P836" s="1" t="s">
        <v>1138</v>
      </c>
      <c r="Q836" s="1" t="s">
        <v>1138</v>
      </c>
      <c r="T836" s="1" t="str">
        <f t="shared" si="159"/>
        <v/>
      </c>
      <c r="U836" s="13" t="str">
        <f t="shared" si="160"/>
        <v/>
      </c>
      <c r="V836" s="13" t="str">
        <f t="shared" si="161"/>
        <v/>
      </c>
      <c r="W836" s="14" t="e">
        <f t="shared" si="155"/>
        <v>#VALUE!</v>
      </c>
      <c r="X836" s="30" t="e">
        <f t="shared" si="153"/>
        <v>#DIV/0!</v>
      </c>
    </row>
    <row r="837" spans="4:24" x14ac:dyDescent="0.25">
      <c r="D837" s="1" t="str">
        <f t="shared" si="152"/>
        <v>zzz</v>
      </c>
      <c r="H837" s="1" t="str">
        <f t="shared" si="158"/>
        <v/>
      </c>
      <c r="N837" s="1" t="str">
        <f t="shared" si="156"/>
        <v/>
      </c>
      <c r="P837" s="1" t="s">
        <v>1138</v>
      </c>
      <c r="Q837" s="1" t="s">
        <v>1138</v>
      </c>
      <c r="T837" s="1" t="str">
        <f t="shared" si="159"/>
        <v/>
      </c>
      <c r="U837" s="13" t="str">
        <f t="shared" si="160"/>
        <v/>
      </c>
      <c r="V837" s="13" t="str">
        <f t="shared" si="161"/>
        <v/>
      </c>
      <c r="W837" s="14" t="e">
        <f t="shared" si="155"/>
        <v>#VALUE!</v>
      </c>
      <c r="X837" s="30" t="e">
        <f t="shared" si="153"/>
        <v>#DIV/0!</v>
      </c>
    </row>
    <row r="838" spans="4:24" x14ac:dyDescent="0.25">
      <c r="D838" s="1" t="str">
        <f t="shared" si="152"/>
        <v>zzz</v>
      </c>
      <c r="H838" s="1" t="str">
        <f t="shared" si="158"/>
        <v/>
      </c>
      <c r="N838" s="1" t="str">
        <f t="shared" si="156"/>
        <v/>
      </c>
      <c r="T838" s="1" t="str">
        <f t="shared" si="159"/>
        <v/>
      </c>
      <c r="U838" s="13" t="str">
        <f t="shared" si="160"/>
        <v/>
      </c>
      <c r="V838" s="13" t="str">
        <f t="shared" si="161"/>
        <v/>
      </c>
      <c r="W838" s="14" t="e">
        <f t="shared" si="155"/>
        <v>#DIV/0!</v>
      </c>
      <c r="X838" s="30" t="e">
        <f t="shared" si="153"/>
        <v>#DIV/0!</v>
      </c>
    </row>
    <row r="839" spans="4:24" x14ac:dyDescent="0.25">
      <c r="D839" s="1" t="str">
        <f t="shared" ref="D839:D880" si="162">IF(B839="","zzz",LEFT(B839,2))</f>
        <v>zzz</v>
      </c>
      <c r="H839" s="1" t="str">
        <f t="shared" si="158"/>
        <v/>
      </c>
      <c r="N839" s="1" t="str">
        <f t="shared" si="156"/>
        <v/>
      </c>
      <c r="T839" s="1" t="str">
        <f t="shared" si="159"/>
        <v/>
      </c>
      <c r="U839" s="13" t="str">
        <f t="shared" si="160"/>
        <v/>
      </c>
      <c r="V839" s="13" t="str">
        <f t="shared" si="161"/>
        <v/>
      </c>
      <c r="W839" s="14" t="e">
        <f t="shared" si="155"/>
        <v>#DIV/0!</v>
      </c>
      <c r="X839" s="30" t="e">
        <f t="shared" si="153"/>
        <v>#DIV/0!</v>
      </c>
    </row>
    <row r="840" spans="4:24" x14ac:dyDescent="0.25">
      <c r="D840" s="1" t="str">
        <f t="shared" si="162"/>
        <v>zzz</v>
      </c>
      <c r="H840" s="1" t="str">
        <f t="shared" si="158"/>
        <v/>
      </c>
      <c r="N840" s="1" t="str">
        <f t="shared" si="156"/>
        <v/>
      </c>
      <c r="T840" s="1" t="str">
        <f t="shared" si="159"/>
        <v/>
      </c>
      <c r="U840" s="13" t="str">
        <f t="shared" si="160"/>
        <v/>
      </c>
      <c r="V840" s="13" t="str">
        <f t="shared" si="161"/>
        <v/>
      </c>
      <c r="W840" s="14" t="e">
        <f t="shared" si="155"/>
        <v>#DIV/0!</v>
      </c>
      <c r="X840" s="30" t="e">
        <f t="shared" si="153"/>
        <v>#DIV/0!</v>
      </c>
    </row>
    <row r="841" spans="4:24" x14ac:dyDescent="0.25">
      <c r="D841" s="1" t="str">
        <f t="shared" si="162"/>
        <v>zzz</v>
      </c>
      <c r="H841" s="1" t="str">
        <f t="shared" si="158"/>
        <v/>
      </c>
      <c r="N841" s="1" t="str">
        <f t="shared" si="156"/>
        <v/>
      </c>
      <c r="T841" s="1" t="str">
        <f t="shared" si="159"/>
        <v/>
      </c>
      <c r="U841" s="13" t="str">
        <f t="shared" si="160"/>
        <v/>
      </c>
      <c r="V841" s="13" t="str">
        <f t="shared" si="161"/>
        <v/>
      </c>
      <c r="W841" s="14" t="e">
        <f t="shared" si="155"/>
        <v>#DIV/0!</v>
      </c>
      <c r="X841" s="30" t="e">
        <f t="shared" si="153"/>
        <v>#DIV/0!</v>
      </c>
    </row>
    <row r="842" spans="4:24" x14ac:dyDescent="0.25">
      <c r="D842" s="1" t="str">
        <f t="shared" si="162"/>
        <v>zzz</v>
      </c>
      <c r="H842" s="1" t="str">
        <f t="shared" si="158"/>
        <v/>
      </c>
      <c r="N842" s="1" t="str">
        <f t="shared" si="156"/>
        <v/>
      </c>
      <c r="T842" s="1" t="str">
        <f t="shared" si="159"/>
        <v/>
      </c>
      <c r="U842" s="13" t="str">
        <f t="shared" si="160"/>
        <v/>
      </c>
      <c r="V842" s="13" t="str">
        <f t="shared" si="161"/>
        <v/>
      </c>
      <c r="W842" s="14" t="e">
        <f t="shared" si="155"/>
        <v>#DIV/0!</v>
      </c>
      <c r="X842" s="30" t="e">
        <f t="shared" si="153"/>
        <v>#DIV/0!</v>
      </c>
    </row>
    <row r="843" spans="4:24" x14ac:dyDescent="0.25">
      <c r="D843" s="1" t="str">
        <f t="shared" si="162"/>
        <v>zzz</v>
      </c>
      <c r="H843" s="1" t="str">
        <f t="shared" si="158"/>
        <v/>
      </c>
      <c r="N843" s="1" t="str">
        <f t="shared" si="156"/>
        <v/>
      </c>
      <c r="T843" s="1" t="str">
        <f t="shared" si="159"/>
        <v/>
      </c>
      <c r="U843" s="13" t="str">
        <f t="shared" si="160"/>
        <v/>
      </c>
      <c r="V843" s="13" t="str">
        <f t="shared" si="161"/>
        <v/>
      </c>
      <c r="W843" s="14" t="e">
        <f t="shared" si="155"/>
        <v>#DIV/0!</v>
      </c>
      <c r="X843" s="30" t="e">
        <f t="shared" ref="X843:X880" si="163">R843/10/J843</f>
        <v>#DIV/0!</v>
      </c>
    </row>
    <row r="844" spans="4:24" x14ac:dyDescent="0.25">
      <c r="D844" s="1" t="str">
        <f t="shared" si="162"/>
        <v>zzz</v>
      </c>
      <c r="H844" s="1" t="str">
        <f t="shared" si="158"/>
        <v/>
      </c>
      <c r="N844" s="1" t="str">
        <f t="shared" si="156"/>
        <v/>
      </c>
      <c r="T844" s="1" t="str">
        <f t="shared" si="159"/>
        <v/>
      </c>
      <c r="U844" s="13" t="str">
        <f t="shared" si="160"/>
        <v/>
      </c>
      <c r="V844" s="13" t="str">
        <f t="shared" si="161"/>
        <v/>
      </c>
      <c r="W844" s="14" t="e">
        <f t="shared" si="155"/>
        <v>#DIV/0!</v>
      </c>
      <c r="X844" s="30" t="e">
        <f t="shared" si="163"/>
        <v>#DIV/0!</v>
      </c>
    </row>
    <row r="845" spans="4:24" x14ac:dyDescent="0.25">
      <c r="D845" s="1" t="str">
        <f t="shared" si="162"/>
        <v>zzz</v>
      </c>
      <c r="H845" s="1" t="str">
        <f t="shared" si="158"/>
        <v/>
      </c>
      <c r="N845" s="1" t="str">
        <f t="shared" si="156"/>
        <v/>
      </c>
      <c r="T845" s="1" t="str">
        <f t="shared" si="159"/>
        <v/>
      </c>
      <c r="U845" s="13" t="str">
        <f t="shared" si="160"/>
        <v/>
      </c>
      <c r="V845" s="13" t="str">
        <f t="shared" si="161"/>
        <v/>
      </c>
      <c r="W845" s="14" t="e">
        <f t="shared" si="155"/>
        <v>#DIV/0!</v>
      </c>
      <c r="X845" s="30" t="e">
        <f t="shared" si="163"/>
        <v>#DIV/0!</v>
      </c>
    </row>
    <row r="846" spans="4:24" x14ac:dyDescent="0.25">
      <c r="D846" s="1" t="str">
        <f t="shared" si="162"/>
        <v>zzz</v>
      </c>
      <c r="H846" s="1" t="str">
        <f t="shared" si="158"/>
        <v/>
      </c>
      <c r="N846" s="1" t="str">
        <f t="shared" si="156"/>
        <v/>
      </c>
      <c r="T846" s="1" t="str">
        <f t="shared" si="159"/>
        <v/>
      </c>
      <c r="U846" s="13" t="str">
        <f t="shared" si="160"/>
        <v/>
      </c>
      <c r="V846" s="13" t="str">
        <f t="shared" si="161"/>
        <v/>
      </c>
      <c r="W846" s="14" t="e">
        <f t="shared" si="155"/>
        <v>#DIV/0!</v>
      </c>
      <c r="X846" s="30" t="e">
        <f t="shared" si="163"/>
        <v>#DIV/0!</v>
      </c>
    </row>
    <row r="847" spans="4:24" x14ac:dyDescent="0.25">
      <c r="D847" s="1" t="str">
        <f t="shared" si="162"/>
        <v>zzz</v>
      </c>
      <c r="H847" s="1" t="str">
        <f t="shared" si="158"/>
        <v/>
      </c>
      <c r="N847" s="1" t="str">
        <f t="shared" si="156"/>
        <v/>
      </c>
      <c r="T847" s="1" t="str">
        <f t="shared" si="159"/>
        <v/>
      </c>
      <c r="U847" s="13" t="str">
        <f t="shared" si="160"/>
        <v/>
      </c>
      <c r="V847" s="13" t="str">
        <f t="shared" si="161"/>
        <v/>
      </c>
      <c r="W847" s="14" t="e">
        <f t="shared" si="155"/>
        <v>#DIV/0!</v>
      </c>
      <c r="X847" s="30" t="e">
        <f t="shared" si="163"/>
        <v>#DIV/0!</v>
      </c>
    </row>
    <row r="848" spans="4:24" x14ac:dyDescent="0.25">
      <c r="D848" s="1" t="str">
        <f t="shared" si="162"/>
        <v>zzz</v>
      </c>
      <c r="H848" s="1" t="str">
        <f t="shared" si="158"/>
        <v/>
      </c>
      <c r="N848" s="1" t="str">
        <f t="shared" si="156"/>
        <v/>
      </c>
      <c r="T848" s="1" t="str">
        <f t="shared" si="159"/>
        <v/>
      </c>
      <c r="U848" s="13" t="str">
        <f t="shared" si="160"/>
        <v/>
      </c>
      <c r="V848" s="13" t="str">
        <f t="shared" si="161"/>
        <v/>
      </c>
      <c r="W848" s="14" t="e">
        <f t="shared" si="155"/>
        <v>#DIV/0!</v>
      </c>
      <c r="X848" s="30" t="e">
        <f t="shared" si="163"/>
        <v>#DIV/0!</v>
      </c>
    </row>
    <row r="849" spans="4:24" x14ac:dyDescent="0.25">
      <c r="D849" s="1" t="str">
        <f t="shared" si="162"/>
        <v>zzz</v>
      </c>
      <c r="H849" s="1" t="str">
        <f t="shared" ref="H849:H880" si="164">IF(F849="","",SQRT(F849-1828))</f>
        <v/>
      </c>
      <c r="N849" s="1" t="str">
        <f t="shared" si="156"/>
        <v/>
      </c>
      <c r="T849" s="1" t="str">
        <f t="shared" si="159"/>
        <v/>
      </c>
      <c r="U849" s="13" t="str">
        <f t="shared" si="160"/>
        <v/>
      </c>
      <c r="V849" s="13" t="str">
        <f t="shared" si="161"/>
        <v/>
      </c>
      <c r="W849" s="14" t="e">
        <f t="shared" si="155"/>
        <v>#DIV/0!</v>
      </c>
      <c r="X849" s="30" t="e">
        <f t="shared" si="163"/>
        <v>#DIV/0!</v>
      </c>
    </row>
    <row r="850" spans="4:24" x14ac:dyDescent="0.25">
      <c r="D850" s="1" t="str">
        <f t="shared" si="162"/>
        <v>zzz</v>
      </c>
      <c r="H850" s="1" t="str">
        <f t="shared" si="164"/>
        <v/>
      </c>
      <c r="N850" s="1" t="str">
        <f t="shared" si="156"/>
        <v/>
      </c>
      <c r="T850" s="1" t="str">
        <f t="shared" si="159"/>
        <v/>
      </c>
      <c r="U850" s="13" t="str">
        <f t="shared" si="160"/>
        <v/>
      </c>
      <c r="V850" s="13" t="str">
        <f t="shared" si="161"/>
        <v/>
      </c>
      <c r="W850" s="14" t="e">
        <f t="shared" si="155"/>
        <v>#DIV/0!</v>
      </c>
      <c r="X850" s="30" t="e">
        <f t="shared" si="163"/>
        <v>#DIV/0!</v>
      </c>
    </row>
    <row r="851" spans="4:24" x14ac:dyDescent="0.25">
      <c r="D851" s="1" t="str">
        <f t="shared" si="162"/>
        <v>zzz</v>
      </c>
      <c r="H851" s="1" t="str">
        <f t="shared" si="164"/>
        <v/>
      </c>
      <c r="N851" s="1" t="str">
        <f t="shared" si="156"/>
        <v/>
      </c>
      <c r="T851" s="1" t="str">
        <f t="shared" si="159"/>
        <v/>
      </c>
      <c r="U851" s="13" t="str">
        <f t="shared" si="160"/>
        <v/>
      </c>
      <c r="V851" s="13" t="str">
        <f t="shared" si="161"/>
        <v/>
      </c>
      <c r="W851" s="14" t="e">
        <f t="shared" si="155"/>
        <v>#DIV/0!</v>
      </c>
      <c r="X851" s="30" t="e">
        <f t="shared" si="163"/>
        <v>#DIV/0!</v>
      </c>
    </row>
    <row r="852" spans="4:24" x14ac:dyDescent="0.25">
      <c r="D852" s="1" t="str">
        <f t="shared" si="162"/>
        <v>zzz</v>
      </c>
      <c r="H852" s="1" t="str">
        <f t="shared" si="164"/>
        <v/>
      </c>
      <c r="N852" s="1" t="str">
        <f t="shared" si="156"/>
        <v/>
      </c>
      <c r="T852" s="1" t="str">
        <f t="shared" si="159"/>
        <v/>
      </c>
      <c r="U852" s="13" t="str">
        <f t="shared" si="160"/>
        <v/>
      </c>
      <c r="V852" s="13" t="str">
        <f t="shared" si="161"/>
        <v/>
      </c>
      <c r="W852" s="14" t="e">
        <f t="shared" si="155"/>
        <v>#DIV/0!</v>
      </c>
      <c r="X852" s="30" t="e">
        <f t="shared" si="163"/>
        <v>#DIV/0!</v>
      </c>
    </row>
    <row r="853" spans="4:24" x14ac:dyDescent="0.25">
      <c r="D853" s="1" t="str">
        <f t="shared" si="162"/>
        <v>zzz</v>
      </c>
      <c r="H853" s="1" t="str">
        <f t="shared" si="164"/>
        <v/>
      </c>
      <c r="N853" s="1" t="str">
        <f t="shared" si="156"/>
        <v/>
      </c>
      <c r="T853" s="1" t="str">
        <f t="shared" si="159"/>
        <v/>
      </c>
      <c r="U853" s="13" t="str">
        <f t="shared" si="160"/>
        <v/>
      </c>
      <c r="V853" s="13" t="str">
        <f t="shared" si="161"/>
        <v/>
      </c>
      <c r="W853" s="14" t="e">
        <f t="shared" ref="W853:W880" si="165">8/P853</f>
        <v>#DIV/0!</v>
      </c>
      <c r="X853" s="30" t="e">
        <f t="shared" si="163"/>
        <v>#DIV/0!</v>
      </c>
    </row>
    <row r="854" spans="4:24" x14ac:dyDescent="0.25">
      <c r="D854" s="1" t="str">
        <f t="shared" si="162"/>
        <v>zzz</v>
      </c>
      <c r="H854" s="1" t="str">
        <f t="shared" si="164"/>
        <v/>
      </c>
      <c r="N854" s="1" t="str">
        <f t="shared" si="156"/>
        <v/>
      </c>
      <c r="T854" s="1" t="str">
        <f t="shared" si="159"/>
        <v/>
      </c>
      <c r="U854" s="13" t="str">
        <f t="shared" si="160"/>
        <v/>
      </c>
      <c r="V854" s="13" t="str">
        <f t="shared" si="161"/>
        <v/>
      </c>
      <c r="W854" s="14" t="e">
        <f t="shared" si="165"/>
        <v>#DIV/0!</v>
      </c>
      <c r="X854" s="30" t="e">
        <f t="shared" si="163"/>
        <v>#DIV/0!</v>
      </c>
    </row>
    <row r="855" spans="4:24" x14ac:dyDescent="0.25">
      <c r="D855" s="1" t="str">
        <f t="shared" si="162"/>
        <v>zzz</v>
      </c>
      <c r="H855" s="1" t="str">
        <f t="shared" si="164"/>
        <v/>
      </c>
      <c r="N855" s="1" t="str">
        <f t="shared" si="156"/>
        <v/>
      </c>
      <c r="T855" s="1" t="str">
        <f t="shared" si="159"/>
        <v/>
      </c>
      <c r="U855" s="13" t="str">
        <f t="shared" si="160"/>
        <v/>
      </c>
      <c r="V855" s="13" t="str">
        <f t="shared" si="161"/>
        <v/>
      </c>
      <c r="W855" s="14" t="e">
        <f t="shared" si="165"/>
        <v>#DIV/0!</v>
      </c>
      <c r="X855" s="30" t="e">
        <f t="shared" si="163"/>
        <v>#DIV/0!</v>
      </c>
    </row>
    <row r="856" spans="4:24" x14ac:dyDescent="0.25">
      <c r="D856" s="1" t="str">
        <f t="shared" si="162"/>
        <v>zzz</v>
      </c>
      <c r="H856" s="1" t="str">
        <f t="shared" si="164"/>
        <v/>
      </c>
      <c r="N856" s="1" t="str">
        <f t="shared" si="156"/>
        <v/>
      </c>
      <c r="T856" s="1" t="str">
        <f t="shared" si="159"/>
        <v/>
      </c>
      <c r="U856" s="13" t="str">
        <f t="shared" si="160"/>
        <v/>
      </c>
      <c r="V856" s="13" t="str">
        <f t="shared" si="161"/>
        <v/>
      </c>
      <c r="W856" s="14" t="e">
        <f t="shared" si="165"/>
        <v>#DIV/0!</v>
      </c>
      <c r="X856" s="30" t="e">
        <f t="shared" si="163"/>
        <v>#DIV/0!</v>
      </c>
    </row>
    <row r="857" spans="4:24" x14ac:dyDescent="0.25">
      <c r="D857" s="1" t="str">
        <f t="shared" si="162"/>
        <v>zzz</v>
      </c>
      <c r="H857" s="1" t="str">
        <f t="shared" si="164"/>
        <v/>
      </c>
      <c r="N857" s="1" t="str">
        <f t="shared" si="156"/>
        <v/>
      </c>
      <c r="T857" s="1" t="str">
        <f t="shared" si="159"/>
        <v/>
      </c>
      <c r="U857" s="13" t="str">
        <f t="shared" si="160"/>
        <v/>
      </c>
      <c r="V857" s="13" t="str">
        <f t="shared" si="161"/>
        <v/>
      </c>
      <c r="W857" s="14" t="e">
        <f t="shared" si="165"/>
        <v>#DIV/0!</v>
      </c>
      <c r="X857" s="30" t="e">
        <f t="shared" si="163"/>
        <v>#DIV/0!</v>
      </c>
    </row>
    <row r="858" spans="4:24" x14ac:dyDescent="0.25">
      <c r="D858" s="1" t="str">
        <f t="shared" si="162"/>
        <v>zzz</v>
      </c>
      <c r="H858" s="1" t="str">
        <f t="shared" si="164"/>
        <v/>
      </c>
      <c r="N858" s="1" t="str">
        <f t="shared" si="156"/>
        <v/>
      </c>
      <c r="T858" s="1" t="str">
        <f t="shared" si="159"/>
        <v/>
      </c>
      <c r="U858" s="13" t="str">
        <f t="shared" si="160"/>
        <v/>
      </c>
      <c r="V858" s="13" t="str">
        <f t="shared" si="161"/>
        <v/>
      </c>
      <c r="W858" s="14" t="e">
        <f t="shared" si="165"/>
        <v>#DIV/0!</v>
      </c>
      <c r="X858" s="30" t="e">
        <f t="shared" si="163"/>
        <v>#DIV/0!</v>
      </c>
    </row>
    <row r="859" spans="4:24" x14ac:dyDescent="0.25">
      <c r="D859" s="1" t="str">
        <f t="shared" si="162"/>
        <v>zzz</v>
      </c>
      <c r="H859" s="1" t="str">
        <f t="shared" si="164"/>
        <v/>
      </c>
      <c r="N859" s="1" t="str">
        <f t="shared" si="156"/>
        <v/>
      </c>
      <c r="T859" s="1" t="str">
        <f t="shared" si="159"/>
        <v/>
      </c>
      <c r="U859" s="13" t="str">
        <f t="shared" si="160"/>
        <v/>
      </c>
      <c r="V859" s="13" t="str">
        <f t="shared" si="161"/>
        <v/>
      </c>
      <c r="W859" s="14" t="e">
        <f t="shared" si="165"/>
        <v>#DIV/0!</v>
      </c>
      <c r="X859" s="30" t="e">
        <f t="shared" si="163"/>
        <v>#DIV/0!</v>
      </c>
    </row>
    <row r="860" spans="4:24" x14ac:dyDescent="0.25">
      <c r="D860" s="1" t="str">
        <f t="shared" si="162"/>
        <v>zzz</v>
      </c>
      <c r="H860" s="1" t="str">
        <f t="shared" si="164"/>
        <v/>
      </c>
      <c r="N860" s="1" t="str">
        <f t="shared" si="156"/>
        <v/>
      </c>
      <c r="T860" s="1" t="str">
        <f t="shared" si="159"/>
        <v/>
      </c>
      <c r="U860" s="13" t="str">
        <f t="shared" si="160"/>
        <v/>
      </c>
      <c r="V860" s="13" t="str">
        <f t="shared" si="161"/>
        <v/>
      </c>
      <c r="W860" s="14" t="e">
        <f t="shared" si="165"/>
        <v>#DIV/0!</v>
      </c>
      <c r="X860" s="30" t="e">
        <f t="shared" si="163"/>
        <v>#DIV/0!</v>
      </c>
    </row>
    <row r="861" spans="4:24" x14ac:dyDescent="0.25">
      <c r="D861" s="1" t="str">
        <f t="shared" si="162"/>
        <v>zzz</v>
      </c>
      <c r="H861" s="1" t="str">
        <f t="shared" si="164"/>
        <v/>
      </c>
      <c r="N861" s="1" t="str">
        <f t="shared" si="156"/>
        <v/>
      </c>
      <c r="T861" s="1" t="str">
        <f t="shared" si="159"/>
        <v/>
      </c>
      <c r="U861" s="13" t="str">
        <f t="shared" si="160"/>
        <v/>
      </c>
      <c r="V861" s="13" t="str">
        <f t="shared" si="161"/>
        <v/>
      </c>
      <c r="W861" s="14" t="e">
        <f t="shared" si="165"/>
        <v>#DIV/0!</v>
      </c>
      <c r="X861" s="30" t="e">
        <f t="shared" si="163"/>
        <v>#DIV/0!</v>
      </c>
    </row>
    <row r="862" spans="4:24" x14ac:dyDescent="0.25">
      <c r="D862" s="1" t="str">
        <f t="shared" si="162"/>
        <v>zzz</v>
      </c>
      <c r="H862" s="1" t="str">
        <f t="shared" si="164"/>
        <v/>
      </c>
      <c r="N862" s="1" t="str">
        <f t="shared" ref="N862:N880" si="166">IF(L862="Steam",1,IF(L862="Electric",2,IF(L862="Diesel",4,IF(L862="Diesel-Electric",3,""))))</f>
        <v/>
      </c>
      <c r="T862" s="1" t="str">
        <f t="shared" si="159"/>
        <v/>
      </c>
      <c r="U862" s="13" t="str">
        <f t="shared" si="160"/>
        <v/>
      </c>
      <c r="V862" s="13" t="str">
        <f t="shared" si="161"/>
        <v/>
      </c>
      <c r="W862" s="14" t="e">
        <f t="shared" si="165"/>
        <v>#DIV/0!</v>
      </c>
      <c r="X862" s="30" t="e">
        <f t="shared" si="163"/>
        <v>#DIV/0!</v>
      </c>
    </row>
    <row r="863" spans="4:24" x14ac:dyDescent="0.25">
      <c r="D863" s="1" t="str">
        <f t="shared" si="162"/>
        <v>zzz</v>
      </c>
      <c r="H863" s="1" t="str">
        <f t="shared" si="164"/>
        <v/>
      </c>
      <c r="N863" s="1" t="str">
        <f t="shared" si="166"/>
        <v/>
      </c>
      <c r="T863" s="1" t="str">
        <f t="shared" si="159"/>
        <v/>
      </c>
      <c r="U863" s="13" t="str">
        <f t="shared" si="160"/>
        <v/>
      </c>
      <c r="V863" s="13" t="str">
        <f t="shared" si="161"/>
        <v/>
      </c>
      <c r="W863" s="14" t="e">
        <f t="shared" si="165"/>
        <v>#DIV/0!</v>
      </c>
      <c r="X863" s="30" t="e">
        <f t="shared" si="163"/>
        <v>#DIV/0!</v>
      </c>
    </row>
    <row r="864" spans="4:24" x14ac:dyDescent="0.25">
      <c r="D864" s="1" t="str">
        <f t="shared" si="162"/>
        <v>zzz</v>
      </c>
      <c r="H864" s="1" t="str">
        <f t="shared" si="164"/>
        <v/>
      </c>
      <c r="N864" s="1" t="str">
        <f t="shared" si="166"/>
        <v/>
      </c>
      <c r="T864" s="1" t="str">
        <f t="shared" si="159"/>
        <v/>
      </c>
      <c r="U864" s="13" t="str">
        <f t="shared" si="160"/>
        <v/>
      </c>
      <c r="V864" s="13" t="str">
        <f t="shared" si="161"/>
        <v/>
      </c>
      <c r="W864" s="14" t="e">
        <f t="shared" si="165"/>
        <v>#DIV/0!</v>
      </c>
      <c r="X864" s="30" t="e">
        <f t="shared" si="163"/>
        <v>#DIV/0!</v>
      </c>
    </row>
    <row r="865" spans="4:24" x14ac:dyDescent="0.25">
      <c r="D865" s="1" t="str">
        <f t="shared" si="162"/>
        <v>zzz</v>
      </c>
      <c r="H865" s="1" t="str">
        <f t="shared" si="164"/>
        <v/>
      </c>
      <c r="N865" s="1" t="str">
        <f t="shared" si="166"/>
        <v/>
      </c>
      <c r="T865" s="1" t="str">
        <f t="shared" si="159"/>
        <v/>
      </c>
      <c r="U865" s="13" t="str">
        <f t="shared" si="160"/>
        <v/>
      </c>
      <c r="V865" s="13" t="str">
        <f t="shared" si="161"/>
        <v/>
      </c>
      <c r="W865" s="14" t="e">
        <f t="shared" si="165"/>
        <v>#DIV/0!</v>
      </c>
      <c r="X865" s="30" t="e">
        <f t="shared" si="163"/>
        <v>#DIV/0!</v>
      </c>
    </row>
    <row r="866" spans="4:24" x14ac:dyDescent="0.25">
      <c r="D866" s="1" t="str">
        <f t="shared" si="162"/>
        <v>zzz</v>
      </c>
      <c r="H866" s="1" t="str">
        <f t="shared" si="164"/>
        <v/>
      </c>
      <c r="N866" s="1" t="str">
        <f t="shared" si="166"/>
        <v/>
      </c>
      <c r="T866" s="1" t="str">
        <f t="shared" si="159"/>
        <v/>
      </c>
      <c r="U866" s="13" t="str">
        <f t="shared" si="160"/>
        <v/>
      </c>
      <c r="V866" s="13" t="str">
        <f t="shared" si="161"/>
        <v/>
      </c>
      <c r="W866" s="14" t="e">
        <f t="shared" si="165"/>
        <v>#DIV/0!</v>
      </c>
      <c r="X866" s="30" t="e">
        <f t="shared" si="163"/>
        <v>#DIV/0!</v>
      </c>
    </row>
    <row r="867" spans="4:24" x14ac:dyDescent="0.25">
      <c r="D867" s="1" t="str">
        <f t="shared" si="162"/>
        <v>zzz</v>
      </c>
      <c r="H867" s="1" t="str">
        <f t="shared" si="164"/>
        <v/>
      </c>
      <c r="N867" s="1" t="str">
        <f t="shared" si="166"/>
        <v/>
      </c>
      <c r="T867" s="1" t="str">
        <f t="shared" si="159"/>
        <v/>
      </c>
      <c r="U867" s="13" t="str">
        <f t="shared" si="160"/>
        <v/>
      </c>
      <c r="V867" s="13" t="str">
        <f t="shared" si="161"/>
        <v/>
      </c>
      <c r="W867" s="14" t="e">
        <f t="shared" si="165"/>
        <v>#DIV/0!</v>
      </c>
      <c r="X867" s="30" t="e">
        <f t="shared" si="163"/>
        <v>#DIV/0!</v>
      </c>
    </row>
    <row r="868" spans="4:24" x14ac:dyDescent="0.25">
      <c r="D868" s="1" t="str">
        <f t="shared" si="162"/>
        <v>zzz</v>
      </c>
      <c r="H868" s="1" t="str">
        <f t="shared" si="164"/>
        <v/>
      </c>
      <c r="N868" s="1" t="str">
        <f t="shared" si="166"/>
        <v/>
      </c>
      <c r="T868" s="1" t="str">
        <f t="shared" si="159"/>
        <v/>
      </c>
      <c r="U868" s="13" t="str">
        <f t="shared" si="160"/>
        <v/>
      </c>
      <c r="V868" s="13" t="str">
        <f t="shared" si="161"/>
        <v/>
      </c>
      <c r="W868" s="14" t="e">
        <f t="shared" si="165"/>
        <v>#DIV/0!</v>
      </c>
      <c r="X868" s="30" t="e">
        <f t="shared" si="163"/>
        <v>#DIV/0!</v>
      </c>
    </row>
    <row r="869" spans="4:24" x14ac:dyDescent="0.25">
      <c r="D869" s="1" t="str">
        <f t="shared" si="162"/>
        <v>zzz</v>
      </c>
      <c r="H869" s="1" t="str">
        <f t="shared" si="164"/>
        <v/>
      </c>
      <c r="N869" s="1" t="str">
        <f t="shared" si="166"/>
        <v/>
      </c>
      <c r="T869" s="1" t="str">
        <f t="shared" si="159"/>
        <v/>
      </c>
      <c r="U869" s="13" t="str">
        <f t="shared" si="160"/>
        <v/>
      </c>
      <c r="V869" s="13" t="str">
        <f t="shared" si="161"/>
        <v/>
      </c>
      <c r="W869" s="14" t="e">
        <f t="shared" si="165"/>
        <v>#DIV/0!</v>
      </c>
      <c r="X869" s="30" t="e">
        <f t="shared" si="163"/>
        <v>#DIV/0!</v>
      </c>
    </row>
    <row r="870" spans="4:24" x14ac:dyDescent="0.25">
      <c r="D870" s="1" t="str">
        <f t="shared" si="162"/>
        <v>zzz</v>
      </c>
      <c r="H870" s="1" t="str">
        <f t="shared" si="164"/>
        <v/>
      </c>
      <c r="N870" s="1" t="str">
        <f t="shared" si="166"/>
        <v/>
      </c>
      <c r="T870" s="1" t="str">
        <f t="shared" si="159"/>
        <v/>
      </c>
      <c r="U870" s="13" t="str">
        <f t="shared" si="160"/>
        <v/>
      </c>
      <c r="V870" s="13" t="str">
        <f t="shared" si="161"/>
        <v/>
      </c>
      <c r="W870" s="14" t="e">
        <f t="shared" si="165"/>
        <v>#DIV/0!</v>
      </c>
      <c r="X870" s="30" t="e">
        <f t="shared" si="163"/>
        <v>#DIV/0!</v>
      </c>
    </row>
    <row r="871" spans="4:24" x14ac:dyDescent="0.25">
      <c r="D871" s="1" t="str">
        <f t="shared" si="162"/>
        <v>zzz</v>
      </c>
      <c r="H871" s="1" t="str">
        <f t="shared" si="164"/>
        <v/>
      </c>
      <c r="N871" s="1" t="str">
        <f t="shared" si="166"/>
        <v/>
      </c>
      <c r="T871" s="1" t="str">
        <f t="shared" si="159"/>
        <v/>
      </c>
      <c r="U871" s="13" t="str">
        <f t="shared" si="160"/>
        <v/>
      </c>
      <c r="V871" s="13" t="str">
        <f t="shared" si="161"/>
        <v/>
      </c>
      <c r="W871" s="14" t="e">
        <f t="shared" si="165"/>
        <v>#DIV/0!</v>
      </c>
      <c r="X871" s="30" t="e">
        <f t="shared" si="163"/>
        <v>#DIV/0!</v>
      </c>
    </row>
    <row r="872" spans="4:24" x14ac:dyDescent="0.25">
      <c r="D872" s="1" t="str">
        <f t="shared" si="162"/>
        <v>zzz</v>
      </c>
      <c r="H872" s="1" t="str">
        <f t="shared" si="164"/>
        <v/>
      </c>
      <c r="N872" s="1" t="str">
        <f t="shared" si="166"/>
        <v/>
      </c>
      <c r="T872" s="1" t="str">
        <f t="shared" si="159"/>
        <v/>
      </c>
      <c r="U872" s="13" t="str">
        <f t="shared" si="160"/>
        <v/>
      </c>
      <c r="V872" s="13" t="str">
        <f t="shared" si="161"/>
        <v/>
      </c>
      <c r="W872" s="14" t="e">
        <f t="shared" si="165"/>
        <v>#DIV/0!</v>
      </c>
      <c r="X872" s="30" t="e">
        <f t="shared" si="163"/>
        <v>#DIV/0!</v>
      </c>
    </row>
    <row r="873" spans="4:24" x14ac:dyDescent="0.25">
      <c r="D873" s="1" t="str">
        <f t="shared" si="162"/>
        <v>zzz</v>
      </c>
      <c r="H873" s="1" t="str">
        <f t="shared" si="164"/>
        <v/>
      </c>
      <c r="N873" s="1" t="str">
        <f t="shared" si="166"/>
        <v/>
      </c>
      <c r="T873" s="1" t="str">
        <f t="shared" si="159"/>
        <v/>
      </c>
      <c r="U873" s="13" t="str">
        <f t="shared" si="160"/>
        <v/>
      </c>
      <c r="V873" s="13" t="str">
        <f t="shared" si="161"/>
        <v/>
      </c>
      <c r="W873" s="14" t="e">
        <f t="shared" si="165"/>
        <v>#DIV/0!</v>
      </c>
      <c r="X873" s="30" t="e">
        <f t="shared" si="163"/>
        <v>#DIV/0!</v>
      </c>
    </row>
    <row r="874" spans="4:24" x14ac:dyDescent="0.25">
      <c r="D874" s="1" t="str">
        <f t="shared" si="162"/>
        <v>zzz</v>
      </c>
      <c r="H874" s="1" t="str">
        <f t="shared" si="164"/>
        <v/>
      </c>
      <c r="N874" s="1" t="str">
        <f t="shared" si="166"/>
        <v/>
      </c>
      <c r="T874" s="1" t="str">
        <f t="shared" si="159"/>
        <v/>
      </c>
      <c r="U874" s="13" t="str">
        <f t="shared" si="160"/>
        <v/>
      </c>
      <c r="V874" s="13" t="str">
        <f t="shared" si="161"/>
        <v/>
      </c>
      <c r="W874" s="14" t="e">
        <f t="shared" si="165"/>
        <v>#DIV/0!</v>
      </c>
      <c r="X874" s="30" t="e">
        <f t="shared" si="163"/>
        <v>#DIV/0!</v>
      </c>
    </row>
    <row r="875" spans="4:24" x14ac:dyDescent="0.25">
      <c r="D875" s="1" t="str">
        <f t="shared" si="162"/>
        <v>zzz</v>
      </c>
      <c r="H875" s="1" t="str">
        <f t="shared" si="164"/>
        <v/>
      </c>
      <c r="N875" s="1" t="str">
        <f t="shared" si="166"/>
        <v/>
      </c>
      <c r="T875" s="1" t="str">
        <f t="shared" si="159"/>
        <v/>
      </c>
      <c r="U875" s="13" t="str">
        <f t="shared" si="160"/>
        <v/>
      </c>
      <c r="V875" s="13" t="str">
        <f t="shared" si="161"/>
        <v/>
      </c>
      <c r="W875" s="14" t="e">
        <f t="shared" si="165"/>
        <v>#DIV/0!</v>
      </c>
      <c r="X875" s="30" t="e">
        <f t="shared" si="163"/>
        <v>#DIV/0!</v>
      </c>
    </row>
    <row r="876" spans="4:24" x14ac:dyDescent="0.25">
      <c r="D876" s="1" t="str">
        <f t="shared" si="162"/>
        <v>zzz</v>
      </c>
      <c r="H876" s="1" t="str">
        <f t="shared" si="164"/>
        <v/>
      </c>
      <c r="N876" s="1" t="str">
        <f t="shared" si="166"/>
        <v/>
      </c>
      <c r="T876" s="1" t="str">
        <f t="shared" si="159"/>
        <v/>
      </c>
      <c r="U876" s="13" t="str">
        <f t="shared" si="160"/>
        <v/>
      </c>
      <c r="V876" s="13" t="str">
        <f t="shared" si="161"/>
        <v/>
      </c>
      <c r="W876" s="14" t="e">
        <f t="shared" si="165"/>
        <v>#DIV/0!</v>
      </c>
      <c r="X876" s="30" t="e">
        <f t="shared" si="163"/>
        <v>#DIV/0!</v>
      </c>
    </row>
    <row r="877" spans="4:24" x14ac:dyDescent="0.25">
      <c r="D877" s="1" t="str">
        <f t="shared" si="162"/>
        <v>zzz</v>
      </c>
      <c r="H877" s="1" t="str">
        <f t="shared" si="164"/>
        <v/>
      </c>
      <c r="N877" s="1" t="str">
        <f t="shared" si="166"/>
        <v/>
      </c>
      <c r="T877" s="1" t="str">
        <f t="shared" si="159"/>
        <v/>
      </c>
      <c r="U877" s="13" t="str">
        <f t="shared" si="160"/>
        <v/>
      </c>
      <c r="V877" s="13" t="str">
        <f t="shared" si="161"/>
        <v/>
      </c>
      <c r="W877" s="14" t="e">
        <f t="shared" si="165"/>
        <v>#DIV/0!</v>
      </c>
      <c r="X877" s="30" t="e">
        <f t="shared" si="163"/>
        <v>#DIV/0!</v>
      </c>
    </row>
    <row r="878" spans="4:24" x14ac:dyDescent="0.25">
      <c r="D878" s="1" t="str">
        <f t="shared" si="162"/>
        <v>zzz</v>
      </c>
      <c r="H878" s="1" t="str">
        <f t="shared" si="164"/>
        <v/>
      </c>
      <c r="N878" s="1" t="str">
        <f t="shared" si="166"/>
        <v/>
      </c>
      <c r="T878" s="1" t="str">
        <f t="shared" si="159"/>
        <v/>
      </c>
      <c r="U878" s="13" t="str">
        <f t="shared" si="160"/>
        <v/>
      </c>
      <c r="V878" s="13" t="str">
        <f t="shared" si="161"/>
        <v/>
      </c>
      <c r="W878" s="14" t="e">
        <f t="shared" si="165"/>
        <v>#DIV/0!</v>
      </c>
      <c r="X878" s="30" t="e">
        <f t="shared" si="163"/>
        <v>#DIV/0!</v>
      </c>
    </row>
    <row r="879" spans="4:24" x14ac:dyDescent="0.25">
      <c r="D879" s="1" t="str">
        <f t="shared" si="162"/>
        <v>zzz</v>
      </c>
      <c r="H879" s="1" t="str">
        <f t="shared" si="164"/>
        <v/>
      </c>
      <c r="N879" s="1" t="str">
        <f t="shared" si="166"/>
        <v/>
      </c>
      <c r="T879" s="1" t="str">
        <f t="shared" si="159"/>
        <v/>
      </c>
      <c r="U879" s="13" t="str">
        <f t="shared" si="160"/>
        <v/>
      </c>
      <c r="V879" s="13" t="str">
        <f t="shared" si="161"/>
        <v/>
      </c>
      <c r="W879" s="14" t="e">
        <f t="shared" si="165"/>
        <v>#DIV/0!</v>
      </c>
      <c r="X879" s="30" t="e">
        <f t="shared" si="163"/>
        <v>#DIV/0!</v>
      </c>
    </row>
    <row r="880" spans="4:24" x14ac:dyDescent="0.25">
      <c r="D880" s="1" t="str">
        <f t="shared" si="162"/>
        <v>zzz</v>
      </c>
      <c r="H880" s="1" t="str">
        <f t="shared" si="164"/>
        <v/>
      </c>
      <c r="N880" s="1" t="str">
        <f t="shared" si="166"/>
        <v/>
      </c>
      <c r="T880" s="1" t="str">
        <f t="shared" si="159"/>
        <v/>
      </c>
      <c r="U880" s="13" t="str">
        <f t="shared" si="160"/>
        <v/>
      </c>
      <c r="V880" s="13" t="str">
        <f t="shared" si="161"/>
        <v/>
      </c>
      <c r="W880" s="14" t="e">
        <f t="shared" si="165"/>
        <v>#DIV/0!</v>
      </c>
      <c r="X880" s="30" t="e">
        <f t="shared" si="163"/>
        <v>#DIV/0!</v>
      </c>
    </row>
  </sheetData>
  <sortState xmlns:xlrd2="http://schemas.microsoft.com/office/spreadsheetml/2017/richdata2" ref="A2:X880">
    <sortCondition ref="A2:A880"/>
    <sortCondition ref="L2:L880"/>
    <sortCondition ref="M2:M880"/>
    <sortCondition ref="D2:D880"/>
    <sortCondition ref="E2:E880"/>
    <sortCondition ref="C2:C880"/>
  </sortState>
  <conditionalFormatting sqref="D1:D9993">
    <cfRule type="containsText" dxfId="41" priority="1" operator="containsText" text="GC">
      <formula>NOT(ISERROR(SEARCH("GC",D1)))</formula>
    </cfRule>
    <cfRule type="cellIs" dxfId="40" priority="2" operator="equal">
      <formula>"GE"</formula>
    </cfRule>
    <cfRule type="cellIs" dxfId="39" priority="3" operator="equal">
      <formula>"LM"</formula>
    </cfRule>
    <cfRule type="cellIs" dxfId="38" priority="4" operator="equal">
      <formula>"MR"</formula>
    </cfRule>
    <cfRule type="cellIs" dxfId="37" priority="5" operator="equal">
      <formula>"SD"</formula>
    </cfRule>
    <cfRule type="cellIs" dxfId="36" priority="6" operator="equal">
      <formula>"SE"</formula>
    </cfRule>
    <cfRule type="cellIs" dxfId="35" priority="7" operator="equal">
      <formula>"GN"</formula>
    </cfRule>
    <cfRule type="cellIs" dxfId="34" priority="8" operator="equal">
      <formula>"SR"</formula>
    </cfRule>
    <cfRule type="containsText" dxfId="33" priority="9" operator="containsText" text="LN">
      <formula>NOT(ISERROR(SEARCH("LN",D1)))</formula>
    </cfRule>
    <cfRule type="containsText" dxfId="32" priority="11" operator="containsText" text="GW">
      <formula>NOT(ISERROR(SEARCH("GW",D1)))</formula>
    </cfRule>
    <cfRule type="containsText" dxfId="31" priority="12" operator="containsText" text="BR">
      <formula>NOT(ISERROR(SEARCH("BR",D1)))</formula>
    </cfRule>
  </conditionalFormatting>
  <conditionalFormatting sqref="L1:M1048572">
    <cfRule type="cellIs" dxfId="30" priority="14" operator="equal">
      <formula>"4RAIL"</formula>
    </cfRule>
    <cfRule type="cellIs" dxfId="29" priority="15" operator="equal">
      <formula>"Dual"</formula>
    </cfRule>
    <cfRule type="cellIs" dxfId="28" priority="16" operator="equal">
      <formula>"OHLE"</formula>
    </cfRule>
    <cfRule type="cellIs" dxfId="27" priority="17" operator="equal">
      <formula>"3RAIL"</formula>
    </cfRule>
    <cfRule type="cellIs" dxfId="26" priority="18" operator="equal">
      <formula>"Gas Turbine"</formula>
    </cfRule>
    <cfRule type="cellIs" dxfId="25" priority="19" operator="equal">
      <formula>"Diesel-Electric"</formula>
    </cfRule>
    <cfRule type="cellIs" dxfId="24" priority="20" operator="equal">
      <formula>"Wagon"</formula>
    </cfRule>
    <cfRule type="cellIs" dxfId="23" priority="21" operator="equal">
      <formula>"Steam"</formula>
    </cfRule>
    <cfRule type="cellIs" dxfId="22" priority="22" operator="equal">
      <formula>"Electric"</formula>
    </cfRule>
    <cfRule type="cellIs" dxfId="21" priority="23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J21"/>
  <sheetViews>
    <sheetView zoomScale="120" zoomScaleNormal="120" workbookViewId="0">
      <selection activeCell="E25" sqref="E25"/>
    </sheetView>
  </sheetViews>
  <sheetFormatPr defaultRowHeight="15" x14ac:dyDescent="0.25"/>
  <cols>
    <col min="3" max="10" width="12.85546875" customWidth="1"/>
  </cols>
  <sheetData>
    <row r="2" spans="2:10" x14ac:dyDescent="0.25">
      <c r="C2" s="59" t="s">
        <v>1571</v>
      </c>
      <c r="D2" s="59"/>
      <c r="E2" s="59" t="s">
        <v>1571</v>
      </c>
      <c r="F2" s="59"/>
      <c r="G2" t="s">
        <v>1573</v>
      </c>
      <c r="I2" t="s">
        <v>1573</v>
      </c>
    </row>
    <row r="3" spans="2:10" x14ac:dyDescent="0.25">
      <c r="B3" t="s">
        <v>1570</v>
      </c>
      <c r="C3">
        <v>25</v>
      </c>
      <c r="D3" t="s">
        <v>1572</v>
      </c>
      <c r="E3">
        <v>50</v>
      </c>
      <c r="F3" t="s">
        <v>1572</v>
      </c>
      <c r="G3">
        <v>25</v>
      </c>
      <c r="H3" t="s">
        <v>1572</v>
      </c>
      <c r="I3">
        <v>50</v>
      </c>
      <c r="J3" t="s">
        <v>1572</v>
      </c>
    </row>
    <row r="4" spans="2:10" x14ac:dyDescent="0.25">
      <c r="C4" t="s">
        <v>1574</v>
      </c>
      <c r="D4" t="s">
        <v>1575</v>
      </c>
      <c r="E4" t="s">
        <v>1574</v>
      </c>
      <c r="F4" t="s">
        <v>1575</v>
      </c>
      <c r="G4" t="s">
        <v>1574</v>
      </c>
      <c r="H4" t="s">
        <v>1575</v>
      </c>
      <c r="I4" t="s">
        <v>1574</v>
      </c>
      <c r="J4" t="s">
        <v>1575</v>
      </c>
    </row>
    <row r="5" spans="2:10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</row>
    <row r="6" spans="2:10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</row>
    <row r="7" spans="2:10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</row>
    <row r="8" spans="2:10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</row>
    <row r="9" spans="2:10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</row>
    <row r="10" spans="2:10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</row>
    <row r="11" spans="2:10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</row>
    <row r="12" spans="2:10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</row>
    <row r="13" spans="2:10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</row>
    <row r="20" spans="3:6" x14ac:dyDescent="0.25">
      <c r="C20" t="s">
        <v>1576</v>
      </c>
      <c r="D20" t="s">
        <v>1577</v>
      </c>
      <c r="E20" t="s">
        <v>1606</v>
      </c>
      <c r="F20" t="s">
        <v>1607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/>
  </sheetViews>
  <sheetFormatPr defaultColWidth="12.85546875" defaultRowHeight="15" x14ac:dyDescent="0.25"/>
  <sheetData>
    <row r="1" spans="1:24" x14ac:dyDescent="0.25">
      <c r="F1" t="s">
        <v>1578</v>
      </c>
      <c r="G1" t="s">
        <v>5</v>
      </c>
      <c r="H1" t="s">
        <v>1579</v>
      </c>
      <c r="I1" t="s">
        <v>1580</v>
      </c>
      <c r="J1" t="s">
        <v>1581</v>
      </c>
      <c r="K1" t="s">
        <v>7</v>
      </c>
      <c r="L1" t="s">
        <v>8</v>
      </c>
      <c r="M1" t="s">
        <v>1582</v>
      </c>
      <c r="N1" t="s">
        <v>1583</v>
      </c>
      <c r="P1" t="s">
        <v>12</v>
      </c>
      <c r="Q1" t="s">
        <v>13</v>
      </c>
      <c r="R1" t="s">
        <v>1574</v>
      </c>
      <c r="S1" t="s">
        <v>15</v>
      </c>
      <c r="T1" t="s">
        <v>1585</v>
      </c>
      <c r="U1" t="s">
        <v>17</v>
      </c>
      <c r="V1" t="s">
        <v>1584</v>
      </c>
    </row>
    <row r="2" spans="1:24" s="12" customFormat="1" x14ac:dyDescent="0.25">
      <c r="A2" s="36">
        <v>100</v>
      </c>
      <c r="B2" s="15" t="s">
        <v>21</v>
      </c>
      <c r="C2" s="15" t="s">
        <v>684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Factor Calculator</vt:lpstr>
      <vt:lpstr>Power Calculation</vt:lpstr>
      <vt:lpstr>New Equation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2025-04-04T19:05:24Z</dcterms:modified>
  <cp:category/>
  <cp:contentStatus/>
</cp:coreProperties>
</file>