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3935" windowHeight="4860" activeTab="1"/>
  </bookViews>
  <sheets>
    <sheet name="网络传输" sheetId="1" r:id="rId1"/>
    <sheet name="样本生成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8" i="1"/>
  <c r="M8"/>
  <c r="D8"/>
  <c r="C8"/>
  <c r="B8"/>
  <c r="L9"/>
  <c r="M9"/>
  <c r="N9"/>
  <c r="O9"/>
  <c r="P9"/>
  <c r="P3"/>
  <c r="P4"/>
  <c r="P5"/>
  <c r="P6"/>
  <c r="P7"/>
  <c r="P2"/>
  <c r="O3"/>
  <c r="O4"/>
  <c r="O5"/>
  <c r="O6"/>
  <c r="O7"/>
  <c r="O2"/>
  <c r="N3"/>
  <c r="N4"/>
  <c r="N5"/>
  <c r="N6"/>
  <c r="N7"/>
  <c r="N2"/>
  <c r="D7"/>
  <c r="D6"/>
  <c r="D5"/>
  <c r="D4"/>
  <c r="D3"/>
</calcChain>
</file>

<file path=xl/sharedStrings.xml><?xml version="1.0" encoding="utf-8"?>
<sst xmlns="http://schemas.openxmlformats.org/spreadsheetml/2006/main" count="118" uniqueCount="77">
  <si>
    <t>703.4 G</t>
  </si>
  <si>
    <t>dt=20170619</t>
  </si>
  <si>
    <t>630.1 G</t>
  </si>
  <si>
    <t>dt=20170618</t>
  </si>
  <si>
    <t>884.1 G</t>
  </si>
  <si>
    <t>dt=20170617</t>
  </si>
  <si>
    <t>1.1 T</t>
  </si>
  <si>
    <t>dt=20170616</t>
  </si>
  <si>
    <t>927.7 G</t>
  </si>
  <si>
    <t>dt=20170615</t>
  </si>
  <si>
    <t>940.6 G</t>
  </si>
  <si>
    <t>dt=20170521</t>
  </si>
  <si>
    <t>46分钟</t>
    <phoneticPr fontId="1" type="noConversion"/>
  </si>
  <si>
    <t>60分组</t>
    <phoneticPr fontId="1" type="noConversion"/>
  </si>
  <si>
    <t>1小时24分钟</t>
    <phoneticPr fontId="1" type="noConversion"/>
  </si>
  <si>
    <t>2小时6分钟</t>
    <phoneticPr fontId="1" type="noConversion"/>
  </si>
  <si>
    <t>2小时7分钟</t>
    <phoneticPr fontId="1" type="noConversion"/>
  </si>
  <si>
    <t>50分钟</t>
    <phoneticPr fontId="1" type="noConversion"/>
  </si>
  <si>
    <t>不限速</t>
    <phoneticPr fontId="1" type="noConversion"/>
  </si>
  <si>
    <t>限速70</t>
    <phoneticPr fontId="1" type="noConversion"/>
  </si>
  <si>
    <t>样本名称</t>
    <phoneticPr fontId="1" type="noConversion"/>
  </si>
  <si>
    <t>样本条数</t>
    <phoneticPr fontId="1" type="noConversion"/>
  </si>
  <si>
    <t>样本条数（亿）</t>
    <phoneticPr fontId="1" type="noConversion"/>
  </si>
  <si>
    <t>样本累计数</t>
    <phoneticPr fontId="1" type="noConversion"/>
  </si>
  <si>
    <t>样本累计数（亿）</t>
    <phoneticPr fontId="1" type="noConversion"/>
  </si>
  <si>
    <t>默认map</t>
    <phoneticPr fontId="1" type="noConversion"/>
  </si>
  <si>
    <t>map100</t>
    <phoneticPr fontId="1" type="noConversion"/>
  </si>
  <si>
    <t>4亿</t>
    <phoneticPr fontId="1" type="noConversion"/>
  </si>
  <si>
    <t>60亿</t>
    <phoneticPr fontId="1" type="noConversion"/>
  </si>
  <si>
    <t>样本规模</t>
    <phoneticPr fontId="1" type="noConversion"/>
  </si>
  <si>
    <t>源数据大小</t>
    <phoneticPr fontId="1" type="noConversion"/>
  </si>
  <si>
    <t>样本大小</t>
    <phoneticPr fontId="1" type="noConversion"/>
  </si>
  <si>
    <t>耗时</t>
    <phoneticPr fontId="1" type="noConversion"/>
  </si>
  <si>
    <t>executor-num</t>
    <phoneticPr fontId="1" type="noConversion"/>
  </si>
  <si>
    <t>executor-cores</t>
    <phoneticPr fontId="1" type="noConversion"/>
  </si>
  <si>
    <t>total-cores</t>
    <phoneticPr fontId="1" type="noConversion"/>
  </si>
  <si>
    <t>total-memory</t>
    <phoneticPr fontId="1" type="noConversion"/>
  </si>
  <si>
    <t>1.1T</t>
    <phoneticPr fontId="1" type="noConversion"/>
  </si>
  <si>
    <t>4.1T</t>
    <phoneticPr fontId="1" type="noConversion"/>
  </si>
  <si>
    <t>开始时间</t>
    <phoneticPr fontId="1" type="noConversion"/>
  </si>
  <si>
    <t>结束时间</t>
    <phoneticPr fontId="1" type="noConversion"/>
  </si>
  <si>
    <t>12小时26分钟</t>
    <phoneticPr fontId="1" type="noConversion"/>
  </si>
  <si>
    <t>executor-memory</t>
    <phoneticPr fontId="1" type="noConversion"/>
  </si>
  <si>
    <t>10G</t>
    <phoneticPr fontId="1" type="noConversion"/>
  </si>
  <si>
    <t>400G（实际使用434G）</t>
    <phoneticPr fontId="1" type="noConversion"/>
  </si>
  <si>
    <t>64G</t>
  </si>
  <si>
    <t>281G</t>
  </si>
  <si>
    <t>1小时8分钟</t>
    <phoneticPr fontId="1" type="noConversion"/>
  </si>
  <si>
    <t>90G（实际使用98G）</t>
    <phoneticPr fontId="1" type="noConversion"/>
  </si>
  <si>
    <t>总大小</t>
    <phoneticPr fontId="1" type="noConversion"/>
  </si>
  <si>
    <t>限速情况</t>
    <phoneticPr fontId="1" type="noConversion"/>
  </si>
  <si>
    <t>map情况</t>
    <phoneticPr fontId="1" type="noConversion"/>
  </si>
  <si>
    <t>速率</t>
    <phoneticPr fontId="1" type="noConversion"/>
  </si>
  <si>
    <t>总耗时</t>
    <phoneticPr fontId="1" type="noConversion"/>
  </si>
  <si>
    <t>68分钟</t>
    <phoneticPr fontId="1" type="noConversion"/>
  </si>
  <si>
    <t>746分钟</t>
    <phoneticPr fontId="1" type="noConversion"/>
  </si>
  <si>
    <t>速度（M/s)</t>
    <phoneticPr fontId="1" type="noConversion"/>
  </si>
  <si>
    <t>总时长(分钟）</t>
    <phoneticPr fontId="1" type="noConversion"/>
  </si>
  <si>
    <t>平均</t>
    <phoneticPr fontId="1" type="noConversion"/>
  </si>
  <si>
    <t>总样本</t>
    <phoneticPr fontId="1" type="noConversion"/>
  </si>
  <si>
    <t>5.1T</t>
    <phoneticPr fontId="1" type="noConversion"/>
  </si>
  <si>
    <t>8小时13分钟</t>
    <phoneticPr fontId="1" type="noConversion"/>
  </si>
  <si>
    <t>速度(G/min)</t>
    <phoneticPr fontId="1" type="noConversion"/>
  </si>
  <si>
    <t>由4亿估算60亿计算时间为816分钟</t>
    <phoneticPr fontId="1" type="noConversion"/>
  </si>
  <si>
    <t>320G(实际使用386G)</t>
    <phoneticPr fontId="1" type="noConversion"/>
  </si>
  <si>
    <t>2G</t>
    <phoneticPr fontId="1" type="noConversion"/>
  </si>
  <si>
    <t>45分钟</t>
    <phoneticPr fontId="1" type="noConversion"/>
  </si>
  <si>
    <t>10G（实际使用22G）</t>
    <phoneticPr fontId="1" type="noConversion"/>
  </si>
  <si>
    <t>EMR</t>
    <phoneticPr fontId="1" type="noConversion"/>
  </si>
  <si>
    <t>6分10秒</t>
    <phoneticPr fontId="1" type="noConversion"/>
  </si>
  <si>
    <t>6分钟</t>
    <phoneticPr fontId="1" type="noConversion"/>
  </si>
  <si>
    <t>320G</t>
    <phoneticPr fontId="1" type="noConversion"/>
  </si>
  <si>
    <t>3G</t>
    <phoneticPr fontId="1" type="noConversion"/>
  </si>
  <si>
    <t>96G</t>
    <phoneticPr fontId="1" type="noConversion"/>
  </si>
  <si>
    <t>1小时6分钟</t>
    <phoneticPr fontId="1" type="noConversion"/>
  </si>
  <si>
    <t>66分钟</t>
    <phoneticPr fontId="1" type="noConversion"/>
  </si>
  <si>
    <t>96G（实际使用130G）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</si>
</sst>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网络传输!$P$1</c:f>
              <c:strCache>
                <c:ptCount val="1"/>
                <c:pt idx="0">
                  <c:v>速度（M/s)</c:v>
                </c:pt>
              </c:strCache>
            </c:strRef>
          </c:tx>
          <c:marker>
            <c:symbol val="none"/>
          </c:marker>
          <c:val>
            <c:numRef>
              <c:f>网络传输!$P$2:$P$7</c:f>
              <c:numCache>
                <c:formatCode>General</c:formatCode>
                <c:ptCount val="6"/>
                <c:pt idx="0">
                  <c:v>126.40586106433017</c:v>
                </c:pt>
                <c:pt idx="1">
                  <c:v>240.09669435310363</c:v>
                </c:pt>
                <c:pt idx="2">
                  <c:v>233.76499984955441</c:v>
                </c:pt>
                <c:pt idx="3">
                  <c:v>251.4764729979303</c:v>
                </c:pt>
                <c:pt idx="4">
                  <c:v>222.37934055006693</c:v>
                </c:pt>
                <c:pt idx="5">
                  <c:v>125.65030569500394</c:v>
                </c:pt>
              </c:numCache>
            </c:numRef>
          </c:val>
        </c:ser>
        <c:marker val="1"/>
        <c:axId val="152223744"/>
        <c:axId val="152225280"/>
      </c:lineChart>
      <c:catAx>
        <c:axId val="152223744"/>
        <c:scaling>
          <c:orientation val="minMax"/>
        </c:scaling>
        <c:axPos val="b"/>
        <c:tickLblPos val="nextTo"/>
        <c:crossAx val="152225280"/>
        <c:crosses val="autoZero"/>
        <c:auto val="1"/>
        <c:lblAlgn val="ctr"/>
        <c:lblOffset val="100"/>
      </c:catAx>
      <c:valAx>
        <c:axId val="152225280"/>
        <c:scaling>
          <c:orientation val="minMax"/>
        </c:scaling>
        <c:axPos val="l"/>
        <c:majorGridlines/>
        <c:numFmt formatCode="General" sourceLinked="1"/>
        <c:tickLblPos val="nextTo"/>
        <c:crossAx val="15222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0</xdr:rowOff>
    </xdr:from>
    <xdr:to>
      <xdr:col>15</xdr:col>
      <xdr:colOff>114300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workbookViewId="0">
      <pane ySplit="1" topLeftCell="A2" activePane="bottomLeft" state="frozen"/>
      <selection pane="bottomLeft" sqref="A1:P9"/>
    </sheetView>
  </sheetViews>
  <sheetFormatPr defaultColWidth="12.625" defaultRowHeight="13.5"/>
  <cols>
    <col min="2" max="2" width="0" hidden="1" customWidth="1"/>
    <col min="4" max="5" width="0" hidden="1" customWidth="1"/>
    <col min="7" max="8" width="0" hidden="1" customWidth="1"/>
    <col min="12" max="14" width="0" hidden="1" customWidth="1"/>
  </cols>
  <sheetData>
    <row r="1" spans="1:16" s="1" customForma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49</v>
      </c>
      <c r="G1" s="1" t="s">
        <v>39</v>
      </c>
      <c r="H1" s="1" t="s">
        <v>40</v>
      </c>
      <c r="I1" s="1" t="s">
        <v>32</v>
      </c>
      <c r="J1" s="1" t="s">
        <v>50</v>
      </c>
      <c r="K1" s="1" t="s">
        <v>51</v>
      </c>
      <c r="L1" s="1" t="s">
        <v>57</v>
      </c>
      <c r="M1" s="1" t="s">
        <v>49</v>
      </c>
      <c r="N1" s="1" t="s">
        <v>52</v>
      </c>
      <c r="O1" s="1" t="s">
        <v>62</v>
      </c>
      <c r="P1" s="1" t="s">
        <v>56</v>
      </c>
    </row>
    <row r="2" spans="1:16">
      <c r="A2" s="5" t="s">
        <v>11</v>
      </c>
      <c r="B2" s="5">
        <v>1943557312</v>
      </c>
      <c r="C2" s="5">
        <v>19.435573120000001</v>
      </c>
      <c r="D2" s="5">
        <v>19.435573120000001</v>
      </c>
      <c r="E2" s="5">
        <v>19.435573120000001</v>
      </c>
      <c r="F2" s="5" t="s">
        <v>10</v>
      </c>
      <c r="G2" s="2">
        <v>0.77222222222222225</v>
      </c>
      <c r="H2" s="2">
        <v>0.86041666666666661</v>
      </c>
      <c r="I2" s="1" t="s">
        <v>16</v>
      </c>
      <c r="J2" s="1" t="s">
        <v>18</v>
      </c>
      <c r="K2" s="1" t="s">
        <v>25</v>
      </c>
      <c r="L2">
        <v>127</v>
      </c>
      <c r="M2">
        <v>1010001679546</v>
      </c>
      <c r="N2">
        <f>M2/L2</f>
        <v>7952769130.2834644</v>
      </c>
      <c r="O2">
        <f>N2/1024/1024/1024</f>
        <v>7.406593421738096</v>
      </c>
      <c r="P2">
        <f>O2/60*1024</f>
        <v>126.40586106433017</v>
      </c>
    </row>
    <row r="3" spans="1:16">
      <c r="A3" s="5" t="s">
        <v>1</v>
      </c>
      <c r="B3" s="5">
        <v>3780150819</v>
      </c>
      <c r="C3" s="5">
        <v>37.80150819</v>
      </c>
      <c r="D3" s="5">
        <f>3780150819+1943557312</f>
        <v>5723708131</v>
      </c>
      <c r="E3" s="5">
        <v>37.80150819</v>
      </c>
      <c r="F3" s="5" t="s">
        <v>0</v>
      </c>
      <c r="G3" s="2">
        <v>0.86496527777777776</v>
      </c>
      <c r="H3" s="2">
        <v>0.89983796296296292</v>
      </c>
      <c r="I3" s="1" t="s">
        <v>17</v>
      </c>
      <c r="J3" s="1" t="s">
        <v>19</v>
      </c>
      <c r="K3" s="1" t="s">
        <v>26</v>
      </c>
      <c r="L3">
        <v>50</v>
      </c>
      <c r="M3">
        <v>755278894134</v>
      </c>
      <c r="N3" s="1">
        <f t="shared" ref="N3:N7" si="0">M3/L3</f>
        <v>15105577882.68</v>
      </c>
      <c r="O3" s="1">
        <f t="shared" ref="O3:O7" si="1">N3/1024/1024/1024</f>
        <v>14.068165684752167</v>
      </c>
      <c r="P3" s="1">
        <f t="shared" ref="P3:P7" si="2">O3/60*1024</f>
        <v>240.09669435310363</v>
      </c>
    </row>
    <row r="4" spans="1:16">
      <c r="A4" s="5" t="s">
        <v>3</v>
      </c>
      <c r="B4" s="5">
        <v>3844852660</v>
      </c>
      <c r="C4" s="5">
        <v>38.448526600000001</v>
      </c>
      <c r="D4" s="6">
        <f>7625003479+1943557312</f>
        <v>9568560791</v>
      </c>
      <c r="E4" s="5">
        <v>76.250034790000001</v>
      </c>
      <c r="F4" s="5" t="s">
        <v>2</v>
      </c>
      <c r="G4" s="2">
        <v>0.89991898148148142</v>
      </c>
      <c r="H4" s="2">
        <v>0.9312962962962964</v>
      </c>
      <c r="I4" s="1" t="s">
        <v>12</v>
      </c>
      <c r="J4" s="1" t="s">
        <v>19</v>
      </c>
      <c r="K4" s="1" t="s">
        <v>26</v>
      </c>
      <c r="L4">
        <v>46</v>
      </c>
      <c r="M4">
        <v>676532217011</v>
      </c>
      <c r="N4" s="1">
        <f t="shared" si="0"/>
        <v>14707222108.934782</v>
      </c>
      <c r="O4" s="1">
        <f t="shared" si="1"/>
        <v>13.697167959934829</v>
      </c>
      <c r="P4" s="1">
        <f t="shared" si="2"/>
        <v>233.76499984955441</v>
      </c>
    </row>
    <row r="5" spans="1:16">
      <c r="A5" s="5" t="s">
        <v>5</v>
      </c>
      <c r="B5" s="5">
        <v>5116767726</v>
      </c>
      <c r="C5" s="5">
        <v>51.167677259999998</v>
      </c>
      <c r="D5" s="6">
        <f>12741771205+1943557312</f>
        <v>14685328517</v>
      </c>
      <c r="E5" s="5">
        <v>127.41771204999999</v>
      </c>
      <c r="F5" s="5" t="s">
        <v>4</v>
      </c>
      <c r="G5" s="2">
        <v>0.93137731481481489</v>
      </c>
      <c r="H5" s="2">
        <v>0.97331018518518519</v>
      </c>
      <c r="I5" s="1" t="s">
        <v>13</v>
      </c>
      <c r="J5" s="1" t="s">
        <v>19</v>
      </c>
      <c r="K5" s="1" t="s">
        <v>26</v>
      </c>
      <c r="L5">
        <v>60</v>
      </c>
      <c r="M5">
        <v>949291898941</v>
      </c>
      <c r="N5" s="1">
        <f t="shared" si="0"/>
        <v>15821531649.016666</v>
      </c>
      <c r="O5" s="1">
        <f t="shared" si="1"/>
        <v>14.734949589722479</v>
      </c>
      <c r="P5" s="1">
        <f t="shared" si="2"/>
        <v>251.4764729979303</v>
      </c>
    </row>
    <row r="6" spans="1:16">
      <c r="A6" s="5" t="s">
        <v>7</v>
      </c>
      <c r="B6" s="5">
        <v>5944686617</v>
      </c>
      <c r="C6" s="5">
        <v>59.44686617</v>
      </c>
      <c r="D6" s="6">
        <f>18686457822+1943557312</f>
        <v>20630015134</v>
      </c>
      <c r="E6" s="5">
        <v>186.86457822</v>
      </c>
      <c r="F6" s="5" t="s">
        <v>6</v>
      </c>
      <c r="G6" s="2">
        <v>0.97339120370370369</v>
      </c>
      <c r="H6" s="2">
        <v>7.3113425925925915E-2</v>
      </c>
      <c r="I6" s="1" t="s">
        <v>14</v>
      </c>
      <c r="J6" s="1" t="s">
        <v>19</v>
      </c>
      <c r="K6" s="1" t="s">
        <v>26</v>
      </c>
      <c r="L6">
        <v>84</v>
      </c>
      <c r="M6">
        <v>1175235462559</v>
      </c>
      <c r="N6" s="1">
        <f t="shared" si="0"/>
        <v>13990898363.797619</v>
      </c>
      <c r="O6" s="1">
        <f t="shared" si="1"/>
        <v>13.030039485355484</v>
      </c>
      <c r="P6" s="1">
        <f t="shared" si="2"/>
        <v>222.37934055006693</v>
      </c>
    </row>
    <row r="7" spans="1:16">
      <c r="A7" s="5" t="s">
        <v>9</v>
      </c>
      <c r="B7" s="5">
        <v>5017876775</v>
      </c>
      <c r="C7" s="5">
        <v>50.178767749999999</v>
      </c>
      <c r="D7" s="6">
        <f>23704334597+1943557312</f>
        <v>25647891909</v>
      </c>
      <c r="E7" s="5">
        <v>237.04334596999999</v>
      </c>
      <c r="F7" s="5" t="s">
        <v>8</v>
      </c>
      <c r="G7" s="2">
        <v>7.3206018518518517E-2</v>
      </c>
      <c r="H7" s="2">
        <v>0.16079861111111113</v>
      </c>
      <c r="I7" s="1" t="s">
        <v>15</v>
      </c>
      <c r="J7" s="1" t="s">
        <v>19</v>
      </c>
      <c r="K7" s="1" t="s">
        <v>26</v>
      </c>
      <c r="L7">
        <v>126</v>
      </c>
      <c r="M7">
        <v>996059445780</v>
      </c>
      <c r="N7" s="1">
        <f t="shared" si="0"/>
        <v>7905233696.666667</v>
      </c>
      <c r="O7" s="1">
        <f t="shared" si="1"/>
        <v>7.362322599316637</v>
      </c>
      <c r="P7" s="1">
        <f t="shared" si="2"/>
        <v>125.65030569500394</v>
      </c>
    </row>
    <row r="8" spans="1:16" s="1" customFormat="1">
      <c r="A8" s="5" t="s">
        <v>59</v>
      </c>
      <c r="B8" s="5">
        <f>SUM(B2:B7)</f>
        <v>25647891909</v>
      </c>
      <c r="C8" s="5">
        <f>SUM(C2:C7)</f>
        <v>256.47891908999998</v>
      </c>
      <c r="D8" s="5">
        <f t="shared" ref="D8" si="3">SUM(D2:D7)</f>
        <v>76255504501.435577</v>
      </c>
      <c r="E8" s="5"/>
      <c r="F8" s="5" t="s">
        <v>60</v>
      </c>
      <c r="G8" s="2"/>
      <c r="H8" s="2"/>
      <c r="I8" s="1" t="s">
        <v>61</v>
      </c>
      <c r="L8" s="1">
        <f>SUM(L2:L7)</f>
        <v>493</v>
      </c>
      <c r="M8" s="1">
        <f>SUM(M2:M7)</f>
        <v>5562399597971</v>
      </c>
    </row>
    <row r="9" spans="1:16">
      <c r="A9" s="5" t="s">
        <v>58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f>AVERAGE(L2:L7)</f>
        <v>82.166666666666671</v>
      </c>
      <c r="M9" s="1">
        <f>AVERAGE(M2:M7)</f>
        <v>927066599661.83337</v>
      </c>
      <c r="N9" s="1">
        <f>AVERAGE(N2:N7)</f>
        <v>12580538805.229868</v>
      </c>
      <c r="O9" s="1">
        <f>AVERAGE(O2:O7)</f>
        <v>11.716539790136617</v>
      </c>
      <c r="P9">
        <f>AVERAGE(P2:P7)</f>
        <v>199.96227908499824</v>
      </c>
    </row>
    <row r="10" spans="1:16">
      <c r="A10" s="5"/>
      <c r="B10" s="5"/>
      <c r="C10" s="5"/>
      <c r="D10" s="5"/>
      <c r="E10" s="5"/>
      <c r="F10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tabSelected="1" topLeftCell="D1" workbookViewId="0">
      <pane ySplit="1" topLeftCell="A2" activePane="bottomLeft" state="frozen"/>
      <selection pane="bottomLeft" activeCell="L6" sqref="L6"/>
    </sheetView>
  </sheetViews>
  <sheetFormatPr defaultRowHeight="13.5"/>
  <cols>
    <col min="1" max="1" width="9" style="3"/>
    <col min="2" max="2" width="11" style="3" bestFit="1" customWidth="1"/>
    <col min="3" max="6" width="21.625" style="3" customWidth="1"/>
    <col min="7" max="7" width="8.25" style="3" bestFit="1" customWidth="1"/>
    <col min="8" max="8" width="13.875" style="3" bestFit="1" customWidth="1"/>
    <col min="9" max="9" width="16.125" style="3" bestFit="1" customWidth="1"/>
    <col min="10" max="10" width="12.75" style="3" bestFit="1" customWidth="1"/>
    <col min="11" max="11" width="17.25" style="3" bestFit="1" customWidth="1"/>
    <col min="12" max="12" width="21.875" style="3" bestFit="1" customWidth="1"/>
    <col min="13" max="16384" width="9" style="3"/>
  </cols>
  <sheetData>
    <row r="1" spans="1:12">
      <c r="A1" s="3" t="s">
        <v>29</v>
      </c>
      <c r="B1" s="3" t="s">
        <v>30</v>
      </c>
      <c r="C1" s="3" t="s">
        <v>31</v>
      </c>
      <c r="D1" s="3" t="s">
        <v>39</v>
      </c>
      <c r="E1" s="3" t="s">
        <v>40</v>
      </c>
      <c r="F1" s="3" t="s">
        <v>32</v>
      </c>
      <c r="G1" s="3" t="s">
        <v>53</v>
      </c>
      <c r="H1" s="3" t="s">
        <v>33</v>
      </c>
      <c r="I1" s="3" t="s">
        <v>34</v>
      </c>
      <c r="J1" s="3" t="s">
        <v>35</v>
      </c>
      <c r="K1" s="3" t="s">
        <v>42</v>
      </c>
      <c r="L1" s="3" t="s">
        <v>36</v>
      </c>
    </row>
    <row r="2" spans="1:12">
      <c r="A2" s="3" t="s">
        <v>27</v>
      </c>
      <c r="B2" s="3" t="s">
        <v>45</v>
      </c>
      <c r="C2" s="3" t="s">
        <v>46</v>
      </c>
      <c r="D2" s="4">
        <v>0.90023148148148147</v>
      </c>
      <c r="E2" s="4">
        <v>0.9477430555555556</v>
      </c>
      <c r="F2" s="3" t="s">
        <v>47</v>
      </c>
      <c r="G2" s="3" t="s">
        <v>54</v>
      </c>
      <c r="H2" s="3">
        <v>8</v>
      </c>
      <c r="I2" s="3">
        <v>8</v>
      </c>
      <c r="J2" s="3">
        <v>64</v>
      </c>
      <c r="K2" s="3" t="s">
        <v>43</v>
      </c>
      <c r="L2" s="3" t="s">
        <v>48</v>
      </c>
    </row>
    <row r="3" spans="1:12">
      <c r="A3" s="3" t="s">
        <v>28</v>
      </c>
      <c r="B3" s="3" t="s">
        <v>37</v>
      </c>
      <c r="C3" s="3" t="s">
        <v>38</v>
      </c>
      <c r="D3" s="4">
        <v>0.95075231481481481</v>
      </c>
      <c r="E3" s="4">
        <v>0.47583333333333333</v>
      </c>
      <c r="F3" s="3" t="s">
        <v>41</v>
      </c>
      <c r="G3" s="3" t="s">
        <v>55</v>
      </c>
      <c r="H3" s="3">
        <v>40</v>
      </c>
      <c r="I3" s="3">
        <v>2</v>
      </c>
      <c r="J3" s="3">
        <v>80</v>
      </c>
      <c r="K3" s="3" t="s">
        <v>43</v>
      </c>
      <c r="L3" s="3" t="s">
        <v>44</v>
      </c>
    </row>
    <row r="4" spans="1:12" s="7" customFormat="1">
      <c r="A4" s="7" t="s">
        <v>27</v>
      </c>
      <c r="B4" s="7" t="s">
        <v>45</v>
      </c>
      <c r="C4" s="7" t="s">
        <v>46</v>
      </c>
      <c r="D4" s="4">
        <v>0.60376157407407405</v>
      </c>
      <c r="E4" s="4">
        <v>0.63533564814814814</v>
      </c>
      <c r="F4" s="7" t="s">
        <v>66</v>
      </c>
      <c r="G4" s="7" t="s">
        <v>66</v>
      </c>
      <c r="H4" s="7">
        <v>32</v>
      </c>
      <c r="I4" s="7">
        <v>4</v>
      </c>
      <c r="J4" s="7">
        <v>128</v>
      </c>
      <c r="K4" s="7" t="s">
        <v>43</v>
      </c>
      <c r="L4" s="7" t="s">
        <v>64</v>
      </c>
    </row>
    <row r="5" spans="1:12" s="7" customFormat="1">
      <c r="A5" s="7" t="s">
        <v>27</v>
      </c>
      <c r="B5" s="7" t="s">
        <v>45</v>
      </c>
      <c r="C5" s="7" t="s">
        <v>46</v>
      </c>
      <c r="D5" s="4">
        <v>0.64509259259259266</v>
      </c>
      <c r="E5" s="4">
        <v>0.69027777777777777</v>
      </c>
      <c r="F5" s="7" t="s">
        <v>74</v>
      </c>
      <c r="G5" s="7" t="s">
        <v>75</v>
      </c>
      <c r="H5" s="7">
        <v>5</v>
      </c>
      <c r="I5" s="7">
        <v>20</v>
      </c>
      <c r="J5" s="7">
        <v>100</v>
      </c>
      <c r="K5" s="7" t="s">
        <v>65</v>
      </c>
      <c r="L5" s="7" t="s">
        <v>67</v>
      </c>
    </row>
    <row r="6" spans="1:12" s="7" customFormat="1">
      <c r="A6" s="7" t="s">
        <v>27</v>
      </c>
      <c r="B6" s="7" t="s">
        <v>45</v>
      </c>
      <c r="C6" s="7" t="s">
        <v>46</v>
      </c>
      <c r="D6" s="4"/>
      <c r="E6" s="4"/>
      <c r="H6" s="7">
        <v>32</v>
      </c>
      <c r="I6" s="7">
        <v>4</v>
      </c>
      <c r="J6" s="7">
        <v>128</v>
      </c>
      <c r="K6" s="7" t="s">
        <v>72</v>
      </c>
      <c r="L6" s="7" t="s">
        <v>76</v>
      </c>
    </row>
    <row r="7" spans="1:12">
      <c r="A7" s="8" t="s">
        <v>63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2" spans="1:12">
      <c r="A12" s="8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s="7" customFormat="1">
      <c r="A13" s="7" t="s">
        <v>27</v>
      </c>
      <c r="B13" s="7" t="s">
        <v>45</v>
      </c>
      <c r="C13" s="7" t="s">
        <v>46</v>
      </c>
      <c r="D13" s="4"/>
      <c r="E13" s="4"/>
      <c r="F13" s="7" t="s">
        <v>69</v>
      </c>
      <c r="G13" s="7" t="s">
        <v>70</v>
      </c>
      <c r="H13" s="7">
        <v>32</v>
      </c>
      <c r="I13" s="7">
        <v>4</v>
      </c>
      <c r="J13" s="7">
        <v>128</v>
      </c>
      <c r="K13" s="7" t="s">
        <v>43</v>
      </c>
      <c r="L13" s="7" t="s">
        <v>71</v>
      </c>
    </row>
    <row r="14" spans="1:12" s="7" customFormat="1">
      <c r="A14" s="7" t="s">
        <v>27</v>
      </c>
      <c r="B14" s="7" t="s">
        <v>45</v>
      </c>
      <c r="C14" s="7" t="s">
        <v>46</v>
      </c>
      <c r="D14" s="4"/>
      <c r="E14" s="4"/>
      <c r="F14" s="7" t="s">
        <v>69</v>
      </c>
      <c r="G14" s="7" t="s">
        <v>70</v>
      </c>
      <c r="H14" s="7">
        <v>32</v>
      </c>
      <c r="I14" s="7">
        <v>4</v>
      </c>
      <c r="J14" s="7">
        <v>128</v>
      </c>
      <c r="K14" s="7" t="s">
        <v>72</v>
      </c>
      <c r="L14" s="7" t="s">
        <v>73</v>
      </c>
    </row>
    <row r="15" spans="1:12" s="7" customFormat="1">
      <c r="A15" s="7" t="s">
        <v>27</v>
      </c>
      <c r="B15" s="7" t="s">
        <v>45</v>
      </c>
      <c r="C15" s="7" t="s">
        <v>46</v>
      </c>
      <c r="D15" s="4"/>
      <c r="E15" s="4"/>
      <c r="F15" s="7" t="s">
        <v>69</v>
      </c>
      <c r="G15" s="7" t="s">
        <v>70</v>
      </c>
      <c r="H15" s="7">
        <v>32</v>
      </c>
      <c r="I15" s="7">
        <v>4</v>
      </c>
      <c r="J15" s="7">
        <v>128</v>
      </c>
      <c r="K15" s="7" t="s">
        <v>43</v>
      </c>
      <c r="L15" s="7" t="s">
        <v>71</v>
      </c>
    </row>
  </sheetData>
  <mergeCells count="2">
    <mergeCell ref="A7:L10"/>
    <mergeCell ref="A12:L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网络传输</vt:lpstr>
      <vt:lpstr>样本生成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suanec</dc:creator>
  <cp:lastModifiedBy>suanec</cp:lastModifiedBy>
  <dcterms:created xsi:type="dcterms:W3CDTF">2017-06-23T03:48:26Z</dcterms:created>
  <dcterms:modified xsi:type="dcterms:W3CDTF">2017-06-23T08:46:20Z</dcterms:modified>
</cp:coreProperties>
</file>