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drawings/drawing4.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5.xml" ContentType="application/vnd.openxmlformats-officedocument.drawingml.chartshapes+xml"/>
  <Override PartName="/xl/drawings/drawing6.xml" ContentType="application/vnd.openxmlformats-officedocument.drawing+xml"/>
  <Override PartName="/xl/slicers/slicer3.xml" ContentType="application/vnd.ms-excel.slicer+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7.xml" ContentType="application/vnd.openxmlformats-officedocument.drawingml.chartshapes+xml"/>
  <Override PartName="/xl/drawings/drawing8.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9.xml" ContentType="application/vnd.openxmlformats-officedocument.drawingml.chartshapes+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hidePivotFieldList="1"/>
  <mc:AlternateContent xmlns:mc="http://schemas.openxmlformats.org/markup-compatibility/2006">
    <mc:Choice Requires="x15">
      <x15ac:absPath xmlns:x15ac="http://schemas.microsoft.com/office/spreadsheetml/2010/11/ac" url="C:\Users\Hi\Desktop\"/>
    </mc:Choice>
  </mc:AlternateContent>
  <xr:revisionPtr revIDLastSave="0" documentId="8_{4CB7CAD8-9A9A-4F94-BC14-8EF1D5C64B7C}" xr6:coauthVersionLast="47" xr6:coauthVersionMax="47" xr10:uidLastSave="{00000000-0000-0000-0000-000000000000}"/>
  <bookViews>
    <workbookView xWindow="-120" yWindow="-120" windowWidth="20730" windowHeight="11160" activeTab="2" xr2:uid="{1D0F4CED-6120-4A3A-9386-1C780DAA6E97}"/>
  </bookViews>
  <sheets>
    <sheet name="ICONS" sheetId="7" r:id="rId1"/>
    <sheet name="PIVOTE" sheetId="17" r:id="rId2"/>
    <sheet name="BIG DATA" sheetId="11" r:id="rId3"/>
    <sheet name="SAPARATED" sheetId="21" r:id="rId4"/>
    <sheet name="DASHBOARD1" sheetId="23" r:id="rId5"/>
    <sheet name="CHART" sheetId="22" r:id="rId6"/>
  </sheets>
  <definedNames>
    <definedName name="CATEGORY">OFFSET(#REF!,1,0,COUNT(#REF!))</definedName>
    <definedName name="CATEGORYRANK">OFFSET(#REF!,1,1,COUNT(#REF!))</definedName>
    <definedName name="Slicer_Category">#N/A</definedName>
    <definedName name="Slicer_MONTH">#N/A</definedName>
    <definedName name="Slicer_PaymentMode">#N/A</definedName>
    <definedName name="Slicer_YEAR_ID">#N/A</definedName>
  </definedNames>
  <calcPr calcId="191029"/>
  <pivotCaches>
    <pivotCache cacheId="0" r:id="rId7"/>
  </pivotCaches>
  <extLst>
    <ext xmlns:x14="http://schemas.microsoft.com/office/spreadsheetml/2009/9/main" uri="{BBE1A952-AA13-448e-AADC-164F8A28A991}">
      <x14:slicerCaches>
        <x14:slicerCache r:id="rId8"/>
        <x14:slicerCache r:id="rId9"/>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9" i="11" l="1"/>
  <c r="J4" i="17"/>
  <c r="J102" i="17"/>
  <c r="Z8" i="17"/>
  <c r="J5" i="17"/>
  <c r="J6" i="17"/>
  <c r="J7" i="17"/>
  <c r="J8" i="17"/>
  <c r="J9" i="17"/>
  <c r="J10" i="17"/>
  <c r="J11" i="17"/>
  <c r="J12" i="17"/>
  <c r="J13" i="17"/>
  <c r="J14" i="17"/>
  <c r="J15" i="17"/>
  <c r="J16" i="17"/>
  <c r="J17" i="17"/>
  <c r="J18" i="17"/>
  <c r="J19" i="17"/>
  <c r="J20" i="17"/>
  <c r="J21" i="17"/>
  <c r="J22" i="17"/>
  <c r="J23" i="17"/>
  <c r="J24" i="17"/>
  <c r="J25" i="17"/>
  <c r="J26" i="17"/>
  <c r="J27" i="17"/>
  <c r="J28" i="17"/>
  <c r="J29" i="17"/>
  <c r="J30" i="17"/>
  <c r="J31" i="17"/>
  <c r="J32" i="17"/>
  <c r="J33" i="17"/>
  <c r="J34" i="17"/>
  <c r="J35" i="17"/>
  <c r="J36" i="17"/>
  <c r="J37" i="17"/>
  <c r="J38" i="17"/>
  <c r="J39" i="17"/>
  <c r="J40" i="17"/>
  <c r="J41" i="17"/>
  <c r="J42" i="17"/>
  <c r="J43" i="17"/>
  <c r="J44" i="17"/>
  <c r="J45" i="17"/>
  <c r="J46" i="17"/>
  <c r="J47" i="17"/>
  <c r="J48" i="17"/>
  <c r="J49" i="17"/>
  <c r="J50" i="17"/>
  <c r="J51" i="17"/>
  <c r="J52" i="17"/>
  <c r="J53" i="17"/>
  <c r="J54" i="17"/>
  <c r="J55" i="17"/>
  <c r="J56" i="17"/>
  <c r="J57" i="17"/>
  <c r="J58" i="17"/>
  <c r="J59" i="17"/>
  <c r="J60" i="17"/>
  <c r="J61" i="17"/>
  <c r="J62" i="17"/>
  <c r="J63" i="17"/>
  <c r="J64" i="17"/>
  <c r="J65" i="17"/>
  <c r="J66" i="17"/>
  <c r="J67" i="17"/>
  <c r="J68" i="17"/>
  <c r="J69" i="17"/>
  <c r="J70" i="17"/>
  <c r="J71" i="17"/>
  <c r="J72" i="17"/>
  <c r="J73" i="17"/>
  <c r="J74" i="17"/>
  <c r="J75" i="17"/>
  <c r="J76" i="17"/>
  <c r="J77" i="17"/>
  <c r="J78" i="17"/>
  <c r="J79" i="17"/>
  <c r="J80" i="17"/>
  <c r="J81" i="17"/>
  <c r="J82" i="17"/>
  <c r="J83" i="17"/>
  <c r="J84" i="17"/>
  <c r="J85" i="17"/>
  <c r="J86" i="17"/>
  <c r="J87" i="17"/>
  <c r="J88" i="17"/>
  <c r="J89" i="17"/>
  <c r="J90" i="17"/>
  <c r="J91" i="17"/>
  <c r="J92" i="17"/>
  <c r="J93" i="17"/>
  <c r="J94" i="17"/>
  <c r="J95" i="17"/>
  <c r="J96" i="17"/>
  <c r="J97" i="17"/>
  <c r="J98" i="17"/>
  <c r="J99" i="17"/>
  <c r="J100" i="17"/>
  <c r="J101" i="17"/>
  <c r="P3" i="11"/>
  <c r="Z5" i="17"/>
  <c r="L19" i="11"/>
  <c r="J2" i="11"/>
  <c r="L2" i="11"/>
  <c r="P4" i="11"/>
  <c r="P5" i="11"/>
  <c r="P6" i="11"/>
  <c r="P7" i="11"/>
  <c r="P8" i="11"/>
  <c r="P9" i="11"/>
  <c r="P10" i="11"/>
  <c r="P11" i="11"/>
  <c r="P12" i="11"/>
  <c r="P13" i="11"/>
  <c r="P14" i="11"/>
  <c r="P15" i="11"/>
  <c r="P16" i="11"/>
  <c r="P17" i="11"/>
  <c r="P18" i="11"/>
  <c r="P19" i="11"/>
  <c r="P20" i="11"/>
  <c r="P21" i="11"/>
  <c r="P22" i="11"/>
  <c r="P23" i="11"/>
  <c r="P24" i="11"/>
  <c r="P25" i="11"/>
  <c r="P26" i="11"/>
  <c r="P27" i="11"/>
  <c r="P28" i="11"/>
  <c r="P29" i="11"/>
  <c r="P30" i="11"/>
  <c r="P31" i="11"/>
  <c r="P32" i="11"/>
  <c r="P33" i="11"/>
  <c r="P34" i="11"/>
  <c r="P35" i="11"/>
  <c r="P36" i="11"/>
  <c r="P37" i="11"/>
  <c r="P38" i="11"/>
  <c r="P39" i="11"/>
  <c r="P40" i="11"/>
  <c r="P41" i="11"/>
  <c r="P42" i="11"/>
  <c r="P43" i="11"/>
  <c r="P44" i="11"/>
  <c r="P45" i="11"/>
  <c r="P46" i="11"/>
  <c r="P47" i="11"/>
  <c r="P48" i="11"/>
  <c r="P49" i="11"/>
  <c r="P50" i="11"/>
  <c r="P51" i="11"/>
  <c r="P52" i="11"/>
  <c r="P53" i="11"/>
  <c r="P54" i="11"/>
  <c r="P55" i="11"/>
  <c r="P56" i="11"/>
  <c r="P57" i="11"/>
  <c r="P58" i="11"/>
  <c r="P59" i="11"/>
  <c r="P60" i="11"/>
  <c r="P61" i="11"/>
  <c r="P62" i="11"/>
  <c r="P63" i="11"/>
  <c r="P64" i="11"/>
  <c r="P65" i="11"/>
  <c r="P66" i="11"/>
  <c r="P67" i="11"/>
  <c r="P68" i="11"/>
  <c r="P69" i="11"/>
  <c r="P70" i="11"/>
  <c r="P71" i="11"/>
  <c r="P72" i="11"/>
  <c r="P73" i="11"/>
  <c r="P74" i="11"/>
  <c r="P75" i="11"/>
  <c r="P76" i="11"/>
  <c r="P77" i="11"/>
  <c r="P78" i="11"/>
  <c r="P79" i="11"/>
  <c r="P80" i="11"/>
  <c r="P81" i="11"/>
  <c r="P82" i="11"/>
  <c r="P83" i="11"/>
  <c r="P84" i="11"/>
  <c r="P85" i="11"/>
  <c r="P86" i="11"/>
  <c r="P87" i="11"/>
  <c r="P88" i="11"/>
  <c r="P89" i="11"/>
  <c r="P90" i="11"/>
  <c r="P91" i="11"/>
  <c r="P92" i="11"/>
  <c r="P93" i="11"/>
  <c r="P94" i="11"/>
  <c r="P95" i="11"/>
  <c r="P96" i="11"/>
  <c r="P97" i="11"/>
  <c r="P98" i="11"/>
  <c r="P99" i="11"/>
  <c r="P100" i="11"/>
  <c r="P2" i="11"/>
  <c r="G100" i="11"/>
  <c r="H100" i="11" s="1"/>
  <c r="J100" i="11" s="1"/>
  <c r="K100" i="11" s="1"/>
  <c r="L100" i="11" s="1"/>
  <c r="G99" i="11"/>
  <c r="H99" i="11" s="1"/>
  <c r="J99" i="11" s="1"/>
  <c r="K99" i="11" s="1"/>
  <c r="L99" i="11" s="1"/>
  <c r="G98" i="11"/>
  <c r="H98" i="11" s="1"/>
  <c r="J98" i="11" s="1"/>
  <c r="K98" i="11" s="1"/>
  <c r="L98" i="11" s="1"/>
  <c r="G97" i="11"/>
  <c r="H97" i="11" s="1"/>
  <c r="J97" i="11" s="1"/>
  <c r="K97" i="11" s="1"/>
  <c r="L97" i="11" s="1"/>
  <c r="G96" i="11"/>
  <c r="H96" i="11" s="1"/>
  <c r="J96" i="11" s="1"/>
  <c r="K96" i="11" s="1"/>
  <c r="L96" i="11" s="1"/>
  <c r="G95" i="11"/>
  <c r="H95" i="11" s="1"/>
  <c r="J95" i="11" s="1"/>
  <c r="K95" i="11" s="1"/>
  <c r="L95" i="11" s="1"/>
  <c r="G94" i="11"/>
  <c r="H94" i="11" s="1"/>
  <c r="J94" i="11" s="1"/>
  <c r="K94" i="11" s="1"/>
  <c r="L94" i="11" s="1"/>
  <c r="G93" i="11"/>
  <c r="H93" i="11" s="1"/>
  <c r="J93" i="11" s="1"/>
  <c r="K93" i="11" s="1"/>
  <c r="L93" i="11" s="1"/>
  <c r="G92" i="11"/>
  <c r="H92" i="11" s="1"/>
  <c r="J92" i="11" s="1"/>
  <c r="K92" i="11" s="1"/>
  <c r="L92" i="11" s="1"/>
  <c r="G91" i="11"/>
  <c r="H91" i="11" s="1"/>
  <c r="J91" i="11" s="1"/>
  <c r="K91" i="11" s="1"/>
  <c r="L91" i="11" s="1"/>
  <c r="G90" i="11"/>
  <c r="H90" i="11" s="1"/>
  <c r="J90" i="11" s="1"/>
  <c r="K90" i="11" s="1"/>
  <c r="L90" i="11" s="1"/>
  <c r="G89" i="11"/>
  <c r="H89" i="11" s="1"/>
  <c r="J89" i="11" s="1"/>
  <c r="K89" i="11" s="1"/>
  <c r="L89" i="11" s="1"/>
  <c r="G88" i="11"/>
  <c r="H88" i="11" s="1"/>
  <c r="J88" i="11" s="1"/>
  <c r="K88" i="11" s="1"/>
  <c r="L88" i="11" s="1"/>
  <c r="G87" i="11"/>
  <c r="H87" i="11" s="1"/>
  <c r="J87" i="11" s="1"/>
  <c r="K87" i="11" s="1"/>
  <c r="L87" i="11" s="1"/>
  <c r="G86" i="11"/>
  <c r="H86" i="11" s="1"/>
  <c r="J86" i="11" s="1"/>
  <c r="K86" i="11" s="1"/>
  <c r="L86" i="11" s="1"/>
  <c r="G85" i="11"/>
  <c r="H85" i="11" s="1"/>
  <c r="J85" i="11" s="1"/>
  <c r="K85" i="11" s="1"/>
  <c r="L85" i="11" s="1"/>
  <c r="G84" i="11"/>
  <c r="H84" i="11" s="1"/>
  <c r="J84" i="11" s="1"/>
  <c r="K84" i="11" s="1"/>
  <c r="L84" i="11" s="1"/>
  <c r="G83" i="11"/>
  <c r="H83" i="11" s="1"/>
  <c r="J83" i="11" s="1"/>
  <c r="K83" i="11" s="1"/>
  <c r="L83" i="11" s="1"/>
  <c r="G82" i="11"/>
  <c r="H82" i="11" s="1"/>
  <c r="J82" i="11" s="1"/>
  <c r="K82" i="11" s="1"/>
  <c r="L82" i="11" s="1"/>
  <c r="G81" i="11"/>
  <c r="H81" i="11" s="1"/>
  <c r="J81" i="11" s="1"/>
  <c r="K81" i="11" s="1"/>
  <c r="L81" i="11" s="1"/>
  <c r="G80" i="11"/>
  <c r="H80" i="11" s="1"/>
  <c r="J80" i="11" s="1"/>
  <c r="K80" i="11" s="1"/>
  <c r="L80" i="11" s="1"/>
  <c r="G79" i="11"/>
  <c r="H79" i="11" s="1"/>
  <c r="J79" i="11" s="1"/>
  <c r="K79" i="11" s="1"/>
  <c r="L79" i="11" s="1"/>
  <c r="G78" i="11"/>
  <c r="H78" i="11" s="1"/>
  <c r="J78" i="11" s="1"/>
  <c r="K78" i="11" s="1"/>
  <c r="L78" i="11" s="1"/>
  <c r="G77" i="11"/>
  <c r="H77" i="11" s="1"/>
  <c r="J77" i="11" s="1"/>
  <c r="K77" i="11" s="1"/>
  <c r="L77" i="11" s="1"/>
  <c r="G76" i="11"/>
  <c r="H76" i="11" s="1"/>
  <c r="J76" i="11" s="1"/>
  <c r="K76" i="11" s="1"/>
  <c r="L76" i="11" s="1"/>
  <c r="G75" i="11"/>
  <c r="H75" i="11" s="1"/>
  <c r="J75" i="11" s="1"/>
  <c r="K75" i="11" s="1"/>
  <c r="L75" i="11" s="1"/>
  <c r="G74" i="11"/>
  <c r="H74" i="11" s="1"/>
  <c r="J74" i="11" s="1"/>
  <c r="K74" i="11" s="1"/>
  <c r="L74" i="11" s="1"/>
  <c r="G73" i="11"/>
  <c r="H73" i="11" s="1"/>
  <c r="J73" i="11" s="1"/>
  <c r="K73" i="11" s="1"/>
  <c r="L73" i="11" s="1"/>
  <c r="G72" i="11"/>
  <c r="H72" i="11" s="1"/>
  <c r="J72" i="11" s="1"/>
  <c r="K72" i="11" s="1"/>
  <c r="L72" i="11" s="1"/>
  <c r="G71" i="11"/>
  <c r="H71" i="11" s="1"/>
  <c r="J71" i="11" s="1"/>
  <c r="K71" i="11" s="1"/>
  <c r="L71" i="11" s="1"/>
  <c r="G70" i="11"/>
  <c r="H70" i="11" s="1"/>
  <c r="J70" i="11" s="1"/>
  <c r="K70" i="11" s="1"/>
  <c r="L70" i="11" s="1"/>
  <c r="G69" i="11"/>
  <c r="H69" i="11" s="1"/>
  <c r="J69" i="11" s="1"/>
  <c r="K69" i="11" s="1"/>
  <c r="L69" i="11" s="1"/>
  <c r="G68" i="11"/>
  <c r="H68" i="11" s="1"/>
  <c r="J68" i="11" s="1"/>
  <c r="K68" i="11" s="1"/>
  <c r="L68" i="11" s="1"/>
  <c r="G67" i="11"/>
  <c r="H67" i="11" s="1"/>
  <c r="J67" i="11" s="1"/>
  <c r="K67" i="11" s="1"/>
  <c r="L67" i="11" s="1"/>
  <c r="G66" i="11"/>
  <c r="H66" i="11" s="1"/>
  <c r="J66" i="11" s="1"/>
  <c r="K66" i="11" s="1"/>
  <c r="L66" i="11" s="1"/>
  <c r="G65" i="11"/>
  <c r="H65" i="11" s="1"/>
  <c r="J65" i="11" s="1"/>
  <c r="K65" i="11" s="1"/>
  <c r="L65" i="11" s="1"/>
  <c r="G64" i="11"/>
  <c r="H64" i="11" s="1"/>
  <c r="J64" i="11" s="1"/>
  <c r="K64" i="11" s="1"/>
  <c r="L64" i="11" s="1"/>
  <c r="G63" i="11"/>
  <c r="H63" i="11" s="1"/>
  <c r="J63" i="11" s="1"/>
  <c r="K63" i="11" s="1"/>
  <c r="L63" i="11" s="1"/>
  <c r="G62" i="11"/>
  <c r="H62" i="11" s="1"/>
  <c r="J62" i="11" s="1"/>
  <c r="K62" i="11" s="1"/>
  <c r="L62" i="11" s="1"/>
  <c r="G61" i="11"/>
  <c r="H61" i="11" s="1"/>
  <c r="J61" i="11" s="1"/>
  <c r="K61" i="11" s="1"/>
  <c r="L61" i="11" s="1"/>
  <c r="G60" i="11"/>
  <c r="H60" i="11" s="1"/>
  <c r="J60" i="11" s="1"/>
  <c r="K60" i="11" s="1"/>
  <c r="L60" i="11" s="1"/>
  <c r="G59" i="11"/>
  <c r="H59" i="11" s="1"/>
  <c r="J59" i="11" s="1"/>
  <c r="K59" i="11" s="1"/>
  <c r="L59" i="11" s="1"/>
  <c r="G58" i="11"/>
  <c r="H58" i="11" s="1"/>
  <c r="J58" i="11" s="1"/>
  <c r="K58" i="11" s="1"/>
  <c r="L58" i="11" s="1"/>
  <c r="G57" i="11"/>
  <c r="H57" i="11" s="1"/>
  <c r="J57" i="11" s="1"/>
  <c r="K57" i="11" s="1"/>
  <c r="L57" i="11" s="1"/>
  <c r="G56" i="11"/>
  <c r="H56" i="11" s="1"/>
  <c r="J56" i="11" s="1"/>
  <c r="K56" i="11" s="1"/>
  <c r="L56" i="11" s="1"/>
  <c r="G55" i="11"/>
  <c r="H55" i="11" s="1"/>
  <c r="J55" i="11" s="1"/>
  <c r="K55" i="11" s="1"/>
  <c r="L55" i="11" s="1"/>
  <c r="G54" i="11"/>
  <c r="H54" i="11" s="1"/>
  <c r="J54" i="11" s="1"/>
  <c r="K54" i="11" s="1"/>
  <c r="L54" i="11" s="1"/>
  <c r="G53" i="11"/>
  <c r="H53" i="11" s="1"/>
  <c r="J53" i="11" s="1"/>
  <c r="K53" i="11" s="1"/>
  <c r="L53" i="11" s="1"/>
  <c r="G52" i="11"/>
  <c r="H52" i="11" s="1"/>
  <c r="J52" i="11" s="1"/>
  <c r="K52" i="11" s="1"/>
  <c r="L52" i="11" s="1"/>
  <c r="G51" i="11"/>
  <c r="H51" i="11" s="1"/>
  <c r="J51" i="11" s="1"/>
  <c r="K51" i="11" s="1"/>
  <c r="L51" i="11" s="1"/>
  <c r="G50" i="11"/>
  <c r="H50" i="11" s="1"/>
  <c r="J50" i="11" s="1"/>
  <c r="K50" i="11" s="1"/>
  <c r="L50" i="11" s="1"/>
  <c r="G49" i="11"/>
  <c r="H49" i="11" s="1"/>
  <c r="J49" i="11" s="1"/>
  <c r="K49" i="11" s="1"/>
  <c r="L49" i="11" s="1"/>
  <c r="G48" i="11"/>
  <c r="H48" i="11" s="1"/>
  <c r="J48" i="11" s="1"/>
  <c r="K48" i="11" s="1"/>
  <c r="L48" i="11" s="1"/>
  <c r="G47" i="11"/>
  <c r="H47" i="11" s="1"/>
  <c r="J47" i="11" s="1"/>
  <c r="K47" i="11" s="1"/>
  <c r="L47" i="11" s="1"/>
  <c r="G46" i="11"/>
  <c r="H46" i="11" s="1"/>
  <c r="J46" i="11" s="1"/>
  <c r="K46" i="11" s="1"/>
  <c r="L46" i="11" s="1"/>
  <c r="G45" i="11"/>
  <c r="H45" i="11" s="1"/>
  <c r="J45" i="11" s="1"/>
  <c r="K45" i="11" s="1"/>
  <c r="L45" i="11" s="1"/>
  <c r="G44" i="11"/>
  <c r="H44" i="11" s="1"/>
  <c r="J44" i="11" s="1"/>
  <c r="K44" i="11" s="1"/>
  <c r="L44" i="11" s="1"/>
  <c r="G43" i="11"/>
  <c r="H43" i="11" s="1"/>
  <c r="J43" i="11" s="1"/>
  <c r="K43" i="11" s="1"/>
  <c r="L43" i="11" s="1"/>
  <c r="G42" i="11"/>
  <c r="H42" i="11" s="1"/>
  <c r="J42" i="11" s="1"/>
  <c r="K42" i="11" s="1"/>
  <c r="L42" i="11" s="1"/>
  <c r="G41" i="11"/>
  <c r="H41" i="11" s="1"/>
  <c r="J41" i="11" s="1"/>
  <c r="K41" i="11" s="1"/>
  <c r="L41" i="11" s="1"/>
  <c r="G40" i="11"/>
  <c r="H40" i="11" s="1"/>
  <c r="J40" i="11" s="1"/>
  <c r="K40" i="11" s="1"/>
  <c r="L40" i="11" s="1"/>
  <c r="G39" i="11"/>
  <c r="H39" i="11" s="1"/>
  <c r="J39" i="11" s="1"/>
  <c r="K39" i="11" s="1"/>
  <c r="L39" i="11" s="1"/>
  <c r="G38" i="11"/>
  <c r="H38" i="11" s="1"/>
  <c r="J38" i="11" s="1"/>
  <c r="K38" i="11" s="1"/>
  <c r="L38" i="11" s="1"/>
  <c r="G37" i="11"/>
  <c r="H37" i="11" s="1"/>
  <c r="J37" i="11" s="1"/>
  <c r="K37" i="11" s="1"/>
  <c r="L37" i="11" s="1"/>
  <c r="G36" i="11"/>
  <c r="H36" i="11" s="1"/>
  <c r="J36" i="11" s="1"/>
  <c r="K36" i="11" s="1"/>
  <c r="L36" i="11" s="1"/>
  <c r="G35" i="11"/>
  <c r="H35" i="11" s="1"/>
  <c r="J35" i="11" s="1"/>
  <c r="K35" i="11" s="1"/>
  <c r="L35" i="11" s="1"/>
  <c r="G34" i="11"/>
  <c r="H34" i="11" s="1"/>
  <c r="J34" i="11" s="1"/>
  <c r="K34" i="11" s="1"/>
  <c r="L34" i="11" s="1"/>
  <c r="G33" i="11"/>
  <c r="H33" i="11" s="1"/>
  <c r="J33" i="11" s="1"/>
  <c r="K33" i="11" s="1"/>
  <c r="L33" i="11" s="1"/>
  <c r="G32" i="11"/>
  <c r="H32" i="11" s="1"/>
  <c r="J32" i="11" s="1"/>
  <c r="K32" i="11" s="1"/>
  <c r="L32" i="11" s="1"/>
  <c r="G31" i="11"/>
  <c r="H31" i="11" s="1"/>
  <c r="J31" i="11" s="1"/>
  <c r="K31" i="11" s="1"/>
  <c r="L31" i="11" s="1"/>
  <c r="G30" i="11"/>
  <c r="H30" i="11" s="1"/>
  <c r="J30" i="11" s="1"/>
  <c r="K30" i="11" s="1"/>
  <c r="L30" i="11" s="1"/>
  <c r="G29" i="11"/>
  <c r="H29" i="11" s="1"/>
  <c r="J29" i="11" s="1"/>
  <c r="K29" i="11" s="1"/>
  <c r="L29" i="11" s="1"/>
  <c r="G28" i="11"/>
  <c r="H28" i="11" s="1"/>
  <c r="J28" i="11" s="1"/>
  <c r="K28" i="11" s="1"/>
  <c r="L28" i="11" s="1"/>
  <c r="G27" i="11"/>
  <c r="H27" i="11" s="1"/>
  <c r="J27" i="11" s="1"/>
  <c r="K27" i="11" s="1"/>
  <c r="L27" i="11" s="1"/>
  <c r="G26" i="11"/>
  <c r="H26" i="11" s="1"/>
  <c r="J26" i="11" s="1"/>
  <c r="K26" i="11" s="1"/>
  <c r="L26" i="11" s="1"/>
  <c r="G25" i="11"/>
  <c r="H25" i="11" s="1"/>
  <c r="J25" i="11" s="1"/>
  <c r="K25" i="11" s="1"/>
  <c r="L25" i="11" s="1"/>
  <c r="G24" i="11"/>
  <c r="H24" i="11" s="1"/>
  <c r="K24" i="11" s="1"/>
  <c r="L24" i="11" s="1"/>
  <c r="G23" i="11"/>
  <c r="H23" i="11" s="1"/>
  <c r="J23" i="11" s="1"/>
  <c r="K23" i="11" s="1"/>
  <c r="L23" i="11" s="1"/>
  <c r="G22" i="11"/>
  <c r="H22" i="11" s="1"/>
  <c r="J22" i="11" s="1"/>
  <c r="K22" i="11" s="1"/>
  <c r="L22" i="11" s="1"/>
  <c r="G21" i="11"/>
  <c r="H21" i="11" s="1"/>
  <c r="J21" i="11" s="1"/>
  <c r="K21" i="11" s="1"/>
  <c r="L21" i="11" s="1"/>
  <c r="G20" i="11"/>
  <c r="H20" i="11" s="1"/>
  <c r="J20" i="11" s="1"/>
  <c r="K20" i="11" s="1"/>
  <c r="L20" i="11" s="1"/>
  <c r="G19" i="11"/>
  <c r="H19" i="11" s="1"/>
  <c r="J19" i="11" s="1"/>
  <c r="K19" i="11" s="1"/>
  <c r="G18" i="11"/>
  <c r="H18" i="11" s="1"/>
  <c r="J18" i="11" s="1"/>
  <c r="K18" i="11" s="1"/>
  <c r="L18" i="11" s="1"/>
  <c r="G17" i="11"/>
  <c r="H17" i="11" s="1"/>
  <c r="J17" i="11" s="1"/>
  <c r="K17" i="11" s="1"/>
  <c r="L17" i="11" s="1"/>
  <c r="G16" i="11"/>
  <c r="H16" i="11" s="1"/>
  <c r="J16" i="11" s="1"/>
  <c r="K16" i="11" s="1"/>
  <c r="L16" i="11" s="1"/>
  <c r="G15" i="11"/>
  <c r="H15" i="11" s="1"/>
  <c r="J15" i="11" s="1"/>
  <c r="K15" i="11" s="1"/>
  <c r="L15" i="11" s="1"/>
  <c r="G14" i="11"/>
  <c r="H14" i="11" s="1"/>
  <c r="J14" i="11" s="1"/>
  <c r="K14" i="11" s="1"/>
  <c r="L14" i="11" s="1"/>
  <c r="G13" i="11"/>
  <c r="H13" i="11" s="1"/>
  <c r="J13" i="11" s="1"/>
  <c r="K13" i="11" s="1"/>
  <c r="L13" i="11" s="1"/>
  <c r="G12" i="11"/>
  <c r="H12" i="11" s="1"/>
  <c r="J12" i="11" s="1"/>
  <c r="K12" i="11" s="1"/>
  <c r="L12" i="11" s="1"/>
  <c r="G11" i="11"/>
  <c r="H11" i="11" s="1"/>
  <c r="J11" i="11" s="1"/>
  <c r="K11" i="11" s="1"/>
  <c r="L11" i="11" s="1"/>
  <c r="G10" i="11"/>
  <c r="H10" i="11" s="1"/>
  <c r="J10" i="11" s="1"/>
  <c r="K10" i="11" s="1"/>
  <c r="L10" i="11" s="1"/>
  <c r="G9" i="11"/>
  <c r="H9" i="11" s="1"/>
  <c r="J9" i="11" s="1"/>
  <c r="K9" i="11" s="1"/>
  <c r="G8" i="11"/>
  <c r="H8" i="11" s="1"/>
  <c r="J8" i="11" s="1"/>
  <c r="K8" i="11" s="1"/>
  <c r="L8" i="11" s="1"/>
  <c r="G7" i="11"/>
  <c r="H7" i="11" s="1"/>
  <c r="J7" i="11" s="1"/>
  <c r="K7" i="11" s="1"/>
  <c r="L7" i="11" s="1"/>
  <c r="G6" i="11"/>
  <c r="H6" i="11" s="1"/>
  <c r="J6" i="11" s="1"/>
  <c r="K6" i="11" s="1"/>
  <c r="L6" i="11" s="1"/>
  <c r="G5" i="11"/>
  <c r="H5" i="11" s="1"/>
  <c r="J5" i="11" s="1"/>
  <c r="K5" i="11" s="1"/>
  <c r="L5" i="11" s="1"/>
  <c r="G4" i="11"/>
  <c r="H4" i="11" s="1"/>
  <c r="J4" i="11" s="1"/>
  <c r="K4" i="11" s="1"/>
  <c r="L4" i="11" s="1"/>
  <c r="G3" i="11"/>
  <c r="H3" i="11" s="1"/>
  <c r="J3" i="11" s="1"/>
  <c r="K3" i="11" s="1"/>
  <c r="L3" i="11" s="1"/>
  <c r="G2" i="11"/>
  <c r="H2" i="11" s="1"/>
  <c r="K2" i="11" s="1"/>
</calcChain>
</file>

<file path=xl/sharedStrings.xml><?xml version="1.0" encoding="utf-8"?>
<sst xmlns="http://schemas.openxmlformats.org/spreadsheetml/2006/main" count="764" uniqueCount="262">
  <si>
    <t>PRODUCT ID</t>
  </si>
  <si>
    <t>BUYING PRIZE</t>
  </si>
  <si>
    <t>SELLING PRIZE</t>
  </si>
  <si>
    <t>PROFIT</t>
  </si>
  <si>
    <t>DAY</t>
  </si>
  <si>
    <t>MONTH</t>
  </si>
  <si>
    <t>CATEGORY ID</t>
  </si>
  <si>
    <t>PaymentMode</t>
  </si>
  <si>
    <t>COD</t>
  </si>
  <si>
    <t>EMI</t>
  </si>
  <si>
    <t>Credit Card</t>
  </si>
  <si>
    <t>UPI</t>
  </si>
  <si>
    <t>Debit Card</t>
  </si>
  <si>
    <t>Quantity</t>
  </si>
  <si>
    <t>Category</t>
  </si>
  <si>
    <t>Electronics</t>
  </si>
  <si>
    <t>Furniture</t>
  </si>
  <si>
    <t>Clothing</t>
  </si>
  <si>
    <t>Beauty</t>
  </si>
  <si>
    <t>Sub-Category</t>
  </si>
  <si>
    <t>Electronic Games</t>
  </si>
  <si>
    <t>Chairs</t>
  </si>
  <si>
    <t>Bookcases</t>
  </si>
  <si>
    <t>Printers</t>
  </si>
  <si>
    <t>Phones</t>
  </si>
  <si>
    <t>Trousers</t>
  </si>
  <si>
    <t>Saree</t>
  </si>
  <si>
    <t>Hankerchief</t>
  </si>
  <si>
    <t>Kurti</t>
  </si>
  <si>
    <t>rose bower</t>
  </si>
  <si>
    <t>Skirt</t>
  </si>
  <si>
    <t>Tables</t>
  </si>
  <si>
    <t>Stole</t>
  </si>
  <si>
    <t>Leggings</t>
  </si>
  <si>
    <t>Accessories</t>
  </si>
  <si>
    <t>T-shirt</t>
  </si>
  <si>
    <t>YEAR_ID</t>
  </si>
  <si>
    <t>PD-3456</t>
  </si>
  <si>
    <t>PD-3457</t>
  </si>
  <si>
    <t>PD-3458</t>
  </si>
  <si>
    <t>PD-3459</t>
  </si>
  <si>
    <t>PD-3460</t>
  </si>
  <si>
    <t>PD-3461</t>
  </si>
  <si>
    <t>PD-3462</t>
  </si>
  <si>
    <t>PD-3463</t>
  </si>
  <si>
    <t>PD-3464</t>
  </si>
  <si>
    <t>PD-3465</t>
  </si>
  <si>
    <t>PD-3466</t>
  </si>
  <si>
    <t>PD-3467</t>
  </si>
  <si>
    <t>PD-3468</t>
  </si>
  <si>
    <t>PD-3469</t>
  </si>
  <si>
    <t>PD-3470</t>
  </si>
  <si>
    <t>PD-3471</t>
  </si>
  <si>
    <t>PD-3472</t>
  </si>
  <si>
    <t>PD-3473</t>
  </si>
  <si>
    <t>PD-3474</t>
  </si>
  <si>
    <t>PD-3475</t>
  </si>
  <si>
    <t>PD-3476</t>
  </si>
  <si>
    <t>PD-3477</t>
  </si>
  <si>
    <t>PD-3478</t>
  </si>
  <si>
    <t>PD-3479</t>
  </si>
  <si>
    <t>PD-3480</t>
  </si>
  <si>
    <t>PD-3481</t>
  </si>
  <si>
    <t>PD-3482</t>
  </si>
  <si>
    <t>PD-3483</t>
  </si>
  <si>
    <t>PD-3484</t>
  </si>
  <si>
    <t>PD-3485</t>
  </si>
  <si>
    <t>PD-3486</t>
  </si>
  <si>
    <t>PD-3487</t>
  </si>
  <si>
    <t>PD-3488</t>
  </si>
  <si>
    <t>PD-3489</t>
  </si>
  <si>
    <t>PD-3490</t>
  </si>
  <si>
    <t>PD-3491</t>
  </si>
  <si>
    <t>PD-3492</t>
  </si>
  <si>
    <t>PD-3493</t>
  </si>
  <si>
    <t>PD-3494</t>
  </si>
  <si>
    <t>PD-3495</t>
  </si>
  <si>
    <t>PD-3496</t>
  </si>
  <si>
    <t>PD-3497</t>
  </si>
  <si>
    <t>PD-3498</t>
  </si>
  <si>
    <t>PD-3499</t>
  </si>
  <si>
    <t>PD-3500</t>
  </si>
  <si>
    <t>PD-3501</t>
  </si>
  <si>
    <t>PD-3502</t>
  </si>
  <si>
    <t>PD-3503</t>
  </si>
  <si>
    <t>PD-3504</t>
  </si>
  <si>
    <t>PD-3505</t>
  </si>
  <si>
    <t>PD-3506</t>
  </si>
  <si>
    <t>PD-3507</t>
  </si>
  <si>
    <t>PD-3508</t>
  </si>
  <si>
    <t>PD-3509</t>
  </si>
  <si>
    <t>PD-3510</t>
  </si>
  <si>
    <t>PD-3511</t>
  </si>
  <si>
    <t>PD-3512</t>
  </si>
  <si>
    <t>PD-3513</t>
  </si>
  <si>
    <t>PD-3514</t>
  </si>
  <si>
    <t>PD-3515</t>
  </si>
  <si>
    <t>PD-3516</t>
  </si>
  <si>
    <t>PD-3517</t>
  </si>
  <si>
    <t>PD-3518</t>
  </si>
  <si>
    <t>PD-3519</t>
  </si>
  <si>
    <t>PD-3520</t>
  </si>
  <si>
    <t>PD-3521</t>
  </si>
  <si>
    <t>PD-3522</t>
  </si>
  <si>
    <t>PD-3523</t>
  </si>
  <si>
    <t>PD-3524</t>
  </si>
  <si>
    <t>PD-3525</t>
  </si>
  <si>
    <t>PD-3526</t>
  </si>
  <si>
    <t>PD-3527</t>
  </si>
  <si>
    <t>PD-3528</t>
  </si>
  <si>
    <t>PD-3529</t>
  </si>
  <si>
    <t>PD-3530</t>
  </si>
  <si>
    <t>PD-3531</t>
  </si>
  <si>
    <t>PD-3532</t>
  </si>
  <si>
    <t>PD-3533</t>
  </si>
  <si>
    <t>PD-3534</t>
  </si>
  <si>
    <t>PD-3535</t>
  </si>
  <si>
    <t>PD-3536</t>
  </si>
  <si>
    <t>PD-3537</t>
  </si>
  <si>
    <t>PD-3538</t>
  </si>
  <si>
    <t>PD-3539</t>
  </si>
  <si>
    <t>PD-3540</t>
  </si>
  <si>
    <t>PD-3541</t>
  </si>
  <si>
    <t>PD-3542</t>
  </si>
  <si>
    <t>PD-3543</t>
  </si>
  <si>
    <t>PD-3544</t>
  </si>
  <si>
    <t>PD-3545</t>
  </si>
  <si>
    <t>PD-3546</t>
  </si>
  <si>
    <t>PD-3547</t>
  </si>
  <si>
    <t>PD-3548</t>
  </si>
  <si>
    <t>PD-3549</t>
  </si>
  <si>
    <t>PD-3550</t>
  </si>
  <si>
    <t>PD-3551</t>
  </si>
  <si>
    <t>PD-3552</t>
  </si>
  <si>
    <t>PD-3553</t>
  </si>
  <si>
    <t>PD-3554</t>
  </si>
  <si>
    <t>CA-1000</t>
  </si>
  <si>
    <t>CA-1001</t>
  </si>
  <si>
    <t>CA-1002</t>
  </si>
  <si>
    <t>CA-1003</t>
  </si>
  <si>
    <t>CA-1004</t>
  </si>
  <si>
    <t>CA-1005</t>
  </si>
  <si>
    <t>CA-1006</t>
  </si>
  <si>
    <t>CA-1007</t>
  </si>
  <si>
    <t>CA-1008</t>
  </si>
  <si>
    <t>CA-1009</t>
  </si>
  <si>
    <t>CA-1010</t>
  </si>
  <si>
    <t>CA-1011</t>
  </si>
  <si>
    <t>CA-1012</t>
  </si>
  <si>
    <t>CA-1013</t>
  </si>
  <si>
    <t>CA-1014</t>
  </si>
  <si>
    <t>CA-1015</t>
  </si>
  <si>
    <t>CA-1016</t>
  </si>
  <si>
    <t>CA-1017</t>
  </si>
  <si>
    <t>CA-1018</t>
  </si>
  <si>
    <t>CA-1019</t>
  </si>
  <si>
    <t>CA-1020</t>
  </si>
  <si>
    <t>CA-1021</t>
  </si>
  <si>
    <t>CA-1022</t>
  </si>
  <si>
    <t>CA-1023</t>
  </si>
  <si>
    <t>CA-1024</t>
  </si>
  <si>
    <t>CA-1025</t>
  </si>
  <si>
    <t>CA-1026</t>
  </si>
  <si>
    <t>CA-1027</t>
  </si>
  <si>
    <t>CA-1028</t>
  </si>
  <si>
    <t>CA-1029</t>
  </si>
  <si>
    <t>CA-1030</t>
  </si>
  <si>
    <t>CA-1031</t>
  </si>
  <si>
    <t>CA-1032</t>
  </si>
  <si>
    <t>CA-1033</t>
  </si>
  <si>
    <t>CA-1034</t>
  </si>
  <si>
    <t>CA-1035</t>
  </si>
  <si>
    <t>CA-1036</t>
  </si>
  <si>
    <t>CA-1037</t>
  </si>
  <si>
    <t>CA-1038</t>
  </si>
  <si>
    <t>CA-1039</t>
  </si>
  <si>
    <t>CA-1040</t>
  </si>
  <si>
    <t>CA-1041</t>
  </si>
  <si>
    <t>CA-1042</t>
  </si>
  <si>
    <t>CA-1043</t>
  </si>
  <si>
    <t>CA-1044</t>
  </si>
  <si>
    <t>CA-1045</t>
  </si>
  <si>
    <t>CA-1046</t>
  </si>
  <si>
    <t>CA-1047</t>
  </si>
  <si>
    <t>CA-1048</t>
  </si>
  <si>
    <t>CA-1049</t>
  </si>
  <si>
    <t>CA-1050</t>
  </si>
  <si>
    <t>CA-1051</t>
  </si>
  <si>
    <t>CA-1052</t>
  </si>
  <si>
    <t>CA-1053</t>
  </si>
  <si>
    <t>CA-1054</t>
  </si>
  <si>
    <t>CA-1055</t>
  </si>
  <si>
    <t>CA-1056</t>
  </si>
  <si>
    <t>CA-1057</t>
  </si>
  <si>
    <t>CA-1058</t>
  </si>
  <si>
    <t>CA-1059</t>
  </si>
  <si>
    <t>CA-1060</t>
  </si>
  <si>
    <t>CA-1061</t>
  </si>
  <si>
    <t>CA-1062</t>
  </si>
  <si>
    <t>CA-1063</t>
  </si>
  <si>
    <t>CA-1064</t>
  </si>
  <si>
    <t>CA-1065</t>
  </si>
  <si>
    <t>CA-1066</t>
  </si>
  <si>
    <t>CA-1067</t>
  </si>
  <si>
    <t>CA-1068</t>
  </si>
  <si>
    <t>CA-1069</t>
  </si>
  <si>
    <t>CA-1070</t>
  </si>
  <si>
    <t>CA-1071</t>
  </si>
  <si>
    <t>CA-1072</t>
  </si>
  <si>
    <t>CA-1073</t>
  </si>
  <si>
    <t>CA-1074</t>
  </si>
  <si>
    <t>CA-1075</t>
  </si>
  <si>
    <t>CA-1076</t>
  </si>
  <si>
    <t>CA-1077</t>
  </si>
  <si>
    <t>CA-1078</t>
  </si>
  <si>
    <t>CA-1079</t>
  </si>
  <si>
    <t>CA-1080</t>
  </si>
  <si>
    <t>CA-1081</t>
  </si>
  <si>
    <t>CA-1082</t>
  </si>
  <si>
    <t>CA-1083</t>
  </si>
  <si>
    <t>CA-1084</t>
  </si>
  <si>
    <t>CA-1085</t>
  </si>
  <si>
    <t>CA-1086</t>
  </si>
  <si>
    <t>CA-1087</t>
  </si>
  <si>
    <t>CA-1088</t>
  </si>
  <si>
    <t>CA-1089</t>
  </si>
  <si>
    <t>CA-1090</t>
  </si>
  <si>
    <t>CA-1091</t>
  </si>
  <si>
    <t>CA-1092</t>
  </si>
  <si>
    <t>CA-1093</t>
  </si>
  <si>
    <t>CA-1094</t>
  </si>
  <si>
    <t>CA-1095</t>
  </si>
  <si>
    <t>CA-1096</t>
  </si>
  <si>
    <t>CA-1097</t>
  </si>
  <si>
    <t>CA-1098</t>
  </si>
  <si>
    <t>JAN</t>
  </si>
  <si>
    <t>FEB</t>
  </si>
  <si>
    <t>MAR</t>
  </si>
  <si>
    <t>APR</t>
  </si>
  <si>
    <t>MAY</t>
  </si>
  <si>
    <t>JUN</t>
  </si>
  <si>
    <t>JUL</t>
  </si>
  <si>
    <t>AUG</t>
  </si>
  <si>
    <t>SEP</t>
  </si>
  <si>
    <t>OCT</t>
  </si>
  <si>
    <t>NOV</t>
  </si>
  <si>
    <t>DEC</t>
  </si>
  <si>
    <t>PROFIT PERCENTAGE</t>
  </si>
  <si>
    <t>TOTAL BUYING PRICE</t>
  </si>
  <si>
    <t>TOTAL SELLING PRIZE</t>
  </si>
  <si>
    <t>Grand Total</t>
  </si>
  <si>
    <t>Sum of TOTAL SELLING PRIZE</t>
  </si>
  <si>
    <t>Sum of TOTAL BUYING PRICE</t>
  </si>
  <si>
    <t>Column Labels</t>
  </si>
  <si>
    <t>RANK</t>
  </si>
  <si>
    <t>Row Labels</t>
  </si>
  <si>
    <t>Sum of PROFIT</t>
  </si>
  <si>
    <t>Sum of PROFIT PERCENTAGE</t>
  </si>
  <si>
    <t>PROFIT %</t>
  </si>
  <si>
    <t>SALES</t>
  </si>
  <si>
    <t>LOSS</t>
  </si>
  <si>
    <t xml:space="preserve">SUM OF THE PROFIT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</si>
</sst>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409]#,##0"/>
  </numFmts>
  <fonts count="7" x14ac:knownFonts="1">
    <font>
      <sz val="11"/>
      <color theme="1"/>
      <name val="Garamond"/>
      <family val="2"/>
      <scheme val="minor"/>
    </font>
    <font>
      <sz val="11"/>
      <color theme="1"/>
      <name val="Garamond"/>
      <family val="2"/>
      <scheme val="minor"/>
    </font>
    <font>
      <b/>
      <sz val="11"/>
      <color theme="4"/>
      <name val="Garamond"/>
      <family val="2"/>
      <scheme val="minor"/>
    </font>
    <font>
      <sz val="11"/>
      <color theme="1"/>
      <name val="Calibri"/>
      <family val="2"/>
    </font>
    <font>
      <sz val="11"/>
      <color theme="1"/>
      <name val="Bahnschrift SemiBold"/>
      <family val="2"/>
    </font>
    <font>
      <sz val="20"/>
      <color theme="1"/>
      <name val="Bahnschrift SemiBold"/>
      <family val="2"/>
    </font>
    <font>
      <sz val="11"/>
      <color theme="1"/>
      <name val="Bahnschrift SemiBold"/>
    </font>
  </fonts>
  <fills count="4">
    <fill>
      <patternFill patternType="none"/>
    </fill>
    <fill>
      <patternFill patternType="gray125"/>
    </fill>
    <fill>
      <patternFill patternType="solid">
        <fgColor theme="7" tint="0.39997558519241921"/>
        <bgColor indexed="64"/>
      </patternFill>
    </fill>
    <fill>
      <patternFill patternType="solid">
        <fgColor theme="5" tint="0.79998168889431442"/>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s>
  <cellStyleXfs count="2">
    <xf numFmtId="0" fontId="0" fillId="0" borderId="0"/>
    <xf numFmtId="9" fontId="1" fillId="0" borderId="0" applyFont="0" applyFill="0" applyBorder="0" applyAlignment="0" applyProtection="0"/>
  </cellStyleXfs>
  <cellXfs count="26">
    <xf numFmtId="0" fontId="0" fillId="0" borderId="0" xfId="0"/>
    <xf numFmtId="0" fontId="2" fillId="2" borderId="1" xfId="0" applyFont="1" applyFill="1" applyBorder="1" applyAlignment="1">
      <alignment horizontal="center"/>
    </xf>
    <xf numFmtId="9" fontId="2" fillId="2" borderId="1" xfId="1" applyFont="1" applyFill="1" applyBorder="1" applyAlignment="1">
      <alignment horizontal="center"/>
    </xf>
    <xf numFmtId="0" fontId="2" fillId="2" borderId="2" xfId="0" applyFont="1" applyFill="1" applyBorder="1" applyAlignment="1">
      <alignment horizontal="center"/>
    </xf>
    <xf numFmtId="1" fontId="2" fillId="2" borderId="1" xfId="0" applyNumberFormat="1" applyFont="1" applyFill="1" applyBorder="1" applyAlignment="1">
      <alignment horizontal="center"/>
    </xf>
    <xf numFmtId="1" fontId="0" fillId="0" borderId="0" xfId="0" applyNumberFormat="1"/>
    <xf numFmtId="0" fontId="2" fillId="2" borderId="3" xfId="0" applyFont="1" applyFill="1" applyBorder="1" applyAlignment="1">
      <alignment horizontal="center"/>
    </xf>
    <xf numFmtId="0" fontId="3" fillId="0" borderId="3" xfId="0" applyFont="1" applyBorder="1" applyAlignment="1">
      <alignment horizontal="center"/>
    </xf>
    <xf numFmtId="0" fontId="3" fillId="0" borderId="1" xfId="0" applyFont="1" applyBorder="1" applyAlignment="1">
      <alignment horizontal="center"/>
    </xf>
    <xf numFmtId="1" fontId="3" fillId="0" borderId="1" xfId="0" applyNumberFormat="1" applyFont="1" applyBorder="1" applyAlignment="1">
      <alignment horizontal="center"/>
    </xf>
    <xf numFmtId="9" fontId="3" fillId="0" borderId="1" xfId="1" applyFont="1" applyBorder="1" applyAlignment="1">
      <alignment horizontal="center"/>
    </xf>
    <xf numFmtId="0" fontId="3" fillId="0" borderId="0" xfId="0" applyFont="1"/>
    <xf numFmtId="0" fontId="3" fillId="3" borderId="1" xfId="0" applyFont="1" applyFill="1" applyBorder="1" applyAlignment="1">
      <alignment horizontal="center"/>
    </xf>
    <xf numFmtId="0" fontId="4" fillId="0" borderId="0" xfId="0" applyFont="1"/>
    <xf numFmtId="164" fontId="5" fillId="0" borderId="0" xfId="0" applyNumberFormat="1" applyFont="1"/>
    <xf numFmtId="9" fontId="4" fillId="0" borderId="0" xfId="1" applyFont="1"/>
    <xf numFmtId="0" fontId="5" fillId="0" borderId="0" xfId="0" applyFont="1"/>
    <xf numFmtId="0" fontId="6" fillId="0" borderId="0" xfId="0" pivotButton="1" applyFont="1"/>
    <xf numFmtId="0" fontId="6" fillId="0" borderId="0" xfId="0" applyFont="1"/>
    <xf numFmtId="0" fontId="0" fillId="0" borderId="0" xfId="0" pivotButton="1"/>
    <xf numFmtId="0" fontId="0" fillId="0" borderId="0" xfId="0" applyAlignment="1">
      <alignment horizontal="left"/>
    </xf>
    <xf numFmtId="0" fontId="6" fillId="0" borderId="0" xfId="0" applyFont="1" applyAlignment="1">
      <alignment horizontal="left"/>
    </xf>
    <xf numFmtId="1" fontId="6" fillId="0" borderId="0" xfId="0" applyNumberFormat="1" applyFont="1"/>
    <xf numFmtId="9" fontId="6" fillId="0" borderId="0" xfId="0" applyNumberFormat="1" applyFont="1"/>
    <xf numFmtId="0" fontId="0" fillId="0" borderId="0" xfId="0" applyNumberFormat="1"/>
    <xf numFmtId="0" fontId="6" fillId="0" borderId="0" xfId="0" applyNumberFormat="1" applyFont="1"/>
  </cellXfs>
  <cellStyles count="2">
    <cellStyle name="Normal" xfId="0" builtinId="0"/>
    <cellStyle name="Percent" xfId="1" builtinId="5"/>
  </cellStyles>
  <dxfs count="837">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strike val="0"/>
        <outline val="0"/>
        <shadow val="0"/>
        <u val="none"/>
        <vertAlign val="baseline"/>
        <sz val="11"/>
        <color theme="1"/>
        <name val="Calibri"/>
        <family val="2"/>
        <scheme val="none"/>
      </font>
    </dxf>
    <dxf>
      <font>
        <strike val="0"/>
        <outline val="0"/>
        <shadow val="0"/>
        <u val="none"/>
        <vertAlign val="baseline"/>
        <sz val="11"/>
        <color theme="1"/>
        <name val="Calibri"/>
        <family val="2"/>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family val="2"/>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family val="2"/>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family val="2"/>
        <scheme val="none"/>
      </font>
      <numFmt numFmtId="1" formatCode="0"/>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family val="2"/>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family val="2"/>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family val="2"/>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family val="2"/>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family val="2"/>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family val="2"/>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family val="2"/>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family val="2"/>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family val="2"/>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family val="2"/>
        <scheme val="none"/>
      </font>
      <alignment horizontal="center" vertical="bottom" textRotation="0" wrapText="0" indent="0" justifyLastLine="0" shrinkToFit="0" readingOrder="0"/>
      <border diagonalUp="0" diagonalDown="0" outline="0">
        <left/>
        <right style="thin">
          <color indexed="64"/>
        </right>
        <top style="thin">
          <color indexed="64"/>
        </top>
        <bottom style="thin">
          <color indexed="64"/>
        </bottom>
      </border>
    </dxf>
    <dxf>
      <border outline="0">
        <left style="thin">
          <color indexed="64"/>
        </left>
      </border>
    </dxf>
    <dxf>
      <font>
        <strike val="0"/>
        <outline val="0"/>
        <shadow val="0"/>
        <u val="none"/>
        <vertAlign val="baseline"/>
        <sz val="11"/>
        <color theme="1"/>
        <name val="Calibri"/>
        <family val="2"/>
        <scheme val="none"/>
      </font>
      <alignment horizontal="center" vertical="bottom" textRotation="0" wrapText="0" indent="0" justifyLastLine="0" shrinkToFit="0" readingOrder="0"/>
    </dxf>
    <dxf>
      <font>
        <b/>
        <i val="0"/>
        <strike val="0"/>
        <condense val="0"/>
        <extend val="0"/>
        <outline val="0"/>
        <shadow val="0"/>
        <u val="none"/>
        <vertAlign val="baseline"/>
        <sz val="11"/>
        <color theme="4"/>
        <name val="Garamond"/>
        <family val="2"/>
        <scheme val="minor"/>
      </font>
      <fill>
        <patternFill patternType="solid">
          <fgColor indexed="64"/>
          <bgColor theme="7" tint="0.39997558519241921"/>
        </patternFill>
      </fill>
      <alignment horizontal="center" vertical="bottom" textRotation="0" wrapText="0" indent="0" justifyLastLine="0" shrinkToFit="0" readingOrder="0"/>
      <border diagonalUp="0" diagonalDown="0" outline="0">
        <left style="thin">
          <color indexed="64"/>
        </left>
        <right style="thin">
          <color indexed="64"/>
        </right>
        <top/>
        <bottom/>
      </border>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name val="Bahnschrift SemiBold"/>
      </font>
    </dxf>
    <dxf>
      <font>
        <b/>
        <color theme="1"/>
      </font>
      <border>
        <bottom style="thin">
          <color theme="5"/>
        </bottom>
        <vertical/>
        <horizontal/>
      </border>
    </dxf>
    <dxf>
      <font>
        <sz val="9"/>
        <color theme="1"/>
        <name val="Nirmala UI"/>
        <family val="2"/>
        <scheme val="none"/>
      </font>
      <fill>
        <patternFill>
          <bgColor theme="4"/>
        </patternFill>
      </fill>
      <border diagonalUp="0" diagonalDown="1">
        <left/>
        <right/>
        <top/>
        <bottom/>
        <diagonal style="thin">
          <color theme="5"/>
        </diagonal>
        <vertical/>
        <horizontal/>
      </border>
    </dxf>
    <dxf>
      <font>
        <b/>
        <i val="0"/>
        <sz val="9"/>
        <color theme="0"/>
        <name val="Garamond"/>
        <family val="2"/>
        <scheme val="minor"/>
      </font>
      <fill>
        <patternFill patternType="solid">
          <bgColor theme="4"/>
        </patternFill>
      </fill>
      <border diagonalUp="0" diagonalDown="0">
        <left/>
        <right/>
        <top/>
        <bottom/>
        <vertical/>
        <horizontal/>
      </border>
    </dxf>
    <dxf>
      <font>
        <sz val="9"/>
        <color theme="0"/>
        <name val="Agency FB"/>
        <family val="2"/>
        <scheme val="none"/>
      </font>
      <fill>
        <patternFill>
          <bgColor theme="4"/>
        </patternFill>
      </fill>
      <border diagonalUp="0" diagonalDown="0">
        <left/>
        <right/>
        <top/>
        <bottom/>
        <vertical/>
        <horizontal/>
      </border>
    </dxf>
    <dxf>
      <font>
        <sz val="9"/>
        <color theme="1"/>
        <name val="Aptos"/>
        <family val="2"/>
        <scheme val="none"/>
      </font>
      <fill>
        <patternFill patternType="solid">
          <bgColor theme="4"/>
        </patternFill>
      </fill>
      <border diagonalUp="0" diagonalDown="0">
        <left/>
        <right/>
        <top/>
        <bottom/>
        <vertical/>
        <horizontal/>
      </border>
    </dxf>
    <dxf>
      <font>
        <color theme="1"/>
      </font>
      <border>
        <left style="thin">
          <color theme="5"/>
        </left>
        <right style="thin">
          <color theme="5"/>
        </right>
        <top style="thin">
          <color theme="5"/>
        </top>
        <bottom style="thin">
          <color theme="5"/>
        </bottom>
        <vertical/>
        <horizontal/>
      </border>
    </dxf>
  </dxfs>
  <tableStyles count="3" defaultTableStyle="TableStyleMedium2" defaultPivotStyle="PivotStyleLight16">
    <tableStyle name="SLICER" pivot="0" table="0" count="10" xr9:uid="{C05A67DB-134D-4982-81A6-B44FB46AEAD1}">
      <tableStyleElement type="wholeTable" dxfId="836"/>
      <tableStyleElement type="headerRow" dxfId="835"/>
    </tableStyle>
    <tableStyle name="SLICER " pivot="0" table="0" count="10" xr9:uid="{4587EE99-7F37-4C52-9C69-8D57CA699933}">
      <tableStyleElement type="wholeTable" dxfId="834"/>
      <tableStyleElement type="headerRow" dxfId="833"/>
    </tableStyle>
    <tableStyle name="SUCER" pivot="0" table="0" count="10" xr9:uid="{6CDFADFA-0F13-4535-A7E2-C3805E03527F}">
      <tableStyleElement type="wholeTable" dxfId="832"/>
      <tableStyleElement type="headerRow" dxfId="831"/>
    </tableStyle>
  </tableStyles>
  <colors>
    <mruColors>
      <color rgb="FF008000"/>
      <color rgb="FFE0108C"/>
      <color rgb="FFE6EB1D"/>
      <color rgb="FFDEFD21"/>
      <color rgb="FF27F776"/>
      <color rgb="FFFF33CC"/>
    </mruColors>
  </colors>
  <extLst>
    <ext xmlns:x14="http://schemas.microsoft.com/office/spreadsheetml/2009/9/main" uri="{46F421CA-312F-682f-3DD2-61675219B42D}">
      <x14:dxfs count="24">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5" tint="0.79998168889431442"/>
              <bgColor theme="5"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5" tint="0.59999389629810485"/>
              <bgColor theme="5"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5" tint="0.79998168889431442"/>
              <bgColor theme="5"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5" tint="0.59999389629810485"/>
              <bgColor theme="5"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5" tint="0.79998168889431442"/>
              <bgColor theme="5"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5" tint="0.59999389629810485"/>
              <bgColor theme="5"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
          <x14:slicerStyleElements>
            <x14:slicerStyleElement type="unselectedItemWithData" dxfId="23"/>
            <x14:slicerStyleElement type="unselectedItemWithNoData" dxfId="22"/>
            <x14:slicerStyleElement type="selectedItemWithData" dxfId="21"/>
            <x14:slicerStyleElement type="selectedItemWithNoData" dxfId="20"/>
            <x14:slicerStyleElement type="hoveredUnselectedItemWithData" dxfId="19"/>
            <x14:slicerStyleElement type="hoveredSelectedItemWithData" dxfId="18"/>
            <x14:slicerStyleElement type="hoveredUnselectedItemWithNoData" dxfId="17"/>
            <x14:slicerStyleElement type="hoveredSelectedItemWithNoData" dxfId="16"/>
          </x14:slicerStyleElements>
        </x14:slicerStyle>
        <x14:slicerStyle name="SLICER ">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UCER">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4.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3" Type="http://schemas.openxmlformats.org/officeDocument/2006/relationships/chartUserShapes" Target="../drawings/drawing9.xml"/><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[FIRST PROJECT  EXCEL DASHBOARD.xlsx]PIVOTE!PivotTable5</c:name>
    <c:fmtId val="0"/>
  </c:pivotSource>
  <c:chart>
    <c:autoTitleDeleted val="1"/>
    <c:pivotFmts>
      <c:pivotFmt>
        <c:idx val="0"/>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accent4">
                <a:lumMod val="7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667246362834321"/>
          <c:y val="0.16606566814019919"/>
          <c:w val="0.80301734853430795"/>
          <c:h val="0.73740510081086486"/>
        </c:manualLayout>
      </c:layout>
      <c:areaChart>
        <c:grouping val="standard"/>
        <c:varyColors val="0"/>
        <c:ser>
          <c:idx val="0"/>
          <c:order val="0"/>
          <c:tx>
            <c:strRef>
              <c:f>PIVOTE!$E$3</c:f>
              <c:strCache>
                <c:ptCount val="1"/>
                <c:pt idx="0">
                  <c:v>Total</c:v>
                </c:pt>
              </c:strCache>
            </c:strRef>
          </c:tx>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accent4">
                  <a:lumMod val="75000"/>
                </a:schemeClr>
              </a:solidFill>
            </a:ln>
            <a:effectLst/>
          </c:spPr>
          <c:cat>
            <c:strRef>
              <c:f>PIVOTE!$D$4:$D$16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PIVOTE!$E$4:$E$16</c:f>
              <c:numCache>
                <c:formatCode>General</c:formatCode>
                <c:ptCount val="12"/>
                <c:pt idx="0">
                  <c:v>10499</c:v>
                </c:pt>
                <c:pt idx="1">
                  <c:v>14284</c:v>
                </c:pt>
                <c:pt idx="2">
                  <c:v>9812</c:v>
                </c:pt>
                <c:pt idx="3">
                  <c:v>7318</c:v>
                </c:pt>
                <c:pt idx="4">
                  <c:v>11318</c:v>
                </c:pt>
                <c:pt idx="5">
                  <c:v>4642</c:v>
                </c:pt>
                <c:pt idx="6">
                  <c:v>7529</c:v>
                </c:pt>
                <c:pt idx="7">
                  <c:v>3953</c:v>
                </c:pt>
                <c:pt idx="8">
                  <c:v>8877</c:v>
                </c:pt>
                <c:pt idx="9">
                  <c:v>6609</c:v>
                </c:pt>
                <c:pt idx="10">
                  <c:v>7768</c:v>
                </c:pt>
                <c:pt idx="11">
                  <c:v>7705</c:v>
                </c:pt>
              </c:numCache>
            </c:numRef>
          </c:val>
          <c:extLst>
            <c:ext xmlns:c16="http://schemas.microsoft.com/office/drawing/2014/chart" uri="{C3380CC4-5D6E-409C-BE32-E72D297353CC}">
              <c16:uniqueId val="{00000000-EAD6-4F1D-AAC6-24D10D111F58}"/>
            </c:ext>
          </c:extLst>
        </c:ser>
        <c:dLbls>
          <c:showLegendKey val="0"/>
          <c:showVal val="0"/>
          <c:showCatName val="0"/>
          <c:showSerName val="0"/>
          <c:showPercent val="0"/>
          <c:showBubbleSize val="0"/>
        </c:dLbls>
        <c:axId val="435849392"/>
        <c:axId val="435854072"/>
      </c:areaChart>
      <c:catAx>
        <c:axId val="43584939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5854072"/>
        <c:crosses val="autoZero"/>
        <c:auto val="1"/>
        <c:lblAlgn val="ctr"/>
        <c:lblOffset val="100"/>
        <c:noMultiLvlLbl val="0"/>
      </c:catAx>
      <c:valAx>
        <c:axId val="43585407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5849392"/>
        <c:crosses val="autoZero"/>
        <c:crossBetween val="midCat"/>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[FIRST PROJECT  EXCEL DASHBOARD.xlsx]PIVOTE!PivotTable4</c:name>
    <c:fmtId val="35"/>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IN">
                <a:solidFill>
                  <a:schemeClr val="tx1"/>
                </a:solidFill>
              </a:rPr>
              <a:t>DAYS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7548">
                <a:srgbClr val="00B050">
                  <a:alpha val="71000"/>
                </a:srgbClr>
              </a:gs>
              <a:gs pos="5032">
                <a:srgbClr val="F30912"/>
              </a:gs>
              <a:gs pos="22023">
                <a:srgbClr val="C8274C"/>
              </a:gs>
              <a:gs pos="0">
                <a:srgbClr val="00B050"/>
              </a:gs>
              <a:gs pos="74000">
                <a:schemeClr val="accent1">
                  <a:lumMod val="45000"/>
                  <a:lumOff val="55000"/>
                </a:schemeClr>
              </a:gs>
              <a:gs pos="83000">
                <a:schemeClr val="accent1">
                  <a:lumMod val="45000"/>
                  <a:lumOff val="55000"/>
                </a:schemeClr>
              </a:gs>
              <a:gs pos="98000">
                <a:schemeClr val="accent2"/>
              </a:gs>
              <a:gs pos="37620">
                <a:srgbClr val="A14382"/>
              </a:gs>
            </a:gsLst>
            <a:lin ang="5400000" scaled="1"/>
          </a:gradFill>
          <a:ln w="31750">
            <a:solidFill>
              <a:srgbClr val="C00000">
                <a:alpha val="84000"/>
              </a:srgb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347718501911076E-2"/>
          <c:y val="0.13981632001356756"/>
          <c:w val="0.9088117580932078"/>
          <c:h val="0.75279990335820157"/>
        </c:manualLayout>
      </c:layout>
      <c:areaChart>
        <c:grouping val="standard"/>
        <c:varyColors val="0"/>
        <c:ser>
          <c:idx val="0"/>
          <c:order val="0"/>
          <c:tx>
            <c:strRef>
              <c:f>PIVOTE!$B$3</c:f>
              <c:strCache>
                <c:ptCount val="1"/>
                <c:pt idx="0">
                  <c:v>Total</c:v>
                </c:pt>
              </c:strCache>
            </c:strRef>
          </c:tx>
          <c:spPr>
            <a:gradFill>
              <a:gsLst>
                <a:gs pos="7548">
                  <a:srgbClr val="00B050">
                    <a:alpha val="71000"/>
                  </a:srgbClr>
                </a:gs>
                <a:gs pos="5032">
                  <a:srgbClr val="F30912"/>
                </a:gs>
                <a:gs pos="22023">
                  <a:srgbClr val="C8274C"/>
                </a:gs>
                <a:gs pos="0">
                  <a:srgbClr val="00B050"/>
                </a:gs>
                <a:gs pos="74000">
                  <a:schemeClr val="accent1">
                    <a:lumMod val="45000"/>
                    <a:lumOff val="55000"/>
                  </a:schemeClr>
                </a:gs>
                <a:gs pos="83000">
                  <a:schemeClr val="accent1">
                    <a:lumMod val="45000"/>
                    <a:lumOff val="55000"/>
                  </a:schemeClr>
                </a:gs>
                <a:gs pos="98000">
                  <a:schemeClr val="accent2"/>
                </a:gs>
                <a:gs pos="37620">
                  <a:srgbClr val="A14382"/>
                </a:gs>
              </a:gsLst>
              <a:lin ang="5400000" scaled="1"/>
            </a:gradFill>
            <a:ln w="31750">
              <a:solidFill>
                <a:srgbClr val="C00000">
                  <a:alpha val="84000"/>
                </a:srgbClr>
              </a:solidFill>
            </a:ln>
            <a:effectLst/>
          </c:spPr>
          <c:cat>
            <c:strRef>
              <c:f>PIVOTE!$A$4:$A$34</c:f>
              <c:strCache>
                <c:ptCount val="3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strCache>
            </c:strRef>
          </c:cat>
          <c:val>
            <c:numRef>
              <c:f>PIVOTE!$B$4:$B$34</c:f>
              <c:numCache>
                <c:formatCode>General</c:formatCode>
                <c:ptCount val="30"/>
                <c:pt idx="0">
                  <c:v>2431</c:v>
                </c:pt>
                <c:pt idx="1">
                  <c:v>6067</c:v>
                </c:pt>
                <c:pt idx="2">
                  <c:v>5640</c:v>
                </c:pt>
                <c:pt idx="3">
                  <c:v>5126</c:v>
                </c:pt>
                <c:pt idx="4">
                  <c:v>2720</c:v>
                </c:pt>
                <c:pt idx="5">
                  <c:v>4827</c:v>
                </c:pt>
                <c:pt idx="6">
                  <c:v>1619</c:v>
                </c:pt>
                <c:pt idx="7">
                  <c:v>1377</c:v>
                </c:pt>
                <c:pt idx="8">
                  <c:v>1976</c:v>
                </c:pt>
                <c:pt idx="9">
                  <c:v>2972</c:v>
                </c:pt>
                <c:pt idx="10">
                  <c:v>4763</c:v>
                </c:pt>
                <c:pt idx="11">
                  <c:v>2294</c:v>
                </c:pt>
                <c:pt idx="12">
                  <c:v>7084</c:v>
                </c:pt>
                <c:pt idx="13">
                  <c:v>4181</c:v>
                </c:pt>
                <c:pt idx="14">
                  <c:v>8268</c:v>
                </c:pt>
                <c:pt idx="15">
                  <c:v>3440</c:v>
                </c:pt>
                <c:pt idx="16">
                  <c:v>3473</c:v>
                </c:pt>
                <c:pt idx="17">
                  <c:v>4540</c:v>
                </c:pt>
                <c:pt idx="18">
                  <c:v>1476</c:v>
                </c:pt>
                <c:pt idx="19">
                  <c:v>3504</c:v>
                </c:pt>
                <c:pt idx="20">
                  <c:v>1319</c:v>
                </c:pt>
                <c:pt idx="21">
                  <c:v>5167</c:v>
                </c:pt>
                <c:pt idx="22">
                  <c:v>1392</c:v>
                </c:pt>
                <c:pt idx="23">
                  <c:v>4801</c:v>
                </c:pt>
                <c:pt idx="24">
                  <c:v>1987</c:v>
                </c:pt>
                <c:pt idx="25">
                  <c:v>1848</c:v>
                </c:pt>
                <c:pt idx="26">
                  <c:v>4527</c:v>
                </c:pt>
                <c:pt idx="27">
                  <c:v>1269</c:v>
                </c:pt>
                <c:pt idx="28">
                  <c:v>198</c:v>
                </c:pt>
                <c:pt idx="29">
                  <c:v>28</c:v>
                </c:pt>
              </c:numCache>
            </c:numRef>
          </c:val>
          <c:extLst>
            <c:ext xmlns:c16="http://schemas.microsoft.com/office/drawing/2014/chart" uri="{C3380CC4-5D6E-409C-BE32-E72D297353CC}">
              <c16:uniqueId val="{00000000-C9F6-4105-A430-B4271A7E77C4}"/>
            </c:ext>
          </c:extLst>
        </c:ser>
        <c:dLbls>
          <c:showLegendKey val="0"/>
          <c:showVal val="0"/>
          <c:showCatName val="0"/>
          <c:showSerName val="0"/>
          <c:showPercent val="0"/>
          <c:showBubbleSize val="0"/>
        </c:dLbls>
        <c:axId val="567179944"/>
        <c:axId val="567180304"/>
      </c:areaChart>
      <c:catAx>
        <c:axId val="56717994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solidFill>
                <a:latin typeface="+mn-lt"/>
                <a:ea typeface="+mn-ea"/>
                <a:cs typeface="+mn-cs"/>
              </a:defRPr>
            </a:pPr>
            <a:endParaRPr lang="en-US"/>
          </a:p>
        </c:txPr>
        <c:crossAx val="567180304"/>
        <c:crosses val="autoZero"/>
        <c:auto val="1"/>
        <c:lblAlgn val="ctr"/>
        <c:lblOffset val="100"/>
        <c:noMultiLvlLbl val="0"/>
      </c:catAx>
      <c:valAx>
        <c:axId val="56718030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en-US"/>
          </a:p>
        </c:txPr>
        <c:crossAx val="567179944"/>
        <c:crosses val="autoZero"/>
        <c:crossBetween val="midCat"/>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spc="0" baseline="0">
                <a:solidFill>
                  <a:schemeClr val="tx1"/>
                </a:solidFill>
                <a:latin typeface="+mn-lt"/>
                <a:ea typeface="+mn-ea"/>
                <a:cs typeface="+mn-cs"/>
              </a:defRPr>
            </a:pPr>
            <a:r>
              <a:rPr lang="en-IN" sz="1800" b="1">
                <a:solidFill>
                  <a:schemeClr val="tx1"/>
                </a:solidFill>
              </a:rPr>
              <a:t>PROFIT</a:t>
            </a:r>
            <a:r>
              <a:rPr lang="en-IN" sz="1800" b="1" baseline="0">
                <a:solidFill>
                  <a:schemeClr val="tx1"/>
                </a:solidFill>
              </a:rPr>
              <a:t> PERCENTAGE</a:t>
            </a:r>
            <a:endParaRPr lang="en-IN" sz="1800" b="1">
              <a:solidFill>
                <a:schemeClr val="tx1"/>
              </a:solidFill>
            </a:endParaRPr>
          </a:p>
        </c:rich>
      </c:tx>
      <c:layout>
        <c:manualLayout>
          <c:xMode val="edge"/>
          <c:yMode val="edge"/>
          <c:x val="0.16135826771653547"/>
          <c:y val="0.1111111111111111"/>
        </c:manualLayout>
      </c:layout>
      <c:overlay val="0"/>
      <c:spPr>
        <a:noFill/>
        <a:ln>
          <a:noFill/>
        </a:ln>
        <a:effectLst/>
      </c:spPr>
      <c:txPr>
        <a:bodyPr rot="0" spcFirstLastPara="1" vertOverflow="ellipsis" vert="horz" wrap="square" anchor="ctr" anchorCtr="1"/>
        <a:lstStyle/>
        <a:p>
          <a:pPr>
            <a:defRPr sz="1800" b="1" i="0" u="none" strike="noStrike" kern="1200" spc="0" baseline="0">
              <a:solidFill>
                <a:schemeClr val="tx1"/>
              </a:solidFill>
              <a:latin typeface="+mn-lt"/>
              <a:ea typeface="+mn-ea"/>
              <a:cs typeface="+mn-cs"/>
            </a:defRPr>
          </a:pPr>
          <a:endParaRPr lang="en-IN"/>
        </a:p>
      </c:txPr>
    </c:title>
    <c:autoTitleDeleted val="0"/>
    <c:plotArea>
      <c:layout>
        <c:manualLayout>
          <c:layoutTarget val="inner"/>
          <c:xMode val="edge"/>
          <c:yMode val="edge"/>
          <c:x val="0.21396325459317586"/>
          <c:y val="0.28071229957641436"/>
          <c:w val="0.66825433070866147"/>
          <c:h val="0.81994396405970726"/>
        </c:manualLayout>
      </c:layout>
      <c:doughnutChart>
        <c:varyColors val="1"/>
        <c:ser>
          <c:idx val="0"/>
          <c:order val="0"/>
          <c:spPr>
            <a:solidFill>
              <a:schemeClr val="accent1">
                <a:lumMod val="50000"/>
                <a:lumOff val="50000"/>
              </a:schemeClr>
            </a:solidFill>
          </c:spPr>
          <c:dPt>
            <c:idx val="0"/>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001-DDD7-4D8C-BFE0-90EB7EF9B706}"/>
              </c:ext>
            </c:extLst>
          </c:dPt>
          <c:dPt>
            <c:idx val="1"/>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003-DDD7-4D8C-BFE0-90EB7EF9B706}"/>
              </c:ext>
            </c:extLst>
          </c:dPt>
          <c:cat>
            <c:strRef>
              <c:f>PIVOTE!$Y$6:$Y$7</c:f>
              <c:strCache>
                <c:ptCount val="2"/>
                <c:pt idx="0">
                  <c:v>PROFIT %</c:v>
                </c:pt>
                <c:pt idx="1">
                  <c:v>LOSS</c:v>
                </c:pt>
              </c:strCache>
            </c:strRef>
          </c:cat>
          <c:val>
            <c:numRef>
              <c:f>PIVOTE!$Z$6:$Z$7</c:f>
              <c:numCache>
                <c:formatCode>0%</c:formatCode>
                <c:ptCount val="2"/>
                <c:pt idx="0">
                  <c:v>0.05</c:v>
                </c:pt>
                <c:pt idx="1">
                  <c:v>0</c:v>
                </c:pt>
              </c:numCache>
            </c:numRef>
          </c:val>
          <c:extLst>
            <c:ext xmlns:c16="http://schemas.microsoft.com/office/drawing/2014/chart" uri="{C3380CC4-5D6E-409C-BE32-E72D297353CC}">
              <c16:uniqueId val="{00000004-DDD7-4D8C-BFE0-90EB7EF9B706}"/>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4">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[FIRST PROJECT  EXCEL DASHBOARD.xlsx]PIVOTE!PivotTable5</c:name>
    <c:fmtId val="26"/>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b="1">
                <a:solidFill>
                  <a:schemeClr val="tx1"/>
                </a:solidFill>
              </a:rPr>
              <a:t>MONTH</a:t>
            </a:r>
          </a:p>
        </c:rich>
      </c:tx>
      <c:layout>
        <c:manualLayout>
          <c:xMode val="edge"/>
          <c:yMode val="edge"/>
          <c:x val="0.73620939386910333"/>
          <c:y val="3.9282230568261939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lumMod val="50000"/>
            </a:schemeClr>
          </a:solidFill>
          <a:ln>
            <a:noFill/>
          </a:ln>
          <a:effectLst/>
        </c:spPr>
      </c:pivotFmt>
      <c:pivotFmt>
        <c:idx val="2"/>
        <c:spPr>
          <a:solidFill>
            <a:srgbClr val="00B0F0"/>
          </a:solidFill>
          <a:ln>
            <a:noFill/>
          </a:ln>
          <a:effectLst/>
        </c:spPr>
      </c:pivotFmt>
      <c:pivotFmt>
        <c:idx val="3"/>
        <c:spPr>
          <a:solidFill>
            <a:srgbClr val="FF33CC"/>
          </a:solidFill>
          <a:ln>
            <a:noFill/>
          </a:ln>
          <a:effectLst/>
        </c:spPr>
      </c:pivotFmt>
      <c:pivotFmt>
        <c:idx val="4"/>
        <c:spPr>
          <a:solidFill>
            <a:schemeClr val="accent2"/>
          </a:solidFill>
          <a:ln>
            <a:noFill/>
          </a:ln>
          <a:effectLst/>
        </c:spPr>
      </c:pivotFmt>
      <c:pivotFmt>
        <c:idx val="5"/>
        <c:spPr>
          <a:solidFill>
            <a:srgbClr val="00B050"/>
          </a:solidFill>
          <a:ln>
            <a:noFill/>
          </a:ln>
          <a:effectLst/>
        </c:spPr>
      </c:pivotFmt>
      <c:pivotFmt>
        <c:idx val="6"/>
        <c:spPr>
          <a:solidFill>
            <a:srgbClr val="FF0000"/>
          </a:solidFill>
          <a:ln>
            <a:noFill/>
          </a:ln>
          <a:effectLst/>
        </c:spPr>
      </c:pivotFmt>
      <c:pivotFmt>
        <c:idx val="7"/>
        <c:spPr>
          <a:solidFill>
            <a:schemeClr val="accent1">
              <a:lumMod val="90000"/>
              <a:lumOff val="10000"/>
            </a:schemeClr>
          </a:solidFill>
          <a:ln>
            <a:noFill/>
          </a:ln>
          <a:effectLst/>
        </c:spPr>
      </c:pivotFmt>
      <c:pivotFmt>
        <c:idx val="8"/>
        <c:spPr>
          <a:solidFill>
            <a:srgbClr val="E6EB1D"/>
          </a:solidFill>
          <a:ln>
            <a:noFill/>
          </a:ln>
          <a:effectLst/>
        </c:spPr>
      </c:pivotFmt>
      <c:pivotFmt>
        <c:idx val="9"/>
        <c:spPr>
          <a:solidFill>
            <a:srgbClr val="7030A0"/>
          </a:solidFill>
          <a:ln>
            <a:noFill/>
          </a:ln>
          <a:effectLst/>
        </c:spPr>
      </c:pivotFmt>
      <c:pivotFmt>
        <c:idx val="10"/>
        <c:spPr>
          <a:solidFill>
            <a:schemeClr val="accent4">
              <a:lumMod val="75000"/>
            </a:schemeClr>
          </a:solidFill>
          <a:ln>
            <a:noFill/>
          </a:ln>
          <a:effectLst/>
        </c:spPr>
      </c:pivotFmt>
      <c:pivotFmt>
        <c:idx val="11"/>
        <c:spPr>
          <a:solidFill>
            <a:srgbClr val="27F776"/>
          </a:solidFill>
          <a:ln>
            <a:noFill/>
          </a:ln>
          <a:effectLst/>
        </c:spPr>
      </c:pivotFmt>
      <c:pivotFmt>
        <c:idx val="12"/>
        <c:spPr>
          <a:solidFill>
            <a:srgbClr val="FFC000"/>
          </a:solidFill>
          <a:ln>
            <a:noFill/>
          </a:ln>
          <a:effectLst/>
        </c:spPr>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rgbClr val="FFC000"/>
          </a:solidFill>
          <a:ln>
            <a:noFill/>
          </a:ln>
          <a:effectLst/>
        </c:spPr>
      </c:pivotFmt>
      <c:pivotFmt>
        <c:idx val="15"/>
        <c:spPr>
          <a:solidFill>
            <a:srgbClr val="27F776"/>
          </a:solidFill>
          <a:ln>
            <a:noFill/>
          </a:ln>
          <a:effectLst/>
        </c:spPr>
      </c:pivotFmt>
      <c:pivotFmt>
        <c:idx val="16"/>
        <c:spPr>
          <a:solidFill>
            <a:schemeClr val="accent4">
              <a:lumMod val="75000"/>
            </a:schemeClr>
          </a:solidFill>
          <a:ln>
            <a:noFill/>
          </a:ln>
          <a:effectLst/>
        </c:spPr>
      </c:pivotFmt>
      <c:pivotFmt>
        <c:idx val="17"/>
        <c:spPr>
          <a:solidFill>
            <a:srgbClr val="7030A0"/>
          </a:solidFill>
          <a:ln>
            <a:noFill/>
          </a:ln>
          <a:effectLst/>
        </c:spPr>
      </c:pivotFmt>
      <c:pivotFmt>
        <c:idx val="18"/>
        <c:spPr>
          <a:solidFill>
            <a:srgbClr val="E6EB1D"/>
          </a:solidFill>
          <a:ln>
            <a:noFill/>
          </a:ln>
          <a:effectLst/>
        </c:spPr>
      </c:pivotFmt>
      <c:pivotFmt>
        <c:idx val="19"/>
        <c:spPr>
          <a:solidFill>
            <a:schemeClr val="accent1">
              <a:lumMod val="90000"/>
              <a:lumOff val="10000"/>
            </a:schemeClr>
          </a:solidFill>
          <a:ln>
            <a:noFill/>
          </a:ln>
          <a:effectLst/>
        </c:spPr>
      </c:pivotFmt>
      <c:pivotFmt>
        <c:idx val="20"/>
        <c:spPr>
          <a:solidFill>
            <a:srgbClr val="FF0000"/>
          </a:solidFill>
          <a:ln>
            <a:noFill/>
          </a:ln>
          <a:effectLst/>
        </c:spPr>
      </c:pivotFmt>
      <c:pivotFmt>
        <c:idx val="21"/>
        <c:spPr>
          <a:solidFill>
            <a:srgbClr val="00B050"/>
          </a:solidFill>
          <a:ln>
            <a:noFill/>
          </a:ln>
          <a:effectLst/>
        </c:spPr>
      </c:pivotFmt>
      <c:pivotFmt>
        <c:idx val="22"/>
        <c:spPr>
          <a:solidFill>
            <a:schemeClr val="accent2"/>
          </a:solidFill>
          <a:ln>
            <a:noFill/>
          </a:ln>
          <a:effectLst/>
        </c:spPr>
      </c:pivotFmt>
      <c:pivotFmt>
        <c:idx val="23"/>
        <c:spPr>
          <a:solidFill>
            <a:srgbClr val="FF33CC"/>
          </a:solidFill>
          <a:ln>
            <a:noFill/>
          </a:ln>
          <a:effectLst/>
        </c:spPr>
      </c:pivotFmt>
      <c:pivotFmt>
        <c:idx val="24"/>
        <c:spPr>
          <a:solidFill>
            <a:srgbClr val="00B0F0"/>
          </a:solidFill>
          <a:ln>
            <a:noFill/>
          </a:ln>
          <a:effectLst/>
        </c:spPr>
      </c:pivotFmt>
      <c:pivotFmt>
        <c:idx val="25"/>
        <c:spPr>
          <a:solidFill>
            <a:schemeClr val="accent2">
              <a:lumMod val="50000"/>
            </a:schemeClr>
          </a:solidFill>
          <a:ln>
            <a:noFill/>
          </a:ln>
          <a:effectLst/>
        </c:spPr>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rgbClr val="FFC000"/>
          </a:solidFill>
          <a:ln>
            <a:noFill/>
          </a:ln>
          <a:effectLst/>
        </c:spPr>
      </c:pivotFmt>
      <c:pivotFmt>
        <c:idx val="28"/>
        <c:spPr>
          <a:solidFill>
            <a:srgbClr val="27F776"/>
          </a:solidFill>
          <a:ln>
            <a:noFill/>
          </a:ln>
          <a:effectLst/>
        </c:spPr>
      </c:pivotFmt>
      <c:pivotFmt>
        <c:idx val="29"/>
        <c:spPr>
          <a:solidFill>
            <a:schemeClr val="accent4">
              <a:lumMod val="75000"/>
            </a:schemeClr>
          </a:solidFill>
          <a:ln>
            <a:noFill/>
          </a:ln>
          <a:effectLst/>
        </c:spPr>
      </c:pivotFmt>
      <c:pivotFmt>
        <c:idx val="30"/>
        <c:spPr>
          <a:solidFill>
            <a:srgbClr val="7030A0"/>
          </a:solidFill>
          <a:ln>
            <a:noFill/>
          </a:ln>
          <a:effectLst/>
        </c:spPr>
      </c:pivotFmt>
      <c:pivotFmt>
        <c:idx val="31"/>
        <c:spPr>
          <a:solidFill>
            <a:srgbClr val="E6EB1D"/>
          </a:solidFill>
          <a:ln>
            <a:noFill/>
          </a:ln>
          <a:effectLst/>
        </c:spPr>
      </c:pivotFmt>
      <c:pivotFmt>
        <c:idx val="32"/>
        <c:spPr>
          <a:solidFill>
            <a:schemeClr val="accent1">
              <a:lumMod val="90000"/>
              <a:lumOff val="10000"/>
            </a:schemeClr>
          </a:solidFill>
          <a:ln>
            <a:noFill/>
          </a:ln>
          <a:effectLst/>
        </c:spPr>
      </c:pivotFmt>
      <c:pivotFmt>
        <c:idx val="33"/>
        <c:spPr>
          <a:solidFill>
            <a:srgbClr val="FF0000"/>
          </a:solidFill>
          <a:ln>
            <a:noFill/>
          </a:ln>
          <a:effectLst/>
        </c:spPr>
      </c:pivotFmt>
      <c:pivotFmt>
        <c:idx val="34"/>
        <c:spPr>
          <a:solidFill>
            <a:srgbClr val="00B050"/>
          </a:solidFill>
          <a:ln>
            <a:noFill/>
          </a:ln>
          <a:effectLst/>
        </c:spPr>
      </c:pivotFmt>
      <c:pivotFmt>
        <c:idx val="35"/>
        <c:spPr>
          <a:solidFill>
            <a:schemeClr val="accent2"/>
          </a:solidFill>
          <a:ln>
            <a:noFill/>
          </a:ln>
          <a:effectLst/>
        </c:spPr>
      </c:pivotFmt>
      <c:pivotFmt>
        <c:idx val="36"/>
        <c:spPr>
          <a:solidFill>
            <a:srgbClr val="FF33CC"/>
          </a:solidFill>
          <a:ln>
            <a:noFill/>
          </a:ln>
          <a:effectLst/>
        </c:spPr>
      </c:pivotFmt>
      <c:pivotFmt>
        <c:idx val="37"/>
        <c:spPr>
          <a:solidFill>
            <a:srgbClr val="00B0F0"/>
          </a:solidFill>
          <a:ln>
            <a:noFill/>
          </a:ln>
          <a:effectLst/>
        </c:spPr>
      </c:pivotFmt>
      <c:pivotFmt>
        <c:idx val="38"/>
        <c:spPr>
          <a:solidFill>
            <a:schemeClr val="accent2">
              <a:lumMod val="50000"/>
            </a:schemeClr>
          </a:solidFill>
          <a:ln>
            <a:noFill/>
          </a:ln>
          <a:effectLst/>
        </c:spPr>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rgbClr val="FFC000"/>
          </a:solidFill>
          <a:ln>
            <a:noFill/>
          </a:ln>
          <a:effectLst/>
        </c:spPr>
      </c:pivotFmt>
      <c:pivotFmt>
        <c:idx val="41"/>
        <c:spPr>
          <a:solidFill>
            <a:srgbClr val="27F776"/>
          </a:solidFill>
          <a:ln>
            <a:noFill/>
          </a:ln>
          <a:effectLst/>
        </c:spPr>
      </c:pivotFmt>
      <c:pivotFmt>
        <c:idx val="42"/>
        <c:spPr>
          <a:solidFill>
            <a:schemeClr val="accent4">
              <a:lumMod val="75000"/>
            </a:schemeClr>
          </a:solidFill>
          <a:ln>
            <a:noFill/>
          </a:ln>
          <a:effectLst/>
        </c:spPr>
      </c:pivotFmt>
      <c:pivotFmt>
        <c:idx val="43"/>
        <c:spPr>
          <a:solidFill>
            <a:srgbClr val="7030A0"/>
          </a:solidFill>
          <a:ln>
            <a:noFill/>
          </a:ln>
          <a:effectLst/>
        </c:spPr>
      </c:pivotFmt>
      <c:pivotFmt>
        <c:idx val="44"/>
        <c:spPr>
          <a:solidFill>
            <a:srgbClr val="E6EB1D"/>
          </a:solidFill>
          <a:ln>
            <a:noFill/>
          </a:ln>
          <a:effectLst/>
        </c:spPr>
      </c:pivotFmt>
      <c:pivotFmt>
        <c:idx val="45"/>
        <c:spPr>
          <a:solidFill>
            <a:schemeClr val="accent1">
              <a:lumMod val="90000"/>
              <a:lumOff val="10000"/>
            </a:schemeClr>
          </a:solidFill>
          <a:ln>
            <a:noFill/>
          </a:ln>
          <a:effectLst/>
        </c:spPr>
      </c:pivotFmt>
      <c:pivotFmt>
        <c:idx val="46"/>
        <c:spPr>
          <a:solidFill>
            <a:srgbClr val="FF0000"/>
          </a:solidFill>
          <a:ln>
            <a:noFill/>
          </a:ln>
          <a:effectLst/>
        </c:spPr>
      </c:pivotFmt>
      <c:pivotFmt>
        <c:idx val="47"/>
        <c:spPr>
          <a:solidFill>
            <a:srgbClr val="00B050"/>
          </a:solidFill>
          <a:ln>
            <a:noFill/>
          </a:ln>
          <a:effectLst/>
        </c:spPr>
      </c:pivotFmt>
      <c:pivotFmt>
        <c:idx val="48"/>
        <c:spPr>
          <a:solidFill>
            <a:schemeClr val="accent2"/>
          </a:solidFill>
          <a:ln>
            <a:noFill/>
          </a:ln>
          <a:effectLst/>
        </c:spPr>
      </c:pivotFmt>
      <c:pivotFmt>
        <c:idx val="49"/>
        <c:spPr>
          <a:solidFill>
            <a:srgbClr val="FF33CC"/>
          </a:solidFill>
          <a:ln>
            <a:noFill/>
          </a:ln>
          <a:effectLst/>
        </c:spPr>
      </c:pivotFmt>
      <c:pivotFmt>
        <c:idx val="50"/>
        <c:spPr>
          <a:solidFill>
            <a:srgbClr val="00B0F0"/>
          </a:solidFill>
          <a:ln>
            <a:noFill/>
          </a:ln>
          <a:effectLst/>
        </c:spPr>
      </c:pivotFmt>
      <c:pivotFmt>
        <c:idx val="51"/>
        <c:spPr>
          <a:solidFill>
            <a:schemeClr val="accent2">
              <a:lumMod val="50000"/>
            </a:schemeClr>
          </a:solidFill>
          <a:ln>
            <a:noFill/>
          </a:ln>
          <a:effectLst/>
        </c:spPr>
      </c:pivotFmt>
      <c:pivotFmt>
        <c:idx val="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rgbClr val="FFC000"/>
          </a:solidFill>
          <a:ln>
            <a:noFill/>
          </a:ln>
          <a:effectLst/>
        </c:spPr>
      </c:pivotFmt>
      <c:pivotFmt>
        <c:idx val="54"/>
        <c:spPr>
          <a:solidFill>
            <a:srgbClr val="27F776"/>
          </a:solidFill>
          <a:ln>
            <a:noFill/>
          </a:ln>
          <a:effectLst/>
        </c:spPr>
      </c:pivotFmt>
      <c:pivotFmt>
        <c:idx val="55"/>
        <c:spPr>
          <a:solidFill>
            <a:schemeClr val="accent4">
              <a:lumMod val="75000"/>
            </a:schemeClr>
          </a:solidFill>
          <a:ln>
            <a:noFill/>
          </a:ln>
          <a:effectLst/>
        </c:spPr>
      </c:pivotFmt>
      <c:pivotFmt>
        <c:idx val="56"/>
        <c:spPr>
          <a:solidFill>
            <a:srgbClr val="7030A0"/>
          </a:solidFill>
          <a:ln>
            <a:noFill/>
          </a:ln>
          <a:effectLst/>
        </c:spPr>
      </c:pivotFmt>
      <c:pivotFmt>
        <c:idx val="57"/>
        <c:spPr>
          <a:solidFill>
            <a:srgbClr val="E6EB1D"/>
          </a:solidFill>
          <a:ln>
            <a:noFill/>
          </a:ln>
          <a:effectLst/>
        </c:spPr>
      </c:pivotFmt>
      <c:pivotFmt>
        <c:idx val="58"/>
        <c:spPr>
          <a:solidFill>
            <a:schemeClr val="accent1">
              <a:lumMod val="90000"/>
              <a:lumOff val="10000"/>
            </a:schemeClr>
          </a:solidFill>
          <a:ln>
            <a:noFill/>
          </a:ln>
          <a:effectLst/>
        </c:spPr>
      </c:pivotFmt>
      <c:pivotFmt>
        <c:idx val="59"/>
        <c:spPr>
          <a:solidFill>
            <a:srgbClr val="FF0000"/>
          </a:solidFill>
          <a:ln>
            <a:noFill/>
          </a:ln>
          <a:effectLst/>
        </c:spPr>
      </c:pivotFmt>
      <c:pivotFmt>
        <c:idx val="60"/>
        <c:spPr>
          <a:solidFill>
            <a:srgbClr val="00B050"/>
          </a:solidFill>
          <a:ln>
            <a:noFill/>
          </a:ln>
          <a:effectLst/>
        </c:spPr>
      </c:pivotFmt>
      <c:pivotFmt>
        <c:idx val="61"/>
        <c:spPr>
          <a:solidFill>
            <a:schemeClr val="accent2"/>
          </a:solidFill>
          <a:ln>
            <a:noFill/>
          </a:ln>
          <a:effectLst/>
        </c:spPr>
      </c:pivotFmt>
      <c:pivotFmt>
        <c:idx val="62"/>
        <c:spPr>
          <a:solidFill>
            <a:srgbClr val="FF33CC"/>
          </a:solidFill>
          <a:ln>
            <a:noFill/>
          </a:ln>
          <a:effectLst/>
        </c:spPr>
      </c:pivotFmt>
      <c:pivotFmt>
        <c:idx val="63"/>
        <c:spPr>
          <a:solidFill>
            <a:srgbClr val="00B0F0"/>
          </a:solidFill>
          <a:ln>
            <a:noFill/>
          </a:ln>
          <a:effectLst/>
        </c:spPr>
      </c:pivotFmt>
      <c:pivotFmt>
        <c:idx val="64"/>
        <c:spPr>
          <a:solidFill>
            <a:schemeClr val="accent2">
              <a:lumMod val="50000"/>
            </a:schemeClr>
          </a:solidFill>
          <a:ln>
            <a:noFill/>
          </a:ln>
          <a:effectLst/>
        </c:spPr>
      </c:pivotFmt>
    </c:pivotFmts>
    <c:plotArea>
      <c:layout>
        <c:manualLayout>
          <c:layoutTarget val="inner"/>
          <c:xMode val="edge"/>
          <c:yMode val="edge"/>
          <c:x val="0.11847196112895482"/>
          <c:y val="8.3312317493139651E-2"/>
          <c:w val="0.83507691587014832"/>
          <c:h val="0.8426630737825811"/>
        </c:manualLayout>
      </c:layout>
      <c:barChart>
        <c:barDir val="bar"/>
        <c:grouping val="clustered"/>
        <c:varyColors val="0"/>
        <c:ser>
          <c:idx val="0"/>
          <c:order val="0"/>
          <c:tx>
            <c:strRef>
              <c:f>PIVOTE!$E$3</c:f>
              <c:strCache>
                <c:ptCount val="1"/>
                <c:pt idx="0">
                  <c:v>Total</c:v>
                </c:pt>
              </c:strCache>
            </c:strRef>
          </c:tx>
          <c:spPr>
            <a:solidFill>
              <a:schemeClr val="accent1"/>
            </a:solidFill>
            <a:ln>
              <a:noFill/>
            </a:ln>
            <a:effectLst/>
          </c:spPr>
          <c:invertIfNegative val="0"/>
          <c:dPt>
            <c:idx val="0"/>
            <c:invertIfNegative val="0"/>
            <c:bubble3D val="0"/>
            <c:spPr>
              <a:solidFill>
                <a:srgbClr val="FFC000"/>
              </a:solidFill>
              <a:ln>
                <a:noFill/>
              </a:ln>
              <a:effectLst/>
            </c:spPr>
            <c:extLst>
              <c:ext xmlns:c16="http://schemas.microsoft.com/office/drawing/2014/chart" uri="{C3380CC4-5D6E-409C-BE32-E72D297353CC}">
                <c16:uniqueId val="{00000001-FF74-47EF-95D6-4EB1A2F86B54}"/>
              </c:ext>
            </c:extLst>
          </c:dPt>
          <c:dPt>
            <c:idx val="1"/>
            <c:invertIfNegative val="0"/>
            <c:bubble3D val="0"/>
            <c:spPr>
              <a:solidFill>
                <a:srgbClr val="27F776"/>
              </a:solidFill>
              <a:ln>
                <a:noFill/>
              </a:ln>
              <a:effectLst/>
            </c:spPr>
            <c:extLst>
              <c:ext xmlns:c16="http://schemas.microsoft.com/office/drawing/2014/chart" uri="{C3380CC4-5D6E-409C-BE32-E72D297353CC}">
                <c16:uniqueId val="{00000003-FF74-47EF-95D6-4EB1A2F86B54}"/>
              </c:ext>
            </c:extLst>
          </c:dPt>
          <c:dPt>
            <c:idx val="2"/>
            <c:invertIfNegative val="0"/>
            <c:bubble3D val="0"/>
            <c:spPr>
              <a:solidFill>
                <a:schemeClr val="accent4">
                  <a:lumMod val="75000"/>
                </a:schemeClr>
              </a:solidFill>
              <a:ln>
                <a:noFill/>
              </a:ln>
              <a:effectLst/>
            </c:spPr>
            <c:extLst>
              <c:ext xmlns:c16="http://schemas.microsoft.com/office/drawing/2014/chart" uri="{C3380CC4-5D6E-409C-BE32-E72D297353CC}">
                <c16:uniqueId val="{00000005-FF74-47EF-95D6-4EB1A2F86B54}"/>
              </c:ext>
            </c:extLst>
          </c:dPt>
          <c:dPt>
            <c:idx val="3"/>
            <c:invertIfNegative val="0"/>
            <c:bubble3D val="0"/>
            <c:spPr>
              <a:solidFill>
                <a:srgbClr val="7030A0"/>
              </a:solidFill>
              <a:ln>
                <a:noFill/>
              </a:ln>
              <a:effectLst/>
            </c:spPr>
            <c:extLst>
              <c:ext xmlns:c16="http://schemas.microsoft.com/office/drawing/2014/chart" uri="{C3380CC4-5D6E-409C-BE32-E72D297353CC}">
                <c16:uniqueId val="{00000007-FF74-47EF-95D6-4EB1A2F86B54}"/>
              </c:ext>
            </c:extLst>
          </c:dPt>
          <c:dPt>
            <c:idx val="4"/>
            <c:invertIfNegative val="0"/>
            <c:bubble3D val="0"/>
            <c:spPr>
              <a:solidFill>
                <a:srgbClr val="E6EB1D"/>
              </a:solidFill>
              <a:ln>
                <a:noFill/>
              </a:ln>
              <a:effectLst/>
            </c:spPr>
            <c:extLst>
              <c:ext xmlns:c16="http://schemas.microsoft.com/office/drawing/2014/chart" uri="{C3380CC4-5D6E-409C-BE32-E72D297353CC}">
                <c16:uniqueId val="{00000009-FF74-47EF-95D6-4EB1A2F86B54}"/>
              </c:ext>
            </c:extLst>
          </c:dPt>
          <c:dPt>
            <c:idx val="5"/>
            <c:invertIfNegative val="0"/>
            <c:bubble3D val="0"/>
            <c:spPr>
              <a:solidFill>
                <a:schemeClr val="accent1">
                  <a:lumMod val="90000"/>
                  <a:lumOff val="10000"/>
                </a:schemeClr>
              </a:solidFill>
              <a:ln>
                <a:noFill/>
              </a:ln>
              <a:effectLst/>
            </c:spPr>
            <c:extLst>
              <c:ext xmlns:c16="http://schemas.microsoft.com/office/drawing/2014/chart" uri="{C3380CC4-5D6E-409C-BE32-E72D297353CC}">
                <c16:uniqueId val="{0000000B-FF74-47EF-95D6-4EB1A2F86B54}"/>
              </c:ext>
            </c:extLst>
          </c:dPt>
          <c:dPt>
            <c:idx val="6"/>
            <c:invertIfNegative val="0"/>
            <c:bubble3D val="0"/>
            <c:spPr>
              <a:solidFill>
                <a:srgbClr val="FF0000"/>
              </a:solidFill>
              <a:ln>
                <a:noFill/>
              </a:ln>
              <a:effectLst/>
            </c:spPr>
            <c:extLst>
              <c:ext xmlns:c16="http://schemas.microsoft.com/office/drawing/2014/chart" uri="{C3380CC4-5D6E-409C-BE32-E72D297353CC}">
                <c16:uniqueId val="{0000000D-FF74-47EF-95D6-4EB1A2F86B54}"/>
              </c:ext>
            </c:extLst>
          </c:dPt>
          <c:dPt>
            <c:idx val="7"/>
            <c:invertIfNegative val="0"/>
            <c:bubble3D val="0"/>
            <c:spPr>
              <a:solidFill>
                <a:srgbClr val="00B050"/>
              </a:solidFill>
              <a:ln>
                <a:noFill/>
              </a:ln>
              <a:effectLst/>
            </c:spPr>
            <c:extLst>
              <c:ext xmlns:c16="http://schemas.microsoft.com/office/drawing/2014/chart" uri="{C3380CC4-5D6E-409C-BE32-E72D297353CC}">
                <c16:uniqueId val="{0000000F-FF74-47EF-95D6-4EB1A2F86B54}"/>
              </c:ext>
            </c:extLst>
          </c:dPt>
          <c:dPt>
            <c:idx val="8"/>
            <c:invertIfNegative val="0"/>
            <c:bubble3D val="0"/>
            <c:spPr>
              <a:solidFill>
                <a:schemeClr val="accent2"/>
              </a:solidFill>
              <a:ln>
                <a:noFill/>
              </a:ln>
              <a:effectLst/>
            </c:spPr>
            <c:extLst>
              <c:ext xmlns:c16="http://schemas.microsoft.com/office/drawing/2014/chart" uri="{C3380CC4-5D6E-409C-BE32-E72D297353CC}">
                <c16:uniqueId val="{00000011-FF74-47EF-95D6-4EB1A2F86B54}"/>
              </c:ext>
            </c:extLst>
          </c:dPt>
          <c:dPt>
            <c:idx val="9"/>
            <c:invertIfNegative val="0"/>
            <c:bubble3D val="0"/>
            <c:spPr>
              <a:solidFill>
                <a:srgbClr val="FF33CC"/>
              </a:solidFill>
              <a:ln>
                <a:noFill/>
              </a:ln>
              <a:effectLst/>
            </c:spPr>
            <c:extLst>
              <c:ext xmlns:c16="http://schemas.microsoft.com/office/drawing/2014/chart" uri="{C3380CC4-5D6E-409C-BE32-E72D297353CC}">
                <c16:uniqueId val="{00000013-FF74-47EF-95D6-4EB1A2F86B54}"/>
              </c:ext>
            </c:extLst>
          </c:dPt>
          <c:dPt>
            <c:idx val="10"/>
            <c:invertIfNegative val="0"/>
            <c:bubble3D val="0"/>
            <c:spPr>
              <a:solidFill>
                <a:srgbClr val="00B0F0"/>
              </a:solidFill>
              <a:ln>
                <a:noFill/>
              </a:ln>
              <a:effectLst/>
            </c:spPr>
            <c:extLst>
              <c:ext xmlns:c16="http://schemas.microsoft.com/office/drawing/2014/chart" uri="{C3380CC4-5D6E-409C-BE32-E72D297353CC}">
                <c16:uniqueId val="{00000015-FF74-47EF-95D6-4EB1A2F86B54}"/>
              </c:ext>
            </c:extLst>
          </c:dPt>
          <c:dPt>
            <c:idx val="11"/>
            <c:invertIfNegative val="0"/>
            <c:bubble3D val="0"/>
            <c:spPr>
              <a:solidFill>
                <a:schemeClr val="accent2">
                  <a:lumMod val="50000"/>
                </a:schemeClr>
              </a:solidFill>
              <a:ln>
                <a:noFill/>
              </a:ln>
              <a:effectLst/>
            </c:spPr>
            <c:extLst>
              <c:ext xmlns:c16="http://schemas.microsoft.com/office/drawing/2014/chart" uri="{C3380CC4-5D6E-409C-BE32-E72D297353CC}">
                <c16:uniqueId val="{00000017-FF74-47EF-95D6-4EB1A2F86B54}"/>
              </c:ext>
            </c:extLst>
          </c:dPt>
          <c:cat>
            <c:strRef>
              <c:f>PIVOTE!$D$4:$D$16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PIVOTE!$E$4:$E$16</c:f>
              <c:numCache>
                <c:formatCode>General</c:formatCode>
                <c:ptCount val="12"/>
                <c:pt idx="0">
                  <c:v>10499</c:v>
                </c:pt>
                <c:pt idx="1">
                  <c:v>14284</c:v>
                </c:pt>
                <c:pt idx="2">
                  <c:v>9812</c:v>
                </c:pt>
                <c:pt idx="3">
                  <c:v>7318</c:v>
                </c:pt>
                <c:pt idx="4">
                  <c:v>11318</c:v>
                </c:pt>
                <c:pt idx="5">
                  <c:v>4642</c:v>
                </c:pt>
                <c:pt idx="6">
                  <c:v>7529</c:v>
                </c:pt>
                <c:pt idx="7">
                  <c:v>3953</c:v>
                </c:pt>
                <c:pt idx="8">
                  <c:v>8877</c:v>
                </c:pt>
                <c:pt idx="9">
                  <c:v>6609</c:v>
                </c:pt>
                <c:pt idx="10">
                  <c:v>7768</c:v>
                </c:pt>
                <c:pt idx="11">
                  <c:v>7705</c:v>
                </c:pt>
              </c:numCache>
            </c:numRef>
          </c:val>
          <c:extLst>
            <c:ext xmlns:c16="http://schemas.microsoft.com/office/drawing/2014/chart" uri="{C3380CC4-5D6E-409C-BE32-E72D297353CC}">
              <c16:uniqueId val="{00000018-FF74-47EF-95D6-4EB1A2F86B54}"/>
            </c:ext>
          </c:extLst>
        </c:ser>
        <c:dLbls>
          <c:showLegendKey val="0"/>
          <c:showVal val="0"/>
          <c:showCatName val="0"/>
          <c:showSerName val="0"/>
          <c:showPercent val="0"/>
          <c:showBubbleSize val="0"/>
        </c:dLbls>
        <c:gapWidth val="182"/>
        <c:axId val="434360568"/>
        <c:axId val="434358048"/>
      </c:barChart>
      <c:catAx>
        <c:axId val="4343605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solidFill>
                <a:latin typeface="+mn-lt"/>
                <a:ea typeface="+mn-ea"/>
                <a:cs typeface="+mn-cs"/>
              </a:defRPr>
            </a:pPr>
            <a:endParaRPr lang="en-US"/>
          </a:p>
        </c:txPr>
        <c:crossAx val="434358048"/>
        <c:crosses val="autoZero"/>
        <c:auto val="1"/>
        <c:lblAlgn val="ctr"/>
        <c:lblOffset val="100"/>
        <c:noMultiLvlLbl val="0"/>
      </c:catAx>
      <c:valAx>
        <c:axId val="43435804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1" i="0" u="none" strike="noStrike" kern="1200" baseline="0">
                <a:solidFill>
                  <a:schemeClr val="tx1"/>
                </a:solidFill>
                <a:latin typeface="+mn-lt"/>
                <a:ea typeface="+mn-ea"/>
                <a:cs typeface="+mn-cs"/>
              </a:defRPr>
            </a:pPr>
            <a:endParaRPr lang="en-US"/>
          </a:p>
        </c:txPr>
        <c:crossAx val="43436056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[FIRST PROJECT  EXCEL DASHBOARD.xlsx]PIVOTE!PivotTable8</c:name>
    <c:fmtId val="25"/>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PIVOTE!$P$3:$P$4</c:f>
              <c:strCache>
                <c:ptCount val="1"/>
                <c:pt idx="0">
                  <c:v>2005</c:v>
                </c:pt>
              </c:strCache>
            </c:strRef>
          </c:tx>
          <c:spPr>
            <a:solidFill>
              <a:schemeClr val="accent1"/>
            </a:solidFill>
            <a:ln>
              <a:noFill/>
            </a:ln>
            <a:effectLst/>
            <a:sp3d/>
          </c:spPr>
          <c:invertIfNegative val="0"/>
          <c:cat>
            <c:strRef>
              <c:f>PIVOTE!$O$5</c:f>
              <c:strCache>
                <c:ptCount val="1"/>
                <c:pt idx="0">
                  <c:v>Total</c:v>
                </c:pt>
              </c:strCache>
            </c:strRef>
          </c:cat>
          <c:val>
            <c:numRef>
              <c:f>PIVOTE!$P$5</c:f>
              <c:numCache>
                <c:formatCode>General</c:formatCode>
                <c:ptCount val="1"/>
                <c:pt idx="0">
                  <c:v>9613</c:v>
                </c:pt>
              </c:numCache>
            </c:numRef>
          </c:val>
          <c:extLst>
            <c:ext xmlns:c16="http://schemas.microsoft.com/office/drawing/2014/chart" uri="{C3380CC4-5D6E-409C-BE32-E72D297353CC}">
              <c16:uniqueId val="{00000009-E13E-40CE-B77D-758606813F71}"/>
            </c:ext>
          </c:extLst>
        </c:ser>
        <c:ser>
          <c:idx val="1"/>
          <c:order val="1"/>
          <c:tx>
            <c:strRef>
              <c:f>PIVOTE!$Q$3:$Q$4</c:f>
              <c:strCache>
                <c:ptCount val="1"/>
                <c:pt idx="0">
                  <c:v>2004</c:v>
                </c:pt>
              </c:strCache>
            </c:strRef>
          </c:tx>
          <c:spPr>
            <a:solidFill>
              <a:schemeClr val="accent2"/>
            </a:solidFill>
            <a:ln>
              <a:noFill/>
            </a:ln>
            <a:effectLst/>
            <a:sp3d/>
          </c:spPr>
          <c:invertIfNegative val="0"/>
          <c:cat>
            <c:strRef>
              <c:f>PIVOTE!$O$5</c:f>
              <c:strCache>
                <c:ptCount val="1"/>
                <c:pt idx="0">
                  <c:v>Total</c:v>
                </c:pt>
              </c:strCache>
            </c:strRef>
          </c:cat>
          <c:val>
            <c:numRef>
              <c:f>PIVOTE!$Q$5</c:f>
              <c:numCache>
                <c:formatCode>General</c:formatCode>
                <c:ptCount val="1"/>
                <c:pt idx="0">
                  <c:v>50031</c:v>
                </c:pt>
              </c:numCache>
            </c:numRef>
          </c:val>
          <c:extLst>
            <c:ext xmlns:c16="http://schemas.microsoft.com/office/drawing/2014/chart" uri="{C3380CC4-5D6E-409C-BE32-E72D297353CC}">
              <c16:uniqueId val="{0000000A-E13E-40CE-B77D-758606813F71}"/>
            </c:ext>
          </c:extLst>
        </c:ser>
        <c:ser>
          <c:idx val="2"/>
          <c:order val="2"/>
          <c:tx>
            <c:strRef>
              <c:f>PIVOTE!$R$3:$R$4</c:f>
              <c:strCache>
                <c:ptCount val="1"/>
                <c:pt idx="0">
                  <c:v>2003</c:v>
                </c:pt>
              </c:strCache>
            </c:strRef>
          </c:tx>
          <c:spPr>
            <a:solidFill>
              <a:schemeClr val="accent3"/>
            </a:solidFill>
            <a:ln>
              <a:noFill/>
            </a:ln>
            <a:effectLst/>
            <a:sp3d/>
          </c:spPr>
          <c:invertIfNegative val="0"/>
          <c:cat>
            <c:strRef>
              <c:f>PIVOTE!$O$5</c:f>
              <c:strCache>
                <c:ptCount val="1"/>
                <c:pt idx="0">
                  <c:v>Total</c:v>
                </c:pt>
              </c:strCache>
            </c:strRef>
          </c:cat>
          <c:val>
            <c:numRef>
              <c:f>PIVOTE!$R$5</c:f>
              <c:numCache>
                <c:formatCode>General</c:formatCode>
                <c:ptCount val="1"/>
                <c:pt idx="0">
                  <c:v>40670</c:v>
                </c:pt>
              </c:numCache>
            </c:numRef>
          </c:val>
          <c:extLst>
            <c:ext xmlns:c16="http://schemas.microsoft.com/office/drawing/2014/chart" uri="{C3380CC4-5D6E-409C-BE32-E72D297353CC}">
              <c16:uniqueId val="{0000000B-E13E-40CE-B77D-758606813F71}"/>
            </c:ext>
          </c:extLst>
        </c:ser>
        <c:dLbls>
          <c:showLegendKey val="0"/>
          <c:showVal val="0"/>
          <c:showCatName val="0"/>
          <c:showSerName val="0"/>
          <c:showPercent val="0"/>
          <c:showBubbleSize val="0"/>
        </c:dLbls>
        <c:gapWidth val="150"/>
        <c:shape val="box"/>
        <c:axId val="517206848"/>
        <c:axId val="517212248"/>
        <c:axId val="0"/>
      </c:bar3DChart>
      <c:catAx>
        <c:axId val="517206848"/>
        <c:scaling>
          <c:orientation val="minMax"/>
        </c:scaling>
        <c:delete val="1"/>
        <c:axPos val="b"/>
        <c:numFmt formatCode="General" sourceLinked="1"/>
        <c:majorTickMark val="none"/>
        <c:minorTickMark val="none"/>
        <c:tickLblPos val="nextTo"/>
        <c:crossAx val="517212248"/>
        <c:crosses val="autoZero"/>
        <c:auto val="1"/>
        <c:lblAlgn val="ctr"/>
        <c:lblOffset val="100"/>
        <c:noMultiLvlLbl val="0"/>
      </c:catAx>
      <c:valAx>
        <c:axId val="5172122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crossAx val="5172068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[FIRST PROJECT  EXCEL DASHBOARD.xlsx]PIVOTE!PivotTable7</c:name>
    <c:fmtId val="14"/>
  </c:pivotSource>
  <c:chart>
    <c:autoTitleDeleted val="1"/>
    <c:pivotFmts>
      <c:pivotFmt>
        <c:idx val="0"/>
        <c:spPr>
          <a:solidFill>
            <a:schemeClr val="accent1"/>
          </a:solidFill>
          <a:ln w="1905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pivotFmt>
      <c:pivotFmt>
        <c:idx val="3"/>
        <c:spPr>
          <a:solidFill>
            <a:schemeClr val="accent1"/>
          </a:solidFill>
          <a:ln w="1905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pivotFmt>
      <c:pivotFmt>
        <c:idx val="4"/>
        <c:spPr>
          <a:solidFill>
            <a:schemeClr val="accent1"/>
          </a:solidFill>
          <a:ln w="1905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pivotFmt>
      <c:pivotFmt>
        <c:idx val="5"/>
        <c:spPr>
          <a:solidFill>
            <a:schemeClr val="accent1"/>
          </a:solidFill>
          <a:ln w="1905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pivotFmt>
      <c:pivotFmt>
        <c:idx val="6"/>
        <c:spPr>
          <a:solidFill>
            <a:schemeClr val="accent1"/>
          </a:solidFill>
          <a:ln w="1905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pivotFmt>
      <c:pivotFmt>
        <c:idx val="7"/>
        <c:spPr>
          <a:solidFill>
            <a:schemeClr val="accent1"/>
          </a:solidFill>
          <a:ln w="1905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1"/>
          </a:solidFill>
          <a:ln w="1905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pivotFmt>
      <c:pivotFmt>
        <c:idx val="9"/>
        <c:spPr>
          <a:solidFill>
            <a:schemeClr val="accent1"/>
          </a:solidFill>
          <a:ln w="1905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dLbl>
          <c:idx val="0"/>
          <c:layout>
            <c:manualLayout>
              <c:x val="2.1338805172014241E-7"/>
              <c:y val="-5.8371881220714558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8140933419086872"/>
                  <c:h val="0.17236821479648018"/>
                </c:manualLayout>
              </c15:layout>
            </c:ext>
          </c:extLst>
        </c:dLbl>
      </c:pivotFmt>
      <c:pivotFmt>
        <c:idx val="10"/>
        <c:spPr>
          <a:solidFill>
            <a:schemeClr val="accent1"/>
          </a:solidFill>
          <a:ln w="1905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pivotFmt>
      <c:pivotFmt>
        <c:idx val="11"/>
        <c:spPr>
          <a:solidFill>
            <a:schemeClr val="accent1"/>
          </a:solidFill>
          <a:ln w="1905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pivotFmt>
      <c:pivotFmt>
        <c:idx val="12"/>
        <c:spPr>
          <a:solidFill>
            <a:schemeClr val="accent1"/>
          </a:solidFill>
          <a:ln w="1905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pivotFmt>
      <c:pivotFmt>
        <c:idx val="13"/>
        <c:spPr>
          <a:solidFill>
            <a:schemeClr val="accent1"/>
          </a:solidFill>
          <a:ln w="1905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4"/>
        <c:spPr>
          <a:solidFill>
            <a:schemeClr val="accent1"/>
          </a:solidFill>
          <a:ln w="1905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pivotFmt>
      <c:pivotFmt>
        <c:idx val="15"/>
        <c:spPr>
          <a:solidFill>
            <a:schemeClr val="accent1"/>
          </a:solidFill>
          <a:ln w="1905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dLbl>
          <c:idx val="0"/>
          <c:layout>
            <c:manualLayout>
              <c:x val="2.1338805172014241E-7"/>
              <c:y val="-5.8371881220714558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8140933419086872"/>
                  <c:h val="0.17236821479648018"/>
                </c:manualLayout>
              </c15:layout>
            </c:ext>
          </c:extLst>
        </c:dLbl>
      </c:pivotFmt>
      <c:pivotFmt>
        <c:idx val="16"/>
        <c:spPr>
          <a:solidFill>
            <a:schemeClr val="accent1"/>
          </a:solidFill>
          <a:ln w="1905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pivotFmt>
      <c:pivotFmt>
        <c:idx val="17"/>
        <c:spPr>
          <a:solidFill>
            <a:schemeClr val="accent1"/>
          </a:solidFill>
          <a:ln w="1905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pivotFmt>
      <c:pivotFmt>
        <c:idx val="18"/>
        <c:spPr>
          <a:solidFill>
            <a:schemeClr val="accent1"/>
          </a:solidFill>
          <a:ln w="1905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pivotFmt>
      <c:pivotFmt>
        <c:idx val="19"/>
        <c:spPr>
          <a:solidFill>
            <a:schemeClr val="accent1"/>
          </a:solidFill>
          <a:ln w="1905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600" b="0" i="0" u="none" strike="noStrike" kern="1200" baseline="0">
                  <a:solidFill>
                    <a:schemeClr val="tx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0"/>
        <c:spPr>
          <a:solidFill>
            <a:schemeClr val="accent1"/>
          </a:solidFill>
          <a:ln w="1905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pivotFmt>
      <c:pivotFmt>
        <c:idx val="21"/>
        <c:spPr>
          <a:solidFill>
            <a:schemeClr val="accent1"/>
          </a:solidFill>
          <a:ln w="1905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dLbl>
          <c:idx val="0"/>
          <c:layout>
            <c:manualLayout>
              <c:x val="2.1338805172014241E-7"/>
              <c:y val="-5.8371881220714558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1600" b="0"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8140933419086872"/>
                  <c:h val="0.17236821479648018"/>
                </c:manualLayout>
              </c15:layout>
            </c:ext>
          </c:extLst>
        </c:dLbl>
      </c:pivotFmt>
      <c:pivotFmt>
        <c:idx val="22"/>
        <c:spPr>
          <a:solidFill>
            <a:schemeClr val="accent1"/>
          </a:solidFill>
          <a:ln w="1905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pivotFmt>
      <c:pivotFmt>
        <c:idx val="23"/>
        <c:spPr>
          <a:solidFill>
            <a:schemeClr val="accent1"/>
          </a:solidFill>
          <a:ln w="1905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pivotFmt>
      <c:pivotFmt>
        <c:idx val="24"/>
        <c:spPr>
          <a:solidFill>
            <a:schemeClr val="accent1"/>
          </a:solidFill>
          <a:ln w="1905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pivotFmt>
      <c:pivotFmt>
        <c:idx val="25"/>
        <c:spPr>
          <a:solidFill>
            <a:schemeClr val="accent1"/>
          </a:solidFill>
          <a:ln w="1905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600" b="0" i="0" u="none" strike="noStrike" kern="1200" baseline="0">
                  <a:solidFill>
                    <a:schemeClr val="tx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6"/>
        <c:spPr>
          <a:solidFill>
            <a:schemeClr val="accent1"/>
          </a:solidFill>
          <a:ln w="1905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pivotFmt>
      <c:pivotFmt>
        <c:idx val="27"/>
        <c:spPr>
          <a:solidFill>
            <a:schemeClr val="accent1"/>
          </a:solidFill>
          <a:ln w="1905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dLbl>
          <c:idx val="0"/>
          <c:layout>
            <c:manualLayout>
              <c:x val="2.1338805172014241E-7"/>
              <c:y val="-5.8371881220714558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1600" b="0"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8140933419086872"/>
                  <c:h val="0.17236821479648018"/>
                </c:manualLayout>
              </c15:layout>
            </c:ext>
          </c:extLst>
        </c:dLbl>
      </c:pivotFmt>
      <c:pivotFmt>
        <c:idx val="28"/>
        <c:spPr>
          <a:solidFill>
            <a:schemeClr val="accent1"/>
          </a:solidFill>
          <a:ln w="1905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pivotFmt>
      <c:pivotFmt>
        <c:idx val="29"/>
        <c:spPr>
          <a:solidFill>
            <a:schemeClr val="accent1"/>
          </a:solidFill>
          <a:ln w="1905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pivotFmt>
      <c:pivotFmt>
        <c:idx val="30"/>
        <c:spPr>
          <a:solidFill>
            <a:schemeClr val="accent1"/>
          </a:solidFill>
          <a:ln w="1905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pivotFmt>
      <c:pivotFmt>
        <c:idx val="31"/>
        <c:spPr>
          <a:solidFill>
            <a:schemeClr val="accent1"/>
          </a:solidFill>
          <a:ln w="1905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600" b="0" i="0" u="none" strike="noStrike" kern="1200" baseline="0">
                  <a:solidFill>
                    <a:schemeClr val="tx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2"/>
        <c:spPr>
          <a:solidFill>
            <a:schemeClr val="accent1"/>
          </a:solidFill>
          <a:ln w="1905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pivotFmt>
      <c:pivotFmt>
        <c:idx val="33"/>
        <c:spPr>
          <a:solidFill>
            <a:schemeClr val="accent1"/>
          </a:solidFill>
          <a:ln w="1905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dLbl>
          <c:idx val="0"/>
          <c:layout>
            <c:manualLayout>
              <c:x val="-2.5626524437366814E-3"/>
              <c:y val="-2.8107377861289772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1600" b="0"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33583493531427622"/>
                  <c:h val="0.24275402545544711"/>
                </c:manualLayout>
              </c15:layout>
            </c:ext>
          </c:extLst>
        </c:dLbl>
      </c:pivotFmt>
      <c:pivotFmt>
        <c:idx val="34"/>
        <c:spPr>
          <a:solidFill>
            <a:schemeClr val="accent1"/>
          </a:solidFill>
          <a:ln w="1905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pivotFmt>
      <c:pivotFmt>
        <c:idx val="35"/>
        <c:spPr>
          <a:solidFill>
            <a:schemeClr val="accent1"/>
          </a:solidFill>
          <a:ln w="1905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pivotFmt>
      <c:pivotFmt>
        <c:idx val="36"/>
        <c:spPr>
          <a:solidFill>
            <a:schemeClr val="accent1"/>
          </a:solidFill>
          <a:ln w="1905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pivotFmt>
    </c:pivotFmts>
    <c:plotArea>
      <c:layout>
        <c:manualLayout>
          <c:layoutTarget val="inner"/>
          <c:xMode val="edge"/>
          <c:yMode val="edge"/>
          <c:x val="0.23143812023904584"/>
          <c:y val="0.26860300620632399"/>
          <c:w val="0.55880355880057142"/>
          <c:h val="0.63348241154488505"/>
        </c:manualLayout>
      </c:layout>
      <c:pieChart>
        <c:varyColors val="1"/>
        <c:ser>
          <c:idx val="0"/>
          <c:order val="0"/>
          <c:tx>
            <c:strRef>
              <c:f>PIVOTE!$M$3</c:f>
              <c:strCache>
                <c:ptCount val="1"/>
                <c:pt idx="0">
                  <c:v>Total</c:v>
                </c:pt>
              </c:strCache>
            </c:strRef>
          </c:tx>
          <c:spPr>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c:spPr>
          <c:dPt>
            <c:idx val="0"/>
            <c:bubble3D val="0"/>
            <c:spPr>
              <a:solidFill>
                <a:schemeClr val="accent1"/>
              </a:solidFill>
              <a:ln w="1905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dPt>
          <c:dPt>
            <c:idx val="1"/>
            <c:bubble3D val="0"/>
            <c:spPr>
              <a:solidFill>
                <a:schemeClr val="accent2"/>
              </a:solidFill>
              <a:ln w="1905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dPt>
          <c:dPt>
            <c:idx val="2"/>
            <c:bubble3D val="0"/>
            <c:spPr>
              <a:solidFill>
                <a:schemeClr val="accent3"/>
              </a:solidFill>
              <a:ln w="1905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dPt>
          <c:dPt>
            <c:idx val="3"/>
            <c:bubble3D val="0"/>
            <c:spPr>
              <a:solidFill>
                <a:schemeClr val="accent4"/>
              </a:solidFill>
              <a:ln w="1905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dPt>
          <c:dPt>
            <c:idx val="4"/>
            <c:bubble3D val="0"/>
            <c:spPr>
              <a:solidFill>
                <a:schemeClr val="accent5"/>
              </a:solidFill>
              <a:ln w="1905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dPt>
          <c:dLbls>
            <c:dLbl>
              <c:idx val="1"/>
              <c:layout>
                <c:manualLayout>
                  <c:x val="-2.5626524437366814E-3"/>
                  <c:y val="-2.8107377861289772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1600" b="0"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33583493531427622"/>
                      <c:h val="0.24275402545544711"/>
                    </c:manualLayout>
                  </c15:layout>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600" b="0" i="0" u="none" strike="noStrike" kern="1200" baseline="0">
                    <a:solidFill>
                      <a:schemeClr val="tx1"/>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PIVOTE!$L$4:$L$8</c:f>
              <c:strCache>
                <c:ptCount val="5"/>
                <c:pt idx="0">
                  <c:v>COD</c:v>
                </c:pt>
                <c:pt idx="1">
                  <c:v>Credit Card</c:v>
                </c:pt>
                <c:pt idx="2">
                  <c:v>Debit Card</c:v>
                </c:pt>
                <c:pt idx="3">
                  <c:v>EMI</c:v>
                </c:pt>
                <c:pt idx="4">
                  <c:v>UPI</c:v>
                </c:pt>
              </c:strCache>
            </c:strRef>
          </c:cat>
          <c:val>
            <c:numRef>
              <c:f>PIVOTE!$M$4:$M$8</c:f>
              <c:numCache>
                <c:formatCode>General</c:formatCode>
                <c:ptCount val="5"/>
                <c:pt idx="0">
                  <c:v>12999</c:v>
                </c:pt>
                <c:pt idx="1">
                  <c:v>56321</c:v>
                </c:pt>
                <c:pt idx="2">
                  <c:v>321</c:v>
                </c:pt>
                <c:pt idx="3">
                  <c:v>26731</c:v>
                </c:pt>
                <c:pt idx="4">
                  <c:v>3942</c:v>
                </c:pt>
              </c:numCache>
            </c:numRef>
          </c:val>
          <c:extLst>
            <c:ext xmlns:c16="http://schemas.microsoft.com/office/drawing/2014/chart" uri="{C3380CC4-5D6E-409C-BE32-E72D297353CC}">
              <c16:uniqueId val="{0000000A-FC50-4DE7-9666-ED8D814454B2}"/>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[FIRST PROJECT  EXCEL DASHBOARD.xlsx]PIVOTE!PivotTable4</c:name>
    <c:fmtId val="37"/>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IN" b="1">
                <a:solidFill>
                  <a:schemeClr val="tx1"/>
                </a:solidFill>
              </a:rPr>
              <a:t>DAYS</a:t>
            </a:r>
          </a:p>
        </c:rich>
      </c:tx>
      <c:layout>
        <c:manualLayout>
          <c:xMode val="edge"/>
          <c:yMode val="edge"/>
          <c:x val="0.86393791475106618"/>
          <c:y val="9.7214155724333715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7548">
                <a:srgbClr val="00B050">
                  <a:alpha val="71000"/>
                </a:srgbClr>
              </a:gs>
              <a:gs pos="5032">
                <a:srgbClr val="F30912"/>
              </a:gs>
              <a:gs pos="22023">
                <a:srgbClr val="C8274C"/>
              </a:gs>
              <a:gs pos="0">
                <a:srgbClr val="00B050"/>
              </a:gs>
              <a:gs pos="74000">
                <a:schemeClr val="accent1">
                  <a:lumMod val="45000"/>
                  <a:lumOff val="55000"/>
                </a:schemeClr>
              </a:gs>
              <a:gs pos="83000">
                <a:schemeClr val="accent1">
                  <a:lumMod val="45000"/>
                  <a:lumOff val="55000"/>
                </a:schemeClr>
              </a:gs>
              <a:gs pos="98000">
                <a:schemeClr val="accent2"/>
              </a:gs>
              <a:gs pos="37620">
                <a:srgbClr val="A14382"/>
              </a:gs>
            </a:gsLst>
            <a:lin ang="5400000" scaled="1"/>
          </a:gradFill>
          <a:ln w="31750">
            <a:solidFill>
              <a:srgbClr val="C00000">
                <a:alpha val="84000"/>
              </a:srgb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a:gsLst>
              <a:gs pos="7548">
                <a:srgbClr val="00B050">
                  <a:alpha val="71000"/>
                </a:srgbClr>
              </a:gs>
              <a:gs pos="5032">
                <a:srgbClr val="F30912"/>
              </a:gs>
              <a:gs pos="22023">
                <a:srgbClr val="C8274C"/>
              </a:gs>
              <a:gs pos="0">
                <a:srgbClr val="00B050"/>
              </a:gs>
              <a:gs pos="74000">
                <a:schemeClr val="accent1">
                  <a:lumMod val="45000"/>
                  <a:lumOff val="55000"/>
                </a:schemeClr>
              </a:gs>
              <a:gs pos="83000">
                <a:schemeClr val="accent1">
                  <a:lumMod val="45000"/>
                  <a:lumOff val="55000"/>
                </a:schemeClr>
              </a:gs>
              <a:gs pos="98000">
                <a:schemeClr val="accent2"/>
              </a:gs>
              <a:gs pos="37620">
                <a:srgbClr val="A14382"/>
              </a:gs>
            </a:gsLst>
            <a:lin ang="5400000" scaled="1"/>
          </a:gradFill>
          <a:ln w="31750">
            <a:solidFill>
              <a:srgbClr val="C00000">
                <a:alpha val="84000"/>
              </a:srgb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7548">
                <a:srgbClr val="00B050">
                  <a:alpha val="71000"/>
                </a:srgbClr>
              </a:gs>
              <a:gs pos="5032">
                <a:srgbClr val="F30912"/>
              </a:gs>
              <a:gs pos="22023">
                <a:srgbClr val="C8274C"/>
              </a:gs>
              <a:gs pos="0">
                <a:srgbClr val="00B050"/>
              </a:gs>
              <a:gs pos="74000">
                <a:schemeClr val="accent1">
                  <a:lumMod val="45000"/>
                  <a:lumOff val="55000"/>
                </a:schemeClr>
              </a:gs>
              <a:gs pos="83000">
                <a:schemeClr val="accent1">
                  <a:lumMod val="45000"/>
                  <a:lumOff val="55000"/>
                </a:schemeClr>
              </a:gs>
              <a:gs pos="98000">
                <a:schemeClr val="accent2"/>
              </a:gs>
              <a:gs pos="37620">
                <a:srgbClr val="A14382"/>
              </a:gs>
            </a:gsLst>
            <a:lin ang="5400000" scaled="1"/>
          </a:gradFill>
          <a:ln w="31750">
            <a:solidFill>
              <a:srgbClr val="C00000">
                <a:alpha val="84000"/>
              </a:srgb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347718501911076E-2"/>
          <c:y val="0.13981632001356756"/>
          <c:w val="0.9088117580932078"/>
          <c:h val="0.75279990335820157"/>
        </c:manualLayout>
      </c:layout>
      <c:areaChart>
        <c:grouping val="standard"/>
        <c:varyColors val="0"/>
        <c:ser>
          <c:idx val="0"/>
          <c:order val="0"/>
          <c:tx>
            <c:strRef>
              <c:f>PIVOTE!$B$3</c:f>
              <c:strCache>
                <c:ptCount val="1"/>
                <c:pt idx="0">
                  <c:v>Total</c:v>
                </c:pt>
              </c:strCache>
            </c:strRef>
          </c:tx>
          <c:spPr>
            <a:gradFill>
              <a:gsLst>
                <a:gs pos="7548">
                  <a:srgbClr val="00B050">
                    <a:alpha val="71000"/>
                  </a:srgbClr>
                </a:gs>
                <a:gs pos="5032">
                  <a:srgbClr val="F30912"/>
                </a:gs>
                <a:gs pos="22023">
                  <a:srgbClr val="C8274C"/>
                </a:gs>
                <a:gs pos="0">
                  <a:srgbClr val="00B050"/>
                </a:gs>
                <a:gs pos="74000">
                  <a:schemeClr val="accent1">
                    <a:lumMod val="45000"/>
                    <a:lumOff val="55000"/>
                  </a:schemeClr>
                </a:gs>
                <a:gs pos="83000">
                  <a:schemeClr val="accent1">
                    <a:lumMod val="45000"/>
                    <a:lumOff val="55000"/>
                  </a:schemeClr>
                </a:gs>
                <a:gs pos="98000">
                  <a:schemeClr val="accent2"/>
                </a:gs>
                <a:gs pos="37620">
                  <a:srgbClr val="A14382"/>
                </a:gs>
              </a:gsLst>
              <a:lin ang="5400000" scaled="1"/>
            </a:gradFill>
            <a:ln w="31750">
              <a:solidFill>
                <a:srgbClr val="C00000">
                  <a:alpha val="84000"/>
                </a:srgbClr>
              </a:solidFill>
            </a:ln>
            <a:effectLst/>
          </c:spPr>
          <c:cat>
            <c:strRef>
              <c:f>PIVOTE!$A$4:$A$34</c:f>
              <c:strCache>
                <c:ptCount val="3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strCache>
            </c:strRef>
          </c:cat>
          <c:val>
            <c:numRef>
              <c:f>PIVOTE!$B$4:$B$34</c:f>
              <c:numCache>
                <c:formatCode>General</c:formatCode>
                <c:ptCount val="30"/>
                <c:pt idx="0">
                  <c:v>2431</c:v>
                </c:pt>
                <c:pt idx="1">
                  <c:v>6067</c:v>
                </c:pt>
                <c:pt idx="2">
                  <c:v>5640</c:v>
                </c:pt>
                <c:pt idx="3">
                  <c:v>5126</c:v>
                </c:pt>
                <c:pt idx="4">
                  <c:v>2720</c:v>
                </c:pt>
                <c:pt idx="5">
                  <c:v>4827</c:v>
                </c:pt>
                <c:pt idx="6">
                  <c:v>1619</c:v>
                </c:pt>
                <c:pt idx="7">
                  <c:v>1377</c:v>
                </c:pt>
                <c:pt idx="8">
                  <c:v>1976</c:v>
                </c:pt>
                <c:pt idx="9">
                  <c:v>2972</c:v>
                </c:pt>
                <c:pt idx="10">
                  <c:v>4763</c:v>
                </c:pt>
                <c:pt idx="11">
                  <c:v>2294</c:v>
                </c:pt>
                <c:pt idx="12">
                  <c:v>7084</c:v>
                </c:pt>
                <c:pt idx="13">
                  <c:v>4181</c:v>
                </c:pt>
                <c:pt idx="14">
                  <c:v>8268</c:v>
                </c:pt>
                <c:pt idx="15">
                  <c:v>3440</c:v>
                </c:pt>
                <c:pt idx="16">
                  <c:v>3473</c:v>
                </c:pt>
                <c:pt idx="17">
                  <c:v>4540</c:v>
                </c:pt>
                <c:pt idx="18">
                  <c:v>1476</c:v>
                </c:pt>
                <c:pt idx="19">
                  <c:v>3504</c:v>
                </c:pt>
                <c:pt idx="20">
                  <c:v>1319</c:v>
                </c:pt>
                <c:pt idx="21">
                  <c:v>5167</c:v>
                </c:pt>
                <c:pt idx="22">
                  <c:v>1392</c:v>
                </c:pt>
                <c:pt idx="23">
                  <c:v>4801</c:v>
                </c:pt>
                <c:pt idx="24">
                  <c:v>1987</c:v>
                </c:pt>
                <c:pt idx="25">
                  <c:v>1848</c:v>
                </c:pt>
                <c:pt idx="26">
                  <c:v>4527</c:v>
                </c:pt>
                <c:pt idx="27">
                  <c:v>1269</c:v>
                </c:pt>
                <c:pt idx="28">
                  <c:v>198</c:v>
                </c:pt>
                <c:pt idx="29">
                  <c:v>28</c:v>
                </c:pt>
              </c:numCache>
            </c:numRef>
          </c:val>
          <c:extLst>
            <c:ext xmlns:c16="http://schemas.microsoft.com/office/drawing/2014/chart" uri="{C3380CC4-5D6E-409C-BE32-E72D297353CC}">
              <c16:uniqueId val="{00000000-23AB-4948-862F-4226B57BBD28}"/>
            </c:ext>
          </c:extLst>
        </c:ser>
        <c:dLbls>
          <c:showLegendKey val="0"/>
          <c:showVal val="0"/>
          <c:showCatName val="0"/>
          <c:showSerName val="0"/>
          <c:showPercent val="0"/>
          <c:showBubbleSize val="0"/>
        </c:dLbls>
        <c:axId val="567179944"/>
        <c:axId val="567180304"/>
      </c:areaChart>
      <c:catAx>
        <c:axId val="56717994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solidFill>
                <a:latin typeface="+mn-lt"/>
                <a:ea typeface="+mn-ea"/>
                <a:cs typeface="+mn-cs"/>
              </a:defRPr>
            </a:pPr>
            <a:endParaRPr lang="en-US"/>
          </a:p>
        </c:txPr>
        <c:crossAx val="567180304"/>
        <c:crosses val="autoZero"/>
        <c:auto val="1"/>
        <c:lblAlgn val="ctr"/>
        <c:lblOffset val="100"/>
        <c:noMultiLvlLbl val="0"/>
      </c:catAx>
      <c:valAx>
        <c:axId val="56718030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en-US"/>
          </a:p>
        </c:txPr>
        <c:crossAx val="567179944"/>
        <c:crosses val="autoZero"/>
        <c:crossBetween val="midCat"/>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spc="0" baseline="0">
                <a:solidFill>
                  <a:schemeClr val="tx1"/>
                </a:solidFill>
                <a:latin typeface="+mn-lt"/>
                <a:ea typeface="+mn-ea"/>
                <a:cs typeface="+mn-cs"/>
              </a:defRPr>
            </a:pPr>
            <a:r>
              <a:rPr lang="en-IN" sz="1800" b="1">
                <a:solidFill>
                  <a:schemeClr val="tx1"/>
                </a:solidFill>
              </a:rPr>
              <a:t>PROFIT</a:t>
            </a:r>
            <a:r>
              <a:rPr lang="en-IN" sz="1800" b="1" baseline="0">
                <a:solidFill>
                  <a:schemeClr val="tx1"/>
                </a:solidFill>
              </a:rPr>
              <a:t> PERCENTAGE</a:t>
            </a:r>
            <a:endParaRPr lang="en-IN" sz="1800" b="1">
              <a:solidFill>
                <a:schemeClr val="tx1"/>
              </a:solidFill>
            </a:endParaRPr>
          </a:p>
        </c:rich>
      </c:tx>
      <c:layout>
        <c:manualLayout>
          <c:xMode val="edge"/>
          <c:yMode val="edge"/>
          <c:x val="0.16135826771653547"/>
          <c:y val="0.1111111111111111"/>
        </c:manualLayout>
      </c:layout>
      <c:overlay val="0"/>
      <c:spPr>
        <a:noFill/>
        <a:ln>
          <a:noFill/>
        </a:ln>
        <a:effectLst/>
      </c:spPr>
      <c:txPr>
        <a:bodyPr rot="0" spcFirstLastPara="1" vertOverflow="ellipsis" vert="horz" wrap="square" anchor="ctr" anchorCtr="1"/>
        <a:lstStyle/>
        <a:p>
          <a:pPr>
            <a:defRPr sz="1800" b="1" i="0" u="none" strike="noStrike" kern="1200" spc="0" baseline="0">
              <a:solidFill>
                <a:schemeClr val="tx1"/>
              </a:solidFill>
              <a:latin typeface="+mn-lt"/>
              <a:ea typeface="+mn-ea"/>
              <a:cs typeface="+mn-cs"/>
            </a:defRPr>
          </a:pPr>
          <a:endParaRPr lang="en-IN"/>
        </a:p>
      </c:txPr>
    </c:title>
    <c:autoTitleDeleted val="0"/>
    <c:plotArea>
      <c:layout>
        <c:manualLayout>
          <c:layoutTarget val="inner"/>
          <c:xMode val="edge"/>
          <c:yMode val="edge"/>
          <c:x val="0.17873830839638197"/>
          <c:y val="0.25208952395916612"/>
          <c:w val="0.66825433070866147"/>
          <c:h val="0.81994396405970726"/>
        </c:manualLayout>
      </c:layout>
      <c:doughnutChart>
        <c:varyColors val="1"/>
        <c:ser>
          <c:idx val="0"/>
          <c:order val="0"/>
          <c:spPr>
            <a:solidFill>
              <a:schemeClr val="accent1">
                <a:lumMod val="50000"/>
                <a:lumOff val="50000"/>
              </a:schemeClr>
            </a:solidFill>
          </c:spPr>
          <c:dPt>
            <c:idx val="0"/>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001-49F9-42F1-B02E-5CD582F16419}"/>
              </c:ext>
            </c:extLst>
          </c:dPt>
          <c:dPt>
            <c:idx val="1"/>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003-49F9-42F1-B02E-5CD582F16419}"/>
              </c:ext>
            </c:extLst>
          </c:dPt>
          <c:cat>
            <c:strRef>
              <c:f>PIVOTE!$Y$6:$Y$7</c:f>
              <c:strCache>
                <c:ptCount val="2"/>
                <c:pt idx="0">
                  <c:v>PROFIT %</c:v>
                </c:pt>
                <c:pt idx="1">
                  <c:v>LOSS</c:v>
                </c:pt>
              </c:strCache>
            </c:strRef>
          </c:cat>
          <c:val>
            <c:numRef>
              <c:f>PIVOTE!$Z$6:$Z$7</c:f>
              <c:numCache>
                <c:formatCode>0%</c:formatCode>
                <c:ptCount val="2"/>
                <c:pt idx="0">
                  <c:v>0.05</c:v>
                </c:pt>
                <c:pt idx="1">
                  <c:v>0</c:v>
                </c:pt>
              </c:numCache>
            </c:numRef>
          </c:val>
          <c:extLst>
            <c:ext xmlns:c16="http://schemas.microsoft.com/office/drawing/2014/chart" uri="{C3380CC4-5D6E-409C-BE32-E72D297353CC}">
              <c16:uniqueId val="{00000004-49F9-42F1-B02E-5CD582F16419}"/>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4">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pattFill prst="pct75">
              <a:fgClr>
                <a:schemeClr val="accent4">
                  <a:lumMod val="75000"/>
                </a:schemeClr>
              </a:fgClr>
              <a:bgClr>
                <a:schemeClr val="bg1"/>
              </a:bgClr>
            </a:pattFill>
          </c:spPr>
          <c:dPt>
            <c:idx val="0"/>
            <c:bubble3D val="0"/>
            <c:spPr>
              <a:pattFill prst="pct75">
                <a:fgClr>
                  <a:schemeClr val="accent4">
                    <a:lumMod val="75000"/>
                  </a:schemeClr>
                </a:fgClr>
                <a:bgClr>
                  <a:schemeClr val="bg1"/>
                </a:bgClr>
              </a:pattFill>
              <a:ln w="19050">
                <a:solidFill>
                  <a:schemeClr val="lt1"/>
                </a:solidFill>
              </a:ln>
              <a:effectLst/>
            </c:spPr>
            <c:extLst>
              <c:ext xmlns:c16="http://schemas.microsoft.com/office/drawing/2014/chart" uri="{C3380CC4-5D6E-409C-BE32-E72D297353CC}">
                <c16:uniqueId val="{00000001-61B9-4FFF-A3B2-E6FFCE79DDCB}"/>
              </c:ext>
            </c:extLst>
          </c:dPt>
          <c:dPt>
            <c:idx val="1"/>
            <c:bubble3D val="0"/>
            <c:spPr>
              <a:pattFill prst="pct75">
                <a:fgClr>
                  <a:schemeClr val="accent4">
                    <a:lumMod val="75000"/>
                  </a:schemeClr>
                </a:fgClr>
                <a:bgClr>
                  <a:schemeClr val="bg1"/>
                </a:bgClr>
              </a:pattFill>
              <a:ln w="19050">
                <a:solidFill>
                  <a:schemeClr val="lt1"/>
                </a:solidFill>
              </a:ln>
              <a:effectLst/>
            </c:spPr>
            <c:extLst>
              <c:ext xmlns:c16="http://schemas.microsoft.com/office/drawing/2014/chart" uri="{C3380CC4-5D6E-409C-BE32-E72D297353CC}">
                <c16:uniqueId val="{00000003-61B9-4FFF-A3B2-E6FFCE79DDCB}"/>
              </c:ext>
            </c:extLst>
          </c:dPt>
          <c:cat>
            <c:strRef>
              <c:f>PIVOTE!$Y$6:$Y$7</c:f>
              <c:strCache>
                <c:ptCount val="2"/>
                <c:pt idx="0">
                  <c:v>PROFIT %</c:v>
                </c:pt>
                <c:pt idx="1">
                  <c:v>LOSS</c:v>
                </c:pt>
              </c:strCache>
            </c:strRef>
          </c:cat>
          <c:val>
            <c:numRef>
              <c:f>PIVOTE!$Z$6:$Z$7</c:f>
              <c:numCache>
                <c:formatCode>0%</c:formatCode>
                <c:ptCount val="2"/>
                <c:pt idx="0">
                  <c:v>0.05</c:v>
                </c:pt>
                <c:pt idx="1">
                  <c:v>0</c:v>
                </c:pt>
              </c:numCache>
            </c:numRef>
          </c:val>
          <c:extLst>
            <c:ext xmlns:c16="http://schemas.microsoft.com/office/drawing/2014/chart" uri="{C3380CC4-5D6E-409C-BE32-E72D297353CC}">
              <c16:uniqueId val="{00000004-61B9-4FFF-A3B2-E6FFCE79DDCB}"/>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[FIRST PROJECT  EXCEL DASHBOARD.xlsx]PIVOTE!PivotTable7</c:name>
    <c:fmtId val="6"/>
  </c:pivotSource>
  <c:chart>
    <c:autoTitleDeleted val="1"/>
    <c:pivotFmts>
      <c:pivotFmt>
        <c:idx val="0"/>
        <c:spPr>
          <a:solidFill>
            <a:schemeClr val="accent1"/>
          </a:solidFill>
          <a:ln w="1905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pivotFmt>
      <c:pivotFmt>
        <c:idx val="3"/>
        <c:spPr>
          <a:solidFill>
            <a:schemeClr val="accent1"/>
          </a:solidFill>
          <a:ln w="1905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pivotFmt>
      <c:pivotFmt>
        <c:idx val="4"/>
        <c:spPr>
          <a:solidFill>
            <a:schemeClr val="accent1"/>
          </a:solidFill>
          <a:ln w="1905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pivotFmt>
      <c:pivotFmt>
        <c:idx val="5"/>
        <c:spPr>
          <a:solidFill>
            <a:schemeClr val="accent1"/>
          </a:solidFill>
          <a:ln w="1905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pivotFmt>
      <c:pivotFmt>
        <c:idx val="6"/>
        <c:spPr>
          <a:solidFill>
            <a:schemeClr val="accent1"/>
          </a:solidFill>
          <a:ln w="1905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pivotFmt>
      <c:pivotFmt>
        <c:idx val="7"/>
        <c:spPr>
          <a:solidFill>
            <a:schemeClr val="accent1"/>
          </a:solidFill>
          <a:ln w="1905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1"/>
          </a:solidFill>
          <a:ln w="1905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pivotFmt>
      <c:pivotFmt>
        <c:idx val="9"/>
        <c:spPr>
          <a:solidFill>
            <a:schemeClr val="accent1"/>
          </a:solidFill>
          <a:ln w="1905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dLbl>
          <c:idx val="0"/>
          <c:layout>
            <c:manualLayout>
              <c:x val="2.1338805172014241E-7"/>
              <c:y val="-5.8371881220714558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8140933419086872"/>
                  <c:h val="0.17236821479648018"/>
                </c:manualLayout>
              </c15:layout>
            </c:ext>
          </c:extLst>
        </c:dLbl>
      </c:pivotFmt>
      <c:pivotFmt>
        <c:idx val="10"/>
        <c:spPr>
          <a:solidFill>
            <a:schemeClr val="accent1"/>
          </a:solidFill>
          <a:ln w="1905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pivotFmt>
      <c:pivotFmt>
        <c:idx val="11"/>
        <c:spPr>
          <a:solidFill>
            <a:schemeClr val="accent1"/>
          </a:solidFill>
          <a:ln w="1905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pivotFmt>
      <c:pivotFmt>
        <c:idx val="12"/>
        <c:spPr>
          <a:solidFill>
            <a:schemeClr val="accent1"/>
          </a:solidFill>
          <a:ln w="1905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pivotFmt>
    </c:pivotFmts>
    <c:plotArea>
      <c:layout>
        <c:manualLayout>
          <c:layoutTarget val="inner"/>
          <c:xMode val="edge"/>
          <c:yMode val="edge"/>
          <c:x val="0.23143812023904584"/>
          <c:y val="0.26860300620632399"/>
          <c:w val="0.55880355880057142"/>
          <c:h val="0.63348241154488505"/>
        </c:manualLayout>
      </c:layout>
      <c:pieChart>
        <c:varyColors val="1"/>
        <c:ser>
          <c:idx val="0"/>
          <c:order val="0"/>
          <c:tx>
            <c:strRef>
              <c:f>PIVOTE!$M$3</c:f>
              <c:strCache>
                <c:ptCount val="1"/>
                <c:pt idx="0">
                  <c:v>Total</c:v>
                </c:pt>
              </c:strCache>
            </c:strRef>
          </c:tx>
          <c:spPr>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c:spPr>
          <c:dPt>
            <c:idx val="0"/>
            <c:bubble3D val="0"/>
            <c:spPr>
              <a:solidFill>
                <a:schemeClr val="accent1"/>
              </a:solidFill>
              <a:ln w="1905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dPt>
          <c:dPt>
            <c:idx val="1"/>
            <c:bubble3D val="0"/>
            <c:spPr>
              <a:solidFill>
                <a:schemeClr val="accent2"/>
              </a:solidFill>
              <a:ln w="1905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dPt>
          <c:dPt>
            <c:idx val="2"/>
            <c:bubble3D val="0"/>
            <c:spPr>
              <a:solidFill>
                <a:schemeClr val="accent3"/>
              </a:solidFill>
              <a:ln w="1905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dPt>
          <c:dPt>
            <c:idx val="3"/>
            <c:bubble3D val="0"/>
            <c:spPr>
              <a:solidFill>
                <a:schemeClr val="accent4"/>
              </a:solidFill>
              <a:ln w="1905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dPt>
          <c:dPt>
            <c:idx val="4"/>
            <c:bubble3D val="0"/>
            <c:spPr>
              <a:solidFill>
                <a:schemeClr val="accent5"/>
              </a:solidFill>
              <a:ln w="1905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dPt>
          <c:dLbls>
            <c:dLbl>
              <c:idx val="1"/>
              <c:layout>
                <c:manualLayout>
                  <c:x val="2.1338805172014241E-7"/>
                  <c:y val="-5.8371881220714558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8140933419086872"/>
                      <c:h val="0.17236821479648018"/>
                    </c:manualLayout>
                  </c15:layout>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PIVOTE!$L$4:$L$8</c:f>
              <c:strCache>
                <c:ptCount val="5"/>
                <c:pt idx="0">
                  <c:v>COD</c:v>
                </c:pt>
                <c:pt idx="1">
                  <c:v>Credit Card</c:v>
                </c:pt>
                <c:pt idx="2">
                  <c:v>Debit Card</c:v>
                </c:pt>
                <c:pt idx="3">
                  <c:v>EMI</c:v>
                </c:pt>
                <c:pt idx="4">
                  <c:v>UPI</c:v>
                </c:pt>
              </c:strCache>
            </c:strRef>
          </c:cat>
          <c:val>
            <c:numRef>
              <c:f>PIVOTE!$M$4:$M$8</c:f>
              <c:numCache>
                <c:formatCode>General</c:formatCode>
                <c:ptCount val="5"/>
                <c:pt idx="0">
                  <c:v>12999</c:v>
                </c:pt>
                <c:pt idx="1">
                  <c:v>56321</c:v>
                </c:pt>
                <c:pt idx="2">
                  <c:v>321</c:v>
                </c:pt>
                <c:pt idx="3">
                  <c:v>26731</c:v>
                </c:pt>
                <c:pt idx="4">
                  <c:v>3942</c:v>
                </c:pt>
              </c:numCache>
            </c:numRef>
          </c:val>
          <c:extLst>
            <c:ext xmlns:c16="http://schemas.microsoft.com/office/drawing/2014/chart" uri="{C3380CC4-5D6E-409C-BE32-E72D297353CC}">
              <c16:uniqueId val="{0000000A-1349-4AF1-BEF4-2D6DE4ADFBA2}"/>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[FIRST PROJECT  EXCEL DASHBOARD.xlsx]PIVOTE!PivotTable4</c:name>
    <c:fmtId val="22"/>
  </c:pivotSource>
  <c:chart>
    <c:autoTitleDeleted val="1"/>
    <c:pivotFmts>
      <c:pivotFmt>
        <c:idx val="0"/>
        <c:spPr>
          <a:solidFill>
            <a:schemeClr val="accent1"/>
          </a:solidFill>
          <a:ln w="28575" cap="rnd">
            <a:solidFill>
              <a:schemeClr val="bg2">
                <a:lumMod val="1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bg2">
                <a:lumMod val="1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bg2">
                <a:lumMod val="1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PIVOTE!$B$3</c:f>
              <c:strCache>
                <c:ptCount val="1"/>
                <c:pt idx="0">
                  <c:v>Total</c:v>
                </c:pt>
              </c:strCache>
            </c:strRef>
          </c:tx>
          <c:spPr>
            <a:ln w="28575" cap="rnd">
              <a:solidFill>
                <a:schemeClr val="bg2">
                  <a:lumMod val="10000"/>
                </a:schemeClr>
              </a:solidFill>
              <a:round/>
            </a:ln>
            <a:effectLst/>
          </c:spPr>
          <c:marker>
            <c:symbol val="none"/>
          </c:marker>
          <c:cat>
            <c:strRef>
              <c:f>PIVOTE!$A$4:$A$34</c:f>
              <c:strCache>
                <c:ptCount val="3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strCache>
            </c:strRef>
          </c:cat>
          <c:val>
            <c:numRef>
              <c:f>PIVOTE!$B$4:$B$34</c:f>
              <c:numCache>
                <c:formatCode>General</c:formatCode>
                <c:ptCount val="30"/>
                <c:pt idx="0">
                  <c:v>2431</c:v>
                </c:pt>
                <c:pt idx="1">
                  <c:v>6067</c:v>
                </c:pt>
                <c:pt idx="2">
                  <c:v>5640</c:v>
                </c:pt>
                <c:pt idx="3">
                  <c:v>5126</c:v>
                </c:pt>
                <c:pt idx="4">
                  <c:v>2720</c:v>
                </c:pt>
                <c:pt idx="5">
                  <c:v>4827</c:v>
                </c:pt>
                <c:pt idx="6">
                  <c:v>1619</c:v>
                </c:pt>
                <c:pt idx="7">
                  <c:v>1377</c:v>
                </c:pt>
                <c:pt idx="8">
                  <c:v>1976</c:v>
                </c:pt>
                <c:pt idx="9">
                  <c:v>2972</c:v>
                </c:pt>
                <c:pt idx="10">
                  <c:v>4763</c:v>
                </c:pt>
                <c:pt idx="11">
                  <c:v>2294</c:v>
                </c:pt>
                <c:pt idx="12">
                  <c:v>7084</c:v>
                </c:pt>
                <c:pt idx="13">
                  <c:v>4181</c:v>
                </c:pt>
                <c:pt idx="14">
                  <c:v>8268</c:v>
                </c:pt>
                <c:pt idx="15">
                  <c:v>3440</c:v>
                </c:pt>
                <c:pt idx="16">
                  <c:v>3473</c:v>
                </c:pt>
                <c:pt idx="17">
                  <c:v>4540</c:v>
                </c:pt>
                <c:pt idx="18">
                  <c:v>1476</c:v>
                </c:pt>
                <c:pt idx="19">
                  <c:v>3504</c:v>
                </c:pt>
                <c:pt idx="20">
                  <c:v>1319</c:v>
                </c:pt>
                <c:pt idx="21">
                  <c:v>5167</c:v>
                </c:pt>
                <c:pt idx="22">
                  <c:v>1392</c:v>
                </c:pt>
                <c:pt idx="23">
                  <c:v>4801</c:v>
                </c:pt>
                <c:pt idx="24">
                  <c:v>1987</c:v>
                </c:pt>
                <c:pt idx="25">
                  <c:v>1848</c:v>
                </c:pt>
                <c:pt idx="26">
                  <c:v>4527</c:v>
                </c:pt>
                <c:pt idx="27">
                  <c:v>1269</c:v>
                </c:pt>
                <c:pt idx="28">
                  <c:v>198</c:v>
                </c:pt>
                <c:pt idx="29">
                  <c:v>28</c:v>
                </c:pt>
              </c:numCache>
            </c:numRef>
          </c:val>
          <c:smooth val="0"/>
          <c:extLst>
            <c:ext xmlns:c16="http://schemas.microsoft.com/office/drawing/2014/chart" uri="{C3380CC4-5D6E-409C-BE32-E72D297353CC}">
              <c16:uniqueId val="{00000000-4EF6-43F6-83F6-FB041C73D4F5}"/>
            </c:ext>
          </c:extLst>
        </c:ser>
        <c:dLbls>
          <c:showLegendKey val="0"/>
          <c:showVal val="0"/>
          <c:showCatName val="0"/>
          <c:showSerName val="0"/>
          <c:showPercent val="0"/>
          <c:showBubbleSize val="0"/>
        </c:dLbls>
        <c:smooth val="0"/>
        <c:axId val="502395072"/>
        <c:axId val="502388232"/>
      </c:lineChart>
      <c:catAx>
        <c:axId val="50239507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2388232"/>
        <c:crosses val="autoZero"/>
        <c:auto val="1"/>
        <c:lblAlgn val="ctr"/>
        <c:lblOffset val="100"/>
        <c:noMultiLvlLbl val="0"/>
      </c:catAx>
      <c:valAx>
        <c:axId val="502388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239507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pattFill prst="pct75">
              <a:fgClr>
                <a:schemeClr val="accent4">
                  <a:lumMod val="75000"/>
                </a:schemeClr>
              </a:fgClr>
              <a:bgClr>
                <a:schemeClr val="bg1"/>
              </a:bgClr>
            </a:pattFill>
          </c:spPr>
          <c:dPt>
            <c:idx val="0"/>
            <c:bubble3D val="0"/>
            <c:spPr>
              <a:pattFill prst="pct75">
                <a:fgClr>
                  <a:schemeClr val="accent4">
                    <a:lumMod val="75000"/>
                  </a:schemeClr>
                </a:fgClr>
                <a:bgClr>
                  <a:schemeClr val="bg1"/>
                </a:bgClr>
              </a:pattFill>
              <a:ln w="19050">
                <a:solidFill>
                  <a:schemeClr val="lt1"/>
                </a:solidFill>
              </a:ln>
              <a:effectLst/>
            </c:spPr>
            <c:extLst>
              <c:ext xmlns:c16="http://schemas.microsoft.com/office/drawing/2014/chart" uri="{C3380CC4-5D6E-409C-BE32-E72D297353CC}">
                <c16:uniqueId val="{00000001-BF63-4E34-9987-6A629A76A0D7}"/>
              </c:ext>
            </c:extLst>
          </c:dPt>
          <c:dPt>
            <c:idx val="1"/>
            <c:bubble3D val="0"/>
            <c:spPr>
              <a:pattFill prst="pct75">
                <a:fgClr>
                  <a:schemeClr val="accent4">
                    <a:lumMod val="75000"/>
                  </a:schemeClr>
                </a:fgClr>
                <a:bgClr>
                  <a:schemeClr val="bg1"/>
                </a:bgClr>
              </a:pattFill>
              <a:ln w="19050">
                <a:solidFill>
                  <a:schemeClr val="lt1"/>
                </a:solidFill>
              </a:ln>
              <a:effectLst/>
            </c:spPr>
            <c:extLst>
              <c:ext xmlns:c16="http://schemas.microsoft.com/office/drawing/2014/chart" uri="{C3380CC4-5D6E-409C-BE32-E72D297353CC}">
                <c16:uniqueId val="{00000003-BF63-4E34-9987-6A629A76A0D7}"/>
              </c:ext>
            </c:extLst>
          </c:dPt>
          <c:cat>
            <c:strRef>
              <c:f>PIVOTE!$Y$6:$Y$7</c:f>
              <c:strCache>
                <c:ptCount val="2"/>
                <c:pt idx="0">
                  <c:v>PROFIT %</c:v>
                </c:pt>
                <c:pt idx="1">
                  <c:v>LOSS</c:v>
                </c:pt>
              </c:strCache>
            </c:strRef>
          </c:cat>
          <c:val>
            <c:numRef>
              <c:f>PIVOTE!$Z$6:$Z$7</c:f>
              <c:numCache>
                <c:formatCode>0%</c:formatCode>
                <c:ptCount val="2"/>
                <c:pt idx="0">
                  <c:v>0.05</c:v>
                </c:pt>
                <c:pt idx="1">
                  <c:v>0</c:v>
                </c:pt>
              </c:numCache>
            </c:numRef>
          </c:val>
          <c:extLst>
            <c:ext xmlns:c16="http://schemas.microsoft.com/office/drawing/2014/chart" uri="{C3380CC4-5D6E-409C-BE32-E72D297353CC}">
              <c16:uniqueId val="{00000000-E8B6-4DC2-9A4B-1893970C969D}"/>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[FIRST PROJECT  EXCEL DASHBOARD.xlsx]PIVOTE!PivotTable8</c:name>
    <c:fmtId val="1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YEAR</a:t>
            </a:r>
          </a:p>
        </c:rich>
      </c:tx>
      <c:overlay val="0"/>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3"/>
        <c:spPr>
          <a:solidFill>
            <a:schemeClr val="accent2"/>
          </a:solidFill>
          <a:ln>
            <a:noFill/>
          </a:ln>
          <a:effectLst/>
        </c:spPr>
        <c:marker>
          <c:symbol val="none"/>
        </c:marker>
        <c:dLbl>
          <c:idx val="0"/>
          <c:delete val="1"/>
          <c:extLst>
            <c:ext xmlns:c15="http://schemas.microsoft.com/office/drawing/2012/chart" uri="{CE6537A1-D6FC-4f65-9D91-7224C49458BB}"/>
          </c:extLst>
        </c:dLbl>
      </c:pivotFmt>
      <c:pivotFmt>
        <c:idx val="24"/>
        <c:spPr>
          <a:solidFill>
            <a:schemeClr val="accent3"/>
          </a:solidFill>
          <a:ln>
            <a:noFill/>
          </a:ln>
          <a:effectLst/>
        </c:spPr>
        <c:marker>
          <c:symbol val="none"/>
        </c:marker>
        <c:dLbl>
          <c:idx val="0"/>
          <c:delete val="1"/>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6"/>
        <c:spPr>
          <a:solidFill>
            <a:schemeClr val="accent2"/>
          </a:solidFill>
          <a:ln>
            <a:noFill/>
          </a:ln>
          <a:effectLst/>
        </c:spPr>
        <c:marker>
          <c:symbol val="none"/>
        </c:marker>
        <c:dLbl>
          <c:idx val="0"/>
          <c:delete val="1"/>
          <c:extLst>
            <c:ext xmlns:c15="http://schemas.microsoft.com/office/drawing/2012/chart" uri="{CE6537A1-D6FC-4f65-9D91-7224C49458BB}"/>
          </c:extLst>
        </c:dLbl>
      </c:pivotFmt>
      <c:pivotFmt>
        <c:idx val="27"/>
        <c:spPr>
          <a:solidFill>
            <a:schemeClr val="accent3"/>
          </a:solidFill>
          <a:ln>
            <a:noFill/>
          </a:ln>
          <a:effectLst/>
        </c:spPr>
        <c:marker>
          <c:symbol val="none"/>
        </c:marker>
        <c:dLbl>
          <c:idx val="0"/>
          <c:delete val="1"/>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9"/>
        <c:spPr>
          <a:solidFill>
            <a:schemeClr val="accent2"/>
          </a:solidFill>
          <a:ln>
            <a:noFill/>
          </a:ln>
          <a:effectLst/>
        </c:spPr>
        <c:marker>
          <c:symbol val="none"/>
        </c:marker>
        <c:dLbl>
          <c:idx val="0"/>
          <c:delete val="1"/>
          <c:extLst>
            <c:ext xmlns:c15="http://schemas.microsoft.com/office/drawing/2012/chart" uri="{CE6537A1-D6FC-4f65-9D91-7224C49458BB}"/>
          </c:extLst>
        </c:dLbl>
      </c:pivotFmt>
      <c:pivotFmt>
        <c:idx val="30"/>
        <c:spPr>
          <a:solidFill>
            <a:schemeClr val="accent3"/>
          </a:solidFill>
          <a:ln>
            <a:noFill/>
          </a:ln>
          <a:effectLst/>
        </c:spPr>
        <c:marker>
          <c:symbol val="none"/>
        </c:marker>
        <c:dLbl>
          <c:idx val="0"/>
          <c:delete val="1"/>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2"/>
        <c:spPr>
          <a:solidFill>
            <a:schemeClr val="accent2"/>
          </a:solidFill>
          <a:ln>
            <a:noFill/>
          </a:ln>
          <a:effectLst/>
        </c:spPr>
        <c:marker>
          <c:symbol val="none"/>
        </c:marker>
        <c:dLbl>
          <c:idx val="0"/>
          <c:delete val="1"/>
          <c:extLst>
            <c:ext xmlns:c15="http://schemas.microsoft.com/office/drawing/2012/chart" uri="{CE6537A1-D6FC-4f65-9D91-7224C49458BB}"/>
          </c:extLst>
        </c:dLbl>
      </c:pivotFmt>
      <c:pivotFmt>
        <c:idx val="33"/>
        <c:spPr>
          <a:solidFill>
            <a:schemeClr val="accent3"/>
          </a:solidFill>
          <a:ln>
            <a:noFill/>
          </a:ln>
          <a:effectLst/>
        </c:spPr>
        <c:marker>
          <c:symbol val="none"/>
        </c:marker>
        <c:dLbl>
          <c:idx val="0"/>
          <c:delete val="1"/>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5"/>
        <c:spPr>
          <a:solidFill>
            <a:schemeClr val="accent2"/>
          </a:solidFill>
          <a:ln>
            <a:noFill/>
          </a:ln>
          <a:effectLst/>
        </c:spPr>
        <c:marker>
          <c:symbol val="none"/>
        </c:marker>
        <c:dLbl>
          <c:idx val="0"/>
          <c:delete val="1"/>
          <c:extLst>
            <c:ext xmlns:c15="http://schemas.microsoft.com/office/drawing/2012/chart" uri="{CE6537A1-D6FC-4f65-9D91-7224C49458BB}"/>
          </c:extLst>
        </c:dLbl>
      </c:pivotFmt>
      <c:pivotFmt>
        <c:idx val="36"/>
        <c:spPr>
          <a:solidFill>
            <a:schemeClr val="accent3"/>
          </a:solidFill>
          <a:ln>
            <a:noFill/>
          </a:ln>
          <a:effectLst/>
        </c:spPr>
        <c:marker>
          <c:symbol val="none"/>
        </c:marker>
        <c:dLbl>
          <c:idx val="0"/>
          <c:delete val="1"/>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8"/>
        <c:spPr>
          <a:solidFill>
            <a:schemeClr val="accent2"/>
          </a:solidFill>
          <a:ln>
            <a:noFill/>
          </a:ln>
          <a:effectLst/>
        </c:spPr>
        <c:marker>
          <c:symbol val="none"/>
        </c:marker>
        <c:dLbl>
          <c:idx val="0"/>
          <c:delete val="1"/>
          <c:extLst>
            <c:ext xmlns:c15="http://schemas.microsoft.com/office/drawing/2012/chart" uri="{CE6537A1-D6FC-4f65-9D91-7224C49458BB}"/>
          </c:extLst>
        </c:dLbl>
      </c:pivotFmt>
      <c:pivotFmt>
        <c:idx val="39"/>
        <c:spPr>
          <a:solidFill>
            <a:schemeClr val="accent3"/>
          </a:solidFill>
          <a:ln>
            <a:noFill/>
          </a:ln>
          <a:effectLst/>
        </c:spPr>
        <c:marker>
          <c:symbol val="none"/>
        </c:marker>
        <c:dLbl>
          <c:idx val="0"/>
          <c:delete val="1"/>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1"/>
        <c:spPr>
          <a:solidFill>
            <a:schemeClr val="accent2"/>
          </a:solidFill>
          <a:ln>
            <a:noFill/>
          </a:ln>
          <a:effectLst/>
        </c:spPr>
        <c:marker>
          <c:symbol val="none"/>
        </c:marker>
        <c:dLbl>
          <c:idx val="0"/>
          <c:delete val="1"/>
          <c:extLst>
            <c:ext xmlns:c15="http://schemas.microsoft.com/office/drawing/2012/chart" uri="{CE6537A1-D6FC-4f65-9D91-7224C49458BB}"/>
          </c:extLst>
        </c:dLbl>
      </c:pivotFmt>
      <c:pivotFmt>
        <c:idx val="42"/>
        <c:spPr>
          <a:solidFill>
            <a:schemeClr val="accent3"/>
          </a:solidFill>
          <a:ln>
            <a:noFill/>
          </a:ln>
          <a:effectLst/>
        </c:spPr>
        <c:marker>
          <c:symbol val="none"/>
        </c:marker>
        <c:dLbl>
          <c:idx val="0"/>
          <c:delete val="1"/>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4"/>
        <c:spPr>
          <a:solidFill>
            <a:schemeClr val="accent2"/>
          </a:solidFill>
          <a:ln>
            <a:noFill/>
          </a:ln>
          <a:effectLst/>
        </c:spPr>
        <c:marker>
          <c:symbol val="none"/>
        </c:marker>
        <c:dLbl>
          <c:idx val="0"/>
          <c:delete val="1"/>
          <c:extLst>
            <c:ext xmlns:c15="http://schemas.microsoft.com/office/drawing/2012/chart" uri="{CE6537A1-D6FC-4f65-9D91-7224C49458BB}"/>
          </c:extLst>
        </c:dLbl>
      </c:pivotFmt>
      <c:pivotFmt>
        <c:idx val="45"/>
        <c:spPr>
          <a:solidFill>
            <a:schemeClr val="accent3"/>
          </a:solidFill>
          <a:ln>
            <a:noFill/>
          </a:ln>
          <a:effectLst/>
        </c:spPr>
        <c:marker>
          <c:symbol val="none"/>
        </c:marker>
        <c:dLbl>
          <c:idx val="0"/>
          <c:delete val="1"/>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7"/>
        <c:spPr>
          <a:solidFill>
            <a:schemeClr val="accent2"/>
          </a:solidFill>
          <a:ln>
            <a:noFill/>
          </a:ln>
          <a:effectLst/>
        </c:spPr>
        <c:marker>
          <c:symbol val="none"/>
        </c:marker>
        <c:dLbl>
          <c:idx val="0"/>
          <c:delete val="1"/>
          <c:extLst>
            <c:ext xmlns:c15="http://schemas.microsoft.com/office/drawing/2012/chart" uri="{CE6537A1-D6FC-4f65-9D91-7224C49458BB}"/>
          </c:extLst>
        </c:dLbl>
      </c:pivotFmt>
      <c:pivotFmt>
        <c:idx val="48"/>
        <c:spPr>
          <a:solidFill>
            <a:schemeClr val="accent3"/>
          </a:solidFill>
          <a:ln>
            <a:noFill/>
          </a:ln>
          <a:effectLst/>
        </c:spPr>
        <c:marker>
          <c:symbol val="none"/>
        </c:marker>
        <c:dLbl>
          <c:idx val="0"/>
          <c:delete val="1"/>
          <c:extLst>
            <c:ext xmlns:c15="http://schemas.microsoft.com/office/drawing/2012/chart" uri="{CE6537A1-D6FC-4f65-9D91-7224C49458BB}"/>
          </c:extLst>
        </c:dLbl>
      </c:pivotFmt>
      <c:pivotFmt>
        <c:idx val="49"/>
        <c:marker>
          <c:symbol val="none"/>
        </c:marker>
        <c:dLbl>
          <c:idx val="0"/>
          <c:delete val="1"/>
          <c:extLst>
            <c:ext xmlns:c15="http://schemas.microsoft.com/office/drawing/2012/chart" uri="{CE6537A1-D6FC-4f65-9D91-7224C49458BB}"/>
          </c:extLst>
        </c:dLbl>
      </c:pivotFmt>
    </c:pivotFmts>
    <c:plotArea>
      <c:layout/>
      <c:barChart>
        <c:barDir val="col"/>
        <c:grouping val="clustered"/>
        <c:varyColors val="0"/>
        <c:ser>
          <c:idx val="0"/>
          <c:order val="0"/>
          <c:tx>
            <c:strRef>
              <c:f>PIVOTE!$P$3:$P$4</c:f>
              <c:strCache>
                <c:ptCount val="1"/>
                <c:pt idx="0">
                  <c:v>2005</c:v>
                </c:pt>
              </c:strCache>
            </c:strRef>
          </c:tx>
          <c:spPr>
            <a:solidFill>
              <a:schemeClr val="accent1"/>
            </a:solidFill>
            <a:ln>
              <a:noFill/>
            </a:ln>
            <a:effectLst/>
          </c:spPr>
          <c:invertIfNegative val="0"/>
          <c:cat>
            <c:strRef>
              <c:f>PIVOTE!$O$5</c:f>
              <c:strCache>
                <c:ptCount val="1"/>
                <c:pt idx="0">
                  <c:v>Total</c:v>
                </c:pt>
              </c:strCache>
            </c:strRef>
          </c:cat>
          <c:val>
            <c:numRef>
              <c:f>PIVOTE!$P$5</c:f>
              <c:numCache>
                <c:formatCode>General</c:formatCode>
                <c:ptCount val="1"/>
                <c:pt idx="0">
                  <c:v>9613</c:v>
                </c:pt>
              </c:numCache>
            </c:numRef>
          </c:val>
          <c:extLst>
            <c:ext xmlns:c16="http://schemas.microsoft.com/office/drawing/2014/chart" uri="{C3380CC4-5D6E-409C-BE32-E72D297353CC}">
              <c16:uniqueId val="{00000009-372B-4B36-8AAD-F39EDBD43763}"/>
            </c:ext>
          </c:extLst>
        </c:ser>
        <c:ser>
          <c:idx val="1"/>
          <c:order val="1"/>
          <c:tx>
            <c:strRef>
              <c:f>PIVOTE!$Q$3:$Q$4</c:f>
              <c:strCache>
                <c:ptCount val="1"/>
                <c:pt idx="0">
                  <c:v>2004</c:v>
                </c:pt>
              </c:strCache>
            </c:strRef>
          </c:tx>
          <c:spPr>
            <a:solidFill>
              <a:schemeClr val="accent2"/>
            </a:solidFill>
            <a:ln>
              <a:noFill/>
            </a:ln>
            <a:effectLst/>
          </c:spPr>
          <c:invertIfNegative val="0"/>
          <c:cat>
            <c:strRef>
              <c:f>PIVOTE!$O$5</c:f>
              <c:strCache>
                <c:ptCount val="1"/>
                <c:pt idx="0">
                  <c:v>Total</c:v>
                </c:pt>
              </c:strCache>
            </c:strRef>
          </c:cat>
          <c:val>
            <c:numRef>
              <c:f>PIVOTE!$Q$5</c:f>
              <c:numCache>
                <c:formatCode>General</c:formatCode>
                <c:ptCount val="1"/>
                <c:pt idx="0">
                  <c:v>50031</c:v>
                </c:pt>
              </c:numCache>
            </c:numRef>
          </c:val>
          <c:extLst>
            <c:ext xmlns:c16="http://schemas.microsoft.com/office/drawing/2014/chart" uri="{C3380CC4-5D6E-409C-BE32-E72D297353CC}">
              <c16:uniqueId val="{0000000A-372B-4B36-8AAD-F39EDBD43763}"/>
            </c:ext>
          </c:extLst>
        </c:ser>
        <c:ser>
          <c:idx val="2"/>
          <c:order val="2"/>
          <c:tx>
            <c:strRef>
              <c:f>PIVOTE!$R$3:$R$4</c:f>
              <c:strCache>
                <c:ptCount val="1"/>
                <c:pt idx="0">
                  <c:v>2003</c:v>
                </c:pt>
              </c:strCache>
            </c:strRef>
          </c:tx>
          <c:spPr>
            <a:solidFill>
              <a:schemeClr val="accent3"/>
            </a:solidFill>
            <a:ln>
              <a:noFill/>
            </a:ln>
            <a:effectLst/>
          </c:spPr>
          <c:invertIfNegative val="0"/>
          <c:cat>
            <c:strRef>
              <c:f>PIVOTE!$O$5</c:f>
              <c:strCache>
                <c:ptCount val="1"/>
                <c:pt idx="0">
                  <c:v>Total</c:v>
                </c:pt>
              </c:strCache>
            </c:strRef>
          </c:cat>
          <c:val>
            <c:numRef>
              <c:f>PIVOTE!$R$5</c:f>
              <c:numCache>
                <c:formatCode>General</c:formatCode>
                <c:ptCount val="1"/>
                <c:pt idx="0">
                  <c:v>40670</c:v>
                </c:pt>
              </c:numCache>
            </c:numRef>
          </c:val>
          <c:extLst>
            <c:ext xmlns:c16="http://schemas.microsoft.com/office/drawing/2014/chart" uri="{C3380CC4-5D6E-409C-BE32-E72D297353CC}">
              <c16:uniqueId val="{0000000B-372B-4B36-8AAD-F39EDBD43763}"/>
            </c:ext>
          </c:extLst>
        </c:ser>
        <c:dLbls>
          <c:showLegendKey val="0"/>
          <c:showVal val="0"/>
          <c:showCatName val="0"/>
          <c:showSerName val="0"/>
          <c:showPercent val="0"/>
          <c:showBubbleSize val="0"/>
        </c:dLbls>
        <c:gapWidth val="219"/>
        <c:overlap val="-27"/>
        <c:axId val="424957264"/>
        <c:axId val="424955824"/>
      </c:barChart>
      <c:catAx>
        <c:axId val="424957264"/>
        <c:scaling>
          <c:orientation val="minMax"/>
        </c:scaling>
        <c:delete val="1"/>
        <c:axPos val="b"/>
        <c:numFmt formatCode="General" sourceLinked="1"/>
        <c:majorTickMark val="none"/>
        <c:minorTickMark val="none"/>
        <c:tickLblPos val="nextTo"/>
        <c:crossAx val="424955824"/>
        <c:crosses val="autoZero"/>
        <c:auto val="1"/>
        <c:lblAlgn val="ctr"/>
        <c:lblOffset val="100"/>
        <c:noMultiLvlLbl val="0"/>
      </c:catAx>
      <c:valAx>
        <c:axId val="4249558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4957264"/>
        <c:crosses val="autoZero"/>
        <c:crossBetween val="between"/>
      </c:valAx>
    </c:plotArea>
    <c:legend>
      <c:legendPos val="b"/>
      <c:overlay val="0"/>
    </c:legend>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[FIRST PROJECT  EXCEL DASHBOARD.xlsx]PIVOTE!PivotTable7</c:name>
    <c:fmtId val="4"/>
  </c:pivotSource>
  <c:chart>
    <c:autoTitleDeleted val="1"/>
    <c:pivotFmts>
      <c:pivotFmt>
        <c:idx val="0"/>
        <c:spPr>
          <a:solidFill>
            <a:schemeClr val="accent1"/>
          </a:solidFill>
          <a:ln w="1905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pivotFmt>
      <c:pivotFmt>
        <c:idx val="2"/>
        <c:spPr>
          <a:solidFill>
            <a:schemeClr val="accent1"/>
          </a:solidFill>
          <a:ln w="1905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pivotFmt>
      <c:pivotFmt>
        <c:idx val="3"/>
        <c:spPr>
          <a:solidFill>
            <a:schemeClr val="accent1"/>
          </a:solidFill>
          <a:ln w="1905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pivotFmt>
      <c:pivotFmt>
        <c:idx val="4"/>
        <c:spPr>
          <a:solidFill>
            <a:schemeClr val="accent1"/>
          </a:solidFill>
          <a:ln w="1905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pivotFmt>
      <c:pivotFmt>
        <c:idx val="5"/>
        <c:spPr>
          <a:solidFill>
            <a:schemeClr val="accent1"/>
          </a:solidFill>
          <a:ln w="1905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pivotFmt>
    </c:pivotFmts>
    <c:plotArea>
      <c:layout>
        <c:manualLayout>
          <c:layoutTarget val="inner"/>
          <c:xMode val="edge"/>
          <c:yMode val="edge"/>
          <c:x val="0.15923761106339196"/>
          <c:y val="0.18762087304876365"/>
          <c:w val="0.62239959776255416"/>
          <c:h val="0.69540102835117912"/>
        </c:manualLayout>
      </c:layout>
      <c:pieChart>
        <c:varyColors val="1"/>
        <c:ser>
          <c:idx val="0"/>
          <c:order val="0"/>
          <c:tx>
            <c:strRef>
              <c:f>PIVOTE!$M$3</c:f>
              <c:strCache>
                <c:ptCount val="1"/>
                <c:pt idx="0">
                  <c:v>Total</c:v>
                </c:pt>
              </c:strCache>
            </c:strRef>
          </c:tx>
          <c:spPr>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c:spPr>
          <c:dPt>
            <c:idx val="0"/>
            <c:bubble3D val="0"/>
            <c:spPr>
              <a:solidFill>
                <a:schemeClr val="accent1"/>
              </a:solidFill>
              <a:ln w="1905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dPt>
          <c:dPt>
            <c:idx val="1"/>
            <c:bubble3D val="0"/>
            <c:spPr>
              <a:solidFill>
                <a:schemeClr val="accent2"/>
              </a:solidFill>
              <a:ln w="1905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dPt>
          <c:dPt>
            <c:idx val="2"/>
            <c:bubble3D val="0"/>
            <c:spPr>
              <a:solidFill>
                <a:schemeClr val="accent3"/>
              </a:solidFill>
              <a:ln w="1905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dPt>
          <c:dPt>
            <c:idx val="3"/>
            <c:bubble3D val="0"/>
            <c:spPr>
              <a:solidFill>
                <a:schemeClr val="accent4"/>
              </a:solidFill>
              <a:ln w="1905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dPt>
          <c:dPt>
            <c:idx val="4"/>
            <c:bubble3D val="0"/>
            <c:spPr>
              <a:solidFill>
                <a:schemeClr val="accent5"/>
              </a:solidFill>
              <a:ln w="1905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dPt>
          <c:cat>
            <c:strRef>
              <c:f>PIVOTE!$L$4:$L$8</c:f>
              <c:strCache>
                <c:ptCount val="5"/>
                <c:pt idx="0">
                  <c:v>COD</c:v>
                </c:pt>
                <c:pt idx="1">
                  <c:v>Credit Card</c:v>
                </c:pt>
                <c:pt idx="2">
                  <c:v>Debit Card</c:v>
                </c:pt>
                <c:pt idx="3">
                  <c:v>EMI</c:v>
                </c:pt>
                <c:pt idx="4">
                  <c:v>UPI</c:v>
                </c:pt>
              </c:strCache>
            </c:strRef>
          </c:cat>
          <c:val>
            <c:numRef>
              <c:f>PIVOTE!$M$4:$M$8</c:f>
              <c:numCache>
                <c:formatCode>General</c:formatCode>
                <c:ptCount val="5"/>
                <c:pt idx="0">
                  <c:v>12999</c:v>
                </c:pt>
                <c:pt idx="1">
                  <c:v>56321</c:v>
                </c:pt>
                <c:pt idx="2">
                  <c:v>321</c:v>
                </c:pt>
                <c:pt idx="3">
                  <c:v>26731</c:v>
                </c:pt>
                <c:pt idx="4">
                  <c:v>3942</c:v>
                </c:pt>
              </c:numCache>
            </c:numRef>
          </c:val>
          <c:extLst>
            <c:ext xmlns:c16="http://schemas.microsoft.com/office/drawing/2014/chart" uri="{C3380CC4-5D6E-409C-BE32-E72D297353CC}">
              <c16:uniqueId val="{0000000A-724C-4525-8EFD-0B16AA9C60E7}"/>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[FIRST PROJECT  EXCEL DASHBOARD.xlsx]PIVOTE!PivotTable5</c:name>
    <c:fmtId val="21"/>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b="1">
                <a:solidFill>
                  <a:schemeClr val="tx1"/>
                </a:solidFill>
              </a:rPr>
              <a:t>MONTH</a:t>
            </a:r>
          </a:p>
        </c:rich>
      </c:tx>
      <c:layout>
        <c:manualLayout>
          <c:xMode val="edge"/>
          <c:yMode val="edge"/>
          <c:x val="0.49850213666672066"/>
          <c:y val="6.0633810741489498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lumMod val="50000"/>
            </a:schemeClr>
          </a:solidFill>
          <a:ln>
            <a:noFill/>
          </a:ln>
          <a:effectLst/>
        </c:spPr>
      </c:pivotFmt>
      <c:pivotFmt>
        <c:idx val="2"/>
        <c:spPr>
          <a:solidFill>
            <a:srgbClr val="00B0F0"/>
          </a:solidFill>
          <a:ln>
            <a:noFill/>
          </a:ln>
          <a:effectLst/>
        </c:spPr>
      </c:pivotFmt>
      <c:pivotFmt>
        <c:idx val="3"/>
        <c:spPr>
          <a:solidFill>
            <a:srgbClr val="FF33CC"/>
          </a:solidFill>
          <a:ln>
            <a:noFill/>
          </a:ln>
          <a:effectLst/>
        </c:spPr>
      </c:pivotFmt>
      <c:pivotFmt>
        <c:idx val="4"/>
        <c:spPr>
          <a:solidFill>
            <a:schemeClr val="accent2"/>
          </a:solidFill>
          <a:ln>
            <a:noFill/>
          </a:ln>
          <a:effectLst/>
        </c:spPr>
      </c:pivotFmt>
      <c:pivotFmt>
        <c:idx val="5"/>
        <c:spPr>
          <a:solidFill>
            <a:srgbClr val="00B050"/>
          </a:solidFill>
          <a:ln>
            <a:noFill/>
          </a:ln>
          <a:effectLst/>
        </c:spPr>
      </c:pivotFmt>
      <c:pivotFmt>
        <c:idx val="6"/>
        <c:spPr>
          <a:solidFill>
            <a:srgbClr val="FF0000"/>
          </a:solidFill>
          <a:ln>
            <a:noFill/>
          </a:ln>
          <a:effectLst/>
        </c:spPr>
      </c:pivotFmt>
      <c:pivotFmt>
        <c:idx val="7"/>
        <c:spPr>
          <a:solidFill>
            <a:schemeClr val="accent1">
              <a:lumMod val="90000"/>
              <a:lumOff val="10000"/>
            </a:schemeClr>
          </a:solidFill>
          <a:ln>
            <a:noFill/>
          </a:ln>
          <a:effectLst/>
        </c:spPr>
      </c:pivotFmt>
      <c:pivotFmt>
        <c:idx val="8"/>
        <c:spPr>
          <a:solidFill>
            <a:srgbClr val="E6EB1D"/>
          </a:solidFill>
          <a:ln>
            <a:noFill/>
          </a:ln>
          <a:effectLst/>
        </c:spPr>
      </c:pivotFmt>
      <c:pivotFmt>
        <c:idx val="9"/>
        <c:spPr>
          <a:solidFill>
            <a:srgbClr val="7030A0"/>
          </a:solidFill>
          <a:ln>
            <a:noFill/>
          </a:ln>
          <a:effectLst/>
        </c:spPr>
      </c:pivotFmt>
      <c:pivotFmt>
        <c:idx val="10"/>
        <c:spPr>
          <a:solidFill>
            <a:schemeClr val="accent4">
              <a:lumMod val="75000"/>
            </a:schemeClr>
          </a:solidFill>
          <a:ln>
            <a:noFill/>
          </a:ln>
          <a:effectLst/>
        </c:spPr>
      </c:pivotFmt>
      <c:pivotFmt>
        <c:idx val="11"/>
        <c:spPr>
          <a:solidFill>
            <a:srgbClr val="27F776"/>
          </a:solidFill>
          <a:ln>
            <a:noFill/>
          </a:ln>
          <a:effectLst/>
        </c:spPr>
      </c:pivotFmt>
      <c:pivotFmt>
        <c:idx val="12"/>
        <c:spPr>
          <a:solidFill>
            <a:srgbClr val="FFC000"/>
          </a:solidFill>
          <a:ln>
            <a:noFill/>
          </a:ln>
          <a:effectLst/>
        </c:spPr>
      </c:pivotFmt>
    </c:pivotFmts>
    <c:plotArea>
      <c:layout>
        <c:manualLayout>
          <c:layoutTarget val="inner"/>
          <c:xMode val="edge"/>
          <c:yMode val="edge"/>
          <c:x val="0.12098516622542793"/>
          <c:y val="9.7392317086082578E-2"/>
          <c:w val="0.83507691587014832"/>
          <c:h val="0.8426630737825811"/>
        </c:manualLayout>
      </c:layout>
      <c:barChart>
        <c:barDir val="bar"/>
        <c:grouping val="clustered"/>
        <c:varyColors val="0"/>
        <c:ser>
          <c:idx val="0"/>
          <c:order val="0"/>
          <c:tx>
            <c:strRef>
              <c:f>PIVOTE!$E$3</c:f>
              <c:strCache>
                <c:ptCount val="1"/>
                <c:pt idx="0">
                  <c:v>Total</c:v>
                </c:pt>
              </c:strCache>
            </c:strRef>
          </c:tx>
          <c:spPr>
            <a:solidFill>
              <a:schemeClr val="accent1"/>
            </a:solidFill>
            <a:ln>
              <a:noFill/>
            </a:ln>
            <a:effectLst/>
          </c:spPr>
          <c:invertIfNegative val="0"/>
          <c:dPt>
            <c:idx val="0"/>
            <c:invertIfNegative val="0"/>
            <c:bubble3D val="0"/>
            <c:spPr>
              <a:solidFill>
                <a:srgbClr val="FFC000"/>
              </a:solidFill>
              <a:ln>
                <a:noFill/>
              </a:ln>
              <a:effectLst/>
            </c:spPr>
            <c:extLst>
              <c:ext xmlns:c16="http://schemas.microsoft.com/office/drawing/2014/chart" uri="{C3380CC4-5D6E-409C-BE32-E72D297353CC}">
                <c16:uniqueId val="{0000000D-953D-4517-BA77-2182C5C5AC78}"/>
              </c:ext>
            </c:extLst>
          </c:dPt>
          <c:dPt>
            <c:idx val="1"/>
            <c:invertIfNegative val="0"/>
            <c:bubble3D val="0"/>
            <c:spPr>
              <a:solidFill>
                <a:srgbClr val="27F776"/>
              </a:solidFill>
              <a:ln>
                <a:noFill/>
              </a:ln>
              <a:effectLst/>
            </c:spPr>
            <c:extLst>
              <c:ext xmlns:c16="http://schemas.microsoft.com/office/drawing/2014/chart" uri="{C3380CC4-5D6E-409C-BE32-E72D297353CC}">
                <c16:uniqueId val="{0000000C-953D-4517-BA77-2182C5C5AC78}"/>
              </c:ext>
            </c:extLst>
          </c:dPt>
          <c:dPt>
            <c:idx val="2"/>
            <c:invertIfNegative val="0"/>
            <c:bubble3D val="0"/>
            <c:spPr>
              <a:solidFill>
                <a:schemeClr val="accent4">
                  <a:lumMod val="75000"/>
                </a:schemeClr>
              </a:solidFill>
              <a:ln>
                <a:noFill/>
              </a:ln>
              <a:effectLst/>
            </c:spPr>
            <c:extLst>
              <c:ext xmlns:c16="http://schemas.microsoft.com/office/drawing/2014/chart" uri="{C3380CC4-5D6E-409C-BE32-E72D297353CC}">
                <c16:uniqueId val="{0000000B-953D-4517-BA77-2182C5C5AC78}"/>
              </c:ext>
            </c:extLst>
          </c:dPt>
          <c:dPt>
            <c:idx val="3"/>
            <c:invertIfNegative val="0"/>
            <c:bubble3D val="0"/>
            <c:spPr>
              <a:solidFill>
                <a:srgbClr val="7030A0"/>
              </a:solidFill>
              <a:ln>
                <a:noFill/>
              </a:ln>
              <a:effectLst/>
            </c:spPr>
            <c:extLst>
              <c:ext xmlns:c16="http://schemas.microsoft.com/office/drawing/2014/chart" uri="{C3380CC4-5D6E-409C-BE32-E72D297353CC}">
                <c16:uniqueId val="{0000000A-953D-4517-BA77-2182C5C5AC78}"/>
              </c:ext>
            </c:extLst>
          </c:dPt>
          <c:dPt>
            <c:idx val="4"/>
            <c:invertIfNegative val="0"/>
            <c:bubble3D val="0"/>
            <c:spPr>
              <a:solidFill>
                <a:srgbClr val="E6EB1D"/>
              </a:solidFill>
              <a:ln>
                <a:noFill/>
              </a:ln>
              <a:effectLst/>
            </c:spPr>
            <c:extLst>
              <c:ext xmlns:c16="http://schemas.microsoft.com/office/drawing/2014/chart" uri="{C3380CC4-5D6E-409C-BE32-E72D297353CC}">
                <c16:uniqueId val="{00000009-953D-4517-BA77-2182C5C5AC78}"/>
              </c:ext>
            </c:extLst>
          </c:dPt>
          <c:dPt>
            <c:idx val="5"/>
            <c:invertIfNegative val="0"/>
            <c:bubble3D val="0"/>
            <c:spPr>
              <a:solidFill>
                <a:schemeClr val="accent1">
                  <a:lumMod val="90000"/>
                  <a:lumOff val="10000"/>
                </a:schemeClr>
              </a:solidFill>
              <a:ln>
                <a:noFill/>
              </a:ln>
              <a:effectLst/>
            </c:spPr>
            <c:extLst>
              <c:ext xmlns:c16="http://schemas.microsoft.com/office/drawing/2014/chart" uri="{C3380CC4-5D6E-409C-BE32-E72D297353CC}">
                <c16:uniqueId val="{00000008-953D-4517-BA77-2182C5C5AC78}"/>
              </c:ext>
            </c:extLst>
          </c:dPt>
          <c:dPt>
            <c:idx val="6"/>
            <c:invertIfNegative val="0"/>
            <c:bubble3D val="0"/>
            <c:spPr>
              <a:solidFill>
                <a:srgbClr val="FF0000"/>
              </a:solidFill>
              <a:ln>
                <a:noFill/>
              </a:ln>
              <a:effectLst/>
            </c:spPr>
            <c:extLst>
              <c:ext xmlns:c16="http://schemas.microsoft.com/office/drawing/2014/chart" uri="{C3380CC4-5D6E-409C-BE32-E72D297353CC}">
                <c16:uniqueId val="{00000007-953D-4517-BA77-2182C5C5AC78}"/>
              </c:ext>
            </c:extLst>
          </c:dPt>
          <c:dPt>
            <c:idx val="7"/>
            <c:invertIfNegative val="0"/>
            <c:bubble3D val="0"/>
            <c:spPr>
              <a:solidFill>
                <a:srgbClr val="00B050"/>
              </a:solidFill>
              <a:ln>
                <a:noFill/>
              </a:ln>
              <a:effectLst/>
            </c:spPr>
            <c:extLst>
              <c:ext xmlns:c16="http://schemas.microsoft.com/office/drawing/2014/chart" uri="{C3380CC4-5D6E-409C-BE32-E72D297353CC}">
                <c16:uniqueId val="{00000006-953D-4517-BA77-2182C5C5AC78}"/>
              </c:ext>
            </c:extLst>
          </c:dPt>
          <c:dPt>
            <c:idx val="8"/>
            <c:invertIfNegative val="0"/>
            <c:bubble3D val="0"/>
            <c:spPr>
              <a:solidFill>
                <a:schemeClr val="accent2"/>
              </a:solidFill>
              <a:ln>
                <a:noFill/>
              </a:ln>
              <a:effectLst/>
            </c:spPr>
            <c:extLst>
              <c:ext xmlns:c16="http://schemas.microsoft.com/office/drawing/2014/chart" uri="{C3380CC4-5D6E-409C-BE32-E72D297353CC}">
                <c16:uniqueId val="{00000005-953D-4517-BA77-2182C5C5AC78}"/>
              </c:ext>
            </c:extLst>
          </c:dPt>
          <c:dPt>
            <c:idx val="9"/>
            <c:invertIfNegative val="0"/>
            <c:bubble3D val="0"/>
            <c:spPr>
              <a:solidFill>
                <a:srgbClr val="FF33CC"/>
              </a:solidFill>
              <a:ln>
                <a:noFill/>
              </a:ln>
              <a:effectLst/>
            </c:spPr>
            <c:extLst>
              <c:ext xmlns:c16="http://schemas.microsoft.com/office/drawing/2014/chart" uri="{C3380CC4-5D6E-409C-BE32-E72D297353CC}">
                <c16:uniqueId val="{00000004-953D-4517-BA77-2182C5C5AC78}"/>
              </c:ext>
            </c:extLst>
          </c:dPt>
          <c:dPt>
            <c:idx val="10"/>
            <c:invertIfNegative val="0"/>
            <c:bubble3D val="0"/>
            <c:spPr>
              <a:solidFill>
                <a:srgbClr val="00B0F0"/>
              </a:solidFill>
              <a:ln>
                <a:noFill/>
              </a:ln>
              <a:effectLst/>
            </c:spPr>
            <c:extLst>
              <c:ext xmlns:c16="http://schemas.microsoft.com/office/drawing/2014/chart" uri="{C3380CC4-5D6E-409C-BE32-E72D297353CC}">
                <c16:uniqueId val="{00000003-953D-4517-BA77-2182C5C5AC78}"/>
              </c:ext>
            </c:extLst>
          </c:dPt>
          <c:dPt>
            <c:idx val="11"/>
            <c:invertIfNegative val="0"/>
            <c:bubble3D val="0"/>
            <c:spPr>
              <a:solidFill>
                <a:schemeClr val="accent2">
                  <a:lumMod val="50000"/>
                </a:schemeClr>
              </a:solidFill>
              <a:ln>
                <a:noFill/>
              </a:ln>
              <a:effectLst/>
            </c:spPr>
            <c:extLst>
              <c:ext xmlns:c16="http://schemas.microsoft.com/office/drawing/2014/chart" uri="{C3380CC4-5D6E-409C-BE32-E72D297353CC}">
                <c16:uniqueId val="{00000002-953D-4517-BA77-2182C5C5AC78}"/>
              </c:ext>
            </c:extLst>
          </c:dPt>
          <c:cat>
            <c:strRef>
              <c:f>PIVOTE!$D$4:$D$16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PIVOTE!$E$4:$E$16</c:f>
              <c:numCache>
                <c:formatCode>General</c:formatCode>
                <c:ptCount val="12"/>
                <c:pt idx="0">
                  <c:v>10499</c:v>
                </c:pt>
                <c:pt idx="1">
                  <c:v>14284</c:v>
                </c:pt>
                <c:pt idx="2">
                  <c:v>9812</c:v>
                </c:pt>
                <c:pt idx="3">
                  <c:v>7318</c:v>
                </c:pt>
                <c:pt idx="4">
                  <c:v>11318</c:v>
                </c:pt>
                <c:pt idx="5">
                  <c:v>4642</c:v>
                </c:pt>
                <c:pt idx="6">
                  <c:v>7529</c:v>
                </c:pt>
                <c:pt idx="7">
                  <c:v>3953</c:v>
                </c:pt>
                <c:pt idx="8">
                  <c:v>8877</c:v>
                </c:pt>
                <c:pt idx="9">
                  <c:v>6609</c:v>
                </c:pt>
                <c:pt idx="10">
                  <c:v>7768</c:v>
                </c:pt>
                <c:pt idx="11">
                  <c:v>7705</c:v>
                </c:pt>
              </c:numCache>
            </c:numRef>
          </c:val>
          <c:extLst>
            <c:ext xmlns:c16="http://schemas.microsoft.com/office/drawing/2014/chart" uri="{C3380CC4-5D6E-409C-BE32-E72D297353CC}">
              <c16:uniqueId val="{00000000-953D-4517-BA77-2182C5C5AC78}"/>
            </c:ext>
          </c:extLst>
        </c:ser>
        <c:dLbls>
          <c:showLegendKey val="0"/>
          <c:showVal val="0"/>
          <c:showCatName val="0"/>
          <c:showSerName val="0"/>
          <c:showPercent val="0"/>
          <c:showBubbleSize val="0"/>
        </c:dLbls>
        <c:gapWidth val="182"/>
        <c:axId val="434360568"/>
        <c:axId val="434358048"/>
      </c:barChart>
      <c:catAx>
        <c:axId val="4343605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4358048"/>
        <c:crosses val="autoZero"/>
        <c:auto val="1"/>
        <c:lblAlgn val="ctr"/>
        <c:lblOffset val="100"/>
        <c:noMultiLvlLbl val="0"/>
      </c:catAx>
      <c:valAx>
        <c:axId val="43435804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436056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[FIRST PROJECT  EXCEL DASHBOARD.xlsx]PIVOTE!PivotTable8</c:name>
    <c:fmtId val="20"/>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5884435781093062"/>
          <c:y val="0.18133597355320993"/>
          <c:w val="0.4420423584402825"/>
          <c:h val="0.79366152790799782"/>
        </c:manualLayout>
      </c:layout>
      <c:bar3DChart>
        <c:barDir val="col"/>
        <c:grouping val="clustered"/>
        <c:varyColors val="0"/>
        <c:ser>
          <c:idx val="0"/>
          <c:order val="0"/>
          <c:tx>
            <c:strRef>
              <c:f>PIVOTE!$P$3:$P$4</c:f>
              <c:strCache>
                <c:ptCount val="1"/>
                <c:pt idx="0">
                  <c:v>2005</c:v>
                </c:pt>
              </c:strCache>
            </c:strRef>
          </c:tx>
          <c:spPr>
            <a:solidFill>
              <a:schemeClr val="accent1"/>
            </a:solidFill>
            <a:ln>
              <a:noFill/>
            </a:ln>
            <a:effectLst/>
            <a:sp3d/>
          </c:spPr>
          <c:invertIfNegative val="0"/>
          <c:cat>
            <c:strRef>
              <c:f>PIVOTE!$O$5</c:f>
              <c:strCache>
                <c:ptCount val="1"/>
                <c:pt idx="0">
                  <c:v>Total</c:v>
                </c:pt>
              </c:strCache>
            </c:strRef>
          </c:cat>
          <c:val>
            <c:numRef>
              <c:f>PIVOTE!$P$5</c:f>
              <c:numCache>
                <c:formatCode>General</c:formatCode>
                <c:ptCount val="1"/>
                <c:pt idx="0">
                  <c:v>9613</c:v>
                </c:pt>
              </c:numCache>
            </c:numRef>
          </c:val>
          <c:extLst>
            <c:ext xmlns:c16="http://schemas.microsoft.com/office/drawing/2014/chart" uri="{C3380CC4-5D6E-409C-BE32-E72D297353CC}">
              <c16:uniqueId val="{00000009-B9A5-4348-AB37-628BE9D120FC}"/>
            </c:ext>
          </c:extLst>
        </c:ser>
        <c:ser>
          <c:idx val="1"/>
          <c:order val="1"/>
          <c:tx>
            <c:strRef>
              <c:f>PIVOTE!$Q$3:$Q$4</c:f>
              <c:strCache>
                <c:ptCount val="1"/>
                <c:pt idx="0">
                  <c:v>2004</c:v>
                </c:pt>
              </c:strCache>
            </c:strRef>
          </c:tx>
          <c:spPr>
            <a:solidFill>
              <a:schemeClr val="accent2"/>
            </a:solidFill>
            <a:ln>
              <a:noFill/>
            </a:ln>
            <a:effectLst/>
            <a:sp3d/>
          </c:spPr>
          <c:invertIfNegative val="0"/>
          <c:cat>
            <c:strRef>
              <c:f>PIVOTE!$O$5</c:f>
              <c:strCache>
                <c:ptCount val="1"/>
                <c:pt idx="0">
                  <c:v>Total</c:v>
                </c:pt>
              </c:strCache>
            </c:strRef>
          </c:cat>
          <c:val>
            <c:numRef>
              <c:f>PIVOTE!$Q$5</c:f>
              <c:numCache>
                <c:formatCode>General</c:formatCode>
                <c:ptCount val="1"/>
                <c:pt idx="0">
                  <c:v>50031</c:v>
                </c:pt>
              </c:numCache>
            </c:numRef>
          </c:val>
          <c:extLst>
            <c:ext xmlns:c16="http://schemas.microsoft.com/office/drawing/2014/chart" uri="{C3380CC4-5D6E-409C-BE32-E72D297353CC}">
              <c16:uniqueId val="{0000000A-B9A5-4348-AB37-628BE9D120FC}"/>
            </c:ext>
          </c:extLst>
        </c:ser>
        <c:ser>
          <c:idx val="2"/>
          <c:order val="2"/>
          <c:tx>
            <c:strRef>
              <c:f>PIVOTE!$R$3:$R$4</c:f>
              <c:strCache>
                <c:ptCount val="1"/>
                <c:pt idx="0">
                  <c:v>2003</c:v>
                </c:pt>
              </c:strCache>
            </c:strRef>
          </c:tx>
          <c:spPr>
            <a:solidFill>
              <a:schemeClr val="accent3"/>
            </a:solidFill>
            <a:ln>
              <a:noFill/>
            </a:ln>
            <a:effectLst/>
            <a:sp3d/>
          </c:spPr>
          <c:invertIfNegative val="0"/>
          <c:cat>
            <c:strRef>
              <c:f>PIVOTE!$O$5</c:f>
              <c:strCache>
                <c:ptCount val="1"/>
                <c:pt idx="0">
                  <c:v>Total</c:v>
                </c:pt>
              </c:strCache>
            </c:strRef>
          </c:cat>
          <c:val>
            <c:numRef>
              <c:f>PIVOTE!$R$5</c:f>
              <c:numCache>
                <c:formatCode>General</c:formatCode>
                <c:ptCount val="1"/>
                <c:pt idx="0">
                  <c:v>40670</c:v>
                </c:pt>
              </c:numCache>
            </c:numRef>
          </c:val>
          <c:extLst>
            <c:ext xmlns:c16="http://schemas.microsoft.com/office/drawing/2014/chart" uri="{C3380CC4-5D6E-409C-BE32-E72D297353CC}">
              <c16:uniqueId val="{0000000B-B9A5-4348-AB37-628BE9D120FC}"/>
            </c:ext>
          </c:extLst>
        </c:ser>
        <c:dLbls>
          <c:showLegendKey val="0"/>
          <c:showVal val="0"/>
          <c:showCatName val="0"/>
          <c:showSerName val="0"/>
          <c:showPercent val="0"/>
          <c:showBubbleSize val="0"/>
        </c:dLbls>
        <c:gapWidth val="150"/>
        <c:shape val="box"/>
        <c:axId val="517206848"/>
        <c:axId val="517212248"/>
        <c:axId val="0"/>
      </c:bar3DChart>
      <c:catAx>
        <c:axId val="517206848"/>
        <c:scaling>
          <c:orientation val="minMax"/>
        </c:scaling>
        <c:delete val="1"/>
        <c:axPos val="b"/>
        <c:numFmt formatCode="General" sourceLinked="1"/>
        <c:majorTickMark val="none"/>
        <c:minorTickMark val="none"/>
        <c:tickLblPos val="nextTo"/>
        <c:crossAx val="517212248"/>
        <c:crosses val="autoZero"/>
        <c:auto val="1"/>
        <c:lblAlgn val="ctr"/>
        <c:lblOffset val="100"/>
        <c:noMultiLvlLbl val="0"/>
      </c:catAx>
      <c:valAx>
        <c:axId val="5172122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72068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[FIRST PROJECT  EXCEL DASHBOARD.xlsx]PIVOTE!PivotTable4</c:name>
    <c:fmtId val="33"/>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IN">
                <a:solidFill>
                  <a:schemeClr val="tx1"/>
                </a:solidFill>
              </a:rPr>
              <a:t>DAYS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PIVOTE!$B$3</c:f>
              <c:strCache>
                <c:ptCount val="1"/>
                <c:pt idx="0">
                  <c:v>Total</c:v>
                </c:pt>
              </c:strCache>
            </c:strRef>
          </c:tx>
          <c:spPr>
            <a:solidFill>
              <a:schemeClr val="accent1"/>
            </a:solidFill>
            <a:ln>
              <a:noFill/>
            </a:ln>
            <a:effectLst/>
          </c:spPr>
          <c:cat>
            <c:strRef>
              <c:f>PIVOTE!$A$4:$A$34</c:f>
              <c:strCache>
                <c:ptCount val="3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strCache>
            </c:strRef>
          </c:cat>
          <c:val>
            <c:numRef>
              <c:f>PIVOTE!$B$4:$B$34</c:f>
              <c:numCache>
                <c:formatCode>General</c:formatCode>
                <c:ptCount val="30"/>
                <c:pt idx="0">
                  <c:v>2431</c:v>
                </c:pt>
                <c:pt idx="1">
                  <c:v>6067</c:v>
                </c:pt>
                <c:pt idx="2">
                  <c:v>5640</c:v>
                </c:pt>
                <c:pt idx="3">
                  <c:v>5126</c:v>
                </c:pt>
                <c:pt idx="4">
                  <c:v>2720</c:v>
                </c:pt>
                <c:pt idx="5">
                  <c:v>4827</c:v>
                </c:pt>
                <c:pt idx="6">
                  <c:v>1619</c:v>
                </c:pt>
                <c:pt idx="7">
                  <c:v>1377</c:v>
                </c:pt>
                <c:pt idx="8">
                  <c:v>1976</c:v>
                </c:pt>
                <c:pt idx="9">
                  <c:v>2972</c:v>
                </c:pt>
                <c:pt idx="10">
                  <c:v>4763</c:v>
                </c:pt>
                <c:pt idx="11">
                  <c:v>2294</c:v>
                </c:pt>
                <c:pt idx="12">
                  <c:v>7084</c:v>
                </c:pt>
                <c:pt idx="13">
                  <c:v>4181</c:v>
                </c:pt>
                <c:pt idx="14">
                  <c:v>8268</c:v>
                </c:pt>
                <c:pt idx="15">
                  <c:v>3440</c:v>
                </c:pt>
                <c:pt idx="16">
                  <c:v>3473</c:v>
                </c:pt>
                <c:pt idx="17">
                  <c:v>4540</c:v>
                </c:pt>
                <c:pt idx="18">
                  <c:v>1476</c:v>
                </c:pt>
                <c:pt idx="19">
                  <c:v>3504</c:v>
                </c:pt>
                <c:pt idx="20">
                  <c:v>1319</c:v>
                </c:pt>
                <c:pt idx="21">
                  <c:v>5167</c:v>
                </c:pt>
                <c:pt idx="22">
                  <c:v>1392</c:v>
                </c:pt>
                <c:pt idx="23">
                  <c:v>4801</c:v>
                </c:pt>
                <c:pt idx="24">
                  <c:v>1987</c:v>
                </c:pt>
                <c:pt idx="25">
                  <c:v>1848</c:v>
                </c:pt>
                <c:pt idx="26">
                  <c:v>4527</c:v>
                </c:pt>
                <c:pt idx="27">
                  <c:v>1269</c:v>
                </c:pt>
                <c:pt idx="28">
                  <c:v>198</c:v>
                </c:pt>
                <c:pt idx="29">
                  <c:v>28</c:v>
                </c:pt>
              </c:numCache>
            </c:numRef>
          </c:val>
          <c:extLst>
            <c:ext xmlns:c16="http://schemas.microsoft.com/office/drawing/2014/chart" uri="{C3380CC4-5D6E-409C-BE32-E72D297353CC}">
              <c16:uniqueId val="{00000000-7EB6-468D-8D0B-CB86FC265615}"/>
            </c:ext>
          </c:extLst>
        </c:ser>
        <c:dLbls>
          <c:showLegendKey val="0"/>
          <c:showVal val="0"/>
          <c:showCatName val="0"/>
          <c:showSerName val="0"/>
          <c:showPercent val="0"/>
          <c:showBubbleSize val="0"/>
        </c:dLbls>
        <c:axId val="567179944"/>
        <c:axId val="567180304"/>
      </c:areaChart>
      <c:catAx>
        <c:axId val="56717994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7180304"/>
        <c:crosses val="autoZero"/>
        <c:auto val="1"/>
        <c:lblAlgn val="ctr"/>
        <c:lblOffset val="100"/>
        <c:noMultiLvlLbl val="0"/>
      </c:catAx>
      <c:valAx>
        <c:axId val="5671803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7179944"/>
        <c:crosses val="autoZero"/>
        <c:crossBetween val="midCat"/>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[FIRST PROJECT  EXCEL DASHBOARD.xlsx]PIVOTE!PivotTable5</c:name>
    <c:fmtId val="23"/>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b="1">
                <a:solidFill>
                  <a:schemeClr val="tx1"/>
                </a:solidFill>
              </a:rPr>
              <a:t>MONTH</a:t>
            </a:r>
          </a:p>
        </c:rich>
      </c:tx>
      <c:layout>
        <c:manualLayout>
          <c:xMode val="edge"/>
          <c:yMode val="edge"/>
          <c:x val="0.46582982172789317"/>
          <c:y val="5.3593735416500088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lumMod val="50000"/>
            </a:schemeClr>
          </a:solidFill>
          <a:ln>
            <a:noFill/>
          </a:ln>
          <a:effectLst/>
        </c:spPr>
      </c:pivotFmt>
      <c:pivotFmt>
        <c:idx val="2"/>
        <c:spPr>
          <a:solidFill>
            <a:srgbClr val="00B0F0"/>
          </a:solidFill>
          <a:ln>
            <a:noFill/>
          </a:ln>
          <a:effectLst/>
        </c:spPr>
      </c:pivotFmt>
      <c:pivotFmt>
        <c:idx val="3"/>
        <c:spPr>
          <a:solidFill>
            <a:srgbClr val="FF33CC"/>
          </a:solidFill>
          <a:ln>
            <a:noFill/>
          </a:ln>
          <a:effectLst/>
        </c:spPr>
      </c:pivotFmt>
      <c:pivotFmt>
        <c:idx val="4"/>
        <c:spPr>
          <a:solidFill>
            <a:schemeClr val="accent2"/>
          </a:solidFill>
          <a:ln>
            <a:noFill/>
          </a:ln>
          <a:effectLst/>
        </c:spPr>
      </c:pivotFmt>
      <c:pivotFmt>
        <c:idx val="5"/>
        <c:spPr>
          <a:solidFill>
            <a:srgbClr val="00B050"/>
          </a:solidFill>
          <a:ln>
            <a:noFill/>
          </a:ln>
          <a:effectLst/>
        </c:spPr>
      </c:pivotFmt>
      <c:pivotFmt>
        <c:idx val="6"/>
        <c:spPr>
          <a:solidFill>
            <a:srgbClr val="FF0000"/>
          </a:solidFill>
          <a:ln>
            <a:noFill/>
          </a:ln>
          <a:effectLst/>
        </c:spPr>
      </c:pivotFmt>
      <c:pivotFmt>
        <c:idx val="7"/>
        <c:spPr>
          <a:solidFill>
            <a:schemeClr val="accent1">
              <a:lumMod val="90000"/>
              <a:lumOff val="10000"/>
            </a:schemeClr>
          </a:solidFill>
          <a:ln>
            <a:noFill/>
          </a:ln>
          <a:effectLst/>
        </c:spPr>
      </c:pivotFmt>
      <c:pivotFmt>
        <c:idx val="8"/>
        <c:spPr>
          <a:solidFill>
            <a:srgbClr val="E6EB1D"/>
          </a:solidFill>
          <a:ln>
            <a:noFill/>
          </a:ln>
          <a:effectLst/>
        </c:spPr>
      </c:pivotFmt>
      <c:pivotFmt>
        <c:idx val="9"/>
        <c:spPr>
          <a:solidFill>
            <a:srgbClr val="7030A0"/>
          </a:solidFill>
          <a:ln>
            <a:noFill/>
          </a:ln>
          <a:effectLst/>
        </c:spPr>
      </c:pivotFmt>
      <c:pivotFmt>
        <c:idx val="10"/>
        <c:spPr>
          <a:solidFill>
            <a:schemeClr val="accent4">
              <a:lumMod val="75000"/>
            </a:schemeClr>
          </a:solidFill>
          <a:ln>
            <a:noFill/>
          </a:ln>
          <a:effectLst/>
        </c:spPr>
      </c:pivotFmt>
      <c:pivotFmt>
        <c:idx val="11"/>
        <c:spPr>
          <a:solidFill>
            <a:srgbClr val="27F776"/>
          </a:solidFill>
          <a:ln>
            <a:noFill/>
          </a:ln>
          <a:effectLst/>
        </c:spPr>
      </c:pivotFmt>
      <c:pivotFmt>
        <c:idx val="12"/>
        <c:spPr>
          <a:solidFill>
            <a:srgbClr val="FFC000"/>
          </a:solidFill>
          <a:ln>
            <a:noFill/>
          </a:ln>
          <a:effectLst/>
        </c:spPr>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rgbClr val="FFC000"/>
          </a:solidFill>
          <a:ln>
            <a:noFill/>
          </a:ln>
          <a:effectLst/>
        </c:spPr>
      </c:pivotFmt>
      <c:pivotFmt>
        <c:idx val="15"/>
        <c:spPr>
          <a:solidFill>
            <a:srgbClr val="27F776"/>
          </a:solidFill>
          <a:ln>
            <a:noFill/>
          </a:ln>
          <a:effectLst/>
        </c:spPr>
      </c:pivotFmt>
      <c:pivotFmt>
        <c:idx val="16"/>
        <c:spPr>
          <a:solidFill>
            <a:schemeClr val="accent4">
              <a:lumMod val="75000"/>
            </a:schemeClr>
          </a:solidFill>
          <a:ln>
            <a:noFill/>
          </a:ln>
          <a:effectLst/>
        </c:spPr>
      </c:pivotFmt>
      <c:pivotFmt>
        <c:idx val="17"/>
        <c:spPr>
          <a:solidFill>
            <a:srgbClr val="7030A0"/>
          </a:solidFill>
          <a:ln>
            <a:noFill/>
          </a:ln>
          <a:effectLst/>
        </c:spPr>
      </c:pivotFmt>
      <c:pivotFmt>
        <c:idx val="18"/>
        <c:spPr>
          <a:solidFill>
            <a:srgbClr val="E6EB1D"/>
          </a:solidFill>
          <a:ln>
            <a:noFill/>
          </a:ln>
          <a:effectLst/>
        </c:spPr>
      </c:pivotFmt>
      <c:pivotFmt>
        <c:idx val="19"/>
        <c:spPr>
          <a:solidFill>
            <a:schemeClr val="accent1">
              <a:lumMod val="90000"/>
              <a:lumOff val="10000"/>
            </a:schemeClr>
          </a:solidFill>
          <a:ln>
            <a:noFill/>
          </a:ln>
          <a:effectLst/>
        </c:spPr>
      </c:pivotFmt>
      <c:pivotFmt>
        <c:idx val="20"/>
        <c:spPr>
          <a:solidFill>
            <a:srgbClr val="FF0000"/>
          </a:solidFill>
          <a:ln>
            <a:noFill/>
          </a:ln>
          <a:effectLst/>
        </c:spPr>
      </c:pivotFmt>
      <c:pivotFmt>
        <c:idx val="21"/>
        <c:spPr>
          <a:solidFill>
            <a:srgbClr val="00B050"/>
          </a:solidFill>
          <a:ln>
            <a:noFill/>
          </a:ln>
          <a:effectLst/>
        </c:spPr>
      </c:pivotFmt>
      <c:pivotFmt>
        <c:idx val="22"/>
        <c:spPr>
          <a:solidFill>
            <a:schemeClr val="accent2"/>
          </a:solidFill>
          <a:ln>
            <a:noFill/>
          </a:ln>
          <a:effectLst/>
        </c:spPr>
      </c:pivotFmt>
      <c:pivotFmt>
        <c:idx val="23"/>
        <c:spPr>
          <a:solidFill>
            <a:srgbClr val="FF33CC"/>
          </a:solidFill>
          <a:ln>
            <a:noFill/>
          </a:ln>
          <a:effectLst/>
        </c:spPr>
      </c:pivotFmt>
      <c:pivotFmt>
        <c:idx val="24"/>
        <c:spPr>
          <a:solidFill>
            <a:srgbClr val="00B0F0"/>
          </a:solidFill>
          <a:ln>
            <a:noFill/>
          </a:ln>
          <a:effectLst/>
        </c:spPr>
      </c:pivotFmt>
      <c:pivotFmt>
        <c:idx val="25"/>
        <c:spPr>
          <a:solidFill>
            <a:schemeClr val="accent2">
              <a:lumMod val="50000"/>
            </a:schemeClr>
          </a:solidFill>
          <a:ln>
            <a:noFill/>
          </a:ln>
          <a:effectLst/>
        </c:spPr>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rgbClr val="FFC000"/>
          </a:solidFill>
          <a:ln>
            <a:noFill/>
          </a:ln>
          <a:effectLst/>
        </c:spPr>
      </c:pivotFmt>
      <c:pivotFmt>
        <c:idx val="28"/>
        <c:spPr>
          <a:solidFill>
            <a:srgbClr val="27F776"/>
          </a:solidFill>
          <a:ln>
            <a:noFill/>
          </a:ln>
          <a:effectLst/>
        </c:spPr>
      </c:pivotFmt>
      <c:pivotFmt>
        <c:idx val="29"/>
        <c:spPr>
          <a:solidFill>
            <a:schemeClr val="accent4">
              <a:lumMod val="75000"/>
            </a:schemeClr>
          </a:solidFill>
          <a:ln>
            <a:noFill/>
          </a:ln>
          <a:effectLst/>
        </c:spPr>
      </c:pivotFmt>
      <c:pivotFmt>
        <c:idx val="30"/>
        <c:spPr>
          <a:solidFill>
            <a:srgbClr val="7030A0"/>
          </a:solidFill>
          <a:ln>
            <a:noFill/>
          </a:ln>
          <a:effectLst/>
        </c:spPr>
      </c:pivotFmt>
      <c:pivotFmt>
        <c:idx val="31"/>
        <c:spPr>
          <a:solidFill>
            <a:srgbClr val="E6EB1D"/>
          </a:solidFill>
          <a:ln>
            <a:noFill/>
          </a:ln>
          <a:effectLst/>
        </c:spPr>
      </c:pivotFmt>
      <c:pivotFmt>
        <c:idx val="32"/>
        <c:spPr>
          <a:solidFill>
            <a:schemeClr val="accent1">
              <a:lumMod val="90000"/>
              <a:lumOff val="10000"/>
            </a:schemeClr>
          </a:solidFill>
          <a:ln>
            <a:noFill/>
          </a:ln>
          <a:effectLst/>
        </c:spPr>
      </c:pivotFmt>
      <c:pivotFmt>
        <c:idx val="33"/>
        <c:spPr>
          <a:solidFill>
            <a:srgbClr val="FF0000"/>
          </a:solidFill>
          <a:ln>
            <a:noFill/>
          </a:ln>
          <a:effectLst/>
        </c:spPr>
      </c:pivotFmt>
      <c:pivotFmt>
        <c:idx val="34"/>
        <c:spPr>
          <a:solidFill>
            <a:srgbClr val="00B050"/>
          </a:solidFill>
          <a:ln>
            <a:noFill/>
          </a:ln>
          <a:effectLst/>
        </c:spPr>
      </c:pivotFmt>
      <c:pivotFmt>
        <c:idx val="35"/>
        <c:spPr>
          <a:solidFill>
            <a:schemeClr val="accent2"/>
          </a:solidFill>
          <a:ln>
            <a:noFill/>
          </a:ln>
          <a:effectLst/>
        </c:spPr>
      </c:pivotFmt>
      <c:pivotFmt>
        <c:idx val="36"/>
        <c:spPr>
          <a:solidFill>
            <a:srgbClr val="FF33CC"/>
          </a:solidFill>
          <a:ln>
            <a:noFill/>
          </a:ln>
          <a:effectLst/>
        </c:spPr>
      </c:pivotFmt>
      <c:pivotFmt>
        <c:idx val="37"/>
        <c:spPr>
          <a:solidFill>
            <a:srgbClr val="00B0F0"/>
          </a:solidFill>
          <a:ln>
            <a:noFill/>
          </a:ln>
          <a:effectLst/>
        </c:spPr>
      </c:pivotFmt>
      <c:pivotFmt>
        <c:idx val="38"/>
        <c:spPr>
          <a:solidFill>
            <a:schemeClr val="accent2">
              <a:lumMod val="50000"/>
            </a:schemeClr>
          </a:solidFill>
          <a:ln>
            <a:noFill/>
          </a:ln>
          <a:effectLst/>
        </c:spPr>
      </c:pivotFmt>
    </c:pivotFmts>
    <c:plotArea>
      <c:layout>
        <c:manualLayout>
          <c:layoutTarget val="inner"/>
          <c:xMode val="edge"/>
          <c:yMode val="edge"/>
          <c:x val="0.11847196112895482"/>
          <c:y val="8.3312317493139651E-2"/>
          <c:w val="0.83507691587014832"/>
          <c:h val="0.8426630737825811"/>
        </c:manualLayout>
      </c:layout>
      <c:barChart>
        <c:barDir val="bar"/>
        <c:grouping val="clustered"/>
        <c:varyColors val="0"/>
        <c:ser>
          <c:idx val="0"/>
          <c:order val="0"/>
          <c:tx>
            <c:strRef>
              <c:f>PIVOTE!$E$3</c:f>
              <c:strCache>
                <c:ptCount val="1"/>
                <c:pt idx="0">
                  <c:v>Total</c:v>
                </c:pt>
              </c:strCache>
            </c:strRef>
          </c:tx>
          <c:spPr>
            <a:solidFill>
              <a:schemeClr val="accent1"/>
            </a:solidFill>
            <a:ln>
              <a:noFill/>
            </a:ln>
            <a:effectLst/>
          </c:spPr>
          <c:invertIfNegative val="0"/>
          <c:dPt>
            <c:idx val="0"/>
            <c:invertIfNegative val="0"/>
            <c:bubble3D val="0"/>
            <c:spPr>
              <a:solidFill>
                <a:srgbClr val="FFC000"/>
              </a:solidFill>
              <a:ln>
                <a:noFill/>
              </a:ln>
              <a:effectLst/>
            </c:spPr>
            <c:extLst>
              <c:ext xmlns:c16="http://schemas.microsoft.com/office/drawing/2014/chart" uri="{C3380CC4-5D6E-409C-BE32-E72D297353CC}">
                <c16:uniqueId val="{00000001-3F78-45F6-9510-76DB491796D4}"/>
              </c:ext>
            </c:extLst>
          </c:dPt>
          <c:dPt>
            <c:idx val="1"/>
            <c:invertIfNegative val="0"/>
            <c:bubble3D val="0"/>
            <c:spPr>
              <a:solidFill>
                <a:srgbClr val="27F776"/>
              </a:solidFill>
              <a:ln>
                <a:noFill/>
              </a:ln>
              <a:effectLst/>
            </c:spPr>
            <c:extLst>
              <c:ext xmlns:c16="http://schemas.microsoft.com/office/drawing/2014/chart" uri="{C3380CC4-5D6E-409C-BE32-E72D297353CC}">
                <c16:uniqueId val="{00000003-3F78-45F6-9510-76DB491796D4}"/>
              </c:ext>
            </c:extLst>
          </c:dPt>
          <c:dPt>
            <c:idx val="2"/>
            <c:invertIfNegative val="0"/>
            <c:bubble3D val="0"/>
            <c:spPr>
              <a:solidFill>
                <a:schemeClr val="accent4">
                  <a:lumMod val="75000"/>
                </a:schemeClr>
              </a:solidFill>
              <a:ln>
                <a:noFill/>
              </a:ln>
              <a:effectLst/>
            </c:spPr>
            <c:extLst>
              <c:ext xmlns:c16="http://schemas.microsoft.com/office/drawing/2014/chart" uri="{C3380CC4-5D6E-409C-BE32-E72D297353CC}">
                <c16:uniqueId val="{00000005-3F78-45F6-9510-76DB491796D4}"/>
              </c:ext>
            </c:extLst>
          </c:dPt>
          <c:dPt>
            <c:idx val="3"/>
            <c:invertIfNegative val="0"/>
            <c:bubble3D val="0"/>
            <c:spPr>
              <a:solidFill>
                <a:srgbClr val="7030A0"/>
              </a:solidFill>
              <a:ln>
                <a:noFill/>
              </a:ln>
              <a:effectLst/>
            </c:spPr>
            <c:extLst>
              <c:ext xmlns:c16="http://schemas.microsoft.com/office/drawing/2014/chart" uri="{C3380CC4-5D6E-409C-BE32-E72D297353CC}">
                <c16:uniqueId val="{00000007-3F78-45F6-9510-76DB491796D4}"/>
              </c:ext>
            </c:extLst>
          </c:dPt>
          <c:dPt>
            <c:idx val="4"/>
            <c:invertIfNegative val="0"/>
            <c:bubble3D val="0"/>
            <c:spPr>
              <a:solidFill>
                <a:srgbClr val="E6EB1D"/>
              </a:solidFill>
              <a:ln>
                <a:noFill/>
              </a:ln>
              <a:effectLst/>
            </c:spPr>
            <c:extLst>
              <c:ext xmlns:c16="http://schemas.microsoft.com/office/drawing/2014/chart" uri="{C3380CC4-5D6E-409C-BE32-E72D297353CC}">
                <c16:uniqueId val="{00000009-3F78-45F6-9510-76DB491796D4}"/>
              </c:ext>
            </c:extLst>
          </c:dPt>
          <c:dPt>
            <c:idx val="5"/>
            <c:invertIfNegative val="0"/>
            <c:bubble3D val="0"/>
            <c:spPr>
              <a:solidFill>
                <a:schemeClr val="accent1">
                  <a:lumMod val="90000"/>
                  <a:lumOff val="10000"/>
                </a:schemeClr>
              </a:solidFill>
              <a:ln>
                <a:noFill/>
              </a:ln>
              <a:effectLst/>
            </c:spPr>
            <c:extLst>
              <c:ext xmlns:c16="http://schemas.microsoft.com/office/drawing/2014/chart" uri="{C3380CC4-5D6E-409C-BE32-E72D297353CC}">
                <c16:uniqueId val="{0000000B-3F78-45F6-9510-76DB491796D4}"/>
              </c:ext>
            </c:extLst>
          </c:dPt>
          <c:dPt>
            <c:idx val="6"/>
            <c:invertIfNegative val="0"/>
            <c:bubble3D val="0"/>
            <c:spPr>
              <a:solidFill>
                <a:srgbClr val="FF0000"/>
              </a:solidFill>
              <a:ln>
                <a:noFill/>
              </a:ln>
              <a:effectLst/>
            </c:spPr>
            <c:extLst>
              <c:ext xmlns:c16="http://schemas.microsoft.com/office/drawing/2014/chart" uri="{C3380CC4-5D6E-409C-BE32-E72D297353CC}">
                <c16:uniqueId val="{0000000D-3F78-45F6-9510-76DB491796D4}"/>
              </c:ext>
            </c:extLst>
          </c:dPt>
          <c:dPt>
            <c:idx val="7"/>
            <c:invertIfNegative val="0"/>
            <c:bubble3D val="0"/>
            <c:spPr>
              <a:solidFill>
                <a:srgbClr val="00B050"/>
              </a:solidFill>
              <a:ln>
                <a:noFill/>
              </a:ln>
              <a:effectLst/>
            </c:spPr>
            <c:extLst>
              <c:ext xmlns:c16="http://schemas.microsoft.com/office/drawing/2014/chart" uri="{C3380CC4-5D6E-409C-BE32-E72D297353CC}">
                <c16:uniqueId val="{0000000F-3F78-45F6-9510-76DB491796D4}"/>
              </c:ext>
            </c:extLst>
          </c:dPt>
          <c:dPt>
            <c:idx val="8"/>
            <c:invertIfNegative val="0"/>
            <c:bubble3D val="0"/>
            <c:spPr>
              <a:solidFill>
                <a:schemeClr val="accent2"/>
              </a:solidFill>
              <a:ln>
                <a:noFill/>
              </a:ln>
              <a:effectLst/>
            </c:spPr>
            <c:extLst>
              <c:ext xmlns:c16="http://schemas.microsoft.com/office/drawing/2014/chart" uri="{C3380CC4-5D6E-409C-BE32-E72D297353CC}">
                <c16:uniqueId val="{00000011-3F78-45F6-9510-76DB491796D4}"/>
              </c:ext>
            </c:extLst>
          </c:dPt>
          <c:dPt>
            <c:idx val="9"/>
            <c:invertIfNegative val="0"/>
            <c:bubble3D val="0"/>
            <c:spPr>
              <a:solidFill>
                <a:srgbClr val="FF33CC"/>
              </a:solidFill>
              <a:ln>
                <a:noFill/>
              </a:ln>
              <a:effectLst/>
            </c:spPr>
            <c:extLst>
              <c:ext xmlns:c16="http://schemas.microsoft.com/office/drawing/2014/chart" uri="{C3380CC4-5D6E-409C-BE32-E72D297353CC}">
                <c16:uniqueId val="{00000013-3F78-45F6-9510-76DB491796D4}"/>
              </c:ext>
            </c:extLst>
          </c:dPt>
          <c:dPt>
            <c:idx val="10"/>
            <c:invertIfNegative val="0"/>
            <c:bubble3D val="0"/>
            <c:spPr>
              <a:solidFill>
                <a:srgbClr val="00B0F0"/>
              </a:solidFill>
              <a:ln>
                <a:noFill/>
              </a:ln>
              <a:effectLst/>
            </c:spPr>
            <c:extLst>
              <c:ext xmlns:c16="http://schemas.microsoft.com/office/drawing/2014/chart" uri="{C3380CC4-5D6E-409C-BE32-E72D297353CC}">
                <c16:uniqueId val="{00000015-3F78-45F6-9510-76DB491796D4}"/>
              </c:ext>
            </c:extLst>
          </c:dPt>
          <c:dPt>
            <c:idx val="11"/>
            <c:invertIfNegative val="0"/>
            <c:bubble3D val="0"/>
            <c:spPr>
              <a:solidFill>
                <a:schemeClr val="accent2">
                  <a:lumMod val="50000"/>
                </a:schemeClr>
              </a:solidFill>
              <a:ln>
                <a:noFill/>
              </a:ln>
              <a:effectLst/>
            </c:spPr>
            <c:extLst>
              <c:ext xmlns:c16="http://schemas.microsoft.com/office/drawing/2014/chart" uri="{C3380CC4-5D6E-409C-BE32-E72D297353CC}">
                <c16:uniqueId val="{00000017-3F78-45F6-9510-76DB491796D4}"/>
              </c:ext>
            </c:extLst>
          </c:dPt>
          <c:cat>
            <c:strRef>
              <c:f>PIVOTE!$D$4:$D$16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PIVOTE!$E$4:$E$16</c:f>
              <c:numCache>
                <c:formatCode>General</c:formatCode>
                <c:ptCount val="12"/>
                <c:pt idx="0">
                  <c:v>10499</c:v>
                </c:pt>
                <c:pt idx="1">
                  <c:v>14284</c:v>
                </c:pt>
                <c:pt idx="2">
                  <c:v>9812</c:v>
                </c:pt>
                <c:pt idx="3">
                  <c:v>7318</c:v>
                </c:pt>
                <c:pt idx="4">
                  <c:v>11318</c:v>
                </c:pt>
                <c:pt idx="5">
                  <c:v>4642</c:v>
                </c:pt>
                <c:pt idx="6">
                  <c:v>7529</c:v>
                </c:pt>
                <c:pt idx="7">
                  <c:v>3953</c:v>
                </c:pt>
                <c:pt idx="8">
                  <c:v>8877</c:v>
                </c:pt>
                <c:pt idx="9">
                  <c:v>6609</c:v>
                </c:pt>
                <c:pt idx="10">
                  <c:v>7768</c:v>
                </c:pt>
                <c:pt idx="11">
                  <c:v>7705</c:v>
                </c:pt>
              </c:numCache>
            </c:numRef>
          </c:val>
          <c:extLst>
            <c:ext xmlns:c16="http://schemas.microsoft.com/office/drawing/2014/chart" uri="{C3380CC4-5D6E-409C-BE32-E72D297353CC}">
              <c16:uniqueId val="{00000018-3F78-45F6-9510-76DB491796D4}"/>
            </c:ext>
          </c:extLst>
        </c:ser>
        <c:dLbls>
          <c:showLegendKey val="0"/>
          <c:showVal val="0"/>
          <c:showCatName val="0"/>
          <c:showSerName val="0"/>
          <c:showPercent val="0"/>
          <c:showBubbleSize val="0"/>
        </c:dLbls>
        <c:gapWidth val="182"/>
        <c:axId val="434360568"/>
        <c:axId val="434358048"/>
      </c:barChart>
      <c:catAx>
        <c:axId val="4343605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solidFill>
                <a:latin typeface="+mn-lt"/>
                <a:ea typeface="+mn-ea"/>
                <a:cs typeface="+mn-cs"/>
              </a:defRPr>
            </a:pPr>
            <a:endParaRPr lang="en-US"/>
          </a:p>
        </c:txPr>
        <c:crossAx val="434358048"/>
        <c:crosses val="autoZero"/>
        <c:auto val="1"/>
        <c:lblAlgn val="ctr"/>
        <c:lblOffset val="100"/>
        <c:noMultiLvlLbl val="0"/>
      </c:catAx>
      <c:valAx>
        <c:axId val="43435804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1" i="0" u="none" strike="noStrike" kern="1200" baseline="0">
                <a:solidFill>
                  <a:schemeClr val="tx1"/>
                </a:solidFill>
                <a:latin typeface="+mn-lt"/>
                <a:ea typeface="+mn-ea"/>
                <a:cs typeface="+mn-cs"/>
              </a:defRPr>
            </a:pPr>
            <a:endParaRPr lang="en-US"/>
          </a:p>
        </c:txPr>
        <c:crossAx val="43436056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[FIRST PROJECT  EXCEL DASHBOARD.xlsx]PIVOTE!PivotTable8</c:name>
    <c:fmtId val="22"/>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PIVOTE!$P$3:$P$4</c:f>
              <c:strCache>
                <c:ptCount val="1"/>
                <c:pt idx="0">
                  <c:v>2005</c:v>
                </c:pt>
              </c:strCache>
            </c:strRef>
          </c:tx>
          <c:spPr>
            <a:solidFill>
              <a:schemeClr val="accent1"/>
            </a:solidFill>
            <a:ln>
              <a:noFill/>
            </a:ln>
            <a:effectLst/>
            <a:sp3d/>
          </c:spPr>
          <c:invertIfNegative val="0"/>
          <c:cat>
            <c:strRef>
              <c:f>PIVOTE!$O$5</c:f>
              <c:strCache>
                <c:ptCount val="1"/>
                <c:pt idx="0">
                  <c:v>Total</c:v>
                </c:pt>
              </c:strCache>
            </c:strRef>
          </c:cat>
          <c:val>
            <c:numRef>
              <c:f>PIVOTE!$P$5</c:f>
              <c:numCache>
                <c:formatCode>General</c:formatCode>
                <c:ptCount val="1"/>
                <c:pt idx="0">
                  <c:v>9613</c:v>
                </c:pt>
              </c:numCache>
            </c:numRef>
          </c:val>
          <c:extLst>
            <c:ext xmlns:c16="http://schemas.microsoft.com/office/drawing/2014/chart" uri="{C3380CC4-5D6E-409C-BE32-E72D297353CC}">
              <c16:uniqueId val="{00000009-68C9-48D2-8CE2-F36B31663A91}"/>
            </c:ext>
          </c:extLst>
        </c:ser>
        <c:ser>
          <c:idx val="1"/>
          <c:order val="1"/>
          <c:tx>
            <c:strRef>
              <c:f>PIVOTE!$Q$3:$Q$4</c:f>
              <c:strCache>
                <c:ptCount val="1"/>
                <c:pt idx="0">
                  <c:v>2004</c:v>
                </c:pt>
              </c:strCache>
            </c:strRef>
          </c:tx>
          <c:spPr>
            <a:solidFill>
              <a:schemeClr val="accent2"/>
            </a:solidFill>
            <a:ln>
              <a:noFill/>
            </a:ln>
            <a:effectLst/>
            <a:sp3d/>
          </c:spPr>
          <c:invertIfNegative val="0"/>
          <c:cat>
            <c:strRef>
              <c:f>PIVOTE!$O$5</c:f>
              <c:strCache>
                <c:ptCount val="1"/>
                <c:pt idx="0">
                  <c:v>Total</c:v>
                </c:pt>
              </c:strCache>
            </c:strRef>
          </c:cat>
          <c:val>
            <c:numRef>
              <c:f>PIVOTE!$Q$5</c:f>
              <c:numCache>
                <c:formatCode>General</c:formatCode>
                <c:ptCount val="1"/>
                <c:pt idx="0">
                  <c:v>50031</c:v>
                </c:pt>
              </c:numCache>
            </c:numRef>
          </c:val>
          <c:extLst>
            <c:ext xmlns:c16="http://schemas.microsoft.com/office/drawing/2014/chart" uri="{C3380CC4-5D6E-409C-BE32-E72D297353CC}">
              <c16:uniqueId val="{0000000A-68C9-48D2-8CE2-F36B31663A91}"/>
            </c:ext>
          </c:extLst>
        </c:ser>
        <c:ser>
          <c:idx val="2"/>
          <c:order val="2"/>
          <c:tx>
            <c:strRef>
              <c:f>PIVOTE!$R$3:$R$4</c:f>
              <c:strCache>
                <c:ptCount val="1"/>
                <c:pt idx="0">
                  <c:v>2003</c:v>
                </c:pt>
              </c:strCache>
            </c:strRef>
          </c:tx>
          <c:spPr>
            <a:solidFill>
              <a:schemeClr val="accent3"/>
            </a:solidFill>
            <a:ln>
              <a:noFill/>
            </a:ln>
            <a:effectLst/>
            <a:sp3d/>
          </c:spPr>
          <c:invertIfNegative val="0"/>
          <c:cat>
            <c:strRef>
              <c:f>PIVOTE!$O$5</c:f>
              <c:strCache>
                <c:ptCount val="1"/>
                <c:pt idx="0">
                  <c:v>Total</c:v>
                </c:pt>
              </c:strCache>
            </c:strRef>
          </c:cat>
          <c:val>
            <c:numRef>
              <c:f>PIVOTE!$R$5</c:f>
              <c:numCache>
                <c:formatCode>General</c:formatCode>
                <c:ptCount val="1"/>
                <c:pt idx="0">
                  <c:v>40670</c:v>
                </c:pt>
              </c:numCache>
            </c:numRef>
          </c:val>
          <c:extLst>
            <c:ext xmlns:c16="http://schemas.microsoft.com/office/drawing/2014/chart" uri="{C3380CC4-5D6E-409C-BE32-E72D297353CC}">
              <c16:uniqueId val="{0000000B-68C9-48D2-8CE2-F36B31663A91}"/>
            </c:ext>
          </c:extLst>
        </c:ser>
        <c:dLbls>
          <c:showLegendKey val="0"/>
          <c:showVal val="0"/>
          <c:showCatName val="0"/>
          <c:showSerName val="0"/>
          <c:showPercent val="0"/>
          <c:showBubbleSize val="0"/>
        </c:dLbls>
        <c:gapWidth val="150"/>
        <c:shape val="box"/>
        <c:axId val="517206848"/>
        <c:axId val="517212248"/>
        <c:axId val="0"/>
      </c:bar3DChart>
      <c:catAx>
        <c:axId val="517206848"/>
        <c:scaling>
          <c:orientation val="minMax"/>
        </c:scaling>
        <c:delete val="1"/>
        <c:axPos val="b"/>
        <c:numFmt formatCode="General" sourceLinked="1"/>
        <c:majorTickMark val="none"/>
        <c:minorTickMark val="none"/>
        <c:tickLblPos val="nextTo"/>
        <c:crossAx val="517212248"/>
        <c:crosses val="autoZero"/>
        <c:auto val="1"/>
        <c:lblAlgn val="ctr"/>
        <c:lblOffset val="100"/>
        <c:noMultiLvlLbl val="0"/>
      </c:catAx>
      <c:valAx>
        <c:axId val="5172122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crossAx val="5172068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[FIRST PROJECT  EXCEL DASHBOARD.xlsx]PIVOTE!PivotTable7</c:name>
    <c:fmtId val="12"/>
  </c:pivotSource>
  <c:chart>
    <c:autoTitleDeleted val="1"/>
    <c:pivotFmts>
      <c:pivotFmt>
        <c:idx val="0"/>
        <c:spPr>
          <a:solidFill>
            <a:schemeClr val="accent1"/>
          </a:solidFill>
          <a:ln w="1905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pivotFmt>
      <c:pivotFmt>
        <c:idx val="3"/>
        <c:spPr>
          <a:solidFill>
            <a:schemeClr val="accent1"/>
          </a:solidFill>
          <a:ln w="1905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pivotFmt>
      <c:pivotFmt>
        <c:idx val="4"/>
        <c:spPr>
          <a:solidFill>
            <a:schemeClr val="accent1"/>
          </a:solidFill>
          <a:ln w="1905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pivotFmt>
      <c:pivotFmt>
        <c:idx val="5"/>
        <c:spPr>
          <a:solidFill>
            <a:schemeClr val="accent1"/>
          </a:solidFill>
          <a:ln w="1905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pivotFmt>
      <c:pivotFmt>
        <c:idx val="6"/>
        <c:spPr>
          <a:solidFill>
            <a:schemeClr val="accent1"/>
          </a:solidFill>
          <a:ln w="1905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pivotFmt>
      <c:pivotFmt>
        <c:idx val="7"/>
        <c:spPr>
          <a:solidFill>
            <a:schemeClr val="accent1"/>
          </a:solidFill>
          <a:ln w="1905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1"/>
          </a:solidFill>
          <a:ln w="1905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pivotFmt>
      <c:pivotFmt>
        <c:idx val="9"/>
        <c:spPr>
          <a:solidFill>
            <a:schemeClr val="accent1"/>
          </a:solidFill>
          <a:ln w="1905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dLbl>
          <c:idx val="0"/>
          <c:layout>
            <c:manualLayout>
              <c:x val="2.1338805172014241E-7"/>
              <c:y val="-5.8371881220714558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8140933419086872"/>
                  <c:h val="0.17236821479648018"/>
                </c:manualLayout>
              </c15:layout>
            </c:ext>
          </c:extLst>
        </c:dLbl>
      </c:pivotFmt>
      <c:pivotFmt>
        <c:idx val="10"/>
        <c:spPr>
          <a:solidFill>
            <a:schemeClr val="accent1"/>
          </a:solidFill>
          <a:ln w="1905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pivotFmt>
      <c:pivotFmt>
        <c:idx val="11"/>
        <c:spPr>
          <a:solidFill>
            <a:schemeClr val="accent1"/>
          </a:solidFill>
          <a:ln w="1905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pivotFmt>
      <c:pivotFmt>
        <c:idx val="12"/>
        <c:spPr>
          <a:solidFill>
            <a:schemeClr val="accent1"/>
          </a:solidFill>
          <a:ln w="1905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pivotFmt>
      <c:pivotFmt>
        <c:idx val="13"/>
        <c:spPr>
          <a:solidFill>
            <a:schemeClr val="accent1"/>
          </a:solidFill>
          <a:ln w="1905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4"/>
        <c:spPr>
          <a:solidFill>
            <a:schemeClr val="accent1"/>
          </a:solidFill>
          <a:ln w="1905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pivotFmt>
      <c:pivotFmt>
        <c:idx val="15"/>
        <c:spPr>
          <a:solidFill>
            <a:schemeClr val="accent1"/>
          </a:solidFill>
          <a:ln w="1905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dLbl>
          <c:idx val="0"/>
          <c:layout>
            <c:manualLayout>
              <c:x val="2.1338805172014241E-7"/>
              <c:y val="-5.8371881220714558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8140933419086872"/>
                  <c:h val="0.17236821479648018"/>
                </c:manualLayout>
              </c15:layout>
            </c:ext>
          </c:extLst>
        </c:dLbl>
      </c:pivotFmt>
      <c:pivotFmt>
        <c:idx val="16"/>
        <c:spPr>
          <a:solidFill>
            <a:schemeClr val="accent1"/>
          </a:solidFill>
          <a:ln w="1905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pivotFmt>
      <c:pivotFmt>
        <c:idx val="17"/>
        <c:spPr>
          <a:solidFill>
            <a:schemeClr val="accent1"/>
          </a:solidFill>
          <a:ln w="1905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pivotFmt>
      <c:pivotFmt>
        <c:idx val="18"/>
        <c:spPr>
          <a:solidFill>
            <a:schemeClr val="accent1"/>
          </a:solidFill>
          <a:ln w="1905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pivotFmt>
      <c:pivotFmt>
        <c:idx val="19"/>
        <c:spPr>
          <a:solidFill>
            <a:schemeClr val="accent1"/>
          </a:solidFill>
          <a:ln w="1905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600" b="0" i="0" u="none" strike="noStrike" kern="1200" baseline="0">
                  <a:solidFill>
                    <a:schemeClr val="tx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0"/>
        <c:spPr>
          <a:solidFill>
            <a:schemeClr val="accent1"/>
          </a:solidFill>
          <a:ln w="1905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pivotFmt>
      <c:pivotFmt>
        <c:idx val="21"/>
        <c:spPr>
          <a:solidFill>
            <a:schemeClr val="accent1"/>
          </a:solidFill>
          <a:ln w="1905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dLbl>
          <c:idx val="0"/>
          <c:layout>
            <c:manualLayout>
              <c:x val="2.1338805172014241E-7"/>
              <c:y val="-5.8371881220714558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1600" b="0"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8140933419086872"/>
                  <c:h val="0.17236821479648018"/>
                </c:manualLayout>
              </c15:layout>
            </c:ext>
          </c:extLst>
        </c:dLbl>
      </c:pivotFmt>
      <c:pivotFmt>
        <c:idx val="22"/>
        <c:spPr>
          <a:solidFill>
            <a:schemeClr val="accent1"/>
          </a:solidFill>
          <a:ln w="1905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pivotFmt>
      <c:pivotFmt>
        <c:idx val="23"/>
        <c:spPr>
          <a:solidFill>
            <a:schemeClr val="accent1"/>
          </a:solidFill>
          <a:ln w="1905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pivotFmt>
      <c:pivotFmt>
        <c:idx val="24"/>
        <c:spPr>
          <a:solidFill>
            <a:schemeClr val="accent1"/>
          </a:solidFill>
          <a:ln w="1905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pivotFmt>
    </c:pivotFmts>
    <c:plotArea>
      <c:layout>
        <c:manualLayout>
          <c:layoutTarget val="inner"/>
          <c:xMode val="edge"/>
          <c:yMode val="edge"/>
          <c:x val="0.23143812023904584"/>
          <c:y val="0.26860300620632399"/>
          <c:w val="0.55880355880057142"/>
          <c:h val="0.63348241154488505"/>
        </c:manualLayout>
      </c:layout>
      <c:pieChart>
        <c:varyColors val="1"/>
        <c:ser>
          <c:idx val="0"/>
          <c:order val="0"/>
          <c:tx>
            <c:strRef>
              <c:f>PIVOTE!$M$3</c:f>
              <c:strCache>
                <c:ptCount val="1"/>
                <c:pt idx="0">
                  <c:v>Total</c:v>
                </c:pt>
              </c:strCache>
            </c:strRef>
          </c:tx>
          <c:spPr>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c:spPr>
          <c:dPt>
            <c:idx val="0"/>
            <c:bubble3D val="0"/>
            <c:spPr>
              <a:solidFill>
                <a:schemeClr val="accent1"/>
              </a:solidFill>
              <a:ln w="1905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dPt>
          <c:dPt>
            <c:idx val="1"/>
            <c:bubble3D val="0"/>
            <c:spPr>
              <a:solidFill>
                <a:schemeClr val="accent2"/>
              </a:solidFill>
              <a:ln w="1905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dPt>
          <c:dPt>
            <c:idx val="2"/>
            <c:bubble3D val="0"/>
            <c:spPr>
              <a:solidFill>
                <a:schemeClr val="accent3"/>
              </a:solidFill>
              <a:ln w="1905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dPt>
          <c:dPt>
            <c:idx val="3"/>
            <c:bubble3D val="0"/>
            <c:spPr>
              <a:solidFill>
                <a:schemeClr val="accent4"/>
              </a:solidFill>
              <a:ln w="1905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dPt>
          <c:dPt>
            <c:idx val="4"/>
            <c:bubble3D val="0"/>
            <c:spPr>
              <a:solidFill>
                <a:schemeClr val="accent5"/>
              </a:solidFill>
              <a:ln w="1905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dPt>
          <c:dLbls>
            <c:dLbl>
              <c:idx val="1"/>
              <c:layout>
                <c:manualLayout>
                  <c:x val="2.1338805172014241E-7"/>
                  <c:y val="-5.8371881220714558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1600" b="0"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8140933419086872"/>
                      <c:h val="0.17236821479648018"/>
                    </c:manualLayout>
                  </c15:layout>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600" b="0" i="0" u="none" strike="noStrike" kern="1200" baseline="0">
                    <a:solidFill>
                      <a:schemeClr val="tx1"/>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PIVOTE!$L$4:$L$8</c:f>
              <c:strCache>
                <c:ptCount val="5"/>
                <c:pt idx="0">
                  <c:v>COD</c:v>
                </c:pt>
                <c:pt idx="1">
                  <c:v>Credit Card</c:v>
                </c:pt>
                <c:pt idx="2">
                  <c:v>Debit Card</c:v>
                </c:pt>
                <c:pt idx="3">
                  <c:v>EMI</c:v>
                </c:pt>
                <c:pt idx="4">
                  <c:v>UPI</c:v>
                </c:pt>
              </c:strCache>
            </c:strRef>
          </c:cat>
          <c:val>
            <c:numRef>
              <c:f>PIVOTE!$M$4:$M$8</c:f>
              <c:numCache>
                <c:formatCode>General</c:formatCode>
                <c:ptCount val="5"/>
                <c:pt idx="0">
                  <c:v>12999</c:v>
                </c:pt>
                <c:pt idx="1">
                  <c:v>56321</c:v>
                </c:pt>
                <c:pt idx="2">
                  <c:v>321</c:v>
                </c:pt>
                <c:pt idx="3">
                  <c:v>26731</c:v>
                </c:pt>
                <c:pt idx="4">
                  <c:v>3942</c:v>
                </c:pt>
              </c:numCache>
            </c:numRef>
          </c:val>
          <c:extLst>
            <c:ext xmlns:c16="http://schemas.microsoft.com/office/drawing/2014/chart" uri="{C3380CC4-5D6E-409C-BE32-E72D297353CC}">
              <c16:uniqueId val="{0000000A-43F5-4467-9144-05C5CD44FF21}"/>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10.svg"/><Relationship Id="rId13" Type="http://schemas.openxmlformats.org/officeDocument/2006/relationships/image" Target="../media/image15.png"/><Relationship Id="rId18" Type="http://schemas.openxmlformats.org/officeDocument/2006/relationships/image" Target="../media/image20.svg"/><Relationship Id="rId3" Type="http://schemas.openxmlformats.org/officeDocument/2006/relationships/image" Target="../media/image5.png"/><Relationship Id="rId7" Type="http://schemas.openxmlformats.org/officeDocument/2006/relationships/image" Target="../media/image9.png"/><Relationship Id="rId12" Type="http://schemas.openxmlformats.org/officeDocument/2006/relationships/image" Target="../media/image14.svg"/><Relationship Id="rId17" Type="http://schemas.openxmlformats.org/officeDocument/2006/relationships/image" Target="../media/image19.png"/><Relationship Id="rId2" Type="http://schemas.openxmlformats.org/officeDocument/2006/relationships/image" Target="../media/image4.svg"/><Relationship Id="rId16" Type="http://schemas.openxmlformats.org/officeDocument/2006/relationships/image" Target="../media/image18.svg"/><Relationship Id="rId20" Type="http://schemas.openxmlformats.org/officeDocument/2006/relationships/image" Target="../media/image22.svg"/><Relationship Id="rId1" Type="http://schemas.openxmlformats.org/officeDocument/2006/relationships/image" Target="../media/image3.png"/><Relationship Id="rId6" Type="http://schemas.openxmlformats.org/officeDocument/2006/relationships/image" Target="../media/image8.svg"/><Relationship Id="rId11" Type="http://schemas.openxmlformats.org/officeDocument/2006/relationships/image" Target="../media/image13.png"/><Relationship Id="rId5" Type="http://schemas.openxmlformats.org/officeDocument/2006/relationships/image" Target="../media/image7.png"/><Relationship Id="rId15" Type="http://schemas.openxmlformats.org/officeDocument/2006/relationships/image" Target="../media/image17.png"/><Relationship Id="rId10" Type="http://schemas.openxmlformats.org/officeDocument/2006/relationships/image" Target="../media/image12.svg"/><Relationship Id="rId19" Type="http://schemas.openxmlformats.org/officeDocument/2006/relationships/image" Target="../media/image21.png"/><Relationship Id="rId4" Type="http://schemas.openxmlformats.org/officeDocument/2006/relationships/image" Target="../media/image6.svg"/><Relationship Id="rId9" Type="http://schemas.openxmlformats.org/officeDocument/2006/relationships/image" Target="../media/image11.png"/><Relationship Id="rId14" Type="http://schemas.openxmlformats.org/officeDocument/2006/relationships/image" Target="../media/image16.sv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4.xml.rels><?xml version="1.0" encoding="UTF-8" standalone="yes"?>
<Relationships xmlns="http://schemas.openxmlformats.org/package/2006/relationships"><Relationship Id="rId8" Type="http://schemas.openxmlformats.org/officeDocument/2006/relationships/image" Target="../media/image29.svg"/><Relationship Id="rId13" Type="http://schemas.openxmlformats.org/officeDocument/2006/relationships/image" Target="../media/image34.svg"/><Relationship Id="rId18" Type="http://schemas.openxmlformats.org/officeDocument/2006/relationships/chart" Target="../charts/chart9.xml"/><Relationship Id="rId3" Type="http://schemas.openxmlformats.org/officeDocument/2006/relationships/image" Target="../media/image24.png"/><Relationship Id="rId7" Type="http://schemas.openxmlformats.org/officeDocument/2006/relationships/image" Target="../media/image28.png"/><Relationship Id="rId12" Type="http://schemas.openxmlformats.org/officeDocument/2006/relationships/image" Target="../media/image33.png"/><Relationship Id="rId17" Type="http://schemas.openxmlformats.org/officeDocument/2006/relationships/chart" Target="../charts/chart8.xml"/><Relationship Id="rId2" Type="http://schemas.openxmlformats.org/officeDocument/2006/relationships/image" Target="../media/image23.svg"/><Relationship Id="rId16" Type="http://schemas.openxmlformats.org/officeDocument/2006/relationships/chart" Target="../charts/chart7.xml"/><Relationship Id="rId20" Type="http://schemas.openxmlformats.org/officeDocument/2006/relationships/chart" Target="../charts/chart11.xml"/><Relationship Id="rId1" Type="http://schemas.openxmlformats.org/officeDocument/2006/relationships/image" Target="../media/image5.png"/><Relationship Id="rId6" Type="http://schemas.openxmlformats.org/officeDocument/2006/relationships/image" Target="../media/image27.svg"/><Relationship Id="rId11" Type="http://schemas.openxmlformats.org/officeDocument/2006/relationships/image" Target="../media/image32.svg"/><Relationship Id="rId5" Type="http://schemas.openxmlformats.org/officeDocument/2006/relationships/image" Target="../media/image26.png"/><Relationship Id="rId15" Type="http://schemas.openxmlformats.org/officeDocument/2006/relationships/image" Target="../media/image36.svg"/><Relationship Id="rId10" Type="http://schemas.openxmlformats.org/officeDocument/2006/relationships/image" Target="../media/image31.png"/><Relationship Id="rId19" Type="http://schemas.openxmlformats.org/officeDocument/2006/relationships/chart" Target="../charts/chart10.xml"/><Relationship Id="rId4" Type="http://schemas.openxmlformats.org/officeDocument/2006/relationships/image" Target="../media/image25.svg"/><Relationship Id="rId9" Type="http://schemas.openxmlformats.org/officeDocument/2006/relationships/image" Target="../media/image30.png"/><Relationship Id="rId14" Type="http://schemas.openxmlformats.org/officeDocument/2006/relationships/image" Target="../media/image35.png"/></Relationships>
</file>

<file path=xl/drawings/_rels/drawing6.xml.rels><?xml version="1.0" encoding="UTF-8" standalone="yes"?>
<Relationships xmlns="http://schemas.openxmlformats.org/package/2006/relationships"><Relationship Id="rId8" Type="http://schemas.openxmlformats.org/officeDocument/2006/relationships/image" Target="../media/image29.svg"/><Relationship Id="rId13" Type="http://schemas.openxmlformats.org/officeDocument/2006/relationships/image" Target="../media/image34.svg"/><Relationship Id="rId18" Type="http://schemas.openxmlformats.org/officeDocument/2006/relationships/chart" Target="../charts/chart14.xml"/><Relationship Id="rId3" Type="http://schemas.openxmlformats.org/officeDocument/2006/relationships/image" Target="../media/image24.png"/><Relationship Id="rId7" Type="http://schemas.openxmlformats.org/officeDocument/2006/relationships/image" Target="../media/image28.png"/><Relationship Id="rId12" Type="http://schemas.openxmlformats.org/officeDocument/2006/relationships/image" Target="../media/image33.png"/><Relationship Id="rId17" Type="http://schemas.openxmlformats.org/officeDocument/2006/relationships/chart" Target="../charts/chart13.xml"/><Relationship Id="rId2" Type="http://schemas.openxmlformats.org/officeDocument/2006/relationships/image" Target="../media/image23.svg"/><Relationship Id="rId16" Type="http://schemas.openxmlformats.org/officeDocument/2006/relationships/chart" Target="../charts/chart12.xml"/><Relationship Id="rId20" Type="http://schemas.openxmlformats.org/officeDocument/2006/relationships/chart" Target="../charts/chart16.xml"/><Relationship Id="rId1" Type="http://schemas.openxmlformats.org/officeDocument/2006/relationships/image" Target="../media/image5.png"/><Relationship Id="rId6" Type="http://schemas.openxmlformats.org/officeDocument/2006/relationships/image" Target="../media/image27.svg"/><Relationship Id="rId11" Type="http://schemas.openxmlformats.org/officeDocument/2006/relationships/image" Target="../media/image37.svg"/><Relationship Id="rId5" Type="http://schemas.openxmlformats.org/officeDocument/2006/relationships/image" Target="../media/image26.png"/><Relationship Id="rId15" Type="http://schemas.openxmlformats.org/officeDocument/2006/relationships/image" Target="../media/image36.svg"/><Relationship Id="rId10" Type="http://schemas.openxmlformats.org/officeDocument/2006/relationships/image" Target="../media/image31.png"/><Relationship Id="rId19" Type="http://schemas.openxmlformats.org/officeDocument/2006/relationships/chart" Target="../charts/chart15.xml"/><Relationship Id="rId4" Type="http://schemas.openxmlformats.org/officeDocument/2006/relationships/image" Target="../media/image25.svg"/><Relationship Id="rId9" Type="http://schemas.openxmlformats.org/officeDocument/2006/relationships/image" Target="../media/image30.png"/><Relationship Id="rId14" Type="http://schemas.openxmlformats.org/officeDocument/2006/relationships/image" Target="../media/image35.png"/></Relationships>
</file>

<file path=xl/drawings/_rels/drawing8.xml.rels><?xml version="1.0" encoding="UTF-8" standalone="yes"?>
<Relationships xmlns="http://schemas.openxmlformats.org/package/2006/relationships"><Relationship Id="rId3" Type="http://schemas.openxmlformats.org/officeDocument/2006/relationships/chart" Target="../charts/chart19.xml"/><Relationship Id="rId2" Type="http://schemas.openxmlformats.org/officeDocument/2006/relationships/chart" Target="../charts/chart18.xml"/><Relationship Id="rId1" Type="http://schemas.openxmlformats.org/officeDocument/2006/relationships/chart" Target="../charts/chart17.xml"/><Relationship Id="rId4" Type="http://schemas.openxmlformats.org/officeDocument/2006/relationships/chart" Target="../charts/chart20.xml"/></Relationships>
</file>

<file path=xl/drawings/drawing1.xml><?xml version="1.0" encoding="utf-8"?>
<xdr:wsDr xmlns:xdr="http://schemas.openxmlformats.org/drawingml/2006/spreadsheetDrawing" xmlns:a="http://schemas.openxmlformats.org/drawingml/2006/main">
  <xdr:twoCellAnchor editAs="oneCell">
    <xdr:from>
      <xdr:col>3</xdr:col>
      <xdr:colOff>352425</xdr:colOff>
      <xdr:row>4</xdr:row>
      <xdr:rowOff>180975</xdr:rowOff>
    </xdr:from>
    <xdr:to>
      <xdr:col>4</xdr:col>
      <xdr:colOff>200025</xdr:colOff>
      <xdr:row>7</xdr:row>
      <xdr:rowOff>66675</xdr:rowOff>
    </xdr:to>
    <xdr:pic>
      <xdr:nvPicPr>
        <xdr:cNvPr id="3" name="Graphic 2" descr="Bar graph with upward trend">
          <a:extLst>
            <a:ext uri="{FF2B5EF4-FFF2-40B4-BE49-F238E27FC236}">
              <a16:creationId xmlns:a16="http://schemas.microsoft.com/office/drawing/2014/main" id="{2408458B-6C92-6472-8E0C-7B352DCEC4E3}"/>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2181225" y="942975"/>
          <a:ext cx="457200" cy="457200"/>
        </a:xfrm>
        <a:prstGeom prst="rect">
          <a:avLst/>
        </a:prstGeom>
      </xdr:spPr>
    </xdr:pic>
    <xdr:clientData/>
  </xdr:twoCellAnchor>
  <xdr:twoCellAnchor editAs="oneCell">
    <xdr:from>
      <xdr:col>1</xdr:col>
      <xdr:colOff>485775</xdr:colOff>
      <xdr:row>7</xdr:row>
      <xdr:rowOff>85725</xdr:rowOff>
    </xdr:from>
    <xdr:to>
      <xdr:col>3</xdr:col>
      <xdr:colOff>180975</xdr:colOff>
      <xdr:row>12</xdr:row>
      <xdr:rowOff>47625</xdr:rowOff>
    </xdr:to>
    <xdr:pic>
      <xdr:nvPicPr>
        <xdr:cNvPr id="5" name="Graphic 4" descr="Presentation with bar chart">
          <a:extLst>
            <a:ext uri="{FF2B5EF4-FFF2-40B4-BE49-F238E27FC236}">
              <a16:creationId xmlns:a16="http://schemas.microsoft.com/office/drawing/2014/main" id="{DB407A8C-0736-8B9D-229C-F287AAF8BCE6}"/>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1095375" y="1419225"/>
          <a:ext cx="914400" cy="914400"/>
        </a:xfrm>
        <a:prstGeom prst="rect">
          <a:avLst/>
        </a:prstGeom>
      </xdr:spPr>
    </xdr:pic>
    <xdr:clientData/>
  </xdr:twoCellAnchor>
  <xdr:twoCellAnchor editAs="oneCell">
    <xdr:from>
      <xdr:col>5</xdr:col>
      <xdr:colOff>66675</xdr:colOff>
      <xdr:row>3</xdr:row>
      <xdr:rowOff>161925</xdr:rowOff>
    </xdr:from>
    <xdr:to>
      <xdr:col>6</xdr:col>
      <xdr:colOff>161925</xdr:colOff>
      <xdr:row>7</xdr:row>
      <xdr:rowOff>104775</xdr:rowOff>
    </xdr:to>
    <xdr:pic>
      <xdr:nvPicPr>
        <xdr:cNvPr id="7" name="Graphic 6" descr="Piggy Bank">
          <a:extLst>
            <a:ext uri="{FF2B5EF4-FFF2-40B4-BE49-F238E27FC236}">
              <a16:creationId xmlns:a16="http://schemas.microsoft.com/office/drawing/2014/main" id="{D87DF961-2940-691C-1F28-BB5C39FB9BCE}"/>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3114675" y="733425"/>
          <a:ext cx="704850" cy="704850"/>
        </a:xfrm>
        <a:prstGeom prst="rect">
          <a:avLst/>
        </a:prstGeom>
      </xdr:spPr>
    </xdr:pic>
    <xdr:clientData/>
  </xdr:twoCellAnchor>
  <xdr:twoCellAnchor editAs="oneCell">
    <xdr:from>
      <xdr:col>0</xdr:col>
      <xdr:colOff>247650</xdr:colOff>
      <xdr:row>5</xdr:row>
      <xdr:rowOff>104775</xdr:rowOff>
    </xdr:from>
    <xdr:to>
      <xdr:col>1</xdr:col>
      <xdr:colOff>514350</xdr:colOff>
      <xdr:row>10</xdr:row>
      <xdr:rowOff>28575</xdr:rowOff>
    </xdr:to>
    <xdr:pic>
      <xdr:nvPicPr>
        <xdr:cNvPr id="9" name="Graphic 8" descr="Trophy">
          <a:extLst>
            <a:ext uri="{FF2B5EF4-FFF2-40B4-BE49-F238E27FC236}">
              <a16:creationId xmlns:a16="http://schemas.microsoft.com/office/drawing/2014/main" id="{9C6D645D-F0BA-4650-9DC5-3247FAB9587F}"/>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247650" y="1057275"/>
          <a:ext cx="876300" cy="876300"/>
        </a:xfrm>
        <a:prstGeom prst="rect">
          <a:avLst/>
        </a:prstGeom>
      </xdr:spPr>
    </xdr:pic>
    <xdr:clientData/>
  </xdr:twoCellAnchor>
  <xdr:twoCellAnchor editAs="oneCell">
    <xdr:from>
      <xdr:col>7</xdr:col>
      <xdr:colOff>257175</xdr:colOff>
      <xdr:row>4</xdr:row>
      <xdr:rowOff>57150</xdr:rowOff>
    </xdr:from>
    <xdr:to>
      <xdr:col>8</xdr:col>
      <xdr:colOff>95250</xdr:colOff>
      <xdr:row>6</xdr:row>
      <xdr:rowOff>123825</xdr:rowOff>
    </xdr:to>
    <xdr:pic>
      <xdr:nvPicPr>
        <xdr:cNvPr id="11" name="Graphic 10" descr="Ribbon">
          <a:extLst>
            <a:ext uri="{FF2B5EF4-FFF2-40B4-BE49-F238E27FC236}">
              <a16:creationId xmlns:a16="http://schemas.microsoft.com/office/drawing/2014/main" id="{388933FF-9A97-57D8-E101-C5239C545892}"/>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4524375" y="819150"/>
          <a:ext cx="447675" cy="447675"/>
        </a:xfrm>
        <a:prstGeom prst="rect">
          <a:avLst/>
        </a:prstGeom>
      </xdr:spPr>
    </xdr:pic>
    <xdr:clientData/>
  </xdr:twoCellAnchor>
  <xdr:twoCellAnchor editAs="oneCell">
    <xdr:from>
      <xdr:col>1</xdr:col>
      <xdr:colOff>342900</xdr:colOff>
      <xdr:row>1</xdr:row>
      <xdr:rowOff>133350</xdr:rowOff>
    </xdr:from>
    <xdr:to>
      <xdr:col>2</xdr:col>
      <xdr:colOff>219075</xdr:colOff>
      <xdr:row>4</xdr:row>
      <xdr:rowOff>47625</xdr:rowOff>
    </xdr:to>
    <xdr:pic>
      <xdr:nvPicPr>
        <xdr:cNvPr id="13" name="Graphic 12" descr="Shopping cart">
          <a:extLst>
            <a:ext uri="{FF2B5EF4-FFF2-40B4-BE49-F238E27FC236}">
              <a16:creationId xmlns:a16="http://schemas.microsoft.com/office/drawing/2014/main" id="{BBC215C4-932C-5DBF-FC1C-27A1897FA513}"/>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952500" y="323850"/>
          <a:ext cx="485775" cy="485775"/>
        </a:xfrm>
        <a:prstGeom prst="rect">
          <a:avLst/>
        </a:prstGeom>
      </xdr:spPr>
    </xdr:pic>
    <xdr:clientData/>
  </xdr:twoCellAnchor>
  <xdr:twoCellAnchor editAs="oneCell">
    <xdr:from>
      <xdr:col>3</xdr:col>
      <xdr:colOff>19050</xdr:colOff>
      <xdr:row>1</xdr:row>
      <xdr:rowOff>152400</xdr:rowOff>
    </xdr:from>
    <xdr:to>
      <xdr:col>3</xdr:col>
      <xdr:colOff>581025</xdr:colOff>
      <xdr:row>4</xdr:row>
      <xdr:rowOff>142875</xdr:rowOff>
    </xdr:to>
    <xdr:pic>
      <xdr:nvPicPr>
        <xdr:cNvPr id="15" name="Graphic 14" descr="Daily calendar">
          <a:extLst>
            <a:ext uri="{FF2B5EF4-FFF2-40B4-BE49-F238E27FC236}">
              <a16:creationId xmlns:a16="http://schemas.microsoft.com/office/drawing/2014/main" id="{35CD1737-4401-5DF4-F5C5-A42E4EB5309D}"/>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a:off x="1847850" y="342900"/>
          <a:ext cx="561975" cy="561975"/>
        </a:xfrm>
        <a:prstGeom prst="rect">
          <a:avLst/>
        </a:prstGeom>
      </xdr:spPr>
    </xdr:pic>
    <xdr:clientData/>
  </xdr:twoCellAnchor>
  <xdr:twoCellAnchor editAs="oneCell">
    <xdr:from>
      <xdr:col>4</xdr:col>
      <xdr:colOff>447675</xdr:colOff>
      <xdr:row>1</xdr:row>
      <xdr:rowOff>38100</xdr:rowOff>
    </xdr:from>
    <xdr:to>
      <xdr:col>5</xdr:col>
      <xdr:colOff>352425</xdr:colOff>
      <xdr:row>3</xdr:row>
      <xdr:rowOff>171450</xdr:rowOff>
    </xdr:to>
    <xdr:pic>
      <xdr:nvPicPr>
        <xdr:cNvPr id="17" name="Graphic 16" descr="Database">
          <a:extLst>
            <a:ext uri="{FF2B5EF4-FFF2-40B4-BE49-F238E27FC236}">
              <a16:creationId xmlns:a16="http://schemas.microsoft.com/office/drawing/2014/main" id="{026F6736-D563-9FB5-7EF6-0C07DA1F0531}"/>
            </a:ext>
          </a:extLst>
        </xdr:cNvPr>
        <xdr:cNvPicPr>
          <a:picLocks noChangeAspect="1"/>
        </xdr:cNvPicPr>
      </xdr:nvPicPr>
      <xdr:blipFill>
        <a:blip xmlns:r="http://schemas.openxmlformats.org/officeDocument/2006/relationships" r:embed="rId15">
          <a:extLst>
            <a:ext uri="{96DAC541-7B7A-43D3-8B79-37D633B846F1}">
              <asvg:svgBlip xmlns:asvg="http://schemas.microsoft.com/office/drawing/2016/SVG/main" r:embed="rId16"/>
            </a:ext>
          </a:extLst>
        </a:blip>
        <a:stretch>
          <a:fillRect/>
        </a:stretch>
      </xdr:blipFill>
      <xdr:spPr>
        <a:xfrm>
          <a:off x="2886075" y="228600"/>
          <a:ext cx="514350" cy="514350"/>
        </a:xfrm>
        <a:prstGeom prst="rect">
          <a:avLst/>
        </a:prstGeom>
      </xdr:spPr>
    </xdr:pic>
    <xdr:clientData/>
  </xdr:twoCellAnchor>
  <xdr:twoCellAnchor editAs="oneCell">
    <xdr:from>
      <xdr:col>0</xdr:col>
      <xdr:colOff>0</xdr:colOff>
      <xdr:row>0</xdr:row>
      <xdr:rowOff>0</xdr:rowOff>
    </xdr:from>
    <xdr:to>
      <xdr:col>1</xdr:col>
      <xdr:colOff>171450</xdr:colOff>
      <xdr:row>4</xdr:row>
      <xdr:rowOff>19050</xdr:rowOff>
    </xdr:to>
    <xdr:pic>
      <xdr:nvPicPr>
        <xdr:cNvPr id="19" name="Graphic 18" descr="Wi Fi">
          <a:extLst>
            <a:ext uri="{FF2B5EF4-FFF2-40B4-BE49-F238E27FC236}">
              <a16:creationId xmlns:a16="http://schemas.microsoft.com/office/drawing/2014/main" id="{F7463FA3-53A1-4231-5225-B2C070C4F3D3}"/>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0" y="0"/>
          <a:ext cx="781050" cy="781050"/>
        </a:xfrm>
        <a:prstGeom prst="rect">
          <a:avLst/>
        </a:prstGeom>
      </xdr:spPr>
    </xdr:pic>
    <xdr:clientData/>
  </xdr:twoCellAnchor>
  <xdr:twoCellAnchor editAs="oneCell">
    <xdr:from>
      <xdr:col>3</xdr:col>
      <xdr:colOff>466725</xdr:colOff>
      <xdr:row>9</xdr:row>
      <xdr:rowOff>180975</xdr:rowOff>
    </xdr:from>
    <xdr:to>
      <xdr:col>4</xdr:col>
      <xdr:colOff>466725</xdr:colOff>
      <xdr:row>13</xdr:row>
      <xdr:rowOff>28575</xdr:rowOff>
    </xdr:to>
    <xdr:pic>
      <xdr:nvPicPr>
        <xdr:cNvPr id="21" name="Graphic 20" descr="Browser window">
          <a:extLst>
            <a:ext uri="{FF2B5EF4-FFF2-40B4-BE49-F238E27FC236}">
              <a16:creationId xmlns:a16="http://schemas.microsoft.com/office/drawing/2014/main" id="{36AF8E16-4C0D-58B9-00FA-89B2EA75CAF5}"/>
            </a:ext>
          </a:extLst>
        </xdr:cNvPr>
        <xdr:cNvPicPr>
          <a:picLocks noChangeAspect="1"/>
        </xdr:cNvPicPr>
      </xdr:nvPicPr>
      <xdr:blipFill>
        <a:blip xmlns:r="http://schemas.openxmlformats.org/officeDocument/2006/relationships" r:embed="rId19">
          <a:extLst>
            <a:ext uri="{96DAC541-7B7A-43D3-8B79-37D633B846F1}">
              <asvg:svgBlip xmlns:asvg="http://schemas.microsoft.com/office/drawing/2016/SVG/main" r:embed="rId20"/>
            </a:ext>
          </a:extLst>
        </a:blip>
        <a:stretch>
          <a:fillRect/>
        </a:stretch>
      </xdr:blipFill>
      <xdr:spPr>
        <a:xfrm>
          <a:off x="2295525" y="1895475"/>
          <a:ext cx="609600" cy="6096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10</xdr:col>
      <xdr:colOff>281688</xdr:colOff>
      <xdr:row>35</xdr:row>
      <xdr:rowOff>14205</xdr:rowOff>
    </xdr:from>
    <xdr:to>
      <xdr:col>12</xdr:col>
      <xdr:colOff>2349336</xdr:colOff>
      <xdr:row>47</xdr:row>
      <xdr:rowOff>145679</xdr:rowOff>
    </xdr:to>
    <xdr:graphicFrame macro="">
      <xdr:nvGraphicFramePr>
        <xdr:cNvPr id="4" name="Chart 3">
          <a:extLst>
            <a:ext uri="{FF2B5EF4-FFF2-40B4-BE49-F238E27FC236}">
              <a16:creationId xmlns:a16="http://schemas.microsoft.com/office/drawing/2014/main" id="{8014943B-AF73-92FA-0EB7-1CE5C06776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454603</xdr:colOff>
      <xdr:row>18</xdr:row>
      <xdr:rowOff>76488</xdr:rowOff>
    </xdr:from>
    <xdr:to>
      <xdr:col>4</xdr:col>
      <xdr:colOff>654051</xdr:colOff>
      <xdr:row>30</xdr:row>
      <xdr:rowOff>171739</xdr:rowOff>
    </xdr:to>
    <mc:AlternateContent xmlns:mc="http://schemas.openxmlformats.org/markup-compatibility/2006" xmlns:a14="http://schemas.microsoft.com/office/drawing/2010/main">
      <mc:Choice Requires="a14">
        <xdr:graphicFrame macro="">
          <xdr:nvGraphicFramePr>
            <xdr:cNvPr id="3" name="Category">
              <a:extLst>
                <a:ext uri="{FF2B5EF4-FFF2-40B4-BE49-F238E27FC236}">
                  <a16:creationId xmlns:a16="http://schemas.microsoft.com/office/drawing/2014/main" id="{710DF65E-BE2A-2B29-AE02-566906C8A58F}"/>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5621194" y="3886488"/>
              <a:ext cx="1824759" cy="251979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901988</xdr:colOff>
      <xdr:row>18</xdr:row>
      <xdr:rowOff>142874</xdr:rowOff>
    </xdr:from>
    <xdr:to>
      <xdr:col>6</xdr:col>
      <xdr:colOff>36274</xdr:colOff>
      <xdr:row>31</xdr:row>
      <xdr:rowOff>47624</xdr:rowOff>
    </xdr:to>
    <mc:AlternateContent xmlns:mc="http://schemas.openxmlformats.org/markup-compatibility/2006" xmlns:a14="http://schemas.microsoft.com/office/drawing/2010/main">
      <mc:Choice Requires="a14">
        <xdr:graphicFrame macro="">
          <xdr:nvGraphicFramePr>
            <xdr:cNvPr id="5" name="PaymentMode">
              <a:extLst>
                <a:ext uri="{FF2B5EF4-FFF2-40B4-BE49-F238E27FC236}">
                  <a16:creationId xmlns:a16="http://schemas.microsoft.com/office/drawing/2014/main" id="{B4EB61FA-9E00-5EE2-4AAA-48FB7E308D65}"/>
                </a:ext>
              </a:extLst>
            </xdr:cNvPr>
            <xdr:cNvGraphicFramePr/>
          </xdr:nvGraphicFramePr>
          <xdr:xfrm>
            <a:off x="0" y="0"/>
            <a:ext cx="0" cy="0"/>
          </xdr:xfrm>
          <a:graphic>
            <a:graphicData uri="http://schemas.microsoft.com/office/drawing/2010/slicer">
              <sle:slicer xmlns:sle="http://schemas.microsoft.com/office/drawing/2010/slicer" name="PaymentMode"/>
            </a:graphicData>
          </a:graphic>
        </xdr:graphicFrame>
      </mc:Choice>
      <mc:Fallback xmlns="">
        <xdr:sp macro="" textlink="">
          <xdr:nvSpPr>
            <xdr:cNvPr id="0" name=""/>
            <xdr:cNvSpPr>
              <a:spLocks noTextEdit="1"/>
            </xdr:cNvSpPr>
          </xdr:nvSpPr>
          <xdr:spPr>
            <a:xfrm>
              <a:off x="8464261" y="3952874"/>
              <a:ext cx="1827480" cy="253134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423718</xdr:colOff>
      <xdr:row>32</xdr:row>
      <xdr:rowOff>173181</xdr:rowOff>
    </xdr:from>
    <xdr:to>
      <xdr:col>4</xdr:col>
      <xdr:colOff>618631</xdr:colOff>
      <xdr:row>47</xdr:row>
      <xdr:rowOff>37522</xdr:rowOff>
    </xdr:to>
    <mc:AlternateContent xmlns:mc="http://schemas.openxmlformats.org/markup-compatibility/2006" xmlns:a14="http://schemas.microsoft.com/office/drawing/2010/main">
      <mc:Choice Requires="a14">
        <xdr:graphicFrame macro="">
          <xdr:nvGraphicFramePr>
            <xdr:cNvPr id="9" name="MONTH 1">
              <a:extLst>
                <a:ext uri="{FF2B5EF4-FFF2-40B4-BE49-F238E27FC236}">
                  <a16:creationId xmlns:a16="http://schemas.microsoft.com/office/drawing/2014/main" id="{C01FC66D-4209-CDB4-F420-0140D5BA5837}"/>
                </a:ext>
              </a:extLst>
            </xdr:cNvPr>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mlns="">
        <xdr:sp macro="" textlink="">
          <xdr:nvSpPr>
            <xdr:cNvPr id="0" name=""/>
            <xdr:cNvSpPr>
              <a:spLocks noTextEdit="1"/>
            </xdr:cNvSpPr>
          </xdr:nvSpPr>
          <xdr:spPr>
            <a:xfrm>
              <a:off x="5590309" y="6811817"/>
              <a:ext cx="1820224" cy="251979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886402</xdr:colOff>
      <xdr:row>33</xdr:row>
      <xdr:rowOff>38100</xdr:rowOff>
    </xdr:from>
    <xdr:to>
      <xdr:col>6</xdr:col>
      <xdr:colOff>17967</xdr:colOff>
      <xdr:row>47</xdr:row>
      <xdr:rowOff>104486</xdr:rowOff>
    </xdr:to>
    <mc:AlternateContent xmlns:mc="http://schemas.openxmlformats.org/markup-compatibility/2006" xmlns:a14="http://schemas.microsoft.com/office/drawing/2010/main">
      <mc:Choice Requires="a14">
        <xdr:graphicFrame macro="">
          <xdr:nvGraphicFramePr>
            <xdr:cNvPr id="10" name="YEAR_ID 1">
              <a:extLst>
                <a:ext uri="{FF2B5EF4-FFF2-40B4-BE49-F238E27FC236}">
                  <a16:creationId xmlns:a16="http://schemas.microsoft.com/office/drawing/2014/main" id="{EFFE3C53-EA57-A8EC-4093-068EE25EF318}"/>
                </a:ext>
              </a:extLst>
            </xdr:cNvPr>
            <xdr:cNvGraphicFramePr/>
          </xdr:nvGraphicFramePr>
          <xdr:xfrm>
            <a:off x="0" y="0"/>
            <a:ext cx="0" cy="0"/>
          </xdr:xfrm>
          <a:graphic>
            <a:graphicData uri="http://schemas.microsoft.com/office/drawing/2010/slicer">
              <sle:slicer xmlns:sle="http://schemas.microsoft.com/office/drawing/2010/slicer" name="YEAR_ID 1"/>
            </a:graphicData>
          </a:graphic>
        </xdr:graphicFrame>
      </mc:Choice>
      <mc:Fallback xmlns="">
        <xdr:sp macro="" textlink="">
          <xdr:nvSpPr>
            <xdr:cNvPr id="0" name=""/>
            <xdr:cNvSpPr>
              <a:spLocks noTextEdit="1"/>
            </xdr:cNvSpPr>
          </xdr:nvSpPr>
          <xdr:spPr>
            <a:xfrm>
              <a:off x="8448675" y="6878782"/>
              <a:ext cx="1824759" cy="251979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1682399</xdr:colOff>
      <xdr:row>55</xdr:row>
      <xdr:rowOff>162214</xdr:rowOff>
    </xdr:from>
    <xdr:to>
      <xdr:col>14</xdr:col>
      <xdr:colOff>1398073</xdr:colOff>
      <xdr:row>65</xdr:row>
      <xdr:rowOff>37233</xdr:rowOff>
    </xdr:to>
    <xdr:graphicFrame macro="">
      <xdr:nvGraphicFramePr>
        <xdr:cNvPr id="6" name="Chart 5">
          <a:extLst>
            <a:ext uri="{FF2B5EF4-FFF2-40B4-BE49-F238E27FC236}">
              <a16:creationId xmlns:a16="http://schemas.microsoft.com/office/drawing/2014/main" id="{BF297D60-DDA4-11C6-23C3-A0028D0F7D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340179</xdr:colOff>
      <xdr:row>17</xdr:row>
      <xdr:rowOff>84364</xdr:rowOff>
    </xdr:from>
    <xdr:to>
      <xdr:col>12</xdr:col>
      <xdr:colOff>1537608</xdr:colOff>
      <xdr:row>32</xdr:row>
      <xdr:rowOff>122464</xdr:rowOff>
    </xdr:to>
    <xdr:graphicFrame macro="">
      <xdr:nvGraphicFramePr>
        <xdr:cNvPr id="8" name="Chart 7">
          <a:extLst>
            <a:ext uri="{FF2B5EF4-FFF2-40B4-BE49-F238E27FC236}">
              <a16:creationId xmlns:a16="http://schemas.microsoft.com/office/drawing/2014/main" id="{9B9389A4-E7F7-5FB1-47C4-1C677F81AC0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144318</xdr:colOff>
      <xdr:row>33</xdr:row>
      <xdr:rowOff>173182</xdr:rowOff>
    </xdr:from>
    <xdr:to>
      <xdr:col>18</xdr:col>
      <xdr:colOff>30925</xdr:colOff>
      <xdr:row>54</xdr:row>
      <xdr:rowOff>115454</xdr:rowOff>
    </xdr:to>
    <xdr:graphicFrame macro="">
      <xdr:nvGraphicFramePr>
        <xdr:cNvPr id="11" name="Chart 10">
          <a:extLst>
            <a:ext uri="{FF2B5EF4-FFF2-40B4-BE49-F238E27FC236}">
              <a16:creationId xmlns:a16="http://schemas.microsoft.com/office/drawing/2014/main" id="{BF3EBD32-F074-CBFE-8AE5-855FC9FAED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316676</xdr:colOff>
      <xdr:row>50</xdr:row>
      <xdr:rowOff>147039</xdr:rowOff>
    </xdr:from>
    <xdr:to>
      <xdr:col>12</xdr:col>
      <xdr:colOff>945492</xdr:colOff>
      <xdr:row>65</xdr:row>
      <xdr:rowOff>120814</xdr:rowOff>
    </xdr:to>
    <xdr:graphicFrame macro="">
      <xdr:nvGraphicFramePr>
        <xdr:cNvPr id="12" name="Chart 11">
          <a:extLst>
            <a:ext uri="{FF2B5EF4-FFF2-40B4-BE49-F238E27FC236}">
              <a16:creationId xmlns:a16="http://schemas.microsoft.com/office/drawing/2014/main" id="{9F49A66C-80CA-6809-D657-2E4B2D41A61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1961904</xdr:colOff>
      <xdr:row>17</xdr:row>
      <xdr:rowOff>60447</xdr:rowOff>
    </xdr:from>
    <xdr:to>
      <xdr:col>15</xdr:col>
      <xdr:colOff>1366487</xdr:colOff>
      <xdr:row>31</xdr:row>
      <xdr:rowOff>136648</xdr:rowOff>
    </xdr:to>
    <xdr:graphicFrame macro="">
      <xdr:nvGraphicFramePr>
        <xdr:cNvPr id="15" name="Chart 14">
          <a:extLst>
            <a:ext uri="{FF2B5EF4-FFF2-40B4-BE49-F238E27FC236}">
              <a16:creationId xmlns:a16="http://schemas.microsoft.com/office/drawing/2014/main" id="{635CF287-87CE-E25E-E34C-893056C6DE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3.xml><?xml version="1.0" encoding="utf-8"?>
<c:userShapes xmlns:c="http://schemas.openxmlformats.org/drawingml/2006/chart">
  <cdr:relSizeAnchor xmlns:cdr="http://schemas.openxmlformats.org/drawingml/2006/chartDrawing">
    <cdr:from>
      <cdr:x>0.43551</cdr:x>
      <cdr:y>0.33333</cdr:y>
    </cdr:from>
    <cdr:to>
      <cdr:x>0.79439</cdr:x>
      <cdr:y>0.93711</cdr:y>
    </cdr:to>
    <cdr:sp macro="" textlink="PIVOTE!$Z$6">
      <cdr:nvSpPr>
        <cdr:cNvPr id="3" name="TextBox 2">
          <a:extLst xmlns:a="http://schemas.openxmlformats.org/drawingml/2006/main">
            <a:ext uri="{FF2B5EF4-FFF2-40B4-BE49-F238E27FC236}">
              <a16:creationId xmlns:a16="http://schemas.microsoft.com/office/drawing/2014/main" id="{8858AC45-6F79-89EE-1FF5-D1419E114E28}"/>
            </a:ext>
          </a:extLst>
        </cdr:cNvPr>
        <cdr:cNvSpPr txBox="1"/>
      </cdr:nvSpPr>
      <cdr:spPr>
        <a:xfrm xmlns:a="http://schemas.openxmlformats.org/drawingml/2006/main">
          <a:off x="1109662" y="504825"/>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fld id="{D2E80AE7-9381-4F2F-868E-6EA9E5511264}" type="TxLink">
            <a:rPr lang="en-US" sz="1100" b="0" i="0" u="none" strike="noStrike" kern="1200">
              <a:solidFill>
                <a:srgbClr val="000000"/>
              </a:solidFill>
              <a:latin typeface="Garamond"/>
            </a:rPr>
            <a:pPr/>
            <a:t>5%</a:t>
          </a:fld>
          <a:endParaRPr lang="en-IN" sz="1100" kern="1200"/>
        </a:p>
      </cdr:txBody>
    </cdr:sp>
  </cdr:relSizeAnchor>
</c:userShapes>
</file>

<file path=xl/drawings/drawing4.xml><?xml version="1.0" encoding="utf-8"?>
<xdr:wsDr xmlns:xdr="http://schemas.openxmlformats.org/drawingml/2006/spreadsheetDrawing" xmlns:a="http://schemas.openxmlformats.org/drawingml/2006/main">
  <xdr:twoCellAnchor>
    <xdr:from>
      <xdr:col>6</xdr:col>
      <xdr:colOff>266700</xdr:colOff>
      <xdr:row>4</xdr:row>
      <xdr:rowOff>95250</xdr:rowOff>
    </xdr:from>
    <xdr:to>
      <xdr:col>39</xdr:col>
      <xdr:colOff>552450</xdr:colOff>
      <xdr:row>50</xdr:row>
      <xdr:rowOff>133350</xdr:rowOff>
    </xdr:to>
    <xdr:grpSp>
      <xdr:nvGrpSpPr>
        <xdr:cNvPr id="48" name="Group 47">
          <a:extLst>
            <a:ext uri="{FF2B5EF4-FFF2-40B4-BE49-F238E27FC236}">
              <a16:creationId xmlns:a16="http://schemas.microsoft.com/office/drawing/2014/main" id="{2FBA7D79-51D8-2582-C4FE-E2533DFF56EC}"/>
            </a:ext>
          </a:extLst>
        </xdr:cNvPr>
        <xdr:cNvGrpSpPr/>
      </xdr:nvGrpSpPr>
      <xdr:grpSpPr>
        <a:xfrm>
          <a:off x="3924300" y="857250"/>
          <a:ext cx="20402550" cy="8801100"/>
          <a:chOff x="4629150" y="19050"/>
          <a:chExt cx="19202400" cy="8343900"/>
        </a:xfrm>
      </xdr:grpSpPr>
      <xdr:sp macro="" textlink="">
        <xdr:nvSpPr>
          <xdr:cNvPr id="3" name="Rectangle: Rounded Corners 2">
            <a:extLst>
              <a:ext uri="{FF2B5EF4-FFF2-40B4-BE49-F238E27FC236}">
                <a16:creationId xmlns:a16="http://schemas.microsoft.com/office/drawing/2014/main" id="{9DBA1337-A6FA-0241-A8BF-2A496FDF7D99}"/>
              </a:ext>
            </a:extLst>
          </xdr:cNvPr>
          <xdr:cNvSpPr/>
        </xdr:nvSpPr>
        <xdr:spPr>
          <a:xfrm>
            <a:off x="4659782" y="218305"/>
            <a:ext cx="8055749" cy="943682"/>
          </a:xfrm>
          <a:prstGeom prst="roundRect">
            <a:avLst/>
          </a:prstGeom>
          <a:ln/>
          <a:effectLst>
            <a:outerShdw blurRad="63500" sx="102000" sy="102000" algn="ctr" rotWithShape="0">
              <a:prstClr val="black">
                <a:alpha val="40000"/>
              </a:prstClr>
            </a:outerShdw>
          </a:effectLst>
        </xdr:spPr>
        <xdr:style>
          <a:lnRef idx="0">
            <a:schemeClr val="accent6"/>
          </a:lnRef>
          <a:fillRef idx="3">
            <a:schemeClr val="accent6"/>
          </a:fillRef>
          <a:effectRef idx="3">
            <a:schemeClr val="accent6"/>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n-IN"/>
          </a:p>
        </xdr:txBody>
      </xdr:sp>
      <xdr:sp macro="" textlink="">
        <xdr:nvSpPr>
          <xdr:cNvPr id="4" name="Rectangle: Rounded Corners 3">
            <a:extLst>
              <a:ext uri="{FF2B5EF4-FFF2-40B4-BE49-F238E27FC236}">
                <a16:creationId xmlns:a16="http://schemas.microsoft.com/office/drawing/2014/main" id="{1B05386C-E41D-8291-C070-8846D7048142}"/>
              </a:ext>
            </a:extLst>
          </xdr:cNvPr>
          <xdr:cNvSpPr/>
        </xdr:nvSpPr>
        <xdr:spPr>
          <a:xfrm>
            <a:off x="12894609" y="218304"/>
            <a:ext cx="10829365" cy="943682"/>
          </a:xfrm>
          <a:prstGeom prst="roundRect">
            <a:avLst/>
          </a:prstGeom>
          <a:ln/>
          <a:effectLst>
            <a:outerShdw blurRad="63500" sx="102000" sy="102000" algn="ctr" rotWithShape="0">
              <a:prstClr val="black">
                <a:alpha val="40000"/>
              </a:prstClr>
            </a:outerShdw>
          </a:effectLst>
        </xdr:spPr>
        <xdr:style>
          <a:lnRef idx="0">
            <a:schemeClr val="accent6"/>
          </a:lnRef>
          <a:fillRef idx="3">
            <a:schemeClr val="accent6"/>
          </a:fillRef>
          <a:effectRef idx="3">
            <a:schemeClr val="accent6"/>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n-IN"/>
          </a:p>
        </xdr:txBody>
      </xdr:sp>
      <xdr:sp macro="" textlink="">
        <xdr:nvSpPr>
          <xdr:cNvPr id="5" name="Rectangle: Rounded Corners 4">
            <a:extLst>
              <a:ext uri="{FF2B5EF4-FFF2-40B4-BE49-F238E27FC236}">
                <a16:creationId xmlns:a16="http://schemas.microsoft.com/office/drawing/2014/main" id="{94980B8D-5F9A-DA9A-3B85-2F4DF82D6453}"/>
              </a:ext>
            </a:extLst>
          </xdr:cNvPr>
          <xdr:cNvSpPr/>
        </xdr:nvSpPr>
        <xdr:spPr>
          <a:xfrm>
            <a:off x="4629150" y="1335795"/>
            <a:ext cx="2603889" cy="1514341"/>
          </a:xfrm>
          <a:prstGeom prst="roundRect">
            <a:avLst>
              <a:gd name="adj" fmla="val 8480"/>
            </a:avLst>
          </a:prstGeom>
          <a:ln/>
          <a:effectLst>
            <a:outerShdw blurRad="50800" dist="38100" algn="l" rotWithShape="0">
              <a:prstClr val="black">
                <a:alpha val="40000"/>
              </a:prstClr>
            </a:outerShdw>
          </a:effectLst>
        </xdr:spPr>
        <xdr:style>
          <a:lnRef idx="0">
            <a:schemeClr val="accent6"/>
          </a:lnRef>
          <a:fillRef idx="3">
            <a:schemeClr val="accent6"/>
          </a:fillRef>
          <a:effectRef idx="3">
            <a:schemeClr val="accent6"/>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n-IN"/>
          </a:p>
        </xdr:txBody>
      </xdr:sp>
      <xdr:sp macro="" textlink="">
        <xdr:nvSpPr>
          <xdr:cNvPr id="9" name="Rectangle: Rounded Corners 8">
            <a:extLst>
              <a:ext uri="{FF2B5EF4-FFF2-40B4-BE49-F238E27FC236}">
                <a16:creationId xmlns:a16="http://schemas.microsoft.com/office/drawing/2014/main" id="{385336F8-7A57-66A6-03EB-BAC0B7591283}"/>
              </a:ext>
            </a:extLst>
          </xdr:cNvPr>
          <xdr:cNvSpPr/>
        </xdr:nvSpPr>
        <xdr:spPr>
          <a:xfrm>
            <a:off x="15775475" y="1325699"/>
            <a:ext cx="3673029" cy="791630"/>
          </a:xfrm>
          <a:prstGeom prst="roundRect">
            <a:avLst/>
          </a:prstGeom>
          <a:solidFill>
            <a:schemeClr val="accent1">
              <a:lumMod val="50000"/>
              <a:lumOff val="50000"/>
            </a:schemeClr>
          </a:solidFill>
          <a:ln/>
          <a:effectLst>
            <a:outerShdw blurRad="50800" dist="38100" dir="13500000" algn="br" rotWithShape="0">
              <a:prstClr val="black">
                <a:alpha val="40000"/>
              </a:prstClr>
            </a:outerShdw>
          </a:effectLst>
        </xdr:spPr>
        <xdr:style>
          <a:lnRef idx="0">
            <a:schemeClr val="accent6"/>
          </a:lnRef>
          <a:fillRef idx="3">
            <a:schemeClr val="accent6"/>
          </a:fillRef>
          <a:effectRef idx="3">
            <a:schemeClr val="accent6"/>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n-IN"/>
          </a:p>
        </xdr:txBody>
      </xdr:sp>
      <xdr:sp macro="" textlink="">
        <xdr:nvSpPr>
          <xdr:cNvPr id="10" name="Oval 9">
            <a:extLst>
              <a:ext uri="{FF2B5EF4-FFF2-40B4-BE49-F238E27FC236}">
                <a16:creationId xmlns:a16="http://schemas.microsoft.com/office/drawing/2014/main" id="{9EB15283-3BA2-C507-4EFD-414A6FE38316}"/>
              </a:ext>
            </a:extLst>
          </xdr:cNvPr>
          <xdr:cNvSpPr/>
        </xdr:nvSpPr>
        <xdr:spPr>
          <a:xfrm>
            <a:off x="4729681" y="6699195"/>
            <a:ext cx="2528370" cy="1520970"/>
          </a:xfrm>
          <a:prstGeom prst="ellipse">
            <a:avLst/>
          </a:prstGeom>
          <a:solidFill>
            <a:schemeClr val="accent1"/>
          </a:solidFill>
          <a:ln/>
          <a:effectLst>
            <a:innerShdw blurRad="63500" dist="50800">
              <a:prstClr val="black">
                <a:alpha val="50000"/>
              </a:prstClr>
            </a:innerShdw>
          </a:effectLst>
        </xdr:spPr>
        <xdr:style>
          <a:lnRef idx="0">
            <a:schemeClr val="accent6"/>
          </a:lnRef>
          <a:fillRef idx="3">
            <a:schemeClr val="accent6"/>
          </a:fillRef>
          <a:effectRef idx="3">
            <a:schemeClr val="accent6"/>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n-IN"/>
          </a:p>
        </xdr:txBody>
      </xdr:sp>
      <xdr:sp macro="" textlink="">
        <xdr:nvSpPr>
          <xdr:cNvPr id="11" name="Flowchart: Off-page Connector 10">
            <a:extLst>
              <a:ext uri="{FF2B5EF4-FFF2-40B4-BE49-F238E27FC236}">
                <a16:creationId xmlns:a16="http://schemas.microsoft.com/office/drawing/2014/main" id="{32C6D15E-6AA2-BF01-67F0-A0A69A24395B}"/>
              </a:ext>
            </a:extLst>
          </xdr:cNvPr>
          <xdr:cNvSpPr/>
        </xdr:nvSpPr>
        <xdr:spPr>
          <a:xfrm>
            <a:off x="19688477" y="1613549"/>
            <a:ext cx="1825102" cy="2189693"/>
          </a:xfrm>
          <a:prstGeom prst="flowChartOffpageConnector">
            <a:avLst/>
          </a:prstGeom>
          <a:ln/>
        </xdr:spPr>
        <xdr:style>
          <a:lnRef idx="0">
            <a:schemeClr val="accent6"/>
          </a:lnRef>
          <a:fillRef idx="3">
            <a:schemeClr val="accent6"/>
          </a:fillRef>
          <a:effectRef idx="3">
            <a:schemeClr val="accent6"/>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n-IN"/>
          </a:p>
        </xdr:txBody>
      </xdr:sp>
      <xdr:sp macro="" textlink="">
        <xdr:nvSpPr>
          <xdr:cNvPr id="16" name="Flowchart: Off-page Connector 15">
            <a:extLst>
              <a:ext uri="{FF2B5EF4-FFF2-40B4-BE49-F238E27FC236}">
                <a16:creationId xmlns:a16="http://schemas.microsoft.com/office/drawing/2014/main" id="{55D62439-D7C2-1ADD-455A-7F0D24B93B31}"/>
              </a:ext>
            </a:extLst>
          </xdr:cNvPr>
          <xdr:cNvSpPr/>
        </xdr:nvSpPr>
        <xdr:spPr>
          <a:xfrm>
            <a:off x="21692277" y="1545013"/>
            <a:ext cx="1960575" cy="2233426"/>
          </a:xfrm>
          <a:prstGeom prst="flowChartOffpageConnector">
            <a:avLst/>
          </a:prstGeom>
          <a:ln/>
        </xdr:spPr>
        <xdr:style>
          <a:lnRef idx="0">
            <a:schemeClr val="accent6"/>
          </a:lnRef>
          <a:fillRef idx="3">
            <a:schemeClr val="accent6"/>
          </a:fillRef>
          <a:effectRef idx="3">
            <a:schemeClr val="accent6"/>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n-IN"/>
          </a:p>
        </xdr:txBody>
      </xdr:sp>
      <xdr:sp macro="" textlink="">
        <xdr:nvSpPr>
          <xdr:cNvPr id="17" name="Trapezoid 16">
            <a:extLst>
              <a:ext uri="{FF2B5EF4-FFF2-40B4-BE49-F238E27FC236}">
                <a16:creationId xmlns:a16="http://schemas.microsoft.com/office/drawing/2014/main" id="{9D0B9772-104D-7AE0-2176-03C7F919CE97}"/>
              </a:ext>
            </a:extLst>
          </xdr:cNvPr>
          <xdr:cNvSpPr/>
        </xdr:nvSpPr>
        <xdr:spPr>
          <a:xfrm>
            <a:off x="19501949" y="1231821"/>
            <a:ext cx="2169359" cy="400397"/>
          </a:xfrm>
          <a:prstGeom prst="trapezoid">
            <a:avLst/>
          </a:prstGeom>
          <a:solidFill>
            <a:schemeClr val="accent4">
              <a:lumMod val="40000"/>
              <a:lumOff val="60000"/>
            </a:schemeClr>
          </a:solidFill>
          <a:ln/>
        </xdr:spPr>
        <xdr:style>
          <a:lnRef idx="0">
            <a:schemeClr val="accent6"/>
          </a:lnRef>
          <a:fillRef idx="3">
            <a:schemeClr val="accent6"/>
          </a:fillRef>
          <a:effectRef idx="3">
            <a:schemeClr val="accent6"/>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n-IN"/>
          </a:p>
        </xdr:txBody>
      </xdr:sp>
      <xdr:sp macro="" textlink="">
        <xdr:nvSpPr>
          <xdr:cNvPr id="19" name="Trapezoid 18">
            <a:extLst>
              <a:ext uri="{FF2B5EF4-FFF2-40B4-BE49-F238E27FC236}">
                <a16:creationId xmlns:a16="http://schemas.microsoft.com/office/drawing/2014/main" id="{5A24CECD-968B-3F79-B250-011A48762D12}"/>
              </a:ext>
            </a:extLst>
          </xdr:cNvPr>
          <xdr:cNvSpPr/>
        </xdr:nvSpPr>
        <xdr:spPr>
          <a:xfrm>
            <a:off x="21631216" y="1234135"/>
            <a:ext cx="2200334" cy="400397"/>
          </a:xfrm>
          <a:prstGeom prst="trapezoid">
            <a:avLst/>
          </a:prstGeom>
          <a:solidFill>
            <a:schemeClr val="accent4">
              <a:lumMod val="40000"/>
              <a:lumOff val="60000"/>
            </a:schemeClr>
          </a:solidFill>
          <a:ln/>
        </xdr:spPr>
        <xdr:style>
          <a:lnRef idx="0">
            <a:schemeClr val="accent6"/>
          </a:lnRef>
          <a:fillRef idx="3">
            <a:schemeClr val="accent6"/>
          </a:fillRef>
          <a:effectRef idx="3">
            <a:schemeClr val="accent6"/>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n-IN"/>
          </a:p>
        </xdr:txBody>
      </xdr:sp>
      <xdr:sp macro="" textlink="">
        <xdr:nvSpPr>
          <xdr:cNvPr id="20" name="Flowchart: Off-page Connector 19">
            <a:extLst>
              <a:ext uri="{FF2B5EF4-FFF2-40B4-BE49-F238E27FC236}">
                <a16:creationId xmlns:a16="http://schemas.microsoft.com/office/drawing/2014/main" id="{4A1EF786-5F1A-3CCD-9F49-C857F971F83B}"/>
              </a:ext>
            </a:extLst>
          </xdr:cNvPr>
          <xdr:cNvSpPr/>
        </xdr:nvSpPr>
        <xdr:spPr>
          <a:xfrm>
            <a:off x="19914586" y="1717613"/>
            <a:ext cx="1440715" cy="1902977"/>
          </a:xfrm>
          <a:prstGeom prst="flowChartOffpageConnector">
            <a:avLst/>
          </a:prstGeom>
          <a:solidFill>
            <a:schemeClr val="accent4">
              <a:lumMod val="60000"/>
              <a:lumOff val="40000"/>
            </a:schemeClr>
          </a:solidFill>
          <a:ln/>
          <a:effectLst>
            <a:innerShdw blurRad="114300">
              <a:prstClr val="black"/>
            </a:innerShdw>
          </a:effectLst>
        </xdr:spPr>
        <xdr:style>
          <a:lnRef idx="0">
            <a:schemeClr val="accent6"/>
          </a:lnRef>
          <a:fillRef idx="3">
            <a:schemeClr val="accent6"/>
          </a:fillRef>
          <a:effectRef idx="3">
            <a:schemeClr val="accent6"/>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n-IN"/>
          </a:p>
        </xdr:txBody>
      </xdr:sp>
      <xdr:sp macro="" textlink="">
        <xdr:nvSpPr>
          <xdr:cNvPr id="21" name="Flowchart: Off-page Connector 20">
            <a:extLst>
              <a:ext uri="{FF2B5EF4-FFF2-40B4-BE49-F238E27FC236}">
                <a16:creationId xmlns:a16="http://schemas.microsoft.com/office/drawing/2014/main" id="{6C0872A0-422D-662E-7194-39A53BB214FD}"/>
              </a:ext>
            </a:extLst>
          </xdr:cNvPr>
          <xdr:cNvSpPr/>
        </xdr:nvSpPr>
        <xdr:spPr>
          <a:xfrm>
            <a:off x="21953653" y="1696118"/>
            <a:ext cx="1552120" cy="1902977"/>
          </a:xfrm>
          <a:prstGeom prst="flowChartOffpageConnector">
            <a:avLst/>
          </a:prstGeom>
          <a:solidFill>
            <a:schemeClr val="accent4">
              <a:lumMod val="60000"/>
              <a:lumOff val="40000"/>
            </a:schemeClr>
          </a:solidFill>
          <a:ln/>
          <a:effectLst>
            <a:innerShdw blurRad="114300">
              <a:prstClr val="black"/>
            </a:innerShdw>
          </a:effectLst>
        </xdr:spPr>
        <xdr:style>
          <a:lnRef idx="0">
            <a:schemeClr val="accent6"/>
          </a:lnRef>
          <a:fillRef idx="3">
            <a:schemeClr val="accent6"/>
          </a:fillRef>
          <a:effectRef idx="3">
            <a:schemeClr val="accent6"/>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n-IN"/>
          </a:p>
        </xdr:txBody>
      </xdr:sp>
      <xdr:sp macro="" textlink="">
        <xdr:nvSpPr>
          <xdr:cNvPr id="27" name="Rectangle: Rounded Corners 26">
            <a:extLst>
              <a:ext uri="{FF2B5EF4-FFF2-40B4-BE49-F238E27FC236}">
                <a16:creationId xmlns:a16="http://schemas.microsoft.com/office/drawing/2014/main" id="{4EB951E6-7290-0FF3-FC6D-82ADF6CA1E88}"/>
              </a:ext>
            </a:extLst>
          </xdr:cNvPr>
          <xdr:cNvSpPr/>
        </xdr:nvSpPr>
        <xdr:spPr>
          <a:xfrm>
            <a:off x="4674894" y="2915892"/>
            <a:ext cx="2527509" cy="3720098"/>
          </a:xfrm>
          <a:prstGeom prst="roundRect">
            <a:avLst>
              <a:gd name="adj" fmla="val 4970"/>
            </a:avLst>
          </a:prstGeom>
          <a:ln/>
          <a:effectLst>
            <a:outerShdw blurRad="50800" dist="38100" algn="l" rotWithShape="0">
              <a:prstClr val="black">
                <a:alpha val="40000"/>
              </a:prstClr>
            </a:outerShdw>
          </a:effectLst>
        </xdr:spPr>
        <xdr:style>
          <a:lnRef idx="0">
            <a:schemeClr val="accent6"/>
          </a:lnRef>
          <a:fillRef idx="3">
            <a:schemeClr val="accent6"/>
          </a:fillRef>
          <a:effectRef idx="3">
            <a:schemeClr val="accent6"/>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n-IN"/>
          </a:p>
        </xdr:txBody>
      </xdr:sp>
      <xdr:pic>
        <xdr:nvPicPr>
          <xdr:cNvPr id="28" name="Graphic 4" descr="Presentation with bar chart">
            <a:extLst>
              <a:ext uri="{FF2B5EF4-FFF2-40B4-BE49-F238E27FC236}">
                <a16:creationId xmlns:a16="http://schemas.microsoft.com/office/drawing/2014/main" id="{8D5B0837-32FC-480C-A022-F03AB91AEED7}"/>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5264721" y="234911"/>
            <a:ext cx="1136095" cy="882445"/>
          </a:xfrm>
          <a:prstGeom prst="rect">
            <a:avLst/>
          </a:prstGeom>
        </xdr:spPr>
      </xdr:pic>
      <xdr:pic>
        <xdr:nvPicPr>
          <xdr:cNvPr id="31" name="Graphic 12" descr="Shopping cart">
            <a:extLst>
              <a:ext uri="{FF2B5EF4-FFF2-40B4-BE49-F238E27FC236}">
                <a16:creationId xmlns:a16="http://schemas.microsoft.com/office/drawing/2014/main" id="{2A7628B1-A9AF-408C-A10A-5493DD96B9C5}"/>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5061551" y="6948265"/>
            <a:ext cx="1758680" cy="1072551"/>
          </a:xfrm>
          <a:prstGeom prst="rect">
            <a:avLst/>
          </a:prstGeom>
        </xdr:spPr>
      </xdr:pic>
      <xdr:pic>
        <xdr:nvPicPr>
          <xdr:cNvPr id="35" name="Graphic 8" descr="Trophy">
            <a:extLst>
              <a:ext uri="{FF2B5EF4-FFF2-40B4-BE49-F238E27FC236}">
                <a16:creationId xmlns:a16="http://schemas.microsoft.com/office/drawing/2014/main" id="{6C255483-51E6-4C8A-B17F-EBA366DE75BE}"/>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20277091" y="2962961"/>
            <a:ext cx="670325" cy="425165"/>
          </a:xfrm>
          <a:prstGeom prst="rect">
            <a:avLst/>
          </a:prstGeom>
        </xdr:spPr>
      </xdr:pic>
      <xdr:pic>
        <xdr:nvPicPr>
          <xdr:cNvPr id="36" name="Graphic 10" descr="Ribbon">
            <a:extLst>
              <a:ext uri="{FF2B5EF4-FFF2-40B4-BE49-F238E27FC236}">
                <a16:creationId xmlns:a16="http://schemas.microsoft.com/office/drawing/2014/main" id="{C7F3B21F-88E6-4C12-B119-C47C76DDA9E7}"/>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22435248" y="2846728"/>
            <a:ext cx="630452" cy="509528"/>
          </a:xfrm>
          <a:prstGeom prst="rect">
            <a:avLst/>
          </a:prstGeom>
        </xdr:spPr>
      </xdr:pic>
      <xdr:pic>
        <xdr:nvPicPr>
          <xdr:cNvPr id="6" name="Picture 5">
            <a:extLst>
              <a:ext uri="{FF2B5EF4-FFF2-40B4-BE49-F238E27FC236}">
                <a16:creationId xmlns:a16="http://schemas.microsoft.com/office/drawing/2014/main" id="{294BC2E1-BA9D-B02A-AC2F-7C4D66595257}"/>
              </a:ext>
            </a:extLst>
          </xdr:cNvPr>
          <xdr:cNvPicPr>
            <a:picLocks noChangeAspect="1"/>
          </xdr:cNvPicPr>
        </xdr:nvPicPr>
        <xdr:blipFill>
          <a:blip xmlns:r="http://schemas.openxmlformats.org/officeDocument/2006/relationships" r:embed="rId9"/>
          <a:stretch>
            <a:fillRect/>
          </a:stretch>
        </xdr:blipFill>
        <xdr:spPr>
          <a:xfrm>
            <a:off x="6331803" y="19050"/>
            <a:ext cx="5986475" cy="1155865"/>
          </a:xfrm>
          <a:prstGeom prst="rect">
            <a:avLst/>
          </a:prstGeom>
        </xdr:spPr>
      </xdr:pic>
      <xdr:sp macro="" textlink="">
        <xdr:nvSpPr>
          <xdr:cNvPr id="33" name="TextBox 32">
            <a:extLst>
              <a:ext uri="{FF2B5EF4-FFF2-40B4-BE49-F238E27FC236}">
                <a16:creationId xmlns:a16="http://schemas.microsoft.com/office/drawing/2014/main" id="{E37E2418-1075-405C-83C9-1444686FD494}"/>
              </a:ext>
            </a:extLst>
          </xdr:cNvPr>
          <xdr:cNvSpPr txBox="1"/>
        </xdr:nvSpPr>
        <xdr:spPr>
          <a:xfrm>
            <a:off x="8246737" y="1808909"/>
            <a:ext cx="3366959" cy="4833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n-IN" sz="1800" b="1">
                <a:solidFill>
                  <a:schemeClr val="accent3"/>
                </a:solidFill>
              </a:rPr>
              <a:t>T</a:t>
            </a:r>
          </a:p>
        </xdr:txBody>
      </xdr:sp>
      <xdr:grpSp>
        <xdr:nvGrpSpPr>
          <xdr:cNvPr id="44" name="Group 43">
            <a:extLst>
              <a:ext uri="{FF2B5EF4-FFF2-40B4-BE49-F238E27FC236}">
                <a16:creationId xmlns:a16="http://schemas.microsoft.com/office/drawing/2014/main" id="{65C2C684-3671-0265-37F9-3769DCF3C7E2}"/>
              </a:ext>
            </a:extLst>
          </xdr:cNvPr>
          <xdr:cNvGrpSpPr/>
        </xdr:nvGrpSpPr>
        <xdr:grpSpPr>
          <a:xfrm>
            <a:off x="11739011" y="1270919"/>
            <a:ext cx="3906027" cy="901750"/>
            <a:chOff x="4554678" y="1214325"/>
            <a:chExt cx="2428996" cy="862126"/>
          </a:xfrm>
        </xdr:grpSpPr>
        <xdr:sp macro="" textlink="PIVOTE!Z8">
          <xdr:nvSpPr>
            <xdr:cNvPr id="8" name="Rectangle: Rounded Corners 7">
              <a:extLst>
                <a:ext uri="{FF2B5EF4-FFF2-40B4-BE49-F238E27FC236}">
                  <a16:creationId xmlns:a16="http://schemas.microsoft.com/office/drawing/2014/main" id="{FE3B6031-02C2-A625-1BA5-BA472B1582F7}"/>
                </a:ext>
              </a:extLst>
            </xdr:cNvPr>
            <xdr:cNvSpPr/>
          </xdr:nvSpPr>
          <xdr:spPr>
            <a:xfrm>
              <a:off x="4762500" y="1286737"/>
              <a:ext cx="2221174" cy="770663"/>
            </a:xfrm>
            <a:prstGeom prst="roundRect">
              <a:avLst/>
            </a:prstGeom>
            <a:solidFill>
              <a:srgbClr val="FF33CC"/>
            </a:solidFill>
            <a:ln/>
            <a:effectLst>
              <a:outerShdw blurRad="50800" dist="38100" dir="16200000" rotWithShape="0">
                <a:prstClr val="black">
                  <a:alpha val="40000"/>
                </a:prstClr>
              </a:outerShdw>
            </a:effectLst>
          </xdr:spPr>
          <xdr:style>
            <a:lnRef idx="0">
              <a:schemeClr val="accent6"/>
            </a:lnRef>
            <a:fillRef idx="3">
              <a:schemeClr val="accent6"/>
            </a:fillRef>
            <a:effectRef idx="3">
              <a:schemeClr val="accent6"/>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n-IN"/>
            </a:p>
          </xdr:txBody>
        </xdr:sp>
        <xdr:sp macro="" textlink="">
          <xdr:nvSpPr>
            <xdr:cNvPr id="38" name="Rectangle: Rounded Corners 37">
              <a:extLst>
                <a:ext uri="{FF2B5EF4-FFF2-40B4-BE49-F238E27FC236}">
                  <a16:creationId xmlns:a16="http://schemas.microsoft.com/office/drawing/2014/main" id="{2313AD14-5D9C-4060-BFD0-1962BB116E62}"/>
                </a:ext>
              </a:extLst>
            </xdr:cNvPr>
            <xdr:cNvSpPr/>
          </xdr:nvSpPr>
          <xdr:spPr>
            <a:xfrm>
              <a:off x="4554678" y="1214325"/>
              <a:ext cx="836472" cy="862126"/>
            </a:xfrm>
            <a:prstGeom prst="roundRect">
              <a:avLst>
                <a:gd name="adj" fmla="val 6832"/>
              </a:avLst>
            </a:prstGeom>
            <a:solidFill>
              <a:schemeClr val="accent1"/>
            </a:solidFill>
            <a:ln/>
            <a:effectLst>
              <a:outerShdw blurRad="50800" dist="38100" dir="16200000" rotWithShape="0">
                <a:prstClr val="black">
                  <a:alpha val="40000"/>
                </a:prstClr>
              </a:outerShdw>
            </a:effectLst>
          </xdr:spPr>
          <xdr:style>
            <a:lnRef idx="0">
              <a:schemeClr val="accent6"/>
            </a:lnRef>
            <a:fillRef idx="3">
              <a:schemeClr val="accent6"/>
            </a:fillRef>
            <a:effectRef idx="3">
              <a:schemeClr val="accent6"/>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n-IN"/>
            </a:p>
          </xdr:txBody>
        </xdr:sp>
      </xdr:grpSp>
      <xdr:sp macro="" textlink="PIVOTE!$Z$5">
        <xdr:nvSpPr>
          <xdr:cNvPr id="7" name="Rectangle: Rounded Corners 6">
            <a:extLst>
              <a:ext uri="{FF2B5EF4-FFF2-40B4-BE49-F238E27FC236}">
                <a16:creationId xmlns:a16="http://schemas.microsoft.com/office/drawing/2014/main" id="{C4947D82-0342-B3F6-EBC3-4958369F0F2F}"/>
              </a:ext>
            </a:extLst>
          </xdr:cNvPr>
          <xdr:cNvSpPr/>
        </xdr:nvSpPr>
        <xdr:spPr>
          <a:xfrm>
            <a:off x="8519664" y="1328818"/>
            <a:ext cx="3032764" cy="810640"/>
          </a:xfrm>
          <a:prstGeom prst="roundRect">
            <a:avLst/>
          </a:prstGeom>
          <a:solidFill>
            <a:srgbClr val="FFFF00"/>
          </a:solidFill>
          <a:ln/>
          <a:effectLst>
            <a:outerShdw blurRad="50800" dist="38100" dir="16200000" rotWithShape="0">
              <a:prstClr val="black">
                <a:alpha val="40000"/>
              </a:prstClr>
            </a:outerShdw>
          </a:effectLst>
        </xdr:spPr>
        <xdr:style>
          <a:lnRef idx="0">
            <a:schemeClr val="accent6"/>
          </a:lnRef>
          <a:fillRef idx="3">
            <a:schemeClr val="accent6"/>
          </a:fillRef>
          <a:effectRef idx="3">
            <a:schemeClr val="accent6"/>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n-IN" sz="2800"/>
          </a:p>
        </xdr:txBody>
      </xdr:sp>
      <xdr:pic>
        <xdr:nvPicPr>
          <xdr:cNvPr id="40" name="Graphic 14" descr="Daily calendar">
            <a:extLst>
              <a:ext uri="{FF2B5EF4-FFF2-40B4-BE49-F238E27FC236}">
                <a16:creationId xmlns:a16="http://schemas.microsoft.com/office/drawing/2014/main" id="{4F5FC514-BE1D-42A4-B1E7-716C13B81EE9}"/>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11649438" y="1236168"/>
            <a:ext cx="1520632" cy="916574"/>
          </a:xfrm>
          <a:prstGeom prst="rect">
            <a:avLst/>
          </a:prstGeom>
        </xdr:spPr>
      </xdr:pic>
      <xdr:sp macro="" textlink="">
        <xdr:nvSpPr>
          <xdr:cNvPr id="41" name="Rectangle: Rounded Corners 40">
            <a:extLst>
              <a:ext uri="{FF2B5EF4-FFF2-40B4-BE49-F238E27FC236}">
                <a16:creationId xmlns:a16="http://schemas.microsoft.com/office/drawing/2014/main" id="{D0A6562C-B270-4EB4-B81C-EF19E88FFE1A}"/>
              </a:ext>
            </a:extLst>
          </xdr:cNvPr>
          <xdr:cNvSpPr/>
        </xdr:nvSpPr>
        <xdr:spPr>
          <a:xfrm>
            <a:off x="15752063" y="1256093"/>
            <a:ext cx="1283849" cy="896650"/>
          </a:xfrm>
          <a:prstGeom prst="roundRect">
            <a:avLst>
              <a:gd name="adj" fmla="val 13665"/>
            </a:avLst>
          </a:prstGeom>
          <a:solidFill>
            <a:schemeClr val="accent1"/>
          </a:solidFill>
          <a:ln/>
          <a:effectLst>
            <a:outerShdw blurRad="50800" dist="38100" dir="16200000" rotWithShape="0">
              <a:prstClr val="black">
                <a:alpha val="40000"/>
              </a:prstClr>
            </a:outerShdw>
          </a:effectLst>
        </xdr:spPr>
        <xdr:style>
          <a:lnRef idx="0">
            <a:schemeClr val="accent6"/>
          </a:lnRef>
          <a:fillRef idx="3">
            <a:schemeClr val="accent6"/>
          </a:fillRef>
          <a:effectRef idx="3">
            <a:schemeClr val="accent6"/>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n-IN"/>
          </a:p>
        </xdr:txBody>
      </xdr:sp>
      <xdr:pic>
        <xdr:nvPicPr>
          <xdr:cNvPr id="42" name="Graphic 6" descr="Piggy Bank">
            <a:extLst>
              <a:ext uri="{FF2B5EF4-FFF2-40B4-BE49-F238E27FC236}">
                <a16:creationId xmlns:a16="http://schemas.microsoft.com/office/drawing/2014/main" id="{B9873006-F3DE-4E8A-AB34-9FFC8C1EF2F1}"/>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15825869" y="1349980"/>
            <a:ext cx="958763" cy="746306"/>
          </a:xfrm>
          <a:prstGeom prst="rect">
            <a:avLst/>
          </a:prstGeom>
        </xdr:spPr>
      </xdr:pic>
      <xdr:sp macro="" textlink="">
        <xdr:nvSpPr>
          <xdr:cNvPr id="45" name="Rectangle: Rounded Corners 44">
            <a:extLst>
              <a:ext uri="{FF2B5EF4-FFF2-40B4-BE49-F238E27FC236}">
                <a16:creationId xmlns:a16="http://schemas.microsoft.com/office/drawing/2014/main" id="{65F7CF80-940D-4A1B-A1EE-20945AC8AA2E}"/>
              </a:ext>
            </a:extLst>
          </xdr:cNvPr>
          <xdr:cNvSpPr/>
        </xdr:nvSpPr>
        <xdr:spPr>
          <a:xfrm>
            <a:off x="7480888" y="1315869"/>
            <a:ext cx="1345116" cy="816947"/>
          </a:xfrm>
          <a:prstGeom prst="roundRect">
            <a:avLst>
              <a:gd name="adj" fmla="val 13665"/>
            </a:avLst>
          </a:prstGeom>
          <a:solidFill>
            <a:schemeClr val="accent5">
              <a:lumMod val="50000"/>
            </a:schemeClr>
          </a:solidFill>
          <a:ln/>
          <a:effectLst>
            <a:outerShdw blurRad="50800" dist="38100" dir="16200000" rotWithShape="0">
              <a:prstClr val="black">
                <a:alpha val="40000"/>
              </a:prstClr>
            </a:outerShdw>
          </a:effectLst>
        </xdr:spPr>
        <xdr:style>
          <a:lnRef idx="0">
            <a:schemeClr val="accent6"/>
          </a:lnRef>
          <a:fillRef idx="3">
            <a:schemeClr val="accent6"/>
          </a:fillRef>
          <a:effectRef idx="3">
            <a:schemeClr val="accent6"/>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n-IN"/>
          </a:p>
        </xdr:txBody>
      </xdr:sp>
      <xdr:pic>
        <xdr:nvPicPr>
          <xdr:cNvPr id="46" name="Graphic 45" descr="Money">
            <a:extLst>
              <a:ext uri="{FF2B5EF4-FFF2-40B4-BE49-F238E27FC236}">
                <a16:creationId xmlns:a16="http://schemas.microsoft.com/office/drawing/2014/main" id="{9484045E-DB9C-426F-91F6-7BD7356D8253}"/>
              </a:ext>
            </a:extLst>
          </xdr:cNvPr>
          <xdr:cNvPicPr>
            <a:picLocks noChangeAspect="1"/>
          </xdr:cNvPicPr>
        </xdr:nvPicPr>
        <xdr:blipFill>
          <a:blip xmlns:r="http://schemas.openxmlformats.org/officeDocument/2006/relationships" r:embed="rId14">
            <a:extLst>
              <a:ext uri="{96DAC541-7B7A-43D3-8B79-37D633B846F1}">
                <asvg:svgBlip xmlns:asvg="http://schemas.microsoft.com/office/drawing/2016/SVG/main" r:embed="rId15"/>
              </a:ext>
            </a:extLst>
          </a:blip>
          <a:stretch>
            <a:fillRect/>
          </a:stretch>
        </xdr:blipFill>
        <xdr:spPr>
          <a:xfrm>
            <a:off x="7572790" y="1270918"/>
            <a:ext cx="1156149" cy="794036"/>
          </a:xfrm>
          <a:prstGeom prst="rect">
            <a:avLst/>
          </a:prstGeom>
        </xdr:spPr>
      </xdr:pic>
      <mc:AlternateContent xmlns:mc="http://schemas.openxmlformats.org/markup-compatibility/2006" xmlns:a14="http://schemas.microsoft.com/office/drawing/2010/main">
        <mc:Choice Requires="a14">
          <xdr:graphicFrame macro="">
            <xdr:nvGraphicFramePr>
              <xdr:cNvPr id="51" name="Category 2">
                <a:extLst>
                  <a:ext uri="{FF2B5EF4-FFF2-40B4-BE49-F238E27FC236}">
                    <a16:creationId xmlns:a16="http://schemas.microsoft.com/office/drawing/2014/main" id="{E49D6254-0915-4ACE-94FB-3D6392372EE6}"/>
                  </a:ext>
                </a:extLst>
              </xdr:cNvPr>
              <xdr:cNvGraphicFramePr/>
            </xdr:nvGraphicFramePr>
            <xdr:xfrm>
              <a:off x="13061153" y="219964"/>
              <a:ext cx="3576518" cy="876724"/>
            </xdr:xfrm>
            <a:graphic>
              <a:graphicData uri="http://schemas.microsoft.com/office/drawing/2010/slicer">
                <sle:slicer xmlns:sle="http://schemas.microsoft.com/office/drawing/2010/slicer" name="Category 2"/>
              </a:graphicData>
            </a:graphic>
          </xdr:graphicFrame>
        </mc:Choice>
        <mc:Fallback xmlns="">
          <xdr:sp macro="" textlink="">
            <xdr:nvSpPr>
              <xdr:cNvPr id="0" name=""/>
              <xdr:cNvSpPr>
                <a:spLocks noTextEdit="1"/>
              </xdr:cNvSpPr>
            </xdr:nvSpPr>
            <xdr:spPr>
              <a:xfrm>
                <a:off x="12883303" y="1069173"/>
                <a:ext cx="3800050" cy="92476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52" name="PaymentMode 2">
                <a:extLst>
                  <a:ext uri="{FF2B5EF4-FFF2-40B4-BE49-F238E27FC236}">
                    <a16:creationId xmlns:a16="http://schemas.microsoft.com/office/drawing/2014/main" id="{E971C268-9EA4-466F-8D75-6F0700E976EF}"/>
                  </a:ext>
                </a:extLst>
              </xdr:cNvPr>
              <xdr:cNvGraphicFramePr/>
            </xdr:nvGraphicFramePr>
            <xdr:xfrm>
              <a:off x="16767863" y="259815"/>
              <a:ext cx="6854354" cy="836873"/>
            </xdr:xfrm>
            <a:graphic>
              <a:graphicData uri="http://schemas.microsoft.com/office/drawing/2010/slicer">
                <sle:slicer xmlns:sle="http://schemas.microsoft.com/office/drawing/2010/slicer" name="PaymentMode 2"/>
              </a:graphicData>
            </a:graphic>
          </xdr:graphicFrame>
        </mc:Choice>
        <mc:Fallback xmlns="">
          <xdr:sp macro="" textlink="">
            <xdr:nvSpPr>
              <xdr:cNvPr id="0" name=""/>
              <xdr:cNvSpPr>
                <a:spLocks noTextEdit="1"/>
              </xdr:cNvSpPr>
            </xdr:nvSpPr>
            <xdr:spPr>
              <a:xfrm>
                <a:off x="16821683" y="1111208"/>
                <a:ext cx="7282751" cy="88272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53" name="MONTH 3">
                <a:extLst>
                  <a:ext uri="{FF2B5EF4-FFF2-40B4-BE49-F238E27FC236}">
                    <a16:creationId xmlns:a16="http://schemas.microsoft.com/office/drawing/2014/main" id="{F8B93D5D-50F8-474D-84CA-81F04CF557B4}"/>
                  </a:ext>
                </a:extLst>
              </xdr:cNvPr>
              <xdr:cNvGraphicFramePr/>
            </xdr:nvGraphicFramePr>
            <xdr:xfrm>
              <a:off x="4713393" y="2949764"/>
              <a:ext cx="2427742" cy="3666300"/>
            </xdr:xfrm>
            <a:graphic>
              <a:graphicData uri="http://schemas.microsoft.com/office/drawing/2010/slicer">
                <sle:slicer xmlns:sle="http://schemas.microsoft.com/office/drawing/2010/slicer" name="MONTH 3"/>
              </a:graphicData>
            </a:graphic>
          </xdr:graphicFrame>
        </mc:Choice>
        <mc:Fallback xmlns="">
          <xdr:sp macro="" textlink="">
            <xdr:nvSpPr>
              <xdr:cNvPr id="0" name=""/>
              <xdr:cNvSpPr>
                <a:spLocks noTextEdit="1"/>
              </xdr:cNvSpPr>
            </xdr:nvSpPr>
            <xdr:spPr>
              <a:xfrm>
                <a:off x="4013808" y="3948551"/>
                <a:ext cx="2579476" cy="386719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54" name="YEAR_ID 3">
                <a:extLst>
                  <a:ext uri="{FF2B5EF4-FFF2-40B4-BE49-F238E27FC236}">
                    <a16:creationId xmlns:a16="http://schemas.microsoft.com/office/drawing/2014/main" id="{2B3013C9-6E9F-4E3E-95EE-339905B1C85F}"/>
                  </a:ext>
                </a:extLst>
              </xdr:cNvPr>
              <xdr:cNvGraphicFramePr/>
            </xdr:nvGraphicFramePr>
            <xdr:xfrm>
              <a:off x="4698076" y="1425460"/>
              <a:ext cx="2443059" cy="1404751"/>
            </xdr:xfrm>
            <a:graphic>
              <a:graphicData uri="http://schemas.microsoft.com/office/drawing/2010/slicer">
                <sle:slicer xmlns:sle="http://schemas.microsoft.com/office/drawing/2010/slicer" name="YEAR_ID 3"/>
              </a:graphicData>
            </a:graphic>
          </xdr:graphicFrame>
        </mc:Choice>
        <mc:Fallback xmlns="">
          <xdr:sp macro="" textlink="">
            <xdr:nvSpPr>
              <xdr:cNvPr id="0" name=""/>
              <xdr:cNvSpPr>
                <a:spLocks noTextEdit="1"/>
              </xdr:cNvSpPr>
            </xdr:nvSpPr>
            <xdr:spPr>
              <a:xfrm>
                <a:off x="3997534" y="2340724"/>
                <a:ext cx="2595750" cy="148172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sp macro="" textlink="">
        <xdr:nvSpPr>
          <xdr:cNvPr id="57" name="TextBox 56">
            <a:extLst>
              <a:ext uri="{FF2B5EF4-FFF2-40B4-BE49-F238E27FC236}">
                <a16:creationId xmlns:a16="http://schemas.microsoft.com/office/drawing/2014/main" id="{4B5CA5B5-24D7-41FF-82C8-C0A2915A0360}"/>
              </a:ext>
            </a:extLst>
          </xdr:cNvPr>
          <xdr:cNvSpPr txBox="1"/>
        </xdr:nvSpPr>
        <xdr:spPr>
          <a:xfrm>
            <a:off x="7110501" y="797805"/>
            <a:ext cx="4840169" cy="39507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N" sz="1800" b="1">
                <a:solidFill>
                  <a:srgbClr val="FF0000"/>
                </a:solidFill>
              </a:rPr>
              <a:t>D-MART BUSINESS</a:t>
            </a:r>
          </a:p>
        </xdr:txBody>
      </xdr:sp>
      <xdr:sp macro="" textlink="">
        <xdr:nvSpPr>
          <xdr:cNvPr id="59" name="TextBox 58">
            <a:extLst>
              <a:ext uri="{FF2B5EF4-FFF2-40B4-BE49-F238E27FC236}">
                <a16:creationId xmlns:a16="http://schemas.microsoft.com/office/drawing/2014/main" id="{8644BD2D-4B36-4190-B247-6FCE902056C7}"/>
              </a:ext>
            </a:extLst>
          </xdr:cNvPr>
          <xdr:cNvSpPr txBox="1"/>
        </xdr:nvSpPr>
        <xdr:spPr>
          <a:xfrm>
            <a:off x="8821119" y="1417248"/>
            <a:ext cx="3094031" cy="3586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n-IN" sz="1600" b="1">
                <a:solidFill>
                  <a:schemeClr val="tx1"/>
                </a:solidFill>
              </a:rPr>
              <a:t>  TOTAL </a:t>
            </a:r>
            <a:r>
              <a:rPr lang="en-IN" sz="1800" b="1">
                <a:solidFill>
                  <a:schemeClr val="tx1"/>
                </a:solidFill>
              </a:rPr>
              <a:t>SALES</a:t>
            </a:r>
            <a:endParaRPr lang="en-IN" sz="1800">
              <a:solidFill>
                <a:schemeClr val="tx1"/>
              </a:solidFill>
              <a:effectLst/>
            </a:endParaRPr>
          </a:p>
          <a:p>
            <a:endParaRPr lang="en-IN" sz="1600" b="1">
              <a:solidFill>
                <a:schemeClr val="tx1"/>
              </a:solidFill>
            </a:endParaRPr>
          </a:p>
        </xdr:txBody>
      </xdr:sp>
      <xdr:sp macro="" textlink="">
        <xdr:nvSpPr>
          <xdr:cNvPr id="60" name="TextBox 59">
            <a:extLst>
              <a:ext uri="{FF2B5EF4-FFF2-40B4-BE49-F238E27FC236}">
                <a16:creationId xmlns:a16="http://schemas.microsoft.com/office/drawing/2014/main" id="{D98CFE0A-579F-40D0-94DD-310B9D2578F1}"/>
              </a:ext>
            </a:extLst>
          </xdr:cNvPr>
          <xdr:cNvSpPr txBox="1"/>
        </xdr:nvSpPr>
        <xdr:spPr>
          <a:xfrm>
            <a:off x="13137161" y="1377397"/>
            <a:ext cx="4932071" cy="3985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n-IN" sz="1600" b="1">
                <a:solidFill>
                  <a:schemeClr val="tx1">
                    <a:lumMod val="95000"/>
                    <a:lumOff val="5000"/>
                  </a:schemeClr>
                </a:solidFill>
              </a:rPr>
              <a:t>TOTAL</a:t>
            </a:r>
            <a:r>
              <a:rPr lang="en-IN" sz="1600" b="1" baseline="0">
                <a:solidFill>
                  <a:schemeClr val="tx1">
                    <a:lumMod val="95000"/>
                    <a:lumOff val="5000"/>
                  </a:schemeClr>
                </a:solidFill>
              </a:rPr>
              <a:t> </a:t>
            </a:r>
            <a:r>
              <a:rPr lang="en-IN" sz="1600" b="1">
                <a:solidFill>
                  <a:schemeClr val="tx1">
                    <a:lumMod val="95000"/>
                    <a:lumOff val="5000"/>
                  </a:schemeClr>
                </a:solidFill>
              </a:rPr>
              <a:t>PROFIT</a:t>
            </a:r>
            <a:endParaRPr lang="en-IN" sz="1600">
              <a:solidFill>
                <a:schemeClr val="tx1">
                  <a:lumMod val="95000"/>
                  <a:lumOff val="5000"/>
                </a:schemeClr>
              </a:solidFill>
              <a:effectLst/>
            </a:endParaRPr>
          </a:p>
          <a:p>
            <a:endParaRPr lang="en-IN" sz="1600" b="1">
              <a:solidFill>
                <a:schemeClr val="accent3"/>
              </a:solidFill>
            </a:endParaRPr>
          </a:p>
        </xdr:txBody>
      </xdr:sp>
      <xdr:sp macro="" textlink="">
        <xdr:nvSpPr>
          <xdr:cNvPr id="61" name="TextBox 60">
            <a:extLst>
              <a:ext uri="{FF2B5EF4-FFF2-40B4-BE49-F238E27FC236}">
                <a16:creationId xmlns:a16="http://schemas.microsoft.com/office/drawing/2014/main" id="{939595A1-6652-4E0E-AF26-0805F0F9AE1A}"/>
              </a:ext>
            </a:extLst>
          </xdr:cNvPr>
          <xdr:cNvSpPr txBox="1"/>
        </xdr:nvSpPr>
        <xdr:spPr>
          <a:xfrm>
            <a:off x="17234650" y="1339297"/>
            <a:ext cx="2481351" cy="3985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n-IN" sz="1800" b="1">
                <a:solidFill>
                  <a:schemeClr val="tx1"/>
                </a:solidFill>
              </a:rPr>
              <a:t>PROFIT </a:t>
            </a:r>
            <a:r>
              <a:rPr lang="en-IN" sz="1800" b="1" baseline="0">
                <a:solidFill>
                  <a:schemeClr val="tx1"/>
                </a:solidFill>
              </a:rPr>
              <a:t> %</a:t>
            </a:r>
            <a:endParaRPr lang="en-IN" sz="1800">
              <a:solidFill>
                <a:schemeClr val="tx1"/>
              </a:solidFill>
              <a:effectLst/>
            </a:endParaRPr>
          </a:p>
          <a:p>
            <a:endParaRPr lang="en-IN" sz="1600" b="1">
              <a:solidFill>
                <a:schemeClr val="tx1"/>
              </a:solidFill>
            </a:endParaRPr>
          </a:p>
        </xdr:txBody>
      </xdr:sp>
      <xdr:sp macro="" textlink="PIVOTE!Z8">
        <xdr:nvSpPr>
          <xdr:cNvPr id="62" name="TextBox 61">
            <a:extLst>
              <a:ext uri="{FF2B5EF4-FFF2-40B4-BE49-F238E27FC236}">
                <a16:creationId xmlns:a16="http://schemas.microsoft.com/office/drawing/2014/main" id="{340FCC03-35CC-4792-AD2A-2747B8ADE862}"/>
              </a:ext>
            </a:extLst>
          </xdr:cNvPr>
          <xdr:cNvSpPr txBox="1"/>
        </xdr:nvSpPr>
        <xdr:spPr>
          <a:xfrm>
            <a:off x="13482369" y="1634678"/>
            <a:ext cx="1623601" cy="5180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fld id="{CD2D55E5-6D0B-4EE0-BBEA-DBD8DFAE9750}" type="TxLink">
              <a:rPr lang="en-US" sz="3200" b="1" i="0" u="none" strike="noStrike">
                <a:solidFill>
                  <a:srgbClr val="000000"/>
                </a:solidFill>
                <a:latin typeface="Garamond"/>
              </a:rPr>
              <a:pPr/>
              <a:t>4680</a:t>
            </a:fld>
            <a:endParaRPr lang="en-IN" sz="3200" b="1"/>
          </a:p>
        </xdr:txBody>
      </xdr:sp>
      <xdr:sp macro="" textlink="PIVOTE!Z5">
        <xdr:nvSpPr>
          <xdr:cNvPr id="64" name="TextBox 63">
            <a:extLst>
              <a:ext uri="{FF2B5EF4-FFF2-40B4-BE49-F238E27FC236}">
                <a16:creationId xmlns:a16="http://schemas.microsoft.com/office/drawing/2014/main" id="{334798A8-DB62-08FE-D73D-F11C2DB28FAC}"/>
              </a:ext>
            </a:extLst>
          </xdr:cNvPr>
          <xdr:cNvSpPr txBox="1"/>
        </xdr:nvSpPr>
        <xdr:spPr>
          <a:xfrm>
            <a:off x="9009808" y="1714380"/>
            <a:ext cx="2106547" cy="45873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fld id="{5EC63264-8A8B-4BC9-9236-D2EA930AC266}" type="TxLink">
              <a:rPr lang="en-US" sz="2400" b="1" i="0" u="none" strike="noStrike">
                <a:solidFill>
                  <a:srgbClr val="000000"/>
                </a:solidFill>
                <a:latin typeface="Garamond"/>
              </a:rPr>
              <a:pPr/>
              <a:t>$1,00,314</a:t>
            </a:fld>
            <a:endParaRPr lang="en-IN" sz="2400" b="1"/>
          </a:p>
        </xdr:txBody>
      </xdr:sp>
      <xdr:sp macro="" textlink="PIVOTE!Z6">
        <xdr:nvSpPr>
          <xdr:cNvPr id="65" name="TextBox 64">
            <a:extLst>
              <a:ext uri="{FF2B5EF4-FFF2-40B4-BE49-F238E27FC236}">
                <a16:creationId xmlns:a16="http://schemas.microsoft.com/office/drawing/2014/main" id="{6BEF7B39-7369-B28A-5FD9-35DC06D64497}"/>
              </a:ext>
            </a:extLst>
          </xdr:cNvPr>
          <xdr:cNvSpPr txBox="1"/>
        </xdr:nvSpPr>
        <xdr:spPr>
          <a:xfrm>
            <a:off x="17342251" y="1674529"/>
            <a:ext cx="1048943" cy="5191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fld id="{9914FBC7-1422-4C9C-8149-89F7F196A10F}" type="TxLink">
              <a:rPr lang="en-US" sz="2800" b="1" i="0" u="none" strike="noStrike">
                <a:solidFill>
                  <a:srgbClr val="000000"/>
                </a:solidFill>
                <a:latin typeface="Garamond"/>
              </a:rPr>
              <a:pPr/>
              <a:t>5%</a:t>
            </a:fld>
            <a:endParaRPr lang="en-IN" sz="2800" b="1"/>
          </a:p>
        </xdr:txBody>
      </xdr:sp>
      <xdr:sp macro="" textlink="">
        <xdr:nvSpPr>
          <xdr:cNvPr id="72" name="TextBox 71">
            <a:extLst>
              <a:ext uri="{FF2B5EF4-FFF2-40B4-BE49-F238E27FC236}">
                <a16:creationId xmlns:a16="http://schemas.microsoft.com/office/drawing/2014/main" id="{A8A2BCDF-C214-EEAD-4930-5719049AA547}"/>
              </a:ext>
            </a:extLst>
          </xdr:cNvPr>
          <xdr:cNvSpPr txBox="1"/>
        </xdr:nvSpPr>
        <xdr:spPr>
          <a:xfrm>
            <a:off x="20077792" y="1734306"/>
            <a:ext cx="1084208" cy="49629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400" b="1">
                <a:solidFill>
                  <a:srgbClr val="002060"/>
                </a:solidFill>
              </a:rPr>
              <a:t>TOP</a:t>
            </a:r>
          </a:p>
          <a:p>
            <a:pPr algn="ctr"/>
            <a:r>
              <a:rPr lang="en-IN" sz="1400" b="1">
                <a:solidFill>
                  <a:srgbClr val="002060"/>
                </a:solidFill>
              </a:rPr>
              <a:t>PRODUCT</a:t>
            </a:r>
          </a:p>
        </xdr:txBody>
      </xdr:sp>
      <xdr:sp macro="" textlink="">
        <xdr:nvSpPr>
          <xdr:cNvPr id="73" name="TextBox 72">
            <a:extLst>
              <a:ext uri="{FF2B5EF4-FFF2-40B4-BE49-F238E27FC236}">
                <a16:creationId xmlns:a16="http://schemas.microsoft.com/office/drawing/2014/main" id="{7005FAD1-39DD-089A-E29C-20759BA756F3}"/>
              </a:ext>
            </a:extLst>
          </xdr:cNvPr>
          <xdr:cNvSpPr txBox="1"/>
        </xdr:nvSpPr>
        <xdr:spPr>
          <a:xfrm>
            <a:off x="15779918" y="3706935"/>
            <a:ext cx="2052477" cy="53799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endParaRPr lang="en-IN" sz="1100"/>
          </a:p>
        </xdr:txBody>
      </xdr:sp>
      <xdr:sp macro="" textlink="">
        <xdr:nvSpPr>
          <xdr:cNvPr id="76" name="TextBox 75">
            <a:extLst>
              <a:ext uri="{FF2B5EF4-FFF2-40B4-BE49-F238E27FC236}">
                <a16:creationId xmlns:a16="http://schemas.microsoft.com/office/drawing/2014/main" id="{70C225DC-735B-64F3-3E78-CF419F8E4BA2}"/>
              </a:ext>
            </a:extLst>
          </xdr:cNvPr>
          <xdr:cNvSpPr txBox="1"/>
        </xdr:nvSpPr>
        <xdr:spPr>
          <a:xfrm>
            <a:off x="22323237" y="1800211"/>
            <a:ext cx="1160509" cy="4184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IN" sz="2000" b="1"/>
              <a:t>TOP</a:t>
            </a:r>
          </a:p>
        </xdr:txBody>
      </xdr:sp>
      <xdr:sp macro="" textlink="">
        <xdr:nvSpPr>
          <xdr:cNvPr id="18" name="Rectangle: Rounded Corners 17">
            <a:extLst>
              <a:ext uri="{FF2B5EF4-FFF2-40B4-BE49-F238E27FC236}">
                <a16:creationId xmlns:a16="http://schemas.microsoft.com/office/drawing/2014/main" id="{97D5F042-529C-4CB1-96DC-096AC3AD2F91}"/>
              </a:ext>
            </a:extLst>
          </xdr:cNvPr>
          <xdr:cNvSpPr/>
        </xdr:nvSpPr>
        <xdr:spPr>
          <a:xfrm>
            <a:off x="7372351" y="2247901"/>
            <a:ext cx="7334249" cy="3009899"/>
          </a:xfrm>
          <a:prstGeom prst="roundRect">
            <a:avLst>
              <a:gd name="adj" fmla="val 8087"/>
            </a:avLst>
          </a:prstGeom>
          <a:ln/>
        </xdr:spPr>
        <xdr:style>
          <a:lnRef idx="0">
            <a:schemeClr val="accent6"/>
          </a:lnRef>
          <a:fillRef idx="3">
            <a:schemeClr val="accent6"/>
          </a:fillRef>
          <a:effectRef idx="3">
            <a:schemeClr val="accent6"/>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n-IN" b="1" cap="none" spc="0">
              <a:ln w="22225">
                <a:solidFill>
                  <a:schemeClr val="accent2"/>
                </a:solidFill>
                <a:prstDash val="solid"/>
              </a:ln>
              <a:solidFill>
                <a:schemeClr val="accent2">
                  <a:lumMod val="40000"/>
                  <a:lumOff val="60000"/>
                </a:schemeClr>
              </a:solidFill>
              <a:effectLst/>
            </a:endParaRPr>
          </a:p>
        </xdr:txBody>
      </xdr:sp>
      <xdr:sp macro="" textlink="">
        <xdr:nvSpPr>
          <xdr:cNvPr id="23" name="Rectangle: Rounded Corners 22">
            <a:extLst>
              <a:ext uri="{FF2B5EF4-FFF2-40B4-BE49-F238E27FC236}">
                <a16:creationId xmlns:a16="http://schemas.microsoft.com/office/drawing/2014/main" id="{B9B9F2EB-F7F1-4A34-88F5-E5C971B2ED80}"/>
              </a:ext>
            </a:extLst>
          </xdr:cNvPr>
          <xdr:cNvSpPr/>
        </xdr:nvSpPr>
        <xdr:spPr>
          <a:xfrm>
            <a:off x="14858999" y="2228850"/>
            <a:ext cx="4724401" cy="6115050"/>
          </a:xfrm>
          <a:prstGeom prst="roundRect">
            <a:avLst>
              <a:gd name="adj" fmla="val 4523"/>
            </a:avLst>
          </a:prstGeom>
          <a:ln/>
        </xdr:spPr>
        <xdr:style>
          <a:lnRef idx="0">
            <a:schemeClr val="accent6"/>
          </a:lnRef>
          <a:fillRef idx="3">
            <a:schemeClr val="accent6"/>
          </a:fillRef>
          <a:effectRef idx="3">
            <a:schemeClr val="accent6"/>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n-IN" b="1" cap="none" spc="0">
              <a:ln w="22225">
                <a:solidFill>
                  <a:schemeClr val="accent2"/>
                </a:solidFill>
                <a:prstDash val="solid"/>
              </a:ln>
              <a:solidFill>
                <a:schemeClr val="accent2">
                  <a:lumMod val="40000"/>
                  <a:lumOff val="60000"/>
                </a:schemeClr>
              </a:solidFill>
              <a:effectLst/>
            </a:endParaRPr>
          </a:p>
        </xdr:txBody>
      </xdr:sp>
      <xdr:graphicFrame macro="">
        <xdr:nvGraphicFramePr>
          <xdr:cNvPr id="25" name="Chart 24">
            <a:extLst>
              <a:ext uri="{FF2B5EF4-FFF2-40B4-BE49-F238E27FC236}">
                <a16:creationId xmlns:a16="http://schemas.microsoft.com/office/drawing/2014/main" id="{7F873E39-C828-4654-B4D8-32CCA143E338}"/>
              </a:ext>
            </a:extLst>
          </xdr:cNvPr>
          <xdr:cNvGraphicFramePr>
            <a:graphicFrameLocks/>
          </xdr:cNvGraphicFramePr>
        </xdr:nvGraphicFramePr>
        <xdr:xfrm>
          <a:off x="14897100" y="2362200"/>
          <a:ext cx="4648200" cy="5676900"/>
        </xdr:xfrm>
        <a:graphic>
          <a:graphicData uri="http://schemas.openxmlformats.org/drawingml/2006/chart">
            <c:chart xmlns:c="http://schemas.openxmlformats.org/drawingml/2006/chart" xmlns:r="http://schemas.openxmlformats.org/officeDocument/2006/relationships" r:id="rId16"/>
          </a:graphicData>
        </a:graphic>
      </xdr:graphicFrame>
      <xdr:sp macro="" textlink="">
        <xdr:nvSpPr>
          <xdr:cNvPr id="26" name="Rectangle: Rounded Corners 25">
            <a:extLst>
              <a:ext uri="{FF2B5EF4-FFF2-40B4-BE49-F238E27FC236}">
                <a16:creationId xmlns:a16="http://schemas.microsoft.com/office/drawing/2014/main" id="{A5AF6747-1747-4659-94B9-96400964C594}"/>
              </a:ext>
            </a:extLst>
          </xdr:cNvPr>
          <xdr:cNvSpPr/>
        </xdr:nvSpPr>
        <xdr:spPr>
          <a:xfrm>
            <a:off x="7353300" y="5334000"/>
            <a:ext cx="3619500" cy="3009900"/>
          </a:xfrm>
          <a:prstGeom prst="roundRect">
            <a:avLst>
              <a:gd name="adj" fmla="val 8497"/>
            </a:avLst>
          </a:prstGeom>
          <a:ln/>
          <a:effectLst>
            <a:outerShdw blurRad="50800" dist="38100" algn="l" rotWithShape="0">
              <a:prstClr val="black">
                <a:alpha val="40000"/>
              </a:prstClr>
            </a:outerShdw>
          </a:effectLst>
        </xdr:spPr>
        <xdr:style>
          <a:lnRef idx="0">
            <a:schemeClr val="accent6"/>
          </a:lnRef>
          <a:fillRef idx="3">
            <a:schemeClr val="accent6"/>
          </a:fillRef>
          <a:effectRef idx="3">
            <a:schemeClr val="accent6"/>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n-IN" b="1" cap="none" spc="0">
              <a:ln w="22225">
                <a:solidFill>
                  <a:schemeClr val="accent2"/>
                </a:solidFill>
                <a:prstDash val="solid"/>
              </a:ln>
              <a:solidFill>
                <a:schemeClr val="accent2">
                  <a:lumMod val="40000"/>
                  <a:lumOff val="60000"/>
                </a:schemeClr>
              </a:solidFill>
              <a:effectLst/>
            </a:endParaRPr>
          </a:p>
        </xdr:txBody>
      </xdr:sp>
      <xdr:graphicFrame macro="">
        <xdr:nvGraphicFramePr>
          <xdr:cNvPr id="29" name="Chart 28">
            <a:extLst>
              <a:ext uri="{FF2B5EF4-FFF2-40B4-BE49-F238E27FC236}">
                <a16:creationId xmlns:a16="http://schemas.microsoft.com/office/drawing/2014/main" id="{1F3AB820-6FE4-4118-BF6B-F4D061C9F210}"/>
              </a:ext>
            </a:extLst>
          </xdr:cNvPr>
          <xdr:cNvGraphicFramePr>
            <a:graphicFrameLocks/>
          </xdr:cNvGraphicFramePr>
        </xdr:nvGraphicFramePr>
        <xdr:xfrm>
          <a:off x="7410450" y="5448300"/>
          <a:ext cx="3657600" cy="2857500"/>
        </xdr:xfrm>
        <a:graphic>
          <a:graphicData uri="http://schemas.openxmlformats.org/drawingml/2006/chart">
            <c:chart xmlns:c="http://schemas.openxmlformats.org/drawingml/2006/chart" xmlns:r="http://schemas.openxmlformats.org/officeDocument/2006/relationships" r:id="rId17"/>
          </a:graphicData>
        </a:graphic>
      </xdr:graphicFrame>
      <xdr:sp macro="" textlink="">
        <xdr:nvSpPr>
          <xdr:cNvPr id="30" name="Rectangle: Rounded Corners 29">
            <a:extLst>
              <a:ext uri="{FF2B5EF4-FFF2-40B4-BE49-F238E27FC236}">
                <a16:creationId xmlns:a16="http://schemas.microsoft.com/office/drawing/2014/main" id="{256E8751-4BA6-427F-B3D8-13330A3AB113}"/>
              </a:ext>
            </a:extLst>
          </xdr:cNvPr>
          <xdr:cNvSpPr/>
        </xdr:nvSpPr>
        <xdr:spPr>
          <a:xfrm>
            <a:off x="11106150" y="5334000"/>
            <a:ext cx="3619500" cy="3009900"/>
          </a:xfrm>
          <a:prstGeom prst="roundRect">
            <a:avLst>
              <a:gd name="adj" fmla="val 8497"/>
            </a:avLst>
          </a:prstGeom>
          <a:ln/>
          <a:effectLst>
            <a:outerShdw blurRad="50800" dist="38100" algn="l" rotWithShape="0">
              <a:prstClr val="black">
                <a:alpha val="40000"/>
              </a:prstClr>
            </a:outerShdw>
          </a:effectLst>
        </xdr:spPr>
        <xdr:style>
          <a:lnRef idx="0">
            <a:schemeClr val="accent6"/>
          </a:lnRef>
          <a:fillRef idx="3">
            <a:schemeClr val="accent6"/>
          </a:fillRef>
          <a:effectRef idx="3">
            <a:schemeClr val="accent6"/>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n-IN" b="1" cap="none" spc="0">
              <a:ln w="22225">
                <a:solidFill>
                  <a:schemeClr val="accent2"/>
                </a:solidFill>
                <a:prstDash val="solid"/>
              </a:ln>
              <a:solidFill>
                <a:schemeClr val="accent2">
                  <a:lumMod val="40000"/>
                  <a:lumOff val="60000"/>
                </a:schemeClr>
              </a:solidFill>
              <a:effectLst/>
            </a:endParaRPr>
          </a:p>
        </xdr:txBody>
      </xdr:sp>
      <xdr:graphicFrame macro="">
        <xdr:nvGraphicFramePr>
          <xdr:cNvPr id="32" name="Chart 31">
            <a:extLst>
              <a:ext uri="{FF2B5EF4-FFF2-40B4-BE49-F238E27FC236}">
                <a16:creationId xmlns:a16="http://schemas.microsoft.com/office/drawing/2014/main" id="{97523F1C-B607-44AE-BA33-48EA3D67EDA6}"/>
              </a:ext>
            </a:extLst>
          </xdr:cNvPr>
          <xdr:cNvGraphicFramePr>
            <a:graphicFrameLocks/>
          </xdr:cNvGraphicFramePr>
        </xdr:nvGraphicFramePr>
        <xdr:xfrm>
          <a:off x="11106150" y="5334000"/>
          <a:ext cx="3619500" cy="2990850"/>
        </xdr:xfrm>
        <a:graphic>
          <a:graphicData uri="http://schemas.openxmlformats.org/drawingml/2006/chart">
            <c:chart xmlns:c="http://schemas.openxmlformats.org/drawingml/2006/chart" xmlns:r="http://schemas.openxmlformats.org/officeDocument/2006/relationships" r:id="rId18"/>
          </a:graphicData>
        </a:graphic>
      </xdr:graphicFrame>
      <xdr:graphicFrame macro="">
        <xdr:nvGraphicFramePr>
          <xdr:cNvPr id="34" name="Chart 33">
            <a:extLst>
              <a:ext uri="{FF2B5EF4-FFF2-40B4-BE49-F238E27FC236}">
                <a16:creationId xmlns:a16="http://schemas.microsoft.com/office/drawing/2014/main" id="{3DD73A66-B8C2-4E80-B4B2-47F83444D70A}"/>
              </a:ext>
            </a:extLst>
          </xdr:cNvPr>
          <xdr:cNvGraphicFramePr>
            <a:graphicFrameLocks/>
          </xdr:cNvGraphicFramePr>
        </xdr:nvGraphicFramePr>
        <xdr:xfrm>
          <a:off x="7448550" y="2286000"/>
          <a:ext cx="7296149" cy="2971799"/>
        </xdr:xfrm>
        <a:graphic>
          <a:graphicData uri="http://schemas.openxmlformats.org/drawingml/2006/chart">
            <c:chart xmlns:c="http://schemas.openxmlformats.org/drawingml/2006/chart" xmlns:r="http://schemas.openxmlformats.org/officeDocument/2006/relationships" r:id="rId19"/>
          </a:graphicData>
        </a:graphic>
      </xdr:graphicFrame>
      <xdr:sp macro="" textlink="">
        <xdr:nvSpPr>
          <xdr:cNvPr id="37" name="Rectangle: Rounded Corners 36">
            <a:extLst>
              <a:ext uri="{FF2B5EF4-FFF2-40B4-BE49-F238E27FC236}">
                <a16:creationId xmlns:a16="http://schemas.microsoft.com/office/drawing/2014/main" id="{0CC3211B-0925-48F0-B619-19EA7DD9FEEF}"/>
              </a:ext>
            </a:extLst>
          </xdr:cNvPr>
          <xdr:cNvSpPr/>
        </xdr:nvSpPr>
        <xdr:spPr>
          <a:xfrm>
            <a:off x="19716750" y="3924301"/>
            <a:ext cx="3943350" cy="4438649"/>
          </a:xfrm>
          <a:prstGeom prst="roundRect">
            <a:avLst>
              <a:gd name="adj" fmla="val 5105"/>
            </a:avLst>
          </a:prstGeom>
          <a:ln/>
          <a:effectLst>
            <a:outerShdw blurRad="50800" dist="38100" dir="13500000" algn="br" rotWithShape="0">
              <a:prstClr val="black">
                <a:alpha val="40000"/>
              </a:prstClr>
            </a:outerShdw>
          </a:effectLst>
        </xdr:spPr>
        <xdr:style>
          <a:lnRef idx="0">
            <a:schemeClr val="accent6"/>
          </a:lnRef>
          <a:fillRef idx="3">
            <a:schemeClr val="accent6"/>
          </a:fillRef>
          <a:effectRef idx="3">
            <a:schemeClr val="accent6"/>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n-IN" b="1" cap="none" spc="0">
              <a:ln w="22225">
                <a:solidFill>
                  <a:schemeClr val="accent2"/>
                </a:solidFill>
                <a:prstDash val="solid"/>
              </a:ln>
              <a:solidFill>
                <a:schemeClr val="accent2">
                  <a:lumMod val="40000"/>
                  <a:lumOff val="60000"/>
                </a:schemeClr>
              </a:solidFill>
              <a:effectLst/>
            </a:endParaRPr>
          </a:p>
        </xdr:txBody>
      </xdr:sp>
      <xdr:graphicFrame macro="">
        <xdr:nvGraphicFramePr>
          <xdr:cNvPr id="39" name="Chart 38">
            <a:extLst>
              <a:ext uri="{FF2B5EF4-FFF2-40B4-BE49-F238E27FC236}">
                <a16:creationId xmlns:a16="http://schemas.microsoft.com/office/drawing/2014/main" id="{692B3C5E-BD19-429B-8C30-D898A5FE84F9}"/>
              </a:ext>
            </a:extLst>
          </xdr:cNvPr>
          <xdr:cNvGraphicFramePr>
            <a:graphicFrameLocks/>
          </xdr:cNvGraphicFramePr>
        </xdr:nvGraphicFramePr>
        <xdr:xfrm>
          <a:off x="19773900" y="4019550"/>
          <a:ext cx="3733800" cy="4152900"/>
        </xdr:xfrm>
        <a:graphic>
          <a:graphicData uri="http://schemas.openxmlformats.org/drawingml/2006/chart">
            <c:chart xmlns:c="http://schemas.openxmlformats.org/drawingml/2006/chart" xmlns:r="http://schemas.openxmlformats.org/officeDocument/2006/relationships" r:id="rId20"/>
          </a:graphicData>
        </a:graphic>
      </xdr:graphicFrame>
      <xdr:sp macro="" textlink="PIVOTE!$G$5">
        <xdr:nvSpPr>
          <xdr:cNvPr id="43" name="TextBox 42">
            <a:extLst>
              <a:ext uri="{FF2B5EF4-FFF2-40B4-BE49-F238E27FC236}">
                <a16:creationId xmlns:a16="http://schemas.microsoft.com/office/drawing/2014/main" id="{BBD66AE0-A419-E4B5-1420-9E4873790A86}"/>
              </a:ext>
            </a:extLst>
          </xdr:cNvPr>
          <xdr:cNvSpPr txBox="1"/>
        </xdr:nvSpPr>
        <xdr:spPr>
          <a:xfrm>
            <a:off x="20116800" y="2400300"/>
            <a:ext cx="1109150" cy="3808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46F9B01E-F0B0-4AA8-8162-14957738561D}" type="TxLink">
              <a:rPr lang="en-US" sz="2000" b="1" i="0" u="none" strike="noStrike">
                <a:solidFill>
                  <a:srgbClr val="C00000"/>
                </a:solidFill>
                <a:latin typeface="Garamond"/>
              </a:rPr>
              <a:pPr/>
              <a:t>PD-3457</a:t>
            </a:fld>
            <a:endParaRPr lang="en-IN" sz="2000" b="1">
              <a:solidFill>
                <a:srgbClr val="C00000"/>
              </a:solidFill>
            </a:endParaRPr>
          </a:p>
        </xdr:txBody>
      </xdr:sp>
      <xdr:sp macro="" textlink="PIVOTE!$H$5">
        <xdr:nvSpPr>
          <xdr:cNvPr id="47" name="TextBox 46">
            <a:extLst>
              <a:ext uri="{FF2B5EF4-FFF2-40B4-BE49-F238E27FC236}">
                <a16:creationId xmlns:a16="http://schemas.microsoft.com/office/drawing/2014/main" id="{4F8F469E-8971-CBAE-D09C-FA8A06D8F428}"/>
              </a:ext>
            </a:extLst>
          </xdr:cNvPr>
          <xdr:cNvSpPr txBox="1"/>
        </xdr:nvSpPr>
        <xdr:spPr>
          <a:xfrm>
            <a:off x="22307550" y="2286000"/>
            <a:ext cx="857927" cy="49629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9EC2847B-428E-46E3-899C-B1E40596537D}" type="TxLink">
              <a:rPr lang="en-US" sz="2800" b="1" i="0" u="none" strike="noStrike">
                <a:solidFill>
                  <a:srgbClr val="C00000"/>
                </a:solidFill>
                <a:latin typeface="Garamond"/>
              </a:rPr>
              <a:pPr/>
              <a:t>5869</a:t>
            </a:fld>
            <a:endParaRPr lang="en-IN" sz="2800" b="1">
              <a:solidFill>
                <a:srgbClr val="C00000"/>
              </a:solidFill>
            </a:endParaRPr>
          </a:p>
        </xdr:txBody>
      </xdr:sp>
    </xdr:grpSp>
    <xdr:clientData/>
  </xdr:twoCellAnchor>
</xdr:wsDr>
</file>

<file path=xl/drawings/drawing5.xml><?xml version="1.0" encoding="utf-8"?>
<c:userShapes xmlns:c="http://schemas.openxmlformats.org/drawingml/2006/chart">
  <cdr:relSizeAnchor xmlns:cdr="http://schemas.openxmlformats.org/drawingml/2006/chartDrawing">
    <cdr:from>
      <cdr:x>0.41051</cdr:x>
      <cdr:y>0.48039</cdr:y>
    </cdr:from>
    <cdr:to>
      <cdr:x>0.685</cdr:x>
      <cdr:y>0.77451</cdr:y>
    </cdr:to>
    <cdr:sp macro="" textlink="PIVOTE!$Z$6">
      <cdr:nvSpPr>
        <cdr:cNvPr id="3" name="TextBox 2">
          <a:extLst xmlns:a="http://schemas.openxmlformats.org/drawingml/2006/main">
            <a:ext uri="{FF2B5EF4-FFF2-40B4-BE49-F238E27FC236}">
              <a16:creationId xmlns:a16="http://schemas.microsoft.com/office/drawing/2014/main" id="{8858AC45-6F79-89EE-1FF5-D1419E114E28}"/>
            </a:ext>
          </a:extLst>
        </cdr:cNvPr>
        <cdr:cNvSpPr txBox="1"/>
      </cdr:nvSpPr>
      <cdr:spPr>
        <a:xfrm xmlns:a="http://schemas.openxmlformats.org/drawingml/2006/main">
          <a:off x="1564043" y="1866887"/>
          <a:ext cx="1045807" cy="1143013"/>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fld id="{D2E80AE7-9381-4F2F-868E-6EA9E5511264}" type="TxLink">
            <a:rPr lang="en-US" sz="4800" b="0" i="0" u="none" strike="noStrike" kern="1200">
              <a:solidFill>
                <a:srgbClr val="FF0000"/>
              </a:solidFill>
              <a:latin typeface="Garamond"/>
            </a:rPr>
            <a:pPr/>
            <a:t>5%</a:t>
          </a:fld>
          <a:endParaRPr lang="en-IN" sz="4800" kern="1200">
            <a:solidFill>
              <a:srgbClr val="FF0000"/>
            </a:solidFill>
          </a:endParaRPr>
        </a:p>
      </cdr:txBody>
    </cdr:sp>
  </cdr:relSizeAnchor>
</c:userShapes>
</file>

<file path=xl/drawings/drawing6.xml><?xml version="1.0" encoding="utf-8"?>
<xdr:wsDr xmlns:xdr="http://schemas.openxmlformats.org/drawingml/2006/spreadsheetDrawing" xmlns:a="http://schemas.openxmlformats.org/drawingml/2006/main">
  <xdr:twoCellAnchor>
    <xdr:from>
      <xdr:col>3</xdr:col>
      <xdr:colOff>6348</xdr:colOff>
      <xdr:row>4</xdr:row>
      <xdr:rowOff>38100</xdr:rowOff>
    </xdr:from>
    <xdr:to>
      <xdr:col>36</xdr:col>
      <xdr:colOff>590550</xdr:colOff>
      <xdr:row>48</xdr:row>
      <xdr:rowOff>152400</xdr:rowOff>
    </xdr:to>
    <xdr:grpSp>
      <xdr:nvGrpSpPr>
        <xdr:cNvPr id="60" name="Group 59">
          <a:extLst>
            <a:ext uri="{FF2B5EF4-FFF2-40B4-BE49-F238E27FC236}">
              <a16:creationId xmlns:a16="http://schemas.microsoft.com/office/drawing/2014/main" id="{7D5CD25F-905A-6D0E-4718-102D84AE27E0}"/>
            </a:ext>
          </a:extLst>
        </xdr:cNvPr>
        <xdr:cNvGrpSpPr/>
      </xdr:nvGrpSpPr>
      <xdr:grpSpPr>
        <a:xfrm>
          <a:off x="1835148" y="800100"/>
          <a:ext cx="20701002" cy="8496300"/>
          <a:chOff x="1816098" y="1095375"/>
          <a:chExt cx="17614902" cy="7524750"/>
        </a:xfrm>
      </xdr:grpSpPr>
      <xdr:sp macro="" textlink="">
        <xdr:nvSpPr>
          <xdr:cNvPr id="2" name="Rectangle: Rounded Corners 1">
            <a:extLst>
              <a:ext uri="{FF2B5EF4-FFF2-40B4-BE49-F238E27FC236}">
                <a16:creationId xmlns:a16="http://schemas.microsoft.com/office/drawing/2014/main" id="{40656E2E-DB14-C17F-D8A0-14F243BBBB69}"/>
              </a:ext>
            </a:extLst>
          </xdr:cNvPr>
          <xdr:cNvSpPr/>
        </xdr:nvSpPr>
        <xdr:spPr>
          <a:xfrm>
            <a:off x="1816098" y="1095375"/>
            <a:ext cx="17614902" cy="7524750"/>
          </a:xfrm>
          <a:prstGeom prst="roundRect">
            <a:avLst>
              <a:gd name="adj" fmla="val 5556"/>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4" name="Rectangle: Rounded Corners 3">
            <a:extLst>
              <a:ext uri="{FF2B5EF4-FFF2-40B4-BE49-F238E27FC236}">
                <a16:creationId xmlns:a16="http://schemas.microsoft.com/office/drawing/2014/main" id="{8E92E1E2-0130-45DF-7451-9B25507AB1AE}"/>
              </a:ext>
            </a:extLst>
          </xdr:cNvPr>
          <xdr:cNvSpPr/>
        </xdr:nvSpPr>
        <xdr:spPr>
          <a:xfrm>
            <a:off x="2031058" y="1252870"/>
            <a:ext cx="7249085" cy="949709"/>
          </a:xfrm>
          <a:prstGeom prst="roundRect">
            <a:avLst/>
          </a:prstGeom>
          <a:ln/>
          <a:effectLst>
            <a:outerShdw blurRad="63500" sx="102000" sy="102000" algn="ctr" rotWithShape="0">
              <a:prstClr val="black">
                <a:alpha val="40000"/>
              </a:prstClr>
            </a:outerShdw>
          </a:effectLst>
        </xdr:spPr>
        <xdr:style>
          <a:lnRef idx="0">
            <a:schemeClr val="accent6"/>
          </a:lnRef>
          <a:fillRef idx="3">
            <a:schemeClr val="accent6"/>
          </a:fillRef>
          <a:effectRef idx="3">
            <a:schemeClr val="accent6"/>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n-IN"/>
          </a:p>
        </xdr:txBody>
      </xdr:sp>
      <xdr:sp macro="" textlink="">
        <xdr:nvSpPr>
          <xdr:cNvPr id="5" name="Rectangle: Rounded Corners 4">
            <a:extLst>
              <a:ext uri="{FF2B5EF4-FFF2-40B4-BE49-F238E27FC236}">
                <a16:creationId xmlns:a16="http://schemas.microsoft.com/office/drawing/2014/main" id="{46D6C374-A3A7-7428-E734-DCAC1DD51E1D}"/>
              </a:ext>
            </a:extLst>
          </xdr:cNvPr>
          <xdr:cNvSpPr/>
        </xdr:nvSpPr>
        <xdr:spPr>
          <a:xfrm>
            <a:off x="9441289" y="1200372"/>
            <a:ext cx="9744966" cy="1002207"/>
          </a:xfrm>
          <a:prstGeom prst="roundRect">
            <a:avLst/>
          </a:prstGeom>
          <a:ln/>
          <a:effectLst>
            <a:outerShdw blurRad="63500" sx="102000" sy="102000" algn="ctr" rotWithShape="0">
              <a:prstClr val="black">
                <a:alpha val="40000"/>
              </a:prstClr>
            </a:outerShdw>
          </a:effectLst>
        </xdr:spPr>
        <xdr:style>
          <a:lnRef idx="0">
            <a:schemeClr val="accent6"/>
          </a:lnRef>
          <a:fillRef idx="3">
            <a:schemeClr val="accent6"/>
          </a:fillRef>
          <a:effectRef idx="3">
            <a:schemeClr val="accent6"/>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n-IN"/>
          </a:p>
        </xdr:txBody>
      </xdr:sp>
      <xdr:sp macro="" textlink="">
        <xdr:nvSpPr>
          <xdr:cNvPr id="6" name="Rectangle: Rounded Corners 5">
            <a:extLst>
              <a:ext uri="{FF2B5EF4-FFF2-40B4-BE49-F238E27FC236}">
                <a16:creationId xmlns:a16="http://schemas.microsoft.com/office/drawing/2014/main" id="{8EDC8F2C-800F-699C-4380-38F3B25A7AD1}"/>
              </a:ext>
            </a:extLst>
          </xdr:cNvPr>
          <xdr:cNvSpPr/>
        </xdr:nvSpPr>
        <xdr:spPr>
          <a:xfrm>
            <a:off x="2003493" y="2352324"/>
            <a:ext cx="2343149" cy="1304694"/>
          </a:xfrm>
          <a:prstGeom prst="roundRect">
            <a:avLst>
              <a:gd name="adj" fmla="val 8480"/>
            </a:avLst>
          </a:prstGeom>
          <a:ln/>
          <a:effectLst>
            <a:outerShdw blurRad="50800" dist="38100" algn="l" rotWithShape="0">
              <a:prstClr val="black">
                <a:alpha val="40000"/>
              </a:prstClr>
            </a:outerShdw>
          </a:effectLst>
        </xdr:spPr>
        <xdr:style>
          <a:lnRef idx="0">
            <a:schemeClr val="accent6"/>
          </a:lnRef>
          <a:fillRef idx="3">
            <a:schemeClr val="accent6"/>
          </a:fillRef>
          <a:effectRef idx="3">
            <a:schemeClr val="accent6"/>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n-IN"/>
          </a:p>
        </xdr:txBody>
      </xdr:sp>
      <xdr:sp macro="" textlink="">
        <xdr:nvSpPr>
          <xdr:cNvPr id="7" name="Rectangle: Rounded Corners 6">
            <a:extLst>
              <a:ext uri="{FF2B5EF4-FFF2-40B4-BE49-F238E27FC236}">
                <a16:creationId xmlns:a16="http://schemas.microsoft.com/office/drawing/2014/main" id="{A8738FB3-65B5-66E8-2C44-F34EA0A16FC3}"/>
              </a:ext>
            </a:extLst>
          </xdr:cNvPr>
          <xdr:cNvSpPr/>
        </xdr:nvSpPr>
        <xdr:spPr>
          <a:xfrm>
            <a:off x="12033679" y="2343625"/>
            <a:ext cx="3305230" cy="682035"/>
          </a:xfrm>
          <a:prstGeom prst="roundRect">
            <a:avLst/>
          </a:prstGeom>
          <a:solidFill>
            <a:schemeClr val="accent1">
              <a:lumMod val="50000"/>
              <a:lumOff val="50000"/>
            </a:schemeClr>
          </a:solidFill>
          <a:ln/>
          <a:effectLst>
            <a:outerShdw blurRad="50800" dist="38100" dir="13500000" algn="br" rotWithShape="0">
              <a:prstClr val="black">
                <a:alpha val="40000"/>
              </a:prstClr>
            </a:outerShdw>
          </a:effectLst>
        </xdr:spPr>
        <xdr:style>
          <a:lnRef idx="0">
            <a:schemeClr val="accent6"/>
          </a:lnRef>
          <a:fillRef idx="3">
            <a:schemeClr val="accent6"/>
          </a:fillRef>
          <a:effectRef idx="3">
            <a:schemeClr val="accent6"/>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n-IN"/>
          </a:p>
        </xdr:txBody>
      </xdr:sp>
      <xdr:sp macro="" textlink="">
        <xdr:nvSpPr>
          <xdr:cNvPr id="8" name="Oval 7">
            <a:extLst>
              <a:ext uri="{FF2B5EF4-FFF2-40B4-BE49-F238E27FC236}">
                <a16:creationId xmlns:a16="http://schemas.microsoft.com/office/drawing/2014/main" id="{8E249AEB-3ED5-22C8-9B25-A01CF2C2327B}"/>
              </a:ext>
            </a:extLst>
          </xdr:cNvPr>
          <xdr:cNvSpPr/>
        </xdr:nvSpPr>
        <xdr:spPr>
          <a:xfrm>
            <a:off x="2093957" y="6973209"/>
            <a:ext cx="2275192" cy="1519916"/>
          </a:xfrm>
          <a:prstGeom prst="ellipse">
            <a:avLst/>
          </a:prstGeom>
          <a:solidFill>
            <a:schemeClr val="accent4">
              <a:lumMod val="40000"/>
              <a:lumOff val="60000"/>
            </a:schemeClr>
          </a:solidFill>
          <a:ln/>
          <a:effectLst>
            <a:innerShdw blurRad="63500" dist="50800">
              <a:prstClr val="black">
                <a:alpha val="50000"/>
              </a:prstClr>
            </a:innerShdw>
          </a:effectLst>
        </xdr:spPr>
        <xdr:style>
          <a:lnRef idx="0">
            <a:schemeClr val="accent6"/>
          </a:lnRef>
          <a:fillRef idx="3">
            <a:schemeClr val="accent6"/>
          </a:fillRef>
          <a:effectRef idx="3">
            <a:schemeClr val="accent6"/>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n-IN"/>
          </a:p>
        </xdr:txBody>
      </xdr:sp>
      <xdr:sp macro="" textlink="">
        <xdr:nvSpPr>
          <xdr:cNvPr id="9" name="Flowchart: Off-page Connector 8">
            <a:extLst>
              <a:ext uri="{FF2B5EF4-FFF2-40B4-BE49-F238E27FC236}">
                <a16:creationId xmlns:a16="http://schemas.microsoft.com/office/drawing/2014/main" id="{737D1FA6-8BDD-CD85-D54E-A7BBD05256D7}"/>
              </a:ext>
            </a:extLst>
          </xdr:cNvPr>
          <xdr:cNvSpPr/>
        </xdr:nvSpPr>
        <xdr:spPr>
          <a:xfrm>
            <a:off x="15554852" y="2591625"/>
            <a:ext cx="1642346" cy="1886550"/>
          </a:xfrm>
          <a:prstGeom prst="flowChartOffpageConnector">
            <a:avLst/>
          </a:prstGeom>
          <a:ln/>
        </xdr:spPr>
        <xdr:style>
          <a:lnRef idx="0">
            <a:schemeClr val="accent6"/>
          </a:lnRef>
          <a:fillRef idx="3">
            <a:schemeClr val="accent6"/>
          </a:fillRef>
          <a:effectRef idx="3">
            <a:schemeClr val="accent6"/>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n-IN"/>
          </a:p>
        </xdr:txBody>
      </xdr:sp>
      <xdr:sp macro="" textlink="">
        <xdr:nvSpPr>
          <xdr:cNvPr id="10" name="Flowchart: Off-page Connector 9">
            <a:extLst>
              <a:ext uri="{FF2B5EF4-FFF2-40B4-BE49-F238E27FC236}">
                <a16:creationId xmlns:a16="http://schemas.microsoft.com/office/drawing/2014/main" id="{8B623A6D-1140-02B1-1A43-BC13B049799A}"/>
              </a:ext>
            </a:extLst>
          </xdr:cNvPr>
          <xdr:cNvSpPr/>
        </xdr:nvSpPr>
        <xdr:spPr>
          <a:xfrm>
            <a:off x="17358002" y="2532577"/>
            <a:ext cx="1764253" cy="1924227"/>
          </a:xfrm>
          <a:prstGeom prst="flowChartOffpageConnector">
            <a:avLst/>
          </a:prstGeom>
          <a:ln/>
        </xdr:spPr>
        <xdr:style>
          <a:lnRef idx="0">
            <a:schemeClr val="accent6"/>
          </a:lnRef>
          <a:fillRef idx="3">
            <a:schemeClr val="accent6"/>
          </a:fillRef>
          <a:effectRef idx="3">
            <a:schemeClr val="accent6"/>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n-IN"/>
          </a:p>
        </xdr:txBody>
      </xdr:sp>
      <xdr:sp macro="" textlink="">
        <xdr:nvSpPr>
          <xdr:cNvPr id="11" name="Trapezoid 10">
            <a:extLst>
              <a:ext uri="{FF2B5EF4-FFF2-40B4-BE49-F238E27FC236}">
                <a16:creationId xmlns:a16="http://schemas.microsoft.com/office/drawing/2014/main" id="{3BEE7367-B117-B269-2447-A1CF46CC89AD}"/>
              </a:ext>
            </a:extLst>
          </xdr:cNvPr>
          <xdr:cNvSpPr/>
        </xdr:nvSpPr>
        <xdr:spPr>
          <a:xfrm>
            <a:off x="15387003" y="2262744"/>
            <a:ext cx="1952130" cy="344965"/>
          </a:xfrm>
          <a:prstGeom prst="trapezoid">
            <a:avLst/>
          </a:prstGeom>
          <a:solidFill>
            <a:schemeClr val="accent4">
              <a:lumMod val="40000"/>
              <a:lumOff val="60000"/>
            </a:schemeClr>
          </a:solidFill>
          <a:ln/>
        </xdr:spPr>
        <xdr:style>
          <a:lnRef idx="0">
            <a:schemeClr val="accent6"/>
          </a:lnRef>
          <a:fillRef idx="3">
            <a:schemeClr val="accent6"/>
          </a:fillRef>
          <a:effectRef idx="3">
            <a:schemeClr val="accent6"/>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n-IN"/>
          </a:p>
        </xdr:txBody>
      </xdr:sp>
      <xdr:sp macro="" textlink="">
        <xdr:nvSpPr>
          <xdr:cNvPr id="12" name="Trapezoid 11">
            <a:extLst>
              <a:ext uri="{FF2B5EF4-FFF2-40B4-BE49-F238E27FC236}">
                <a16:creationId xmlns:a16="http://schemas.microsoft.com/office/drawing/2014/main" id="{AE197AC4-29A9-8776-7288-137BDDDE6911}"/>
              </a:ext>
            </a:extLst>
          </xdr:cNvPr>
          <xdr:cNvSpPr/>
        </xdr:nvSpPr>
        <xdr:spPr>
          <a:xfrm>
            <a:off x="17303055" y="2264737"/>
            <a:ext cx="1980003" cy="344965"/>
          </a:xfrm>
          <a:prstGeom prst="trapezoid">
            <a:avLst/>
          </a:prstGeom>
          <a:solidFill>
            <a:schemeClr val="accent4">
              <a:lumMod val="40000"/>
              <a:lumOff val="60000"/>
            </a:schemeClr>
          </a:solidFill>
          <a:ln/>
        </xdr:spPr>
        <xdr:style>
          <a:lnRef idx="0">
            <a:schemeClr val="accent6"/>
          </a:lnRef>
          <a:fillRef idx="3">
            <a:schemeClr val="accent6"/>
          </a:fillRef>
          <a:effectRef idx="3">
            <a:schemeClr val="accent6"/>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n-IN"/>
          </a:p>
        </xdr:txBody>
      </xdr:sp>
      <xdr:sp macro="" textlink="">
        <xdr:nvSpPr>
          <xdr:cNvPr id="13" name="Flowchart: Off-page Connector 12">
            <a:extLst>
              <a:ext uri="{FF2B5EF4-FFF2-40B4-BE49-F238E27FC236}">
                <a16:creationId xmlns:a16="http://schemas.microsoft.com/office/drawing/2014/main" id="{184AA843-4894-7260-4C00-6CB334EA87CF}"/>
              </a:ext>
            </a:extLst>
          </xdr:cNvPr>
          <xdr:cNvSpPr/>
        </xdr:nvSpPr>
        <xdr:spPr>
          <a:xfrm>
            <a:off x="15758320" y="2681282"/>
            <a:ext cx="1296449" cy="1639526"/>
          </a:xfrm>
          <a:prstGeom prst="flowChartOffpageConnector">
            <a:avLst/>
          </a:prstGeom>
          <a:solidFill>
            <a:schemeClr val="accent4">
              <a:lumMod val="60000"/>
              <a:lumOff val="40000"/>
            </a:schemeClr>
          </a:solidFill>
          <a:ln/>
          <a:effectLst>
            <a:innerShdw blurRad="114300">
              <a:prstClr val="black"/>
            </a:innerShdw>
          </a:effectLst>
        </xdr:spPr>
        <xdr:style>
          <a:lnRef idx="0">
            <a:schemeClr val="accent6"/>
          </a:lnRef>
          <a:fillRef idx="3">
            <a:schemeClr val="accent6"/>
          </a:fillRef>
          <a:effectRef idx="3">
            <a:schemeClr val="accent6"/>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n-IN"/>
          </a:p>
        </xdr:txBody>
      </xdr:sp>
      <xdr:sp macro="" textlink="">
        <xdr:nvSpPr>
          <xdr:cNvPr id="14" name="Flowchart: Off-page Connector 13">
            <a:extLst>
              <a:ext uri="{FF2B5EF4-FFF2-40B4-BE49-F238E27FC236}">
                <a16:creationId xmlns:a16="http://schemas.microsoft.com/office/drawing/2014/main" id="{EFBDC57B-97B3-AB41-411F-5D6B4AB3FEAD}"/>
              </a:ext>
            </a:extLst>
          </xdr:cNvPr>
          <xdr:cNvSpPr/>
        </xdr:nvSpPr>
        <xdr:spPr>
          <a:xfrm>
            <a:off x="17593205" y="2662763"/>
            <a:ext cx="1396698" cy="1639526"/>
          </a:xfrm>
          <a:prstGeom prst="flowChartOffpageConnector">
            <a:avLst/>
          </a:prstGeom>
          <a:solidFill>
            <a:schemeClr val="accent4">
              <a:lumMod val="60000"/>
              <a:lumOff val="40000"/>
            </a:schemeClr>
          </a:solidFill>
          <a:ln/>
          <a:effectLst>
            <a:innerShdw blurRad="114300">
              <a:prstClr val="black"/>
            </a:innerShdw>
          </a:effectLst>
        </xdr:spPr>
        <xdr:style>
          <a:lnRef idx="0">
            <a:schemeClr val="accent6"/>
          </a:lnRef>
          <a:fillRef idx="3">
            <a:schemeClr val="accent6"/>
          </a:fillRef>
          <a:effectRef idx="3">
            <a:schemeClr val="accent6"/>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n-IN"/>
          </a:p>
        </xdr:txBody>
      </xdr:sp>
      <xdr:sp macro="" textlink="">
        <xdr:nvSpPr>
          <xdr:cNvPr id="15" name="Rectangle: Rounded Corners 14">
            <a:extLst>
              <a:ext uri="{FF2B5EF4-FFF2-40B4-BE49-F238E27FC236}">
                <a16:creationId xmlns:a16="http://schemas.microsoft.com/office/drawing/2014/main" id="{D8BD0064-E239-8EA1-71DD-1C84669EDD16}"/>
              </a:ext>
            </a:extLst>
          </xdr:cNvPr>
          <xdr:cNvSpPr/>
        </xdr:nvSpPr>
        <xdr:spPr>
          <a:xfrm>
            <a:off x="2044656" y="3713671"/>
            <a:ext cx="2274417" cy="3205083"/>
          </a:xfrm>
          <a:prstGeom prst="roundRect">
            <a:avLst>
              <a:gd name="adj" fmla="val 4970"/>
            </a:avLst>
          </a:prstGeom>
          <a:ln/>
          <a:effectLst>
            <a:outerShdw blurRad="50800" dist="38100" algn="l" rotWithShape="0">
              <a:prstClr val="black">
                <a:alpha val="40000"/>
              </a:prstClr>
            </a:outerShdw>
          </a:effectLst>
        </xdr:spPr>
        <xdr:style>
          <a:lnRef idx="0">
            <a:schemeClr val="accent6"/>
          </a:lnRef>
          <a:fillRef idx="3">
            <a:schemeClr val="accent6"/>
          </a:fillRef>
          <a:effectRef idx="3">
            <a:schemeClr val="accent6"/>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n-IN"/>
          </a:p>
        </xdr:txBody>
      </xdr:sp>
      <xdr:pic>
        <xdr:nvPicPr>
          <xdr:cNvPr id="16" name="Graphic 4" descr="Presentation with bar chart">
            <a:extLst>
              <a:ext uri="{FF2B5EF4-FFF2-40B4-BE49-F238E27FC236}">
                <a16:creationId xmlns:a16="http://schemas.microsoft.com/office/drawing/2014/main" id="{BADCBD31-C8D7-AC2D-8A81-0C90C539105C}"/>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2575420" y="1403848"/>
            <a:ext cx="1022332" cy="760278"/>
          </a:xfrm>
          <a:prstGeom prst="rect">
            <a:avLst/>
          </a:prstGeom>
        </xdr:spPr>
      </xdr:pic>
      <xdr:pic>
        <xdr:nvPicPr>
          <xdr:cNvPr id="17" name="Graphic 12" descr="Shopping cart">
            <a:extLst>
              <a:ext uri="{FF2B5EF4-FFF2-40B4-BE49-F238E27FC236}">
                <a16:creationId xmlns:a16="http://schemas.microsoft.com/office/drawing/2014/main" id="{6434D1ED-B957-FD77-ADBE-EBEAE40F2D2C}"/>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2487845" y="7298921"/>
            <a:ext cx="1582575" cy="924065"/>
          </a:xfrm>
          <a:prstGeom prst="rect">
            <a:avLst/>
          </a:prstGeom>
        </xdr:spPr>
      </xdr:pic>
      <xdr:pic>
        <xdr:nvPicPr>
          <xdr:cNvPr id="18" name="Graphic 8" descr="Trophy">
            <a:extLst>
              <a:ext uri="{FF2B5EF4-FFF2-40B4-BE49-F238E27FC236}">
                <a16:creationId xmlns:a16="http://schemas.microsoft.com/office/drawing/2014/main" id="{3E6995D4-2CDA-EE98-2C00-AB4D00B5874E}"/>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16084526" y="3754223"/>
            <a:ext cx="603202" cy="366305"/>
          </a:xfrm>
          <a:prstGeom prst="rect">
            <a:avLst/>
          </a:prstGeom>
        </xdr:spPr>
      </xdr:pic>
      <xdr:pic>
        <xdr:nvPicPr>
          <xdr:cNvPr id="19" name="Graphic 10" descr="Ribbon">
            <a:extLst>
              <a:ext uri="{FF2B5EF4-FFF2-40B4-BE49-F238E27FC236}">
                <a16:creationId xmlns:a16="http://schemas.microsoft.com/office/drawing/2014/main" id="{4908652F-50F5-A03D-B1D4-020E5AA91470}"/>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18010137" y="3724080"/>
            <a:ext cx="567322" cy="438988"/>
          </a:xfrm>
          <a:prstGeom prst="rect">
            <a:avLst/>
          </a:prstGeom>
        </xdr:spPr>
      </xdr:pic>
      <xdr:pic>
        <xdr:nvPicPr>
          <xdr:cNvPr id="20" name="Picture 19">
            <a:extLst>
              <a:ext uri="{FF2B5EF4-FFF2-40B4-BE49-F238E27FC236}">
                <a16:creationId xmlns:a16="http://schemas.microsoft.com/office/drawing/2014/main" id="{E963E2A6-CF98-C929-4083-B7141D545329}"/>
              </a:ext>
            </a:extLst>
          </xdr:cNvPr>
          <xdr:cNvPicPr>
            <a:picLocks noChangeAspect="1"/>
          </xdr:cNvPicPr>
        </xdr:nvPicPr>
        <xdr:blipFill>
          <a:blip xmlns:r="http://schemas.openxmlformats.org/officeDocument/2006/relationships" r:embed="rId9"/>
          <a:stretch>
            <a:fillRect/>
          </a:stretch>
        </xdr:blipFill>
        <xdr:spPr>
          <a:xfrm>
            <a:off x="3535651" y="1217871"/>
            <a:ext cx="5387019" cy="995845"/>
          </a:xfrm>
          <a:prstGeom prst="rect">
            <a:avLst/>
          </a:prstGeom>
        </xdr:spPr>
      </xdr:pic>
      <xdr:sp macro="" textlink="">
        <xdr:nvSpPr>
          <xdr:cNvPr id="21" name="TextBox 20">
            <a:extLst>
              <a:ext uri="{FF2B5EF4-FFF2-40B4-BE49-F238E27FC236}">
                <a16:creationId xmlns:a16="http://schemas.microsoft.com/office/drawing/2014/main" id="{F2C4232E-698E-DD84-3542-B0EBBAB33D5E}"/>
              </a:ext>
            </a:extLst>
          </xdr:cNvPr>
          <xdr:cNvSpPr txBox="1"/>
        </xdr:nvSpPr>
        <xdr:spPr>
          <a:xfrm>
            <a:off x="5258832" y="2759940"/>
            <a:ext cx="3029809" cy="4164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n-IN" sz="1800" b="1">
                <a:solidFill>
                  <a:schemeClr val="accent3"/>
                </a:solidFill>
              </a:rPr>
              <a:t>T</a:t>
            </a:r>
          </a:p>
        </xdr:txBody>
      </xdr:sp>
      <xdr:grpSp>
        <xdr:nvGrpSpPr>
          <xdr:cNvPr id="22" name="Group 21">
            <a:extLst>
              <a:ext uri="{FF2B5EF4-FFF2-40B4-BE49-F238E27FC236}">
                <a16:creationId xmlns:a16="http://schemas.microsoft.com/office/drawing/2014/main" id="{8307EAF5-FD95-2419-5198-E08C801EB2AF}"/>
              </a:ext>
            </a:extLst>
          </xdr:cNvPr>
          <xdr:cNvGrpSpPr/>
        </xdr:nvGrpSpPr>
        <xdr:grpSpPr>
          <a:xfrm>
            <a:off x="8401407" y="2296429"/>
            <a:ext cx="3514896" cy="776910"/>
            <a:chOff x="4554678" y="1214325"/>
            <a:chExt cx="2428996" cy="862126"/>
          </a:xfrm>
        </xdr:grpSpPr>
        <xdr:sp macro="" textlink="PIVOTE!Z8">
          <xdr:nvSpPr>
            <xdr:cNvPr id="55" name="Rectangle: Rounded Corners 54">
              <a:extLst>
                <a:ext uri="{FF2B5EF4-FFF2-40B4-BE49-F238E27FC236}">
                  <a16:creationId xmlns:a16="http://schemas.microsoft.com/office/drawing/2014/main" id="{CF47B4DA-2BC4-0F29-81DC-3C6F63F92A82}"/>
                </a:ext>
              </a:extLst>
            </xdr:cNvPr>
            <xdr:cNvSpPr/>
          </xdr:nvSpPr>
          <xdr:spPr>
            <a:xfrm>
              <a:off x="4762500" y="1286737"/>
              <a:ext cx="2221174" cy="770663"/>
            </a:xfrm>
            <a:prstGeom prst="roundRect">
              <a:avLst/>
            </a:prstGeom>
            <a:solidFill>
              <a:srgbClr val="FF33CC"/>
            </a:solidFill>
            <a:ln/>
            <a:effectLst>
              <a:outerShdw blurRad="50800" dist="38100" dir="16200000" rotWithShape="0">
                <a:prstClr val="black">
                  <a:alpha val="40000"/>
                </a:prstClr>
              </a:outerShdw>
            </a:effectLst>
          </xdr:spPr>
          <xdr:style>
            <a:lnRef idx="0">
              <a:schemeClr val="accent6"/>
            </a:lnRef>
            <a:fillRef idx="3">
              <a:schemeClr val="accent6"/>
            </a:fillRef>
            <a:effectRef idx="3">
              <a:schemeClr val="accent6"/>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n-IN"/>
            </a:p>
          </xdr:txBody>
        </xdr:sp>
        <xdr:sp macro="" textlink="">
          <xdr:nvSpPr>
            <xdr:cNvPr id="56" name="Rectangle: Rounded Corners 55">
              <a:extLst>
                <a:ext uri="{FF2B5EF4-FFF2-40B4-BE49-F238E27FC236}">
                  <a16:creationId xmlns:a16="http://schemas.microsoft.com/office/drawing/2014/main" id="{16851715-C19B-A06E-000E-88A9129E81CF}"/>
                </a:ext>
              </a:extLst>
            </xdr:cNvPr>
            <xdr:cNvSpPr/>
          </xdr:nvSpPr>
          <xdr:spPr>
            <a:xfrm>
              <a:off x="4554678" y="1214325"/>
              <a:ext cx="836472" cy="862126"/>
            </a:xfrm>
            <a:prstGeom prst="roundRect">
              <a:avLst>
                <a:gd name="adj" fmla="val 6832"/>
              </a:avLst>
            </a:prstGeom>
            <a:solidFill>
              <a:schemeClr val="accent1"/>
            </a:solidFill>
            <a:ln/>
            <a:effectLst>
              <a:outerShdw blurRad="50800" dist="38100" dir="16200000" rotWithShape="0">
                <a:prstClr val="black">
                  <a:alpha val="40000"/>
                </a:prstClr>
              </a:outerShdw>
            </a:effectLst>
          </xdr:spPr>
          <xdr:style>
            <a:lnRef idx="0">
              <a:schemeClr val="accent6"/>
            </a:lnRef>
            <a:fillRef idx="3">
              <a:schemeClr val="accent6"/>
            </a:fillRef>
            <a:effectRef idx="3">
              <a:schemeClr val="accent6"/>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n-IN"/>
            </a:p>
          </xdr:txBody>
        </xdr:sp>
      </xdr:grpSp>
      <xdr:sp macro="" textlink="PIVOTE!$Z$5">
        <xdr:nvSpPr>
          <xdr:cNvPr id="23" name="Rectangle: Rounded Corners 22">
            <a:extLst>
              <a:ext uri="{FF2B5EF4-FFF2-40B4-BE49-F238E27FC236}">
                <a16:creationId xmlns:a16="http://schemas.microsoft.com/office/drawing/2014/main" id="{B67D7391-9C37-19AA-2BEB-D2AEC68007CF}"/>
              </a:ext>
            </a:extLst>
          </xdr:cNvPr>
          <xdr:cNvSpPr/>
        </xdr:nvSpPr>
        <xdr:spPr>
          <a:xfrm>
            <a:off x="5504430" y="2346313"/>
            <a:ext cx="2729078" cy="698414"/>
          </a:xfrm>
          <a:prstGeom prst="roundRect">
            <a:avLst/>
          </a:prstGeom>
          <a:solidFill>
            <a:srgbClr val="FFFF00"/>
          </a:solidFill>
          <a:ln/>
          <a:effectLst>
            <a:outerShdw blurRad="50800" dist="38100" dir="16200000" rotWithShape="0">
              <a:prstClr val="black">
                <a:alpha val="40000"/>
              </a:prstClr>
            </a:outerShdw>
          </a:effectLst>
        </xdr:spPr>
        <xdr:style>
          <a:lnRef idx="0">
            <a:schemeClr val="accent6"/>
          </a:lnRef>
          <a:fillRef idx="3">
            <a:schemeClr val="accent6"/>
          </a:fillRef>
          <a:effectRef idx="3">
            <a:schemeClr val="accent6"/>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n-IN" sz="2800"/>
          </a:p>
        </xdr:txBody>
      </xdr:sp>
      <xdr:pic>
        <xdr:nvPicPr>
          <xdr:cNvPr id="24" name="Graphic 14" descr="Daily calendar">
            <a:extLst>
              <a:ext uri="{FF2B5EF4-FFF2-40B4-BE49-F238E27FC236}">
                <a16:creationId xmlns:a16="http://schemas.microsoft.com/office/drawing/2014/main" id="{2673A684-F7EC-8B10-5ED2-2A8DD3F5E054}"/>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8320804" y="2266489"/>
            <a:ext cx="1368364" cy="789683"/>
          </a:xfrm>
          <a:prstGeom prst="rect">
            <a:avLst/>
          </a:prstGeom>
        </xdr:spPr>
      </xdr:pic>
      <xdr:sp macro="" textlink="">
        <xdr:nvSpPr>
          <xdr:cNvPr id="25" name="Rectangle: Rounded Corners 24">
            <a:extLst>
              <a:ext uri="{FF2B5EF4-FFF2-40B4-BE49-F238E27FC236}">
                <a16:creationId xmlns:a16="http://schemas.microsoft.com/office/drawing/2014/main" id="{9BB4ACAC-35E2-7BAC-A719-D95075B00A0B}"/>
              </a:ext>
            </a:extLst>
          </xdr:cNvPr>
          <xdr:cNvSpPr/>
        </xdr:nvSpPr>
        <xdr:spPr>
          <a:xfrm>
            <a:off x="12012612" y="2283656"/>
            <a:ext cx="1155291" cy="772516"/>
          </a:xfrm>
          <a:prstGeom prst="roundRect">
            <a:avLst>
              <a:gd name="adj" fmla="val 13665"/>
            </a:avLst>
          </a:prstGeom>
          <a:solidFill>
            <a:schemeClr val="accent1"/>
          </a:solidFill>
          <a:ln/>
          <a:effectLst>
            <a:outerShdw blurRad="50800" dist="38100" dir="16200000" rotWithShape="0">
              <a:prstClr val="black">
                <a:alpha val="40000"/>
              </a:prstClr>
            </a:outerShdw>
          </a:effectLst>
        </xdr:spPr>
        <xdr:style>
          <a:lnRef idx="0">
            <a:schemeClr val="accent6"/>
          </a:lnRef>
          <a:fillRef idx="3">
            <a:schemeClr val="accent6"/>
          </a:fillRef>
          <a:effectRef idx="3">
            <a:schemeClr val="accent6"/>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n-IN"/>
          </a:p>
        </xdr:txBody>
      </xdr:sp>
      <xdr:pic>
        <xdr:nvPicPr>
          <xdr:cNvPr id="26" name="Graphic 6" descr="Piggy Bank">
            <a:extLst>
              <a:ext uri="{FF2B5EF4-FFF2-40B4-BE49-F238E27FC236}">
                <a16:creationId xmlns:a16="http://schemas.microsoft.com/office/drawing/2014/main" id="{FC57F760-C585-2F6F-2908-1B9140A8EDF3}"/>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12079027" y="2364545"/>
            <a:ext cx="862757" cy="642987"/>
          </a:xfrm>
          <a:prstGeom prst="rect">
            <a:avLst/>
          </a:prstGeom>
        </xdr:spPr>
      </xdr:pic>
      <xdr:sp macro="" textlink="">
        <xdr:nvSpPr>
          <xdr:cNvPr id="27" name="Rectangle: Rounded Corners 26">
            <a:extLst>
              <a:ext uri="{FF2B5EF4-FFF2-40B4-BE49-F238E27FC236}">
                <a16:creationId xmlns:a16="http://schemas.microsoft.com/office/drawing/2014/main" id="{FD54D1EB-9CD4-37B2-24BF-4D5B939D8FE8}"/>
              </a:ext>
            </a:extLst>
          </xdr:cNvPr>
          <xdr:cNvSpPr/>
        </xdr:nvSpPr>
        <xdr:spPr>
          <a:xfrm>
            <a:off x="4569671" y="2335156"/>
            <a:ext cx="1210423" cy="703848"/>
          </a:xfrm>
          <a:prstGeom prst="roundRect">
            <a:avLst>
              <a:gd name="adj" fmla="val 13665"/>
            </a:avLst>
          </a:prstGeom>
          <a:solidFill>
            <a:schemeClr val="accent5">
              <a:lumMod val="50000"/>
            </a:schemeClr>
          </a:solidFill>
          <a:ln/>
          <a:effectLst>
            <a:outerShdw blurRad="50800" dist="38100" dir="16200000" rotWithShape="0">
              <a:prstClr val="black">
                <a:alpha val="40000"/>
              </a:prstClr>
            </a:outerShdw>
          </a:effectLst>
        </xdr:spPr>
        <xdr:style>
          <a:lnRef idx="0">
            <a:schemeClr val="accent6"/>
          </a:lnRef>
          <a:fillRef idx="3">
            <a:schemeClr val="accent6"/>
          </a:fillRef>
          <a:effectRef idx="3">
            <a:schemeClr val="accent6"/>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n-IN"/>
          </a:p>
        </xdr:txBody>
      </xdr:sp>
      <xdr:pic>
        <xdr:nvPicPr>
          <xdr:cNvPr id="28" name="Graphic 27" descr="Money">
            <a:extLst>
              <a:ext uri="{FF2B5EF4-FFF2-40B4-BE49-F238E27FC236}">
                <a16:creationId xmlns:a16="http://schemas.microsoft.com/office/drawing/2014/main" id="{286695E7-81B7-D88D-0A39-08425C63C0C2}"/>
              </a:ext>
            </a:extLst>
          </xdr:cNvPr>
          <xdr:cNvPicPr>
            <a:picLocks noChangeAspect="1"/>
          </xdr:cNvPicPr>
        </xdr:nvPicPr>
        <xdr:blipFill>
          <a:blip xmlns:r="http://schemas.openxmlformats.org/officeDocument/2006/relationships" r:embed="rId14">
            <a:extLst>
              <a:ext uri="{96DAC541-7B7A-43D3-8B79-37D633B846F1}">
                <asvg:svgBlip xmlns:asvg="http://schemas.microsoft.com/office/drawing/2016/SVG/main" r:embed="rId15"/>
              </a:ext>
            </a:extLst>
          </a:blip>
          <a:stretch>
            <a:fillRect/>
          </a:stretch>
        </xdr:blipFill>
        <xdr:spPr>
          <a:xfrm>
            <a:off x="4652371" y="2296428"/>
            <a:ext cx="1040378" cy="684109"/>
          </a:xfrm>
          <a:prstGeom prst="rect">
            <a:avLst/>
          </a:prstGeom>
        </xdr:spPr>
      </xdr:pic>
      <mc:AlternateContent xmlns:mc="http://schemas.openxmlformats.org/markup-compatibility/2006">
        <mc:Choice xmlns:a14="http://schemas.microsoft.com/office/drawing/2010/main" Requires="a14">
          <xdr:graphicFrame macro="">
            <xdr:nvGraphicFramePr>
              <xdr:cNvPr id="29" name="Category 3">
                <a:extLst>
                  <a:ext uri="{FF2B5EF4-FFF2-40B4-BE49-F238E27FC236}">
                    <a16:creationId xmlns:a16="http://schemas.microsoft.com/office/drawing/2014/main" id="{F05E778D-530F-04FE-380C-63B85D584240}"/>
                  </a:ext>
                </a:extLst>
              </xdr:cNvPr>
              <xdr:cNvGraphicFramePr/>
            </xdr:nvGraphicFramePr>
            <xdr:xfrm>
              <a:off x="9551796" y="1303921"/>
              <a:ext cx="3307055" cy="755350"/>
            </xdr:xfrm>
            <a:graphic>
              <a:graphicData uri="http://schemas.microsoft.com/office/drawing/2010/slicer">
                <sle:slicer xmlns:sle="http://schemas.microsoft.com/office/drawing/2010/slicer" name="Category 3"/>
              </a:graphicData>
            </a:graphic>
          </xdr:graphicFrame>
        </mc:Choice>
        <mc:Fallback>
          <xdr:sp macro="" textlink="">
            <xdr:nvSpPr>
              <xdr:cNvPr id="0" name=""/>
              <xdr:cNvSpPr>
                <a:spLocks noTextEdit="1"/>
              </xdr:cNvSpPr>
            </xdr:nvSpPr>
            <xdr:spPr>
              <a:xfrm>
                <a:off x="10926127" y="1035572"/>
                <a:ext cx="3886445" cy="85287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30" name="PaymentMode 3">
                <a:extLst>
                  <a:ext uri="{FF2B5EF4-FFF2-40B4-BE49-F238E27FC236}">
                    <a16:creationId xmlns:a16="http://schemas.microsoft.com/office/drawing/2014/main" id="{01FECE5E-6CC0-6B5A-6EE2-044048CB4979}"/>
                  </a:ext>
                </a:extLst>
              </xdr:cNvPr>
              <xdr:cNvGraphicFramePr/>
            </xdr:nvGraphicFramePr>
            <xdr:xfrm>
              <a:off x="12943133" y="1320308"/>
              <a:ext cx="6167993" cy="721016"/>
            </xdr:xfrm>
            <a:graphic>
              <a:graphicData uri="http://schemas.microsoft.com/office/drawing/2010/slicer">
                <sle:slicer xmlns:sle="http://schemas.microsoft.com/office/drawing/2010/slicer" name="PaymentMode 3"/>
              </a:graphicData>
            </a:graphic>
          </xdr:graphicFrame>
        </mc:Choice>
        <mc:Fallback>
          <xdr:sp macro="" textlink="">
            <xdr:nvSpPr>
              <xdr:cNvPr id="0" name=""/>
              <xdr:cNvSpPr>
                <a:spLocks noTextEdit="1"/>
              </xdr:cNvSpPr>
            </xdr:nvSpPr>
            <xdr:spPr>
              <a:xfrm>
                <a:off x="14911620" y="1054075"/>
                <a:ext cx="7248615" cy="81410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31" name="MONTH 4">
                <a:extLst>
                  <a:ext uri="{FF2B5EF4-FFF2-40B4-BE49-F238E27FC236}">
                    <a16:creationId xmlns:a16="http://schemas.microsoft.com/office/drawing/2014/main" id="{49096954-85F2-274F-AFA1-283D55F5FC04}"/>
                  </a:ext>
                </a:extLst>
              </xdr:cNvPr>
              <xdr:cNvGraphicFramePr/>
            </xdr:nvGraphicFramePr>
            <xdr:xfrm>
              <a:off x="2079300" y="3742853"/>
              <a:ext cx="2184639" cy="3158733"/>
            </xdr:xfrm>
            <a:graphic>
              <a:graphicData uri="http://schemas.microsoft.com/office/drawing/2010/slicer">
                <sle:slicer xmlns:sle="http://schemas.microsoft.com/office/drawing/2010/slicer" name="MONTH 4"/>
              </a:graphicData>
            </a:graphic>
          </xdr:graphicFrame>
        </mc:Choice>
        <mc:Fallback>
          <xdr:sp macro="" textlink="">
            <xdr:nvSpPr>
              <xdr:cNvPr id="0" name=""/>
              <xdr:cNvSpPr>
                <a:spLocks noTextEdit="1"/>
              </xdr:cNvSpPr>
            </xdr:nvSpPr>
            <xdr:spPr>
              <a:xfrm>
                <a:off x="2144463" y="3789404"/>
                <a:ext cx="2567384" cy="356656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32" name="YEAR_ID 4">
                <a:extLst>
                  <a:ext uri="{FF2B5EF4-FFF2-40B4-BE49-F238E27FC236}">
                    <a16:creationId xmlns:a16="http://schemas.microsoft.com/office/drawing/2014/main" id="{E6442DE4-19EA-A05D-392E-2447B250CA44}"/>
                  </a:ext>
                </a:extLst>
              </xdr:cNvPr>
              <xdr:cNvGraphicFramePr/>
            </xdr:nvGraphicFramePr>
            <xdr:xfrm>
              <a:off x="2098393" y="2394576"/>
              <a:ext cx="2198423" cy="1210275"/>
            </xdr:xfrm>
            <a:graphic>
              <a:graphicData uri="http://schemas.microsoft.com/office/drawing/2010/slicer">
                <sle:slicer xmlns:sle="http://schemas.microsoft.com/office/drawing/2010/slicer" name="YEAR_ID 4"/>
              </a:graphicData>
            </a:graphic>
          </xdr:graphicFrame>
        </mc:Choice>
        <mc:Fallback>
          <xdr:sp macro="" textlink="">
            <xdr:nvSpPr>
              <xdr:cNvPr id="0" name=""/>
              <xdr:cNvSpPr>
                <a:spLocks noTextEdit="1"/>
              </xdr:cNvSpPr>
            </xdr:nvSpPr>
            <xdr:spPr>
              <a:xfrm>
                <a:off x="2166901" y="2267046"/>
                <a:ext cx="2583583" cy="136653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sp macro="" textlink="">
        <xdr:nvSpPr>
          <xdr:cNvPr id="33" name="TextBox 32">
            <a:extLst>
              <a:ext uri="{FF2B5EF4-FFF2-40B4-BE49-F238E27FC236}">
                <a16:creationId xmlns:a16="http://schemas.microsoft.com/office/drawing/2014/main" id="{EE90BA29-F089-056B-99EA-9D61FCA324D5}"/>
              </a:ext>
            </a:extLst>
          </xdr:cNvPr>
          <xdr:cNvSpPr txBox="1"/>
        </xdr:nvSpPr>
        <xdr:spPr>
          <a:xfrm>
            <a:off x="4236373" y="1888814"/>
            <a:ext cx="4355498" cy="34038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N" sz="1800" b="1">
                <a:solidFill>
                  <a:srgbClr val="FF0000"/>
                </a:solidFill>
              </a:rPr>
              <a:t>D-MART BUSINESS</a:t>
            </a:r>
          </a:p>
        </xdr:txBody>
      </xdr:sp>
      <xdr:sp macro="" textlink="">
        <xdr:nvSpPr>
          <xdr:cNvPr id="34" name="TextBox 33">
            <a:extLst>
              <a:ext uri="{FF2B5EF4-FFF2-40B4-BE49-F238E27FC236}">
                <a16:creationId xmlns:a16="http://schemas.microsoft.com/office/drawing/2014/main" id="{7C218645-9691-C65C-57C1-58B3E12F03E2}"/>
              </a:ext>
            </a:extLst>
          </xdr:cNvPr>
          <xdr:cNvSpPr txBox="1"/>
        </xdr:nvSpPr>
        <xdr:spPr>
          <a:xfrm>
            <a:off x="5792137" y="2352503"/>
            <a:ext cx="2784210" cy="30900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n-IN" sz="1600" b="1">
                <a:solidFill>
                  <a:schemeClr val="tx1"/>
                </a:solidFill>
              </a:rPr>
              <a:t>  TOTAL </a:t>
            </a:r>
            <a:r>
              <a:rPr lang="en-IN" sz="1800" b="1">
                <a:solidFill>
                  <a:schemeClr val="tx1"/>
                </a:solidFill>
              </a:rPr>
              <a:t>SALES</a:t>
            </a:r>
            <a:endParaRPr lang="en-IN" sz="1800">
              <a:solidFill>
                <a:schemeClr val="tx1"/>
              </a:solidFill>
              <a:effectLst/>
            </a:endParaRPr>
          </a:p>
          <a:p>
            <a:endParaRPr lang="en-IN" sz="1600" b="1">
              <a:solidFill>
                <a:schemeClr val="tx1"/>
              </a:solidFill>
            </a:endParaRPr>
          </a:p>
        </xdr:txBody>
      </xdr:sp>
      <xdr:sp macro="" textlink="">
        <xdr:nvSpPr>
          <xdr:cNvPr id="35" name="TextBox 34">
            <a:extLst>
              <a:ext uri="{FF2B5EF4-FFF2-40B4-BE49-F238E27FC236}">
                <a16:creationId xmlns:a16="http://schemas.microsoft.com/office/drawing/2014/main" id="{99EE4A45-F31B-0B0C-515A-2CCFF15E296E}"/>
              </a:ext>
            </a:extLst>
          </xdr:cNvPr>
          <xdr:cNvSpPr txBox="1"/>
        </xdr:nvSpPr>
        <xdr:spPr>
          <a:xfrm>
            <a:off x="9692429" y="2370668"/>
            <a:ext cx="4438198" cy="3433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n-IN" sz="1600" b="1">
                <a:solidFill>
                  <a:schemeClr val="tx1">
                    <a:lumMod val="95000"/>
                    <a:lumOff val="5000"/>
                  </a:schemeClr>
                </a:solidFill>
              </a:rPr>
              <a:t>TOTAL</a:t>
            </a:r>
            <a:r>
              <a:rPr lang="en-IN" sz="1600" b="1" baseline="0">
                <a:solidFill>
                  <a:schemeClr val="tx1">
                    <a:lumMod val="95000"/>
                    <a:lumOff val="5000"/>
                  </a:schemeClr>
                </a:solidFill>
              </a:rPr>
              <a:t> </a:t>
            </a:r>
            <a:r>
              <a:rPr lang="en-IN" sz="1600" b="1">
                <a:solidFill>
                  <a:schemeClr val="tx1">
                    <a:lumMod val="95000"/>
                    <a:lumOff val="5000"/>
                  </a:schemeClr>
                </a:solidFill>
              </a:rPr>
              <a:t>PROFIT</a:t>
            </a:r>
            <a:endParaRPr lang="en-IN" sz="1600">
              <a:solidFill>
                <a:schemeClr val="tx1">
                  <a:lumMod val="95000"/>
                  <a:lumOff val="5000"/>
                </a:schemeClr>
              </a:solidFill>
              <a:effectLst/>
            </a:endParaRPr>
          </a:p>
          <a:p>
            <a:endParaRPr lang="en-IN" sz="1600" b="1">
              <a:solidFill>
                <a:schemeClr val="accent3"/>
              </a:solidFill>
            </a:endParaRPr>
          </a:p>
        </xdr:txBody>
      </xdr:sp>
      <xdr:sp macro="" textlink="">
        <xdr:nvSpPr>
          <xdr:cNvPr id="36" name="TextBox 35">
            <a:extLst>
              <a:ext uri="{FF2B5EF4-FFF2-40B4-BE49-F238E27FC236}">
                <a16:creationId xmlns:a16="http://schemas.microsoft.com/office/drawing/2014/main" id="{756E8787-D7CF-5510-27C2-F15D00087023}"/>
              </a:ext>
            </a:extLst>
          </xdr:cNvPr>
          <xdr:cNvSpPr txBox="1"/>
        </xdr:nvSpPr>
        <xdr:spPr>
          <a:xfrm>
            <a:off x="13461806" y="2320342"/>
            <a:ext cx="2232881" cy="3433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n-IN" sz="1800" b="1">
                <a:solidFill>
                  <a:schemeClr val="tx1"/>
                </a:solidFill>
              </a:rPr>
              <a:t>PROFIT </a:t>
            </a:r>
            <a:r>
              <a:rPr lang="en-IN" sz="1800" b="1" baseline="0">
                <a:solidFill>
                  <a:schemeClr val="tx1"/>
                </a:solidFill>
              </a:rPr>
              <a:t> %</a:t>
            </a:r>
            <a:endParaRPr lang="en-IN" sz="1800">
              <a:solidFill>
                <a:schemeClr val="tx1"/>
              </a:solidFill>
              <a:effectLst/>
            </a:endParaRPr>
          </a:p>
          <a:p>
            <a:endParaRPr lang="en-IN" sz="1600" b="1">
              <a:solidFill>
                <a:schemeClr val="tx1"/>
              </a:solidFill>
            </a:endParaRPr>
          </a:p>
        </xdr:txBody>
      </xdr:sp>
      <xdr:sp macro="" textlink="PIVOTE!Z8">
        <xdr:nvSpPr>
          <xdr:cNvPr id="37" name="TextBox 36">
            <a:extLst>
              <a:ext uri="{FF2B5EF4-FFF2-40B4-BE49-F238E27FC236}">
                <a16:creationId xmlns:a16="http://schemas.microsoft.com/office/drawing/2014/main" id="{F84882BE-ECB8-14A5-6912-FDF87455FCBB}"/>
              </a:ext>
            </a:extLst>
          </xdr:cNvPr>
          <xdr:cNvSpPr txBox="1"/>
        </xdr:nvSpPr>
        <xdr:spPr>
          <a:xfrm>
            <a:off x="10101697" y="2574830"/>
            <a:ext cx="1461022" cy="44634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fld id="{CD2D55E5-6D0B-4EE0-BBEA-DBD8DFAE9750}" type="TxLink">
              <a:rPr lang="en-US" sz="3200" b="1" i="0" u="none" strike="noStrike">
                <a:solidFill>
                  <a:srgbClr val="000000"/>
                </a:solidFill>
                <a:latin typeface="Garamond"/>
              </a:rPr>
              <a:pPr/>
              <a:t>4680</a:t>
            </a:fld>
            <a:endParaRPr lang="en-IN" sz="3200" b="1"/>
          </a:p>
        </xdr:txBody>
      </xdr:sp>
      <xdr:sp macro="" textlink="PIVOTE!Z5">
        <xdr:nvSpPr>
          <xdr:cNvPr id="38" name="TextBox 37">
            <a:extLst>
              <a:ext uri="{FF2B5EF4-FFF2-40B4-BE49-F238E27FC236}">
                <a16:creationId xmlns:a16="http://schemas.microsoft.com/office/drawing/2014/main" id="{DA13B6ED-6C03-D675-74DC-8C524992A9F4}"/>
              </a:ext>
            </a:extLst>
          </xdr:cNvPr>
          <xdr:cNvSpPr txBox="1"/>
        </xdr:nvSpPr>
        <xdr:spPr>
          <a:xfrm>
            <a:off x="6011244" y="2608500"/>
            <a:ext cx="1895608" cy="3952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fld id="{5EC63264-8A8B-4BC9-9236-D2EA930AC266}" type="TxLink">
              <a:rPr lang="en-US" sz="2400" b="1" i="0" u="none" strike="noStrike">
                <a:solidFill>
                  <a:srgbClr val="000000"/>
                </a:solidFill>
                <a:latin typeface="Garamond"/>
              </a:rPr>
              <a:pPr/>
              <a:t>$1,00,314</a:t>
            </a:fld>
            <a:endParaRPr lang="en-IN" sz="2400" b="1"/>
          </a:p>
        </xdr:txBody>
      </xdr:sp>
      <xdr:sp macro="" textlink="PIVOTE!Z6">
        <xdr:nvSpPr>
          <xdr:cNvPr id="39" name="TextBox 38">
            <a:extLst>
              <a:ext uri="{FF2B5EF4-FFF2-40B4-BE49-F238E27FC236}">
                <a16:creationId xmlns:a16="http://schemas.microsoft.com/office/drawing/2014/main" id="{FC074363-CF24-283C-1D8E-FAC3676F7AF0}"/>
              </a:ext>
            </a:extLst>
          </xdr:cNvPr>
          <xdr:cNvSpPr txBox="1"/>
        </xdr:nvSpPr>
        <xdr:spPr>
          <a:xfrm>
            <a:off x="13936704" y="2591665"/>
            <a:ext cx="943907" cy="4472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fld id="{9914FBC7-1422-4C9C-8149-89F7F196A10F}" type="TxLink">
              <a:rPr lang="en-US" sz="2800" b="1" i="0" u="none" strike="noStrike">
                <a:solidFill>
                  <a:srgbClr val="000000"/>
                </a:solidFill>
                <a:latin typeface="Garamond"/>
              </a:rPr>
              <a:pPr/>
              <a:t>5%</a:t>
            </a:fld>
            <a:endParaRPr lang="en-IN" sz="2800" b="1"/>
          </a:p>
        </xdr:txBody>
      </xdr:sp>
      <xdr:sp macro="" textlink="">
        <xdr:nvSpPr>
          <xdr:cNvPr id="40" name="TextBox 39">
            <a:extLst>
              <a:ext uri="{FF2B5EF4-FFF2-40B4-BE49-F238E27FC236}">
                <a16:creationId xmlns:a16="http://schemas.microsoft.com/office/drawing/2014/main" id="{B78E9CE3-C0FE-9463-2007-1CF467C5E097}"/>
              </a:ext>
            </a:extLst>
          </xdr:cNvPr>
          <xdr:cNvSpPr txBox="1"/>
        </xdr:nvSpPr>
        <xdr:spPr>
          <a:xfrm>
            <a:off x="15905184" y="2695664"/>
            <a:ext cx="975640" cy="63963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400" b="1">
                <a:solidFill>
                  <a:srgbClr val="002060"/>
                </a:solidFill>
              </a:rPr>
              <a:t>TOP</a:t>
            </a:r>
          </a:p>
          <a:p>
            <a:pPr algn="ctr"/>
            <a:r>
              <a:rPr lang="en-IN" sz="1400" b="1">
                <a:solidFill>
                  <a:srgbClr val="002060"/>
                </a:solidFill>
              </a:rPr>
              <a:t>PRODUCT</a:t>
            </a:r>
          </a:p>
        </xdr:txBody>
      </xdr:sp>
      <xdr:sp macro="" textlink="">
        <xdr:nvSpPr>
          <xdr:cNvPr id="41" name="TextBox 40">
            <a:extLst>
              <a:ext uri="{FF2B5EF4-FFF2-40B4-BE49-F238E27FC236}">
                <a16:creationId xmlns:a16="http://schemas.microsoft.com/office/drawing/2014/main" id="{2FCD8DB7-4D0B-5B16-BE3E-800AC246E58D}"/>
              </a:ext>
            </a:extLst>
          </xdr:cNvPr>
          <xdr:cNvSpPr txBox="1"/>
        </xdr:nvSpPr>
        <xdr:spPr>
          <a:xfrm>
            <a:off x="12037677" y="4395200"/>
            <a:ext cx="1846952" cy="4635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endParaRPr lang="en-IN" sz="1100"/>
          </a:p>
        </xdr:txBody>
      </xdr:sp>
      <xdr:sp macro="" textlink="">
        <xdr:nvSpPr>
          <xdr:cNvPr id="42" name="TextBox 41">
            <a:extLst>
              <a:ext uri="{FF2B5EF4-FFF2-40B4-BE49-F238E27FC236}">
                <a16:creationId xmlns:a16="http://schemas.microsoft.com/office/drawing/2014/main" id="{E581E89A-4F11-0B17-3AE8-A4FA9FEAC602}"/>
              </a:ext>
            </a:extLst>
          </xdr:cNvPr>
          <xdr:cNvSpPr txBox="1"/>
        </xdr:nvSpPr>
        <xdr:spPr>
          <a:xfrm>
            <a:off x="17892905" y="2629950"/>
            <a:ext cx="1044302" cy="36050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IN" sz="2000" b="1"/>
              <a:t>TOP</a:t>
            </a:r>
          </a:p>
        </xdr:txBody>
      </xdr:sp>
      <xdr:sp macro="" textlink="">
        <xdr:nvSpPr>
          <xdr:cNvPr id="43" name="Rectangle: Rounded Corners 42">
            <a:extLst>
              <a:ext uri="{FF2B5EF4-FFF2-40B4-BE49-F238E27FC236}">
                <a16:creationId xmlns:a16="http://schemas.microsoft.com/office/drawing/2014/main" id="{685B75C0-DB77-BFEE-EC44-7CBFA6E37D6E}"/>
              </a:ext>
            </a:extLst>
          </xdr:cNvPr>
          <xdr:cNvSpPr/>
        </xdr:nvSpPr>
        <xdr:spPr>
          <a:xfrm>
            <a:off x="4472003" y="3138156"/>
            <a:ext cx="6599834" cy="2593204"/>
          </a:xfrm>
          <a:prstGeom prst="roundRect">
            <a:avLst>
              <a:gd name="adj" fmla="val 8087"/>
            </a:avLst>
          </a:prstGeom>
          <a:ln/>
        </xdr:spPr>
        <xdr:style>
          <a:lnRef idx="0">
            <a:schemeClr val="accent6"/>
          </a:lnRef>
          <a:fillRef idx="3">
            <a:schemeClr val="accent6"/>
          </a:fillRef>
          <a:effectRef idx="3">
            <a:schemeClr val="accent6"/>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n-IN" b="1" cap="none" spc="0">
              <a:ln w="22225">
                <a:solidFill>
                  <a:schemeClr val="accent2"/>
                </a:solidFill>
                <a:prstDash val="solid"/>
              </a:ln>
              <a:solidFill>
                <a:schemeClr val="accent2">
                  <a:lumMod val="40000"/>
                  <a:lumOff val="60000"/>
                </a:schemeClr>
              </a:solidFill>
              <a:effectLst/>
            </a:endParaRPr>
          </a:p>
        </xdr:txBody>
      </xdr:sp>
      <xdr:sp macro="" textlink="">
        <xdr:nvSpPr>
          <xdr:cNvPr id="44" name="Rectangle: Rounded Corners 43">
            <a:extLst>
              <a:ext uri="{FF2B5EF4-FFF2-40B4-BE49-F238E27FC236}">
                <a16:creationId xmlns:a16="http://schemas.microsoft.com/office/drawing/2014/main" id="{45D56303-3AF0-C7D6-3DC1-8562397887A5}"/>
              </a:ext>
            </a:extLst>
          </xdr:cNvPr>
          <xdr:cNvSpPr/>
        </xdr:nvSpPr>
        <xdr:spPr>
          <a:xfrm>
            <a:off x="11208975" y="3121744"/>
            <a:ext cx="4251322" cy="5268475"/>
          </a:xfrm>
          <a:prstGeom prst="roundRect">
            <a:avLst>
              <a:gd name="adj" fmla="val 4523"/>
            </a:avLst>
          </a:prstGeom>
          <a:ln/>
        </xdr:spPr>
        <xdr:style>
          <a:lnRef idx="0">
            <a:schemeClr val="accent6"/>
          </a:lnRef>
          <a:fillRef idx="3">
            <a:schemeClr val="accent6"/>
          </a:fillRef>
          <a:effectRef idx="3">
            <a:schemeClr val="accent6"/>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n-IN" b="1" cap="none" spc="0">
              <a:ln w="22225">
                <a:solidFill>
                  <a:schemeClr val="accent2"/>
                </a:solidFill>
                <a:prstDash val="solid"/>
              </a:ln>
              <a:solidFill>
                <a:schemeClr val="accent2">
                  <a:lumMod val="40000"/>
                  <a:lumOff val="60000"/>
                </a:schemeClr>
              </a:solidFill>
              <a:effectLst/>
            </a:endParaRPr>
          </a:p>
        </xdr:txBody>
      </xdr:sp>
      <xdr:graphicFrame macro="">
        <xdr:nvGraphicFramePr>
          <xdr:cNvPr id="45" name="Chart 44">
            <a:extLst>
              <a:ext uri="{FF2B5EF4-FFF2-40B4-BE49-F238E27FC236}">
                <a16:creationId xmlns:a16="http://schemas.microsoft.com/office/drawing/2014/main" id="{EC6CFB12-1DA1-56C8-8CD2-6340E7C79206}"/>
              </a:ext>
            </a:extLst>
          </xdr:cNvPr>
          <xdr:cNvGraphicFramePr>
            <a:graphicFrameLocks/>
          </xdr:cNvGraphicFramePr>
        </xdr:nvGraphicFramePr>
        <xdr:xfrm>
          <a:off x="11243261" y="3236633"/>
          <a:ext cx="4182752" cy="4890983"/>
        </xdr:xfrm>
        <a:graphic>
          <a:graphicData uri="http://schemas.openxmlformats.org/drawingml/2006/chart">
            <c:chart xmlns:c="http://schemas.openxmlformats.org/drawingml/2006/chart" xmlns:r="http://schemas.openxmlformats.org/officeDocument/2006/relationships" r:id="rId16"/>
          </a:graphicData>
        </a:graphic>
      </xdr:graphicFrame>
      <xdr:sp macro="" textlink="">
        <xdr:nvSpPr>
          <xdr:cNvPr id="46" name="Rectangle: Rounded Corners 45">
            <a:extLst>
              <a:ext uri="{FF2B5EF4-FFF2-40B4-BE49-F238E27FC236}">
                <a16:creationId xmlns:a16="http://schemas.microsoft.com/office/drawing/2014/main" id="{6DA149A1-40EF-F310-5258-7D35B6230E02}"/>
              </a:ext>
            </a:extLst>
          </xdr:cNvPr>
          <xdr:cNvSpPr/>
        </xdr:nvSpPr>
        <xdr:spPr>
          <a:xfrm>
            <a:off x="4454860" y="5797013"/>
            <a:ext cx="3257061" cy="2593205"/>
          </a:xfrm>
          <a:prstGeom prst="roundRect">
            <a:avLst>
              <a:gd name="adj" fmla="val 8497"/>
            </a:avLst>
          </a:prstGeom>
          <a:ln/>
          <a:effectLst>
            <a:outerShdw blurRad="50800" dist="38100" algn="l" rotWithShape="0">
              <a:prstClr val="black">
                <a:alpha val="40000"/>
              </a:prstClr>
            </a:outerShdw>
          </a:effectLst>
        </xdr:spPr>
        <xdr:style>
          <a:lnRef idx="0">
            <a:schemeClr val="accent6"/>
          </a:lnRef>
          <a:fillRef idx="3">
            <a:schemeClr val="accent6"/>
          </a:fillRef>
          <a:effectRef idx="3">
            <a:schemeClr val="accent6"/>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n-IN" b="1" cap="none" spc="0">
              <a:ln w="22225">
                <a:solidFill>
                  <a:schemeClr val="accent2"/>
                </a:solidFill>
                <a:prstDash val="solid"/>
              </a:ln>
              <a:solidFill>
                <a:schemeClr val="accent2">
                  <a:lumMod val="40000"/>
                  <a:lumOff val="60000"/>
                </a:schemeClr>
              </a:solidFill>
              <a:effectLst/>
            </a:endParaRPr>
          </a:p>
        </xdr:txBody>
      </xdr:sp>
      <xdr:graphicFrame macro="">
        <xdr:nvGraphicFramePr>
          <xdr:cNvPr id="47" name="Chart 46">
            <a:extLst>
              <a:ext uri="{FF2B5EF4-FFF2-40B4-BE49-F238E27FC236}">
                <a16:creationId xmlns:a16="http://schemas.microsoft.com/office/drawing/2014/main" id="{48A8E4A4-1A38-A951-1F1A-AB8EB5A322DD}"/>
              </a:ext>
            </a:extLst>
          </xdr:cNvPr>
          <xdr:cNvGraphicFramePr>
            <a:graphicFrameLocks/>
          </xdr:cNvGraphicFramePr>
        </xdr:nvGraphicFramePr>
        <xdr:xfrm>
          <a:off x="4506287" y="5895489"/>
          <a:ext cx="3291346" cy="2461904"/>
        </xdr:xfrm>
        <a:graphic>
          <a:graphicData uri="http://schemas.openxmlformats.org/drawingml/2006/chart">
            <c:chart xmlns:c="http://schemas.openxmlformats.org/drawingml/2006/chart" xmlns:r="http://schemas.openxmlformats.org/officeDocument/2006/relationships" r:id="rId17"/>
          </a:graphicData>
        </a:graphic>
      </xdr:graphicFrame>
      <xdr:sp macro="" textlink="">
        <xdr:nvSpPr>
          <xdr:cNvPr id="48" name="Rectangle: Rounded Corners 47">
            <a:extLst>
              <a:ext uri="{FF2B5EF4-FFF2-40B4-BE49-F238E27FC236}">
                <a16:creationId xmlns:a16="http://schemas.microsoft.com/office/drawing/2014/main" id="{A1106564-0D85-AC48-5768-03A2D92DEB4E}"/>
              </a:ext>
            </a:extLst>
          </xdr:cNvPr>
          <xdr:cNvSpPr/>
        </xdr:nvSpPr>
        <xdr:spPr>
          <a:xfrm>
            <a:off x="7831917" y="5797013"/>
            <a:ext cx="3257061" cy="2593205"/>
          </a:xfrm>
          <a:prstGeom prst="roundRect">
            <a:avLst>
              <a:gd name="adj" fmla="val 8497"/>
            </a:avLst>
          </a:prstGeom>
          <a:ln/>
          <a:effectLst>
            <a:outerShdw blurRad="50800" dist="38100" algn="l" rotWithShape="0">
              <a:prstClr val="black">
                <a:alpha val="40000"/>
              </a:prstClr>
            </a:outerShdw>
          </a:effectLst>
        </xdr:spPr>
        <xdr:style>
          <a:lnRef idx="0">
            <a:schemeClr val="accent6"/>
          </a:lnRef>
          <a:fillRef idx="3">
            <a:schemeClr val="accent6"/>
          </a:fillRef>
          <a:effectRef idx="3">
            <a:schemeClr val="accent6"/>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n-IN" b="1" cap="none" spc="0">
              <a:ln w="22225">
                <a:solidFill>
                  <a:schemeClr val="accent2"/>
                </a:solidFill>
                <a:prstDash val="solid"/>
              </a:ln>
              <a:solidFill>
                <a:schemeClr val="accent2">
                  <a:lumMod val="40000"/>
                  <a:lumOff val="60000"/>
                </a:schemeClr>
              </a:solidFill>
              <a:effectLst/>
            </a:endParaRPr>
          </a:p>
        </xdr:txBody>
      </xdr:sp>
      <xdr:graphicFrame macro="">
        <xdr:nvGraphicFramePr>
          <xdr:cNvPr id="49" name="Chart 48">
            <a:extLst>
              <a:ext uri="{FF2B5EF4-FFF2-40B4-BE49-F238E27FC236}">
                <a16:creationId xmlns:a16="http://schemas.microsoft.com/office/drawing/2014/main" id="{C6AC2F97-9741-BFD0-B3C0-627D4AB048FD}"/>
              </a:ext>
            </a:extLst>
          </xdr:cNvPr>
          <xdr:cNvGraphicFramePr>
            <a:graphicFrameLocks/>
          </xdr:cNvGraphicFramePr>
        </xdr:nvGraphicFramePr>
        <xdr:xfrm>
          <a:off x="7831917" y="5797013"/>
          <a:ext cx="3264708" cy="2584987"/>
        </xdr:xfrm>
        <a:graphic>
          <a:graphicData uri="http://schemas.openxmlformats.org/drawingml/2006/chart">
            <c:chart xmlns:c="http://schemas.openxmlformats.org/drawingml/2006/chart" xmlns:r="http://schemas.openxmlformats.org/officeDocument/2006/relationships" r:id="rId18"/>
          </a:graphicData>
        </a:graphic>
      </xdr:graphicFrame>
      <xdr:graphicFrame macro="">
        <xdr:nvGraphicFramePr>
          <xdr:cNvPr id="50" name="Chart 49">
            <a:extLst>
              <a:ext uri="{FF2B5EF4-FFF2-40B4-BE49-F238E27FC236}">
                <a16:creationId xmlns:a16="http://schemas.microsoft.com/office/drawing/2014/main" id="{B544011F-7005-2647-48E5-C32DC094EE2E}"/>
              </a:ext>
            </a:extLst>
          </xdr:cNvPr>
          <xdr:cNvGraphicFramePr>
            <a:graphicFrameLocks/>
          </xdr:cNvGraphicFramePr>
        </xdr:nvGraphicFramePr>
        <xdr:xfrm>
          <a:off x="4540572" y="3170981"/>
          <a:ext cx="6565549" cy="2560379"/>
        </xdr:xfrm>
        <a:graphic>
          <a:graphicData uri="http://schemas.openxmlformats.org/drawingml/2006/chart">
            <c:chart xmlns:c="http://schemas.openxmlformats.org/drawingml/2006/chart" xmlns:r="http://schemas.openxmlformats.org/officeDocument/2006/relationships" r:id="rId19"/>
          </a:graphicData>
        </a:graphic>
      </xdr:graphicFrame>
      <xdr:sp macro="" textlink="">
        <xdr:nvSpPr>
          <xdr:cNvPr id="51" name="Rectangle: Rounded Corners 50">
            <a:extLst>
              <a:ext uri="{FF2B5EF4-FFF2-40B4-BE49-F238E27FC236}">
                <a16:creationId xmlns:a16="http://schemas.microsoft.com/office/drawing/2014/main" id="{ADC95B58-CFC0-5A48-B587-0881B7C7B374}"/>
              </a:ext>
            </a:extLst>
          </xdr:cNvPr>
          <xdr:cNvSpPr/>
        </xdr:nvSpPr>
        <xdr:spPr>
          <a:xfrm>
            <a:off x="15580295" y="4582474"/>
            <a:ext cx="3548482" cy="3824157"/>
          </a:xfrm>
          <a:prstGeom prst="roundRect">
            <a:avLst>
              <a:gd name="adj" fmla="val 5105"/>
            </a:avLst>
          </a:prstGeom>
          <a:ln/>
          <a:effectLst>
            <a:outerShdw blurRad="50800" dist="38100" dir="13500000" algn="br" rotWithShape="0">
              <a:prstClr val="black">
                <a:alpha val="40000"/>
              </a:prstClr>
            </a:outerShdw>
          </a:effectLst>
        </xdr:spPr>
        <xdr:style>
          <a:lnRef idx="0">
            <a:schemeClr val="accent6"/>
          </a:lnRef>
          <a:fillRef idx="3">
            <a:schemeClr val="accent6"/>
          </a:fillRef>
          <a:effectRef idx="3">
            <a:schemeClr val="accent6"/>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n-IN" b="1" cap="none" spc="0">
              <a:ln w="22225">
                <a:solidFill>
                  <a:schemeClr val="accent2"/>
                </a:solidFill>
                <a:prstDash val="solid"/>
              </a:ln>
              <a:solidFill>
                <a:schemeClr val="accent2">
                  <a:lumMod val="40000"/>
                  <a:lumOff val="60000"/>
                </a:schemeClr>
              </a:solidFill>
              <a:effectLst/>
            </a:endParaRPr>
          </a:p>
        </xdr:txBody>
      </xdr:sp>
      <xdr:graphicFrame macro="">
        <xdr:nvGraphicFramePr>
          <xdr:cNvPr id="52" name="Chart 51">
            <a:extLst>
              <a:ext uri="{FF2B5EF4-FFF2-40B4-BE49-F238E27FC236}">
                <a16:creationId xmlns:a16="http://schemas.microsoft.com/office/drawing/2014/main" id="{4B00386B-0A68-A62B-E326-414C998A55F3}"/>
              </a:ext>
            </a:extLst>
          </xdr:cNvPr>
          <xdr:cNvGraphicFramePr>
            <a:graphicFrameLocks/>
          </xdr:cNvGraphicFramePr>
        </xdr:nvGraphicFramePr>
        <xdr:xfrm>
          <a:off x="15681036" y="4682036"/>
          <a:ext cx="3359916" cy="3577967"/>
        </xdr:xfrm>
        <a:graphic>
          <a:graphicData uri="http://schemas.openxmlformats.org/drawingml/2006/chart">
            <c:chart xmlns:c="http://schemas.openxmlformats.org/drawingml/2006/chart" xmlns:r="http://schemas.openxmlformats.org/officeDocument/2006/relationships" r:id="rId20"/>
          </a:graphicData>
        </a:graphic>
      </xdr:graphicFrame>
      <xdr:sp macro="" textlink="PIVOTE!$G$5">
        <xdr:nvSpPr>
          <xdr:cNvPr id="53" name="TextBox 52">
            <a:extLst>
              <a:ext uri="{FF2B5EF4-FFF2-40B4-BE49-F238E27FC236}">
                <a16:creationId xmlns:a16="http://schemas.microsoft.com/office/drawing/2014/main" id="{67CA6A52-2E5E-282D-EAE9-26DED04195F3}"/>
              </a:ext>
            </a:extLst>
          </xdr:cNvPr>
          <xdr:cNvSpPr txBox="1"/>
        </xdr:nvSpPr>
        <xdr:spPr>
          <a:xfrm>
            <a:off x="15726592" y="3234459"/>
            <a:ext cx="1616789" cy="4508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fld id="{46F9B01E-F0B0-4AA8-8162-14957738561D}" type="TxLink">
              <a:rPr lang="en-US" sz="2400" b="1" i="0" u="none" strike="noStrike">
                <a:solidFill>
                  <a:srgbClr val="C00000"/>
                </a:solidFill>
                <a:latin typeface="Garamond"/>
              </a:rPr>
              <a:pPr/>
              <a:t>PD-3457</a:t>
            </a:fld>
            <a:endParaRPr lang="en-IN" sz="2400" b="1">
              <a:solidFill>
                <a:srgbClr val="C00000"/>
              </a:solidFill>
            </a:endParaRPr>
          </a:p>
        </xdr:txBody>
      </xdr:sp>
      <xdr:sp macro="" textlink="PIVOTE!$H$5">
        <xdr:nvSpPr>
          <xdr:cNvPr id="54" name="TextBox 53">
            <a:extLst>
              <a:ext uri="{FF2B5EF4-FFF2-40B4-BE49-F238E27FC236}">
                <a16:creationId xmlns:a16="http://schemas.microsoft.com/office/drawing/2014/main" id="{7C6EB44D-0954-784D-1462-5E94EEC140A0}"/>
              </a:ext>
            </a:extLst>
          </xdr:cNvPr>
          <xdr:cNvSpPr txBox="1"/>
        </xdr:nvSpPr>
        <xdr:spPr>
          <a:xfrm>
            <a:off x="17665095" y="2908489"/>
            <a:ext cx="1091950" cy="42758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fld id="{9EC2847B-428E-46E3-899C-B1E40596537D}" type="TxLink">
              <a:rPr lang="en-US" sz="2800" b="1" i="0" u="none" strike="noStrike">
                <a:solidFill>
                  <a:srgbClr val="C00000"/>
                </a:solidFill>
                <a:latin typeface="Garamond"/>
              </a:rPr>
              <a:pPr algn="ctr"/>
              <a:t>5869</a:t>
            </a:fld>
            <a:endParaRPr lang="en-IN" sz="2800" b="1">
              <a:solidFill>
                <a:srgbClr val="C00000"/>
              </a:solidFill>
            </a:endParaRPr>
          </a:p>
        </xdr:txBody>
      </xdr:sp>
      <xdr:sp macro="" textlink="PIVOTE!$J$5">
        <xdr:nvSpPr>
          <xdr:cNvPr id="58" name="TextBox 57">
            <a:extLst>
              <a:ext uri="{FF2B5EF4-FFF2-40B4-BE49-F238E27FC236}">
                <a16:creationId xmlns:a16="http://schemas.microsoft.com/office/drawing/2014/main" id="{771C64FC-A0CD-5214-A345-4BBEF956CFC1}"/>
              </a:ext>
            </a:extLst>
          </xdr:cNvPr>
          <xdr:cNvSpPr txBox="1"/>
        </xdr:nvSpPr>
        <xdr:spPr>
          <a:xfrm>
            <a:off x="17688579" y="3247803"/>
            <a:ext cx="1068465" cy="52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fld id="{CE3C9F3A-9C89-449B-91D8-30D5269E1D4F}" type="TxLink">
              <a:rPr lang="en-US" sz="2400" b="1" i="0" u="sng" strike="noStrike">
                <a:solidFill>
                  <a:srgbClr val="008000"/>
                </a:solidFill>
                <a:latin typeface="Bahnschrift SemiBold"/>
              </a:rPr>
              <a:pPr algn="ctr"/>
              <a:t>1</a:t>
            </a:fld>
            <a:endParaRPr lang="en-IN" sz="2400" b="1" u="sng">
              <a:solidFill>
                <a:srgbClr val="008000"/>
              </a:solidFill>
            </a:endParaRPr>
          </a:p>
        </xdr:txBody>
      </xdr:sp>
    </xdr:grpSp>
    <xdr:clientData/>
  </xdr:twoCellAnchor>
</xdr:wsDr>
</file>

<file path=xl/drawings/drawing7.xml><?xml version="1.0" encoding="utf-8"?>
<c:userShapes xmlns:c="http://schemas.openxmlformats.org/drawingml/2006/chart">
  <cdr:relSizeAnchor xmlns:cdr="http://schemas.openxmlformats.org/drawingml/2006/chartDrawing">
    <cdr:from>
      <cdr:x>0.41051</cdr:x>
      <cdr:y>0.48039</cdr:y>
    </cdr:from>
    <cdr:to>
      <cdr:x>0.685</cdr:x>
      <cdr:y>0.77451</cdr:y>
    </cdr:to>
    <cdr:sp macro="" textlink="PIVOTE!$Z$6">
      <cdr:nvSpPr>
        <cdr:cNvPr id="3" name="TextBox 2">
          <a:extLst xmlns:a="http://schemas.openxmlformats.org/drawingml/2006/main">
            <a:ext uri="{FF2B5EF4-FFF2-40B4-BE49-F238E27FC236}">
              <a16:creationId xmlns:a16="http://schemas.microsoft.com/office/drawing/2014/main" id="{8858AC45-6F79-89EE-1FF5-D1419E114E28}"/>
            </a:ext>
          </a:extLst>
        </cdr:cNvPr>
        <cdr:cNvSpPr txBox="1"/>
      </cdr:nvSpPr>
      <cdr:spPr>
        <a:xfrm xmlns:a="http://schemas.openxmlformats.org/drawingml/2006/main">
          <a:off x="1564043" y="1866887"/>
          <a:ext cx="1045807" cy="1143013"/>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fld id="{D2E80AE7-9381-4F2F-868E-6EA9E5511264}" type="TxLink">
            <a:rPr lang="en-US" sz="4800" b="0" i="0" u="none" strike="noStrike" kern="1200">
              <a:solidFill>
                <a:srgbClr val="FF0000"/>
              </a:solidFill>
              <a:latin typeface="Garamond"/>
            </a:rPr>
            <a:pPr/>
            <a:t>5%</a:t>
          </a:fld>
          <a:endParaRPr lang="en-IN" sz="4800" kern="1200">
            <a:solidFill>
              <a:srgbClr val="FF0000"/>
            </a:solidFill>
          </a:endParaRPr>
        </a:p>
      </cdr:txBody>
    </cdr:sp>
  </cdr:relSizeAnchor>
</c:userShapes>
</file>

<file path=xl/drawings/drawing8.xml><?xml version="1.0" encoding="utf-8"?>
<xdr:wsDr xmlns:xdr="http://schemas.openxmlformats.org/drawingml/2006/spreadsheetDrawing" xmlns:a="http://schemas.openxmlformats.org/drawingml/2006/main">
  <xdr:twoCellAnchor>
    <xdr:from>
      <xdr:col>4</xdr:col>
      <xdr:colOff>371475</xdr:colOff>
      <xdr:row>3</xdr:row>
      <xdr:rowOff>0</xdr:rowOff>
    </xdr:from>
    <xdr:to>
      <xdr:col>8</xdr:col>
      <xdr:colOff>481012</xdr:colOff>
      <xdr:row>10</xdr:row>
      <xdr:rowOff>180974</xdr:rowOff>
    </xdr:to>
    <xdr:graphicFrame macro="">
      <xdr:nvGraphicFramePr>
        <xdr:cNvPr id="2" name="Chart 1">
          <a:extLst>
            <a:ext uri="{FF2B5EF4-FFF2-40B4-BE49-F238E27FC236}">
              <a16:creationId xmlns:a16="http://schemas.microsoft.com/office/drawing/2014/main" id="{7198CA97-4201-479F-A7B7-F2AE2E272A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276225</xdr:colOff>
      <xdr:row>2</xdr:row>
      <xdr:rowOff>85726</xdr:rowOff>
    </xdr:from>
    <xdr:to>
      <xdr:col>4</xdr:col>
      <xdr:colOff>180974</xdr:colOff>
      <xdr:row>13</xdr:row>
      <xdr:rowOff>57150</xdr:rowOff>
    </xdr:to>
    <xdr:graphicFrame macro="">
      <xdr:nvGraphicFramePr>
        <xdr:cNvPr id="3" name="Chart 2">
          <a:extLst>
            <a:ext uri="{FF2B5EF4-FFF2-40B4-BE49-F238E27FC236}">
              <a16:creationId xmlns:a16="http://schemas.microsoft.com/office/drawing/2014/main" id="{8BDDB723-65B5-4B65-B66F-CC6B70C428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38100</xdr:colOff>
      <xdr:row>3</xdr:row>
      <xdr:rowOff>38100</xdr:rowOff>
    </xdr:from>
    <xdr:to>
      <xdr:col>16</xdr:col>
      <xdr:colOff>200025</xdr:colOff>
      <xdr:row>13</xdr:row>
      <xdr:rowOff>114299</xdr:rowOff>
    </xdr:to>
    <xdr:graphicFrame macro="">
      <xdr:nvGraphicFramePr>
        <xdr:cNvPr id="4" name="Chart 3">
          <a:extLst>
            <a:ext uri="{FF2B5EF4-FFF2-40B4-BE49-F238E27FC236}">
              <a16:creationId xmlns:a16="http://schemas.microsoft.com/office/drawing/2014/main" id="{6E446DB0-8EF7-4A45-A7AA-DDDF00D718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581027</xdr:colOff>
      <xdr:row>3</xdr:row>
      <xdr:rowOff>28574</xdr:rowOff>
    </xdr:from>
    <xdr:to>
      <xdr:col>11</xdr:col>
      <xdr:colOff>361951</xdr:colOff>
      <xdr:row>13</xdr:row>
      <xdr:rowOff>9525</xdr:rowOff>
    </xdr:to>
    <xdr:graphicFrame macro="">
      <xdr:nvGraphicFramePr>
        <xdr:cNvPr id="7" name="Chart 6">
          <a:extLst>
            <a:ext uri="{FF2B5EF4-FFF2-40B4-BE49-F238E27FC236}">
              <a16:creationId xmlns:a16="http://schemas.microsoft.com/office/drawing/2014/main" id="{9E232777-7B9E-4D4D-B4EC-B5D4C5101E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9.xml><?xml version="1.0" encoding="utf-8"?>
<c:userShapes xmlns:c="http://schemas.openxmlformats.org/drawingml/2006/chart">
  <cdr:relSizeAnchor xmlns:cdr="http://schemas.openxmlformats.org/drawingml/2006/chartDrawing">
    <cdr:from>
      <cdr:x>0.43551</cdr:x>
      <cdr:y>0.33333</cdr:y>
    </cdr:from>
    <cdr:to>
      <cdr:x>0.79439</cdr:x>
      <cdr:y>0.93711</cdr:y>
    </cdr:to>
    <cdr:sp macro="" textlink="PIVOTE!$Z$6">
      <cdr:nvSpPr>
        <cdr:cNvPr id="3" name="TextBox 2">
          <a:extLst xmlns:a="http://schemas.openxmlformats.org/drawingml/2006/main">
            <a:ext uri="{FF2B5EF4-FFF2-40B4-BE49-F238E27FC236}">
              <a16:creationId xmlns:a16="http://schemas.microsoft.com/office/drawing/2014/main" id="{8858AC45-6F79-89EE-1FF5-D1419E114E28}"/>
            </a:ext>
          </a:extLst>
        </cdr:cNvPr>
        <cdr:cNvSpPr txBox="1"/>
      </cdr:nvSpPr>
      <cdr:spPr>
        <a:xfrm xmlns:a="http://schemas.openxmlformats.org/drawingml/2006/main">
          <a:off x="1109662" y="504825"/>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fld id="{D2E80AE7-9381-4F2F-868E-6EA9E5511264}" type="TxLink">
            <a:rPr lang="en-US" sz="1100" b="0" i="0" u="none" strike="noStrike" kern="1200">
              <a:solidFill>
                <a:srgbClr val="000000"/>
              </a:solidFill>
              <a:latin typeface="Garamond"/>
            </a:rPr>
            <a:pPr/>
            <a:t>5%</a:t>
          </a:fld>
          <a:endParaRPr lang="en-IN" sz="1100" kern="1200"/>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i" refreshedDate="45902.720803240743" createdVersion="8" refreshedVersion="8" minRefreshableVersion="3" recordCount="99" xr:uid="{056B5DFE-4091-40EB-A86D-598B5B45FB14}">
  <cacheSource type="worksheet">
    <worksheetSource name="Table1"/>
  </cacheSource>
  <cacheFields count="16">
    <cacheField name="PRODUCT ID" numFmtId="0">
      <sharedItems count="99">
        <s v="PD-3456"/>
        <s v="PD-3457"/>
        <s v="PD-3458"/>
        <s v="PD-3459"/>
        <s v="PD-3460"/>
        <s v="PD-3461"/>
        <s v="PD-3462"/>
        <s v="PD-3463"/>
        <s v="PD-3464"/>
        <s v="PD-3465"/>
        <s v="PD-3466"/>
        <s v="PD-3467"/>
        <s v="PD-3468"/>
        <s v="PD-3469"/>
        <s v="PD-3470"/>
        <s v="PD-3471"/>
        <s v="PD-3472"/>
        <s v="PD-3473"/>
        <s v="PD-3474"/>
        <s v="PD-3475"/>
        <s v="PD-3476"/>
        <s v="PD-3477"/>
        <s v="PD-3478"/>
        <s v="PD-3479"/>
        <s v="PD-3480"/>
        <s v="PD-3481"/>
        <s v="PD-3482"/>
        <s v="PD-3483"/>
        <s v="PD-3484"/>
        <s v="PD-3485"/>
        <s v="PD-3486"/>
        <s v="PD-3487"/>
        <s v="PD-3488"/>
        <s v="PD-3489"/>
        <s v="PD-3490"/>
        <s v="PD-3491"/>
        <s v="PD-3492"/>
        <s v="PD-3493"/>
        <s v="PD-3494"/>
        <s v="PD-3495"/>
        <s v="PD-3496"/>
        <s v="PD-3497"/>
        <s v="PD-3498"/>
        <s v="PD-3499"/>
        <s v="PD-3500"/>
        <s v="PD-3501"/>
        <s v="PD-3502"/>
        <s v="PD-3503"/>
        <s v="PD-3504"/>
        <s v="PD-3505"/>
        <s v="PD-3506"/>
        <s v="PD-3507"/>
        <s v="PD-3508"/>
        <s v="PD-3509"/>
        <s v="PD-3510"/>
        <s v="PD-3511"/>
        <s v="PD-3512"/>
        <s v="PD-3513"/>
        <s v="PD-3514"/>
        <s v="PD-3515"/>
        <s v="PD-3516"/>
        <s v="PD-3517"/>
        <s v="PD-3518"/>
        <s v="PD-3519"/>
        <s v="PD-3520"/>
        <s v="PD-3521"/>
        <s v="PD-3522"/>
        <s v="PD-3523"/>
        <s v="PD-3524"/>
        <s v="PD-3525"/>
        <s v="PD-3526"/>
        <s v="PD-3527"/>
        <s v="PD-3528"/>
        <s v="PD-3529"/>
        <s v="PD-3530"/>
        <s v="PD-3531"/>
        <s v="PD-3532"/>
        <s v="PD-3533"/>
        <s v="PD-3534"/>
        <s v="PD-3535"/>
        <s v="PD-3536"/>
        <s v="PD-3537"/>
        <s v="PD-3538"/>
        <s v="PD-3539"/>
        <s v="PD-3540"/>
        <s v="PD-3541"/>
        <s v="PD-3542"/>
        <s v="PD-3543"/>
        <s v="PD-3544"/>
        <s v="PD-3545"/>
        <s v="PD-3546"/>
        <s v="PD-3547"/>
        <s v="PD-3548"/>
        <s v="PD-3549"/>
        <s v="PD-3550"/>
        <s v="PD-3551"/>
        <s v="PD-3552"/>
        <s v="PD-3553"/>
        <s v="PD-3554"/>
      </sharedItems>
    </cacheField>
    <cacheField name="CATEGORY ID" numFmtId="0">
      <sharedItems/>
    </cacheField>
    <cacheField name="Category" numFmtId="0">
      <sharedItems count="4">
        <s v="Electronics"/>
        <s v="Furniture"/>
        <s v="Clothing"/>
        <s v="Beauty"/>
      </sharedItems>
    </cacheField>
    <cacheField name="Sub-Category" numFmtId="0">
      <sharedItems count="16">
        <s v="Electronic Games"/>
        <s v="Chairs"/>
        <s v="Bookcases"/>
        <s v="Printers"/>
        <s v="Phones"/>
        <s v="Trousers"/>
        <s v="Saree"/>
        <s v="Hankerchief"/>
        <s v="Kurti"/>
        <s v="rose bower"/>
        <s v="Skirt"/>
        <s v="Tables"/>
        <s v="Stole"/>
        <s v="Leggings"/>
        <s v="Accessories"/>
        <s v="T-shirt"/>
      </sharedItems>
    </cacheField>
    <cacheField name="Quantity" numFmtId="0">
      <sharedItems containsSemiMixedTypes="0" containsString="0" containsNumber="1" containsInteger="1" minValue="1" maxValue="14"/>
    </cacheField>
    <cacheField name="PaymentMode" numFmtId="0">
      <sharedItems count="5">
        <s v="COD"/>
        <s v="EMI"/>
        <s v="Credit Card"/>
        <s v="UPI"/>
        <s v="Debit Card"/>
      </sharedItems>
    </cacheField>
    <cacheField name="BUYING PRIZE" numFmtId="0">
      <sharedItems containsSemiMixedTypes="0" containsString="0" containsNumber="1" minValue="2.75" maxValue="872.5"/>
    </cacheField>
    <cacheField name="SELLING PRIZE" numFmtId="0">
      <sharedItems containsSemiMixedTypes="0" containsString="0" containsNumber="1" minValue="12.75" maxValue="882.5"/>
    </cacheField>
    <cacheField name="TOTAL BUYING PRICE" numFmtId="0">
      <sharedItems containsSemiMixedTypes="0" containsString="0" containsNumber="1" containsInteger="1" minValue="6" maxValue="5729"/>
    </cacheField>
    <cacheField name="TOTAL SELLING PRIZE" numFmtId="0">
      <sharedItems containsSemiMixedTypes="0" containsString="0" containsNumber="1" minValue="16" maxValue="5869"/>
    </cacheField>
    <cacheField name="PROFIT" numFmtId="1">
      <sharedItems containsSemiMixedTypes="0" containsString="0" containsNumber="1" minValue="10" maxValue="140"/>
    </cacheField>
    <cacheField name="PROFIT PERCENTAGE" numFmtId="9">
      <sharedItems containsSemiMixedTypes="0" containsString="0" containsNumber="1" minValue="1.1461318051575931E-2" maxValue="3.6363636363636362"/>
    </cacheField>
    <cacheField name="DAY" numFmtId="0">
      <sharedItems containsSemiMixedTypes="0" containsString="0" containsNumber="1" containsInteger="1" minValue="1" maxValue="30" count="30">
        <n v="1"/>
        <n v="2"/>
        <n v="3"/>
        <n v="4"/>
        <n v="5"/>
        <n v="6"/>
        <n v="7"/>
        <n v="8"/>
        <n v="9"/>
        <n v="10"/>
        <n v="11"/>
        <n v="12"/>
        <n v="13"/>
        <n v="14"/>
        <n v="15"/>
        <n v="16"/>
        <n v="22"/>
        <n v="23"/>
        <n v="24"/>
        <n v="25"/>
        <n v="26"/>
        <n v="27"/>
        <n v="28"/>
        <n v="29"/>
        <n v="30"/>
        <n v="17"/>
        <n v="18"/>
        <n v="19"/>
        <n v="20"/>
        <n v="21"/>
      </sharedItems>
    </cacheField>
    <cacheField name="MONTH" numFmtId="0">
      <sharedItems count="12">
        <s v="JAN"/>
        <s v="FEB"/>
        <s v="MAR"/>
        <s v="APR"/>
        <s v="MAY"/>
        <s v="JUN"/>
        <s v="JUL"/>
        <s v="AUG"/>
        <s v="SEP"/>
        <s v="OCT"/>
        <s v="NOV"/>
        <s v="DEC"/>
      </sharedItems>
    </cacheField>
    <cacheField name="YEAR_ID" numFmtId="0">
      <sharedItems containsSemiMixedTypes="0" containsString="0" containsNumber="1" containsInteger="1" minValue="2003" maxValue="2005" count="3">
        <n v="2003"/>
        <n v="2004"/>
        <n v="2005"/>
      </sharedItems>
    </cacheField>
    <cacheField name="RANK" numFmtId="0">
      <sharedItems containsSemiMixedTypes="0" containsString="0" containsNumber="1" containsInteger="1" minValue="1" maxValue="98" count="92">
        <n v="45"/>
        <n v="1"/>
        <n v="3"/>
        <n v="4"/>
        <n v="5"/>
        <n v="6"/>
        <n v="66"/>
        <n v="61"/>
        <n v="75"/>
        <n v="67"/>
        <n v="65"/>
        <n v="8"/>
        <n v="2"/>
        <n v="58"/>
        <n v="7"/>
        <n v="98"/>
        <n v="11"/>
        <n v="9"/>
        <n v="92"/>
        <n v="19"/>
        <n v="62"/>
        <n v="73"/>
        <n v="91"/>
        <n v="10"/>
        <n v="24"/>
        <n v="27"/>
        <n v="13"/>
        <n v="84"/>
        <n v="29"/>
        <n v="60"/>
        <n v="78"/>
        <n v="14"/>
        <n v="59"/>
        <n v="97"/>
        <n v="18"/>
        <n v="88"/>
        <n v="15"/>
        <n v="96"/>
        <n v="21"/>
        <n v="87"/>
        <n v="32"/>
        <n v="22"/>
        <n v="25"/>
        <n v="16"/>
        <n v="17"/>
        <n v="26"/>
        <n v="42"/>
        <n v="71"/>
        <n v="23"/>
        <n v="43"/>
        <n v="93"/>
        <n v="28"/>
        <n v="46"/>
        <n v="90"/>
        <n v="30"/>
        <n v="31"/>
        <n v="63"/>
        <n v="34"/>
        <n v="38"/>
        <n v="80"/>
        <n v="86"/>
        <n v="76"/>
        <n v="39"/>
        <n v="47"/>
        <n v="37"/>
        <n v="35"/>
        <n v="79"/>
        <n v="33"/>
        <n v="64"/>
        <n v="48"/>
        <n v="77"/>
        <n v="68"/>
        <n v="52"/>
        <n v="83"/>
        <n v="81"/>
        <n v="51"/>
        <n v="50"/>
        <n v="85"/>
        <n v="49"/>
        <n v="69"/>
        <n v="53"/>
        <n v="72"/>
        <n v="74"/>
        <n v="55"/>
        <n v="56"/>
        <n v="36"/>
        <n v="40"/>
        <n v="54"/>
        <n v="41"/>
        <n v="70"/>
        <n v="44"/>
        <n v="57"/>
      </sharedItems>
    </cacheField>
  </cacheFields>
  <extLst>
    <ext xmlns:x14="http://schemas.microsoft.com/office/spreadsheetml/2009/9/main" uri="{725AE2AE-9491-48be-B2B4-4EB974FC3084}">
      <x14:pivotCacheDefinition pivotCacheId="33377834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9">
  <r>
    <x v="0"/>
    <s v="CA-1000"/>
    <x v="0"/>
    <x v="0"/>
    <n v="7"/>
    <x v="0"/>
    <n v="156.57142857142858"/>
    <n v="166.57142857142858"/>
    <n v="1096"/>
    <n v="1166"/>
    <n v="70"/>
    <n v="6.3868613138686137E-2"/>
    <x v="0"/>
    <x v="0"/>
    <x v="0"/>
    <x v="0"/>
  </r>
  <r>
    <x v="1"/>
    <s v="CA-1001"/>
    <x v="1"/>
    <x v="1"/>
    <n v="14"/>
    <x v="1"/>
    <n v="409.21428571428572"/>
    <n v="419.21428571428572"/>
    <n v="5729"/>
    <n v="5869"/>
    <n v="140"/>
    <n v="2.4437074533077325E-2"/>
    <x v="1"/>
    <x v="1"/>
    <x v="0"/>
    <x v="1"/>
  </r>
  <r>
    <x v="2"/>
    <s v="CA-1002"/>
    <x v="1"/>
    <x v="2"/>
    <n v="8"/>
    <x v="1"/>
    <n v="365.875"/>
    <n v="375.875"/>
    <n v="2927"/>
    <n v="3007"/>
    <n v="80"/>
    <n v="2.7331738981892725E-2"/>
    <x v="2"/>
    <x v="2"/>
    <x v="0"/>
    <x v="2"/>
  </r>
  <r>
    <x v="3"/>
    <s v="CA-1003"/>
    <x v="0"/>
    <x v="3"/>
    <n v="8"/>
    <x v="2"/>
    <n v="355.875"/>
    <n v="365.875"/>
    <n v="2847"/>
    <n v="2927"/>
    <n v="80"/>
    <n v="2.8099754127151388E-2"/>
    <x v="3"/>
    <x v="3"/>
    <x v="0"/>
    <x v="3"/>
  </r>
  <r>
    <x v="4"/>
    <s v="CA-1004"/>
    <x v="0"/>
    <x v="4"/>
    <n v="4"/>
    <x v="2"/>
    <n v="654.25"/>
    <n v="664.25"/>
    <n v="2617"/>
    <n v="2657"/>
    <n v="40"/>
    <n v="1.5284677111196026E-2"/>
    <x v="4"/>
    <x v="4"/>
    <x v="0"/>
    <x v="4"/>
  </r>
  <r>
    <x v="5"/>
    <s v="CA-1005"/>
    <x v="2"/>
    <x v="5"/>
    <n v="4"/>
    <x v="2"/>
    <n v="561"/>
    <n v="571"/>
    <n v="2244"/>
    <n v="2284"/>
    <n v="40"/>
    <n v="1.7825311942959002E-2"/>
    <x v="5"/>
    <x v="5"/>
    <x v="0"/>
    <x v="5"/>
  </r>
  <r>
    <x v="6"/>
    <s v="CA-1006"/>
    <x v="2"/>
    <x v="6"/>
    <n v="4"/>
    <x v="0"/>
    <n v="68.75"/>
    <n v="78.75"/>
    <n v="275"/>
    <n v="315"/>
    <n v="40"/>
    <n v="0.14545454545454545"/>
    <x v="6"/>
    <x v="6"/>
    <x v="0"/>
    <x v="6"/>
  </r>
  <r>
    <x v="7"/>
    <s v="CA-1007"/>
    <x v="2"/>
    <x v="6"/>
    <n v="5"/>
    <x v="3"/>
    <n v="77.400000000000006"/>
    <n v="87.4"/>
    <n v="387"/>
    <n v="437"/>
    <n v="50"/>
    <n v="0.12919896640826872"/>
    <x v="7"/>
    <x v="7"/>
    <x v="0"/>
    <x v="7"/>
  </r>
  <r>
    <x v="8"/>
    <s v="CA-1008"/>
    <x v="2"/>
    <x v="7"/>
    <n v="2"/>
    <x v="3"/>
    <n v="25"/>
    <n v="35"/>
    <n v="50"/>
    <n v="70"/>
    <n v="20"/>
    <n v="0.4"/>
    <x v="8"/>
    <x v="8"/>
    <x v="0"/>
    <x v="8"/>
  </r>
  <r>
    <x v="9"/>
    <s v="CA-1009"/>
    <x v="2"/>
    <x v="8"/>
    <n v="5"/>
    <x v="0"/>
    <n v="27"/>
    <n v="37"/>
    <n v="135"/>
    <n v="185"/>
    <n v="50"/>
    <n v="0.37037037037037035"/>
    <x v="9"/>
    <x v="9"/>
    <x v="1"/>
    <x v="9"/>
  </r>
  <r>
    <x v="10"/>
    <s v="CA-1010"/>
    <x v="2"/>
    <x v="7"/>
    <n v="9"/>
    <x v="0"/>
    <n v="25.666666666666668"/>
    <n v="35.666666666666671"/>
    <n v="231"/>
    <n v="321.00000000000006"/>
    <n v="90.000000000000057"/>
    <n v="0.38961038961038985"/>
    <x v="10"/>
    <x v="10"/>
    <x v="1"/>
    <x v="10"/>
  </r>
  <r>
    <x v="11"/>
    <s v="CA-1011"/>
    <x v="0"/>
    <x v="3"/>
    <n v="6"/>
    <x v="1"/>
    <n v="354.16666666666669"/>
    <n v="364.16666666666669"/>
    <n v="2125"/>
    <n v="2185"/>
    <n v="60"/>
    <n v="2.823529411764706E-2"/>
    <x v="11"/>
    <x v="11"/>
    <x v="1"/>
    <x v="11"/>
  </r>
  <r>
    <x v="12"/>
    <s v="CA-1012"/>
    <x v="0"/>
    <x v="4"/>
    <n v="6"/>
    <x v="2"/>
    <n v="645.5"/>
    <n v="655.5"/>
    <n v="3873"/>
    <n v="3933"/>
    <n v="60"/>
    <n v="1.5491866769945779E-2"/>
    <x v="12"/>
    <x v="0"/>
    <x v="1"/>
    <x v="12"/>
  </r>
  <r>
    <x v="13"/>
    <s v="CA-1013"/>
    <x v="3"/>
    <x v="9"/>
    <n v="5"/>
    <x v="3"/>
    <n v="145.80000000000001"/>
    <n v="155.80000000000001"/>
    <n v="729"/>
    <n v="779"/>
    <n v="50"/>
    <n v="6.8587105624142664E-2"/>
    <x v="13"/>
    <x v="1"/>
    <x v="1"/>
    <x v="13"/>
  </r>
  <r>
    <x v="14"/>
    <s v="CA-1014"/>
    <x v="3"/>
    <x v="9"/>
    <n v="5"/>
    <x v="2"/>
    <n v="437.6"/>
    <n v="447.6"/>
    <n v="2188"/>
    <n v="2238"/>
    <n v="50"/>
    <n v="2.2851919561243144E-2"/>
    <x v="14"/>
    <x v="2"/>
    <x v="1"/>
    <x v="14"/>
  </r>
  <r>
    <x v="15"/>
    <s v="CA-1015"/>
    <x v="3"/>
    <x v="9"/>
    <n v="1"/>
    <x v="3"/>
    <n v="6"/>
    <n v="16"/>
    <n v="6"/>
    <n v="16"/>
    <n v="10"/>
    <n v="1.6666666666666667"/>
    <x v="15"/>
    <x v="3"/>
    <x v="1"/>
    <x v="15"/>
  </r>
  <r>
    <x v="16"/>
    <s v="CA-1016"/>
    <x v="1"/>
    <x v="2"/>
    <n v="5"/>
    <x v="2"/>
    <n v="370.8"/>
    <n v="380.8"/>
    <n v="1854"/>
    <n v="1904"/>
    <n v="50"/>
    <n v="2.696871628910464E-2"/>
    <x v="16"/>
    <x v="4"/>
    <x v="1"/>
    <x v="16"/>
  </r>
  <r>
    <x v="17"/>
    <s v="CA-1017"/>
    <x v="2"/>
    <x v="8"/>
    <n v="1"/>
    <x v="3"/>
    <n v="6"/>
    <n v="16"/>
    <n v="6"/>
    <n v="16"/>
    <n v="10"/>
    <n v="1.6666666666666667"/>
    <x v="17"/>
    <x v="5"/>
    <x v="1"/>
    <x v="15"/>
  </r>
  <r>
    <x v="18"/>
    <s v="CA-1018"/>
    <x v="1"/>
    <x v="1"/>
    <n v="5"/>
    <x v="2"/>
    <n v="418.6"/>
    <n v="428.6"/>
    <n v="2093"/>
    <n v="2143"/>
    <n v="50"/>
    <n v="2.3889154323936932E-2"/>
    <x v="18"/>
    <x v="6"/>
    <x v="1"/>
    <x v="17"/>
  </r>
  <r>
    <x v="19"/>
    <s v="CA-1019"/>
    <x v="2"/>
    <x v="10"/>
    <n v="2"/>
    <x v="3"/>
    <n v="3.5"/>
    <n v="13.5"/>
    <n v="7"/>
    <n v="27"/>
    <n v="20"/>
    <n v="2.8571428571428572"/>
    <x v="19"/>
    <x v="7"/>
    <x v="1"/>
    <x v="18"/>
  </r>
  <r>
    <x v="20"/>
    <s v="CA-1020"/>
    <x v="1"/>
    <x v="11"/>
    <n v="5"/>
    <x v="2"/>
    <n v="324.39999999999998"/>
    <n v="334.4"/>
    <n v="1622"/>
    <n v="1672"/>
    <n v="50"/>
    <n v="3.0826140567200986E-2"/>
    <x v="20"/>
    <x v="8"/>
    <x v="1"/>
    <x v="19"/>
  </r>
  <r>
    <x v="21"/>
    <s v="CA-1021"/>
    <x v="0"/>
    <x v="3"/>
    <n v="5"/>
    <x v="2"/>
    <n v="324.39999999999998"/>
    <n v="334.4"/>
    <n v="1622"/>
    <n v="1672"/>
    <n v="50"/>
    <n v="3.0826140567200986E-2"/>
    <x v="21"/>
    <x v="9"/>
    <x v="1"/>
    <x v="19"/>
  </r>
  <r>
    <x v="22"/>
    <s v="CA-1022"/>
    <x v="0"/>
    <x v="3"/>
    <n v="6"/>
    <x v="3"/>
    <n v="62.166666666666664"/>
    <n v="72.166666666666657"/>
    <n v="373"/>
    <n v="432.99999999999994"/>
    <n v="59.999999999999943"/>
    <n v="0.16085790884718484"/>
    <x v="22"/>
    <x v="10"/>
    <x v="2"/>
    <x v="20"/>
  </r>
  <r>
    <x v="23"/>
    <s v="CA-1023"/>
    <x v="2"/>
    <x v="8"/>
    <n v="4"/>
    <x v="0"/>
    <n v="20.5"/>
    <n v="30.5"/>
    <n v="82"/>
    <n v="122"/>
    <n v="40"/>
    <n v="0.48780487804878048"/>
    <x v="23"/>
    <x v="11"/>
    <x v="2"/>
    <x v="21"/>
  </r>
  <r>
    <x v="24"/>
    <s v="CA-1024"/>
    <x v="2"/>
    <x v="10"/>
    <n v="2"/>
    <x v="3"/>
    <n v="4"/>
    <n v="14"/>
    <n v="8"/>
    <n v="28"/>
    <n v="20"/>
    <n v="2.5"/>
    <x v="24"/>
    <x v="0"/>
    <x v="2"/>
    <x v="22"/>
  </r>
  <r>
    <x v="25"/>
    <s v="CA-1025"/>
    <x v="0"/>
    <x v="4"/>
    <n v="3"/>
    <x v="2"/>
    <n v="651.33333333333337"/>
    <n v="661.33333333333337"/>
    <n v="1954"/>
    <n v="1984"/>
    <n v="30"/>
    <n v="1.5353121801432957E-2"/>
    <x v="14"/>
    <x v="1"/>
    <x v="2"/>
    <x v="23"/>
  </r>
  <r>
    <x v="26"/>
    <s v="CA-1026"/>
    <x v="0"/>
    <x v="3"/>
    <n v="8"/>
    <x v="2"/>
    <n v="192.875"/>
    <n v="202.875"/>
    <n v="1543"/>
    <n v="1623"/>
    <n v="80"/>
    <n v="5.1847051198963059E-2"/>
    <x v="15"/>
    <x v="2"/>
    <x v="0"/>
    <x v="24"/>
  </r>
  <r>
    <x v="27"/>
    <s v="CA-1027"/>
    <x v="0"/>
    <x v="3"/>
    <n v="6"/>
    <x v="2"/>
    <n v="251"/>
    <n v="261"/>
    <n v="1506"/>
    <n v="1566"/>
    <n v="60"/>
    <n v="3.9840637450199202E-2"/>
    <x v="25"/>
    <x v="3"/>
    <x v="0"/>
    <x v="25"/>
  </r>
  <r>
    <x v="28"/>
    <s v="CA-1028"/>
    <x v="1"/>
    <x v="11"/>
    <n v="6"/>
    <x v="2"/>
    <n v="304.83333333333331"/>
    <n v="314.83333333333331"/>
    <n v="1829"/>
    <n v="1889"/>
    <n v="60"/>
    <n v="3.2804811372334611E-2"/>
    <x v="26"/>
    <x v="4"/>
    <x v="0"/>
    <x v="26"/>
  </r>
  <r>
    <x v="29"/>
    <s v="CA-1029"/>
    <x v="2"/>
    <x v="10"/>
    <n v="3"/>
    <x v="3"/>
    <n v="3"/>
    <n v="13"/>
    <n v="9"/>
    <n v="39"/>
    <n v="30"/>
    <n v="3.3333333333333335"/>
    <x v="27"/>
    <x v="5"/>
    <x v="0"/>
    <x v="27"/>
  </r>
  <r>
    <x v="30"/>
    <s v="CA-1030"/>
    <x v="1"/>
    <x v="11"/>
    <n v="5"/>
    <x v="1"/>
    <n v="292.2"/>
    <n v="302.2"/>
    <n v="1461"/>
    <n v="1511"/>
    <n v="50"/>
    <n v="3.4223134839151265E-2"/>
    <x v="28"/>
    <x v="6"/>
    <x v="0"/>
    <x v="28"/>
  </r>
  <r>
    <x v="31"/>
    <s v="CA-1031"/>
    <x v="2"/>
    <x v="12"/>
    <n v="8"/>
    <x v="0"/>
    <n v="48.875"/>
    <n v="58.875"/>
    <n v="391"/>
    <n v="471"/>
    <n v="80"/>
    <n v="0.20460358056265984"/>
    <x v="29"/>
    <x v="7"/>
    <x v="0"/>
    <x v="29"/>
  </r>
  <r>
    <x v="32"/>
    <s v="CA-1032"/>
    <x v="0"/>
    <x v="4"/>
    <n v="8"/>
    <x v="2"/>
    <n v="228"/>
    <n v="238"/>
    <n v="1824"/>
    <n v="1904"/>
    <n v="80"/>
    <n v="4.3859649122807015E-2"/>
    <x v="16"/>
    <x v="8"/>
    <x v="0"/>
    <x v="16"/>
  </r>
  <r>
    <x v="33"/>
    <s v="CA-1033"/>
    <x v="2"/>
    <x v="7"/>
    <n v="4"/>
    <x v="3"/>
    <n v="4"/>
    <n v="14"/>
    <n v="16"/>
    <n v="56"/>
    <n v="40"/>
    <n v="2.5"/>
    <x v="17"/>
    <x v="9"/>
    <x v="0"/>
    <x v="30"/>
  </r>
  <r>
    <x v="34"/>
    <s v="CA-1034"/>
    <x v="1"/>
    <x v="11"/>
    <n v="2"/>
    <x v="2"/>
    <n v="872.5"/>
    <n v="882.5"/>
    <n v="1745"/>
    <n v="1765"/>
    <n v="20"/>
    <n v="1.1461318051575931E-2"/>
    <x v="18"/>
    <x v="10"/>
    <x v="0"/>
    <x v="31"/>
  </r>
  <r>
    <x v="35"/>
    <s v="CA-1035"/>
    <x v="0"/>
    <x v="3"/>
    <n v="5"/>
    <x v="3"/>
    <n v="132.6"/>
    <n v="142.6"/>
    <n v="663"/>
    <n v="713"/>
    <n v="50"/>
    <n v="7.5414781297134234E-2"/>
    <x v="19"/>
    <x v="11"/>
    <x v="0"/>
    <x v="32"/>
  </r>
  <r>
    <x v="36"/>
    <s v="CA-1036"/>
    <x v="2"/>
    <x v="13"/>
    <n v="1"/>
    <x v="3"/>
    <n v="10"/>
    <n v="20"/>
    <n v="10"/>
    <n v="20"/>
    <n v="10"/>
    <n v="1"/>
    <x v="20"/>
    <x v="0"/>
    <x v="1"/>
    <x v="33"/>
  </r>
  <r>
    <x v="37"/>
    <s v="CA-1037"/>
    <x v="1"/>
    <x v="11"/>
    <n v="5"/>
    <x v="1"/>
    <n v="326"/>
    <n v="336"/>
    <n v="1630"/>
    <n v="1680"/>
    <n v="50"/>
    <n v="3.0674846625766871E-2"/>
    <x v="21"/>
    <x v="1"/>
    <x v="1"/>
    <x v="34"/>
  </r>
  <r>
    <x v="38"/>
    <s v="CA-1038"/>
    <x v="2"/>
    <x v="7"/>
    <n v="2"/>
    <x v="3"/>
    <n v="6"/>
    <n v="16"/>
    <n v="12"/>
    <n v="32"/>
    <n v="20"/>
    <n v="1.6666666666666667"/>
    <x v="22"/>
    <x v="2"/>
    <x v="1"/>
    <x v="35"/>
  </r>
  <r>
    <x v="39"/>
    <s v="CA-1039"/>
    <x v="2"/>
    <x v="13"/>
    <n v="2"/>
    <x v="3"/>
    <n v="6"/>
    <n v="16"/>
    <n v="12"/>
    <n v="32"/>
    <n v="20"/>
    <n v="1.6666666666666667"/>
    <x v="23"/>
    <x v="3"/>
    <x v="1"/>
    <x v="35"/>
  </r>
  <r>
    <x v="40"/>
    <s v="CA-1040"/>
    <x v="2"/>
    <x v="5"/>
    <n v="3"/>
    <x v="2"/>
    <n v="569.66666666666663"/>
    <n v="579.66666666666663"/>
    <n v="1709"/>
    <n v="1739"/>
    <n v="30"/>
    <n v="1.7554125219426564E-2"/>
    <x v="8"/>
    <x v="4"/>
    <x v="1"/>
    <x v="36"/>
  </r>
  <r>
    <x v="41"/>
    <s v="CA-1041"/>
    <x v="2"/>
    <x v="12"/>
    <n v="1"/>
    <x v="3"/>
    <n v="12"/>
    <n v="22"/>
    <n v="12"/>
    <n v="22"/>
    <n v="10"/>
    <n v="0.83333333333333337"/>
    <x v="9"/>
    <x v="5"/>
    <x v="1"/>
    <x v="37"/>
  </r>
  <r>
    <x v="42"/>
    <s v="CA-1042"/>
    <x v="0"/>
    <x v="4"/>
    <n v="3"/>
    <x v="1"/>
    <n v="541.66666666666663"/>
    <n v="551.66666666666663"/>
    <n v="1625"/>
    <n v="1655"/>
    <n v="30"/>
    <n v="1.8461538461538463E-2"/>
    <x v="10"/>
    <x v="6"/>
    <x v="1"/>
    <x v="38"/>
  </r>
  <r>
    <x v="43"/>
    <s v="CA-1043"/>
    <x v="2"/>
    <x v="7"/>
    <n v="2"/>
    <x v="3"/>
    <n v="6.5"/>
    <n v="16.5"/>
    <n v="13"/>
    <n v="33"/>
    <n v="20"/>
    <n v="1.5384615384615385"/>
    <x v="11"/>
    <x v="7"/>
    <x v="1"/>
    <x v="39"/>
  </r>
  <r>
    <x v="44"/>
    <s v="CA-1044"/>
    <x v="1"/>
    <x v="11"/>
    <n v="3"/>
    <x v="0"/>
    <n v="453.66666666666669"/>
    <n v="463.66666666666669"/>
    <n v="1361"/>
    <n v="1391"/>
    <n v="30"/>
    <n v="2.2042615723732551E-2"/>
    <x v="12"/>
    <x v="8"/>
    <x v="1"/>
    <x v="40"/>
  </r>
  <r>
    <x v="45"/>
    <s v="CA-1045"/>
    <x v="0"/>
    <x v="4"/>
    <n v="3"/>
    <x v="1"/>
    <n v="540.66666666666663"/>
    <n v="550.66666666666663"/>
    <n v="1622"/>
    <n v="1652"/>
    <n v="30"/>
    <n v="1.8495684340320593E-2"/>
    <x v="13"/>
    <x v="9"/>
    <x v="1"/>
    <x v="41"/>
  </r>
  <r>
    <x v="46"/>
    <s v="CA-1046"/>
    <x v="0"/>
    <x v="14"/>
    <n v="6"/>
    <x v="1"/>
    <n v="257.83333333333331"/>
    <n v="267.83333333333331"/>
    <n v="1547"/>
    <n v="1607"/>
    <n v="60"/>
    <n v="3.8784744667097609E-2"/>
    <x v="14"/>
    <x v="10"/>
    <x v="1"/>
    <x v="42"/>
  </r>
  <r>
    <x v="47"/>
    <s v="CA-1047"/>
    <x v="1"/>
    <x v="1"/>
    <n v="4"/>
    <x v="2"/>
    <n v="414.25"/>
    <n v="424.25"/>
    <n v="1657"/>
    <n v="1697"/>
    <n v="40"/>
    <n v="2.4140012070006035E-2"/>
    <x v="15"/>
    <x v="11"/>
    <x v="1"/>
    <x v="43"/>
  </r>
  <r>
    <x v="48"/>
    <s v="CA-1048"/>
    <x v="2"/>
    <x v="6"/>
    <n v="9"/>
    <x v="2"/>
    <n v="178.11111111111111"/>
    <n v="188.11111111111111"/>
    <n v="1603"/>
    <n v="1693"/>
    <n v="90"/>
    <n v="5.6144728633811605E-2"/>
    <x v="25"/>
    <x v="0"/>
    <x v="1"/>
    <x v="44"/>
  </r>
  <r>
    <x v="49"/>
    <s v="CA-1049"/>
    <x v="0"/>
    <x v="4"/>
    <n v="4"/>
    <x v="2"/>
    <n v="387.25"/>
    <n v="397.25"/>
    <n v="1549"/>
    <n v="1589"/>
    <n v="40"/>
    <n v="2.5823111684958037E-2"/>
    <x v="26"/>
    <x v="1"/>
    <x v="2"/>
    <x v="45"/>
  </r>
  <r>
    <x v="50"/>
    <s v="CA-1050"/>
    <x v="0"/>
    <x v="3"/>
    <n v="4"/>
    <x v="1"/>
    <n v="295.75"/>
    <n v="305.75"/>
    <n v="1183"/>
    <n v="1223"/>
    <n v="40"/>
    <n v="3.38123415046492E-2"/>
    <x v="0"/>
    <x v="2"/>
    <x v="2"/>
    <x v="46"/>
  </r>
  <r>
    <x v="51"/>
    <s v="CA-1051"/>
    <x v="2"/>
    <x v="10"/>
    <n v="8"/>
    <x v="3"/>
    <n v="9.25"/>
    <n v="19.25"/>
    <n v="74"/>
    <n v="154"/>
    <n v="80"/>
    <n v="1.0810810810810811"/>
    <x v="1"/>
    <x v="3"/>
    <x v="2"/>
    <x v="47"/>
  </r>
  <r>
    <x v="52"/>
    <s v="CA-1052"/>
    <x v="2"/>
    <x v="6"/>
    <n v="13"/>
    <x v="2"/>
    <n v="115.30769230769231"/>
    <n v="125.30769230769231"/>
    <n v="1499"/>
    <n v="1629"/>
    <n v="130"/>
    <n v="8.6724482988659105E-2"/>
    <x v="2"/>
    <x v="4"/>
    <x v="2"/>
    <x v="48"/>
  </r>
  <r>
    <x v="53"/>
    <s v="CA-1053"/>
    <x v="2"/>
    <x v="6"/>
    <n v="6"/>
    <x v="1"/>
    <n v="186.66666666666666"/>
    <n v="196.66666666666666"/>
    <n v="1120"/>
    <n v="1180"/>
    <n v="60"/>
    <n v="5.3571428571428568E-2"/>
    <x v="3"/>
    <x v="5"/>
    <x v="2"/>
    <x v="49"/>
  </r>
  <r>
    <x v="54"/>
    <s v="CA-1054"/>
    <x v="2"/>
    <x v="15"/>
    <n v="1"/>
    <x v="4"/>
    <n v="15"/>
    <n v="25"/>
    <n v="15"/>
    <n v="25"/>
    <n v="10"/>
    <n v="0.66666666666666663"/>
    <x v="4"/>
    <x v="6"/>
    <x v="0"/>
    <x v="50"/>
  </r>
  <r>
    <x v="55"/>
    <s v="CA-1055"/>
    <x v="2"/>
    <x v="5"/>
    <n v="3"/>
    <x v="2"/>
    <n v="495.66666666666669"/>
    <n v="505.66666666666669"/>
    <n v="1487"/>
    <n v="1517"/>
    <n v="30"/>
    <n v="2.0174848688634835E-2"/>
    <x v="5"/>
    <x v="7"/>
    <x v="0"/>
    <x v="51"/>
  </r>
  <r>
    <x v="56"/>
    <s v="CA-1056"/>
    <x v="1"/>
    <x v="11"/>
    <n v="2"/>
    <x v="2"/>
    <n v="559"/>
    <n v="569"/>
    <n v="1118"/>
    <n v="1138"/>
    <n v="20"/>
    <n v="1.7889087656529516E-2"/>
    <x v="6"/>
    <x v="8"/>
    <x v="0"/>
    <x v="52"/>
  </r>
  <r>
    <x v="57"/>
    <s v="CA-1057"/>
    <x v="2"/>
    <x v="7"/>
    <n v="2"/>
    <x v="0"/>
    <n v="5.5"/>
    <n v="15.5"/>
    <n v="11"/>
    <n v="31"/>
    <n v="20"/>
    <n v="1.8181818181818181"/>
    <x v="7"/>
    <x v="9"/>
    <x v="0"/>
    <x v="53"/>
  </r>
  <r>
    <x v="58"/>
    <s v="CA-1058"/>
    <x v="2"/>
    <x v="7"/>
    <n v="1"/>
    <x v="4"/>
    <n v="15"/>
    <n v="25"/>
    <n v="15"/>
    <n v="25"/>
    <n v="10"/>
    <n v="0.66666666666666663"/>
    <x v="8"/>
    <x v="10"/>
    <x v="0"/>
    <x v="50"/>
  </r>
  <r>
    <x v="59"/>
    <s v="CA-1059"/>
    <x v="1"/>
    <x v="11"/>
    <n v="5"/>
    <x v="2"/>
    <n v="272.8"/>
    <n v="282.8"/>
    <n v="1364"/>
    <n v="1414"/>
    <n v="50"/>
    <n v="3.6656891495601175E-2"/>
    <x v="9"/>
    <x v="11"/>
    <x v="0"/>
    <x v="54"/>
  </r>
  <r>
    <x v="60"/>
    <s v="CA-1060"/>
    <x v="0"/>
    <x v="3"/>
    <n v="7"/>
    <x v="2"/>
    <n v="191"/>
    <n v="201"/>
    <n v="1337"/>
    <n v="1407"/>
    <n v="70"/>
    <n v="5.2356020942408377E-2"/>
    <x v="10"/>
    <x v="0"/>
    <x v="0"/>
    <x v="55"/>
  </r>
  <r>
    <x v="61"/>
    <s v="CA-1061"/>
    <x v="2"/>
    <x v="13"/>
    <n v="1"/>
    <x v="4"/>
    <n v="15"/>
    <n v="25"/>
    <n v="15"/>
    <n v="25"/>
    <n v="10"/>
    <n v="0.66666666666666663"/>
    <x v="11"/>
    <x v="1"/>
    <x v="0"/>
    <x v="50"/>
  </r>
  <r>
    <x v="62"/>
    <s v="CA-1062"/>
    <x v="0"/>
    <x v="3"/>
    <n v="5"/>
    <x v="3"/>
    <n v="64.400000000000006"/>
    <n v="74.400000000000006"/>
    <n v="322"/>
    <n v="372"/>
    <n v="50"/>
    <n v="0.15527950310559005"/>
    <x v="12"/>
    <x v="2"/>
    <x v="0"/>
    <x v="56"/>
  </r>
  <r>
    <x v="63"/>
    <s v="CA-1063"/>
    <x v="0"/>
    <x v="0"/>
    <n v="7"/>
    <x v="2"/>
    <n v="188"/>
    <n v="198"/>
    <n v="1316"/>
    <n v="1386"/>
    <n v="70"/>
    <n v="5.3191489361702128E-2"/>
    <x v="13"/>
    <x v="3"/>
    <x v="1"/>
    <x v="57"/>
  </r>
  <r>
    <x v="64"/>
    <s v="CA-1064"/>
    <x v="1"/>
    <x v="2"/>
    <n v="3"/>
    <x v="2"/>
    <n v="438"/>
    <n v="448"/>
    <n v="1314"/>
    <n v="1344"/>
    <n v="30"/>
    <n v="2.2831050228310501E-2"/>
    <x v="14"/>
    <x v="4"/>
    <x v="1"/>
    <x v="58"/>
  </r>
  <r>
    <x v="65"/>
    <s v="CA-1065"/>
    <x v="2"/>
    <x v="7"/>
    <n v="3"/>
    <x v="4"/>
    <n v="5.666666666666667"/>
    <n v="15.666666666666668"/>
    <n v="17"/>
    <n v="47"/>
    <n v="30"/>
    <n v="1.7647058823529411"/>
    <x v="15"/>
    <x v="5"/>
    <x v="1"/>
    <x v="59"/>
  </r>
  <r>
    <x v="66"/>
    <s v="CA-1066"/>
    <x v="2"/>
    <x v="10"/>
    <n v="2"/>
    <x v="4"/>
    <n v="8.5"/>
    <n v="18.5"/>
    <n v="17"/>
    <n v="37"/>
    <n v="20"/>
    <n v="1.1764705882352942"/>
    <x v="25"/>
    <x v="6"/>
    <x v="1"/>
    <x v="60"/>
  </r>
  <r>
    <x v="67"/>
    <s v="CA-1067"/>
    <x v="2"/>
    <x v="10"/>
    <n v="5"/>
    <x v="4"/>
    <n v="3.4"/>
    <n v="13.4"/>
    <n v="17"/>
    <n v="67"/>
    <n v="50"/>
    <n v="2.9411764705882355"/>
    <x v="26"/>
    <x v="7"/>
    <x v="1"/>
    <x v="61"/>
  </r>
  <r>
    <x v="68"/>
    <s v="CA-1068"/>
    <x v="1"/>
    <x v="2"/>
    <n v="3"/>
    <x v="2"/>
    <n v="436"/>
    <n v="446"/>
    <n v="1308"/>
    <n v="1338"/>
    <n v="30"/>
    <n v="2.2935779816513763E-2"/>
    <x v="27"/>
    <x v="8"/>
    <x v="1"/>
    <x v="62"/>
  </r>
  <r>
    <x v="69"/>
    <s v="CA-1069"/>
    <x v="0"/>
    <x v="3"/>
    <n v="4"/>
    <x v="2"/>
    <n v="269"/>
    <n v="279"/>
    <n v="1076"/>
    <n v="1116"/>
    <n v="40"/>
    <n v="3.717472118959108E-2"/>
    <x v="28"/>
    <x v="9"/>
    <x v="1"/>
    <x v="63"/>
  </r>
  <r>
    <x v="70"/>
    <s v="CA-1070"/>
    <x v="0"/>
    <x v="14"/>
    <n v="5"/>
    <x v="2"/>
    <n v="260.2"/>
    <n v="270.2"/>
    <n v="1301"/>
    <n v="1351"/>
    <n v="50"/>
    <n v="3.843197540353574E-2"/>
    <x v="9"/>
    <x v="10"/>
    <x v="1"/>
    <x v="64"/>
  </r>
  <r>
    <x v="71"/>
    <s v="CA-1071"/>
    <x v="0"/>
    <x v="3"/>
    <n v="8"/>
    <x v="2"/>
    <n v="162.5"/>
    <n v="172.5"/>
    <n v="1300"/>
    <n v="1380"/>
    <n v="80"/>
    <n v="6.1538461538461542E-2"/>
    <x v="10"/>
    <x v="11"/>
    <x v="1"/>
    <x v="65"/>
  </r>
  <r>
    <x v="72"/>
    <s v="CA-1072"/>
    <x v="2"/>
    <x v="7"/>
    <n v="4"/>
    <x v="0"/>
    <n v="2.75"/>
    <n v="12.75"/>
    <n v="11"/>
    <n v="51"/>
    <n v="40"/>
    <n v="3.6363636363636362"/>
    <x v="11"/>
    <x v="0"/>
    <x v="1"/>
    <x v="66"/>
  </r>
  <r>
    <x v="73"/>
    <s v="CA-1073"/>
    <x v="0"/>
    <x v="3"/>
    <n v="9"/>
    <x v="1"/>
    <n v="144.22222222222223"/>
    <n v="154.22222222222223"/>
    <n v="1298"/>
    <n v="1388"/>
    <n v="90"/>
    <n v="6.9337442218798145E-2"/>
    <x v="12"/>
    <x v="1"/>
    <x v="1"/>
    <x v="67"/>
  </r>
  <r>
    <x v="74"/>
    <s v="CA-1074"/>
    <x v="2"/>
    <x v="12"/>
    <n v="6"/>
    <x v="3"/>
    <n v="50.666666666666664"/>
    <n v="60.666666666666664"/>
    <n v="304"/>
    <n v="364"/>
    <n v="60"/>
    <n v="0.19736842105263158"/>
    <x v="13"/>
    <x v="2"/>
    <x v="1"/>
    <x v="68"/>
  </r>
  <r>
    <x v="75"/>
    <s v="CA-1075"/>
    <x v="0"/>
    <x v="3"/>
    <n v="4"/>
    <x v="1"/>
    <n v="263.75"/>
    <n v="273.75"/>
    <n v="1055"/>
    <n v="1095"/>
    <n v="40"/>
    <n v="3.7914691943127965E-2"/>
    <x v="14"/>
    <x v="3"/>
    <x v="1"/>
    <x v="69"/>
  </r>
  <r>
    <x v="76"/>
    <s v="CA-1076"/>
    <x v="2"/>
    <x v="10"/>
    <n v="4"/>
    <x v="4"/>
    <n v="4.25"/>
    <n v="14.25"/>
    <n v="17"/>
    <n v="57"/>
    <n v="40"/>
    <n v="2.3529411764705883"/>
    <x v="15"/>
    <x v="4"/>
    <x v="2"/>
    <x v="70"/>
  </r>
  <r>
    <x v="77"/>
    <s v="CA-1077"/>
    <x v="2"/>
    <x v="12"/>
    <n v="3"/>
    <x v="0"/>
    <n v="49"/>
    <n v="59"/>
    <n v="147"/>
    <n v="177"/>
    <n v="30"/>
    <n v="0.20408163265306123"/>
    <x v="25"/>
    <x v="5"/>
    <x v="2"/>
    <x v="71"/>
  </r>
  <r>
    <x v="78"/>
    <s v="CA-1078"/>
    <x v="0"/>
    <x v="3"/>
    <n v="3"/>
    <x v="0"/>
    <n v="321.66666666666669"/>
    <n v="331.66666666666669"/>
    <n v="965"/>
    <n v="995"/>
    <n v="30"/>
    <n v="3.1088082901554404E-2"/>
    <x v="26"/>
    <x v="6"/>
    <x v="2"/>
    <x v="72"/>
  </r>
  <r>
    <x v="79"/>
    <s v="CA-1079"/>
    <x v="2"/>
    <x v="7"/>
    <n v="3"/>
    <x v="0"/>
    <n v="4"/>
    <n v="14"/>
    <n v="12"/>
    <n v="42"/>
    <n v="30"/>
    <n v="2.5"/>
    <x v="0"/>
    <x v="7"/>
    <x v="2"/>
    <x v="73"/>
  </r>
  <r>
    <x v="80"/>
    <s v="CA-1080"/>
    <x v="2"/>
    <x v="7"/>
    <n v="3"/>
    <x v="3"/>
    <n v="4.666666666666667"/>
    <n v="14.666666666666668"/>
    <n v="14"/>
    <n v="44"/>
    <n v="30"/>
    <n v="2.1428571428571428"/>
    <x v="1"/>
    <x v="8"/>
    <x v="0"/>
    <x v="74"/>
  </r>
  <r>
    <x v="81"/>
    <s v="CA-1081"/>
    <x v="0"/>
    <x v="0"/>
    <n v="7"/>
    <x v="0"/>
    <n v="133.42857142857142"/>
    <n v="143.42857142857142"/>
    <n v="934"/>
    <n v="1003.9999999999999"/>
    <n v="69.999999999999886"/>
    <n v="7.4946466809421713E-2"/>
    <x v="2"/>
    <x v="9"/>
    <x v="0"/>
    <x v="75"/>
  </r>
  <r>
    <x v="82"/>
    <s v="CA-1082"/>
    <x v="2"/>
    <x v="6"/>
    <n v="9"/>
    <x v="0"/>
    <n v="103.22222222222223"/>
    <n v="113.22222222222223"/>
    <n v="929"/>
    <n v="1019"/>
    <n v="90"/>
    <n v="9.6878363832077499E-2"/>
    <x v="3"/>
    <x v="10"/>
    <x v="0"/>
    <x v="76"/>
  </r>
  <r>
    <x v="83"/>
    <s v="CA-1083"/>
    <x v="2"/>
    <x v="7"/>
    <n v="2"/>
    <x v="4"/>
    <n v="9"/>
    <n v="19"/>
    <n v="18"/>
    <n v="38"/>
    <n v="20"/>
    <n v="1.1111111111111112"/>
    <x v="4"/>
    <x v="11"/>
    <x v="0"/>
    <x v="77"/>
  </r>
  <r>
    <x v="84"/>
    <s v="CA-1084"/>
    <x v="0"/>
    <x v="4"/>
    <n v="11"/>
    <x v="0"/>
    <n v="83.272727272727266"/>
    <n v="93.272727272727266"/>
    <n v="916"/>
    <n v="1026"/>
    <n v="110"/>
    <n v="0.12008733624454149"/>
    <x v="5"/>
    <x v="0"/>
    <x v="0"/>
    <x v="78"/>
  </r>
  <r>
    <x v="85"/>
    <s v="CA-1085"/>
    <x v="2"/>
    <x v="7"/>
    <n v="9"/>
    <x v="0"/>
    <n v="8.4444444444444446"/>
    <n v="18.444444444444443"/>
    <n v="76"/>
    <n v="166"/>
    <n v="90"/>
    <n v="1.1842105263157894"/>
    <x v="6"/>
    <x v="1"/>
    <x v="0"/>
    <x v="79"/>
  </r>
  <r>
    <x v="86"/>
    <s v="CA-1086"/>
    <x v="1"/>
    <x v="11"/>
    <n v="4"/>
    <x v="0"/>
    <n v="217.25"/>
    <n v="227.25"/>
    <n v="869"/>
    <n v="909"/>
    <n v="40"/>
    <n v="4.6029919447640968E-2"/>
    <x v="7"/>
    <x v="2"/>
    <x v="0"/>
    <x v="80"/>
  </r>
  <r>
    <x v="87"/>
    <s v="CA-1087"/>
    <x v="2"/>
    <x v="8"/>
    <n v="3"/>
    <x v="0"/>
    <n v="37.333333333333336"/>
    <n v="47.333333333333336"/>
    <n v="112"/>
    <n v="142"/>
    <n v="30"/>
    <n v="0.26785714285714285"/>
    <x v="8"/>
    <x v="3"/>
    <x v="0"/>
    <x v="81"/>
  </r>
  <r>
    <x v="88"/>
    <s v="CA-1088"/>
    <x v="2"/>
    <x v="10"/>
    <n v="6"/>
    <x v="3"/>
    <n v="6.5"/>
    <n v="16.5"/>
    <n v="39"/>
    <n v="99"/>
    <n v="60"/>
    <n v="1.5384615384615385"/>
    <x v="27"/>
    <x v="4"/>
    <x v="0"/>
    <x v="82"/>
  </r>
  <r>
    <x v="89"/>
    <s v="CA-1089"/>
    <x v="1"/>
    <x v="11"/>
    <n v="2"/>
    <x v="0"/>
    <n v="428.5"/>
    <n v="438.5"/>
    <n v="857"/>
    <n v="877"/>
    <n v="20"/>
    <n v="2.3337222870478413E-2"/>
    <x v="28"/>
    <x v="5"/>
    <x v="1"/>
    <x v="83"/>
  </r>
  <r>
    <x v="90"/>
    <s v="CA-1090"/>
    <x v="1"/>
    <x v="1"/>
    <n v="2"/>
    <x v="0"/>
    <n v="414"/>
    <n v="424"/>
    <n v="828"/>
    <n v="848"/>
    <n v="20"/>
    <n v="2.4154589371980676E-2"/>
    <x v="29"/>
    <x v="6"/>
    <x v="1"/>
    <x v="84"/>
  </r>
  <r>
    <x v="91"/>
    <s v="CA-1091"/>
    <x v="0"/>
    <x v="3"/>
    <n v="8"/>
    <x v="1"/>
    <n v="159.875"/>
    <n v="169.875"/>
    <n v="1279"/>
    <n v="1359"/>
    <n v="80"/>
    <n v="6.2548866301798275E-2"/>
    <x v="16"/>
    <x v="7"/>
    <x v="1"/>
    <x v="85"/>
  </r>
  <r>
    <x v="92"/>
    <s v="CA-1092"/>
    <x v="2"/>
    <x v="6"/>
    <n v="7"/>
    <x v="1"/>
    <n v="178.57142857142858"/>
    <n v="188.57142857142858"/>
    <n v="1250"/>
    <n v="1320"/>
    <n v="70"/>
    <n v="5.6000000000000001E-2"/>
    <x v="17"/>
    <x v="8"/>
    <x v="1"/>
    <x v="86"/>
  </r>
  <r>
    <x v="93"/>
    <s v="CA-1093"/>
    <x v="1"/>
    <x v="1"/>
    <n v="7"/>
    <x v="0"/>
    <n v="117.57142857142857"/>
    <n v="127.57142857142857"/>
    <n v="823"/>
    <n v="893"/>
    <n v="70"/>
    <n v="8.5054678007290399E-2"/>
    <x v="18"/>
    <x v="9"/>
    <x v="1"/>
    <x v="87"/>
  </r>
  <r>
    <x v="94"/>
    <s v="CA-1094"/>
    <x v="1"/>
    <x v="2"/>
    <n v="9"/>
    <x v="2"/>
    <n v="128.55555555555554"/>
    <n v="138.55555555555554"/>
    <n v="1157"/>
    <n v="1247"/>
    <n v="90"/>
    <n v="7.7787381158167676E-2"/>
    <x v="19"/>
    <x v="10"/>
    <x v="1"/>
    <x v="88"/>
  </r>
  <r>
    <x v="95"/>
    <s v="CA-1095"/>
    <x v="0"/>
    <x v="14"/>
    <n v="3"/>
    <x v="3"/>
    <n v="42"/>
    <n v="52"/>
    <n v="126"/>
    <n v="156"/>
    <n v="30"/>
    <n v="0.23809523809523808"/>
    <x v="20"/>
    <x v="11"/>
    <x v="1"/>
    <x v="89"/>
  </r>
  <r>
    <x v="96"/>
    <s v="CA-1096"/>
    <x v="0"/>
    <x v="4"/>
    <n v="3"/>
    <x v="2"/>
    <n v="381.66666666666669"/>
    <n v="391.66666666666669"/>
    <n v="1145"/>
    <n v="1175"/>
    <n v="30"/>
    <n v="2.6200873362445413E-2"/>
    <x v="21"/>
    <x v="0"/>
    <x v="1"/>
    <x v="90"/>
  </r>
  <r>
    <x v="97"/>
    <s v="CA-1097"/>
    <x v="0"/>
    <x v="14"/>
    <n v="3"/>
    <x v="0"/>
    <n v="258"/>
    <n v="268"/>
    <n v="774"/>
    <n v="804"/>
    <n v="30"/>
    <n v="3.875968992248062E-2"/>
    <x v="22"/>
    <x v="1"/>
    <x v="1"/>
    <x v="91"/>
  </r>
  <r>
    <x v="98"/>
    <s v="CA-1098"/>
    <x v="2"/>
    <x v="7"/>
    <n v="2"/>
    <x v="0"/>
    <n v="12"/>
    <n v="22"/>
    <n v="24"/>
    <n v="44"/>
    <n v="20"/>
    <n v="0.83333333333333337"/>
    <x v="23"/>
    <x v="2"/>
    <x v="1"/>
    <x v="7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2B0B3C6-8436-4E5A-A73C-66E11E9384BD}"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U3:V8" firstHeaderRow="1" firstDataRow="1" firstDataCol="1"/>
  <pivotFields count="16">
    <pivotField showAll="0">
      <items count="10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t="default"/>
      </items>
    </pivotField>
    <pivotField showAll="0"/>
    <pivotField axis="axisRow" showAll="0">
      <items count="5">
        <item x="3"/>
        <item x="2"/>
        <item x="0"/>
        <item x="1"/>
        <item t="default"/>
      </items>
    </pivotField>
    <pivotField showAll="0"/>
    <pivotField showAll="0"/>
    <pivotField showAll="0">
      <items count="6">
        <item x="0"/>
        <item x="2"/>
        <item x="4"/>
        <item x="1"/>
        <item x="3"/>
        <item t="default"/>
      </items>
    </pivotField>
    <pivotField showAll="0"/>
    <pivotField showAll="0"/>
    <pivotField showAll="0"/>
    <pivotField showAll="0"/>
    <pivotField dataField="1" numFmtId="1" showAll="0"/>
    <pivotField numFmtId="9" showAll="0"/>
    <pivotField showAll="0">
      <items count="31">
        <item x="0"/>
        <item x="1"/>
        <item x="2"/>
        <item x="3"/>
        <item x="4"/>
        <item x="5"/>
        <item x="6"/>
        <item x="7"/>
        <item x="8"/>
        <item x="9"/>
        <item x="10"/>
        <item x="11"/>
        <item x="12"/>
        <item x="13"/>
        <item x="14"/>
        <item x="15"/>
        <item x="25"/>
        <item x="26"/>
        <item x="27"/>
        <item x="28"/>
        <item x="29"/>
        <item x="16"/>
        <item x="17"/>
        <item x="18"/>
        <item x="19"/>
        <item x="20"/>
        <item x="21"/>
        <item x="22"/>
        <item x="23"/>
        <item x="24"/>
        <item t="default"/>
      </items>
    </pivotField>
    <pivotField showAll="0">
      <items count="13">
        <item x="0"/>
        <item x="1"/>
        <item x="2"/>
        <item x="3"/>
        <item x="4"/>
        <item x="5"/>
        <item x="6"/>
        <item x="7"/>
        <item x="8"/>
        <item x="9"/>
        <item x="10"/>
        <item x="11"/>
        <item t="default"/>
      </items>
    </pivotField>
    <pivotField showAll="0">
      <items count="4">
        <item x="0"/>
        <item x="1"/>
        <item x="2"/>
        <item t="default"/>
      </items>
    </pivotField>
    <pivotField showAll="0"/>
  </pivotFields>
  <rowFields count="1">
    <field x="2"/>
  </rowFields>
  <rowItems count="5">
    <i>
      <x/>
    </i>
    <i>
      <x v="1"/>
    </i>
    <i>
      <x v="2"/>
    </i>
    <i>
      <x v="3"/>
    </i>
    <i t="grand">
      <x/>
    </i>
  </rowItems>
  <colItems count="1">
    <i/>
  </colItems>
  <dataFields count="1">
    <dataField name="Sum of PROFIT" fld="10" baseField="0" baseItem="0" numFmtId="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AD09B27-7F95-483C-B270-1914A6B0FA00}"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8">
  <location ref="D3:E16" firstHeaderRow="1" firstDataRow="1" firstDataCol="1"/>
  <pivotFields count="16">
    <pivotField showAll="0"/>
    <pivotField showAll="0"/>
    <pivotField showAll="0">
      <items count="5">
        <item x="3"/>
        <item x="2"/>
        <item x="0"/>
        <item x="1"/>
        <item t="default"/>
      </items>
    </pivotField>
    <pivotField showAll="0"/>
    <pivotField showAll="0"/>
    <pivotField showAll="0">
      <items count="6">
        <item x="0"/>
        <item x="2"/>
        <item x="4"/>
        <item x="1"/>
        <item x="3"/>
        <item t="default"/>
      </items>
    </pivotField>
    <pivotField showAll="0"/>
    <pivotField showAll="0"/>
    <pivotField showAll="0"/>
    <pivotField dataField="1" showAll="0"/>
    <pivotField numFmtId="1" showAll="0"/>
    <pivotField numFmtId="9" showAll="0"/>
    <pivotField showAll="0">
      <items count="31">
        <item x="0"/>
        <item x="1"/>
        <item x="2"/>
        <item x="3"/>
        <item x="4"/>
        <item x="5"/>
        <item x="6"/>
        <item x="7"/>
        <item x="8"/>
        <item x="9"/>
        <item x="10"/>
        <item x="11"/>
        <item x="12"/>
        <item x="13"/>
        <item x="14"/>
        <item x="15"/>
        <item x="25"/>
        <item x="26"/>
        <item x="27"/>
        <item x="28"/>
        <item x="29"/>
        <item x="16"/>
        <item x="17"/>
        <item x="18"/>
        <item x="19"/>
        <item x="20"/>
        <item x="21"/>
        <item x="22"/>
        <item x="23"/>
        <item x="24"/>
        <item t="default"/>
      </items>
    </pivotField>
    <pivotField axis="axisRow" showAll="0">
      <items count="13">
        <item x="0"/>
        <item x="1"/>
        <item x="2"/>
        <item x="3"/>
        <item x="4"/>
        <item x="5"/>
        <item x="6"/>
        <item x="7"/>
        <item x="8"/>
        <item x="9"/>
        <item x="10"/>
        <item x="11"/>
        <item t="default"/>
      </items>
    </pivotField>
    <pivotField showAll="0">
      <items count="4">
        <item x="0"/>
        <item x="1"/>
        <item x="2"/>
        <item t="default"/>
      </items>
    </pivotField>
    <pivotField showAll="0"/>
  </pivotFields>
  <rowFields count="1">
    <field x="13"/>
  </rowFields>
  <rowItems count="13">
    <i>
      <x/>
    </i>
    <i>
      <x v="1"/>
    </i>
    <i>
      <x v="2"/>
    </i>
    <i>
      <x v="3"/>
    </i>
    <i>
      <x v="4"/>
    </i>
    <i>
      <x v="5"/>
    </i>
    <i>
      <x v="6"/>
    </i>
    <i>
      <x v="7"/>
    </i>
    <i>
      <x v="8"/>
    </i>
    <i>
      <x v="9"/>
    </i>
    <i>
      <x v="10"/>
    </i>
    <i>
      <x v="11"/>
    </i>
    <i t="grand">
      <x/>
    </i>
  </rowItems>
  <colItems count="1">
    <i/>
  </colItems>
  <dataFields count="1">
    <dataField name="Sum of TOTAL SELLING PRIZE" fld="9" baseField="0" baseItem="0"/>
  </dataFields>
  <formats count="6">
    <format dxfId="807">
      <pivotArea type="all" dataOnly="0" outline="0" fieldPosition="0"/>
    </format>
    <format dxfId="806">
      <pivotArea outline="0" collapsedLevelsAreSubtotals="1" fieldPosition="0"/>
    </format>
    <format dxfId="805">
      <pivotArea field="13" type="button" dataOnly="0" labelOnly="1" outline="0" axis="axisRow" fieldPosition="0"/>
    </format>
    <format dxfId="804">
      <pivotArea dataOnly="0" labelOnly="1" fieldPosition="0">
        <references count="1">
          <reference field="13" count="0"/>
        </references>
      </pivotArea>
    </format>
    <format dxfId="803">
      <pivotArea dataOnly="0" labelOnly="1" grandRow="1" outline="0" fieldPosition="0"/>
    </format>
    <format dxfId="802">
      <pivotArea dataOnly="0" labelOnly="1" outline="0" axis="axisValues" fieldPosition="0"/>
    </format>
  </formats>
  <chartFormats count="44">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12" format="1" series="1">
      <pivotArea type="data" outline="0" fieldPosition="0">
        <references count="1">
          <reference field="4294967294" count="1" selected="0">
            <x v="0"/>
          </reference>
        </references>
      </pivotArea>
    </chartFormat>
    <chartFormat chart="14" format="1"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 chart="21" format="0" series="1">
      <pivotArea type="data" outline="0" fieldPosition="0">
        <references count="1">
          <reference field="4294967294" count="1" selected="0">
            <x v="0"/>
          </reference>
        </references>
      </pivotArea>
    </chartFormat>
    <chartFormat chart="21" format="1">
      <pivotArea type="data" outline="0" fieldPosition="0">
        <references count="2">
          <reference field="4294967294" count="1" selected="0">
            <x v="0"/>
          </reference>
          <reference field="13" count="1" selected="0">
            <x v="11"/>
          </reference>
        </references>
      </pivotArea>
    </chartFormat>
    <chartFormat chart="21" format="2">
      <pivotArea type="data" outline="0" fieldPosition="0">
        <references count="2">
          <reference field="4294967294" count="1" selected="0">
            <x v="0"/>
          </reference>
          <reference field="13" count="1" selected="0">
            <x v="10"/>
          </reference>
        </references>
      </pivotArea>
    </chartFormat>
    <chartFormat chart="21" format="3">
      <pivotArea type="data" outline="0" fieldPosition="0">
        <references count="2">
          <reference field="4294967294" count="1" selected="0">
            <x v="0"/>
          </reference>
          <reference field="13" count="1" selected="0">
            <x v="9"/>
          </reference>
        </references>
      </pivotArea>
    </chartFormat>
    <chartFormat chart="21" format="4">
      <pivotArea type="data" outline="0" fieldPosition="0">
        <references count="2">
          <reference field="4294967294" count="1" selected="0">
            <x v="0"/>
          </reference>
          <reference field="13" count="1" selected="0">
            <x v="8"/>
          </reference>
        </references>
      </pivotArea>
    </chartFormat>
    <chartFormat chart="21" format="5">
      <pivotArea type="data" outline="0" fieldPosition="0">
        <references count="2">
          <reference field="4294967294" count="1" selected="0">
            <x v="0"/>
          </reference>
          <reference field="13" count="1" selected="0">
            <x v="7"/>
          </reference>
        </references>
      </pivotArea>
    </chartFormat>
    <chartFormat chart="21" format="6">
      <pivotArea type="data" outline="0" fieldPosition="0">
        <references count="2">
          <reference field="4294967294" count="1" selected="0">
            <x v="0"/>
          </reference>
          <reference field="13" count="1" selected="0">
            <x v="6"/>
          </reference>
        </references>
      </pivotArea>
    </chartFormat>
    <chartFormat chart="21" format="7">
      <pivotArea type="data" outline="0" fieldPosition="0">
        <references count="2">
          <reference field="4294967294" count="1" selected="0">
            <x v="0"/>
          </reference>
          <reference field="13" count="1" selected="0">
            <x v="5"/>
          </reference>
        </references>
      </pivotArea>
    </chartFormat>
    <chartFormat chart="21" format="8">
      <pivotArea type="data" outline="0" fieldPosition="0">
        <references count="2">
          <reference field="4294967294" count="1" selected="0">
            <x v="0"/>
          </reference>
          <reference field="13" count="1" selected="0">
            <x v="4"/>
          </reference>
        </references>
      </pivotArea>
    </chartFormat>
    <chartFormat chart="21" format="9">
      <pivotArea type="data" outline="0" fieldPosition="0">
        <references count="2">
          <reference field="4294967294" count="1" selected="0">
            <x v="0"/>
          </reference>
          <reference field="13" count="1" selected="0">
            <x v="3"/>
          </reference>
        </references>
      </pivotArea>
    </chartFormat>
    <chartFormat chart="21" format="10">
      <pivotArea type="data" outline="0" fieldPosition="0">
        <references count="2">
          <reference field="4294967294" count="1" selected="0">
            <x v="0"/>
          </reference>
          <reference field="13" count="1" selected="0">
            <x v="2"/>
          </reference>
        </references>
      </pivotArea>
    </chartFormat>
    <chartFormat chart="21" format="11">
      <pivotArea type="data" outline="0" fieldPosition="0">
        <references count="2">
          <reference field="4294967294" count="1" selected="0">
            <x v="0"/>
          </reference>
          <reference field="13" count="1" selected="0">
            <x v="1"/>
          </reference>
        </references>
      </pivotArea>
    </chartFormat>
    <chartFormat chart="21" format="12">
      <pivotArea type="data" outline="0" fieldPosition="0">
        <references count="2">
          <reference field="4294967294" count="1" selected="0">
            <x v="0"/>
          </reference>
          <reference field="13" count="1" selected="0">
            <x v="0"/>
          </reference>
        </references>
      </pivotArea>
    </chartFormat>
    <chartFormat chart="23" format="26" series="1">
      <pivotArea type="data" outline="0" fieldPosition="0">
        <references count="1">
          <reference field="4294967294" count="1" selected="0">
            <x v="0"/>
          </reference>
        </references>
      </pivotArea>
    </chartFormat>
    <chartFormat chart="23" format="27">
      <pivotArea type="data" outline="0" fieldPosition="0">
        <references count="2">
          <reference field="4294967294" count="1" selected="0">
            <x v="0"/>
          </reference>
          <reference field="13" count="1" selected="0">
            <x v="0"/>
          </reference>
        </references>
      </pivotArea>
    </chartFormat>
    <chartFormat chart="23" format="28">
      <pivotArea type="data" outline="0" fieldPosition="0">
        <references count="2">
          <reference field="4294967294" count="1" selected="0">
            <x v="0"/>
          </reference>
          <reference field="13" count="1" selected="0">
            <x v="1"/>
          </reference>
        </references>
      </pivotArea>
    </chartFormat>
    <chartFormat chart="23" format="29">
      <pivotArea type="data" outline="0" fieldPosition="0">
        <references count="2">
          <reference field="4294967294" count="1" selected="0">
            <x v="0"/>
          </reference>
          <reference field="13" count="1" selected="0">
            <x v="2"/>
          </reference>
        </references>
      </pivotArea>
    </chartFormat>
    <chartFormat chart="23" format="30">
      <pivotArea type="data" outline="0" fieldPosition="0">
        <references count="2">
          <reference field="4294967294" count="1" selected="0">
            <x v="0"/>
          </reference>
          <reference field="13" count="1" selected="0">
            <x v="3"/>
          </reference>
        </references>
      </pivotArea>
    </chartFormat>
    <chartFormat chart="23" format="31">
      <pivotArea type="data" outline="0" fieldPosition="0">
        <references count="2">
          <reference field="4294967294" count="1" selected="0">
            <x v="0"/>
          </reference>
          <reference field="13" count="1" selected="0">
            <x v="4"/>
          </reference>
        </references>
      </pivotArea>
    </chartFormat>
    <chartFormat chart="23" format="32">
      <pivotArea type="data" outline="0" fieldPosition="0">
        <references count="2">
          <reference field="4294967294" count="1" selected="0">
            <x v="0"/>
          </reference>
          <reference field="13" count="1" selected="0">
            <x v="5"/>
          </reference>
        </references>
      </pivotArea>
    </chartFormat>
    <chartFormat chart="23" format="33">
      <pivotArea type="data" outline="0" fieldPosition="0">
        <references count="2">
          <reference field="4294967294" count="1" selected="0">
            <x v="0"/>
          </reference>
          <reference field="13" count="1" selected="0">
            <x v="6"/>
          </reference>
        </references>
      </pivotArea>
    </chartFormat>
    <chartFormat chart="23" format="34">
      <pivotArea type="data" outline="0" fieldPosition="0">
        <references count="2">
          <reference field="4294967294" count="1" selected="0">
            <x v="0"/>
          </reference>
          <reference field="13" count="1" selected="0">
            <x v="7"/>
          </reference>
        </references>
      </pivotArea>
    </chartFormat>
    <chartFormat chart="23" format="35">
      <pivotArea type="data" outline="0" fieldPosition="0">
        <references count="2">
          <reference field="4294967294" count="1" selected="0">
            <x v="0"/>
          </reference>
          <reference field="13" count="1" selected="0">
            <x v="8"/>
          </reference>
        </references>
      </pivotArea>
    </chartFormat>
    <chartFormat chart="23" format="36">
      <pivotArea type="data" outline="0" fieldPosition="0">
        <references count="2">
          <reference field="4294967294" count="1" selected="0">
            <x v="0"/>
          </reference>
          <reference field="13" count="1" selected="0">
            <x v="9"/>
          </reference>
        </references>
      </pivotArea>
    </chartFormat>
    <chartFormat chart="23" format="37">
      <pivotArea type="data" outline="0" fieldPosition="0">
        <references count="2">
          <reference field="4294967294" count="1" selected="0">
            <x v="0"/>
          </reference>
          <reference field="13" count="1" selected="0">
            <x v="10"/>
          </reference>
        </references>
      </pivotArea>
    </chartFormat>
    <chartFormat chart="23" format="38">
      <pivotArea type="data" outline="0" fieldPosition="0">
        <references count="2">
          <reference field="4294967294" count="1" selected="0">
            <x v="0"/>
          </reference>
          <reference field="13" count="1" selected="0">
            <x v="11"/>
          </reference>
        </references>
      </pivotArea>
    </chartFormat>
    <chartFormat chart="26" format="52" series="1">
      <pivotArea type="data" outline="0" fieldPosition="0">
        <references count="1">
          <reference field="4294967294" count="1" selected="0">
            <x v="0"/>
          </reference>
        </references>
      </pivotArea>
    </chartFormat>
    <chartFormat chart="26" format="53">
      <pivotArea type="data" outline="0" fieldPosition="0">
        <references count="2">
          <reference field="4294967294" count="1" selected="0">
            <x v="0"/>
          </reference>
          <reference field="13" count="1" selected="0">
            <x v="0"/>
          </reference>
        </references>
      </pivotArea>
    </chartFormat>
    <chartFormat chart="26" format="54">
      <pivotArea type="data" outline="0" fieldPosition="0">
        <references count="2">
          <reference field="4294967294" count="1" selected="0">
            <x v="0"/>
          </reference>
          <reference field="13" count="1" selected="0">
            <x v="1"/>
          </reference>
        </references>
      </pivotArea>
    </chartFormat>
    <chartFormat chart="26" format="55">
      <pivotArea type="data" outline="0" fieldPosition="0">
        <references count="2">
          <reference field="4294967294" count="1" selected="0">
            <x v="0"/>
          </reference>
          <reference field="13" count="1" selected="0">
            <x v="2"/>
          </reference>
        </references>
      </pivotArea>
    </chartFormat>
    <chartFormat chart="26" format="56">
      <pivotArea type="data" outline="0" fieldPosition="0">
        <references count="2">
          <reference field="4294967294" count="1" selected="0">
            <x v="0"/>
          </reference>
          <reference field="13" count="1" selected="0">
            <x v="3"/>
          </reference>
        </references>
      </pivotArea>
    </chartFormat>
    <chartFormat chart="26" format="57">
      <pivotArea type="data" outline="0" fieldPosition="0">
        <references count="2">
          <reference field="4294967294" count="1" selected="0">
            <x v="0"/>
          </reference>
          <reference field="13" count="1" selected="0">
            <x v="4"/>
          </reference>
        </references>
      </pivotArea>
    </chartFormat>
    <chartFormat chart="26" format="58">
      <pivotArea type="data" outline="0" fieldPosition="0">
        <references count="2">
          <reference field="4294967294" count="1" selected="0">
            <x v="0"/>
          </reference>
          <reference field="13" count="1" selected="0">
            <x v="5"/>
          </reference>
        </references>
      </pivotArea>
    </chartFormat>
    <chartFormat chart="26" format="59">
      <pivotArea type="data" outline="0" fieldPosition="0">
        <references count="2">
          <reference field="4294967294" count="1" selected="0">
            <x v="0"/>
          </reference>
          <reference field="13" count="1" selected="0">
            <x v="6"/>
          </reference>
        </references>
      </pivotArea>
    </chartFormat>
    <chartFormat chart="26" format="60">
      <pivotArea type="data" outline="0" fieldPosition="0">
        <references count="2">
          <reference field="4294967294" count="1" selected="0">
            <x v="0"/>
          </reference>
          <reference field="13" count="1" selected="0">
            <x v="7"/>
          </reference>
        </references>
      </pivotArea>
    </chartFormat>
    <chartFormat chart="26" format="61">
      <pivotArea type="data" outline="0" fieldPosition="0">
        <references count="2">
          <reference field="4294967294" count="1" selected="0">
            <x v="0"/>
          </reference>
          <reference field="13" count="1" selected="0">
            <x v="8"/>
          </reference>
        </references>
      </pivotArea>
    </chartFormat>
    <chartFormat chart="26" format="62">
      <pivotArea type="data" outline="0" fieldPosition="0">
        <references count="2">
          <reference field="4294967294" count="1" selected="0">
            <x v="0"/>
          </reference>
          <reference field="13" count="1" selected="0">
            <x v="9"/>
          </reference>
        </references>
      </pivotArea>
    </chartFormat>
    <chartFormat chart="26" format="63">
      <pivotArea type="data" outline="0" fieldPosition="0">
        <references count="2">
          <reference field="4294967294" count="1" selected="0">
            <x v="0"/>
          </reference>
          <reference field="13" count="1" selected="0">
            <x v="10"/>
          </reference>
        </references>
      </pivotArea>
    </chartFormat>
    <chartFormat chart="26" format="64">
      <pivotArea type="data" outline="0" fieldPosition="0">
        <references count="2">
          <reference field="4294967294" count="1" selected="0">
            <x v="0"/>
          </reference>
          <reference field="13" count="1" selected="0">
            <x v="1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5A6B717-AFF0-400B-8568-128CF8A66FC3}" name="PivotTable8"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7">
  <location ref="O3:R5" firstHeaderRow="1" firstDataRow="2" firstDataCol="1"/>
  <pivotFields count="16">
    <pivotField showAll="0">
      <items count="10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t="default"/>
      </items>
    </pivotField>
    <pivotField showAll="0"/>
    <pivotField showAll="0">
      <items count="5">
        <item x="3"/>
        <item x="2"/>
        <item x="0"/>
        <item x="1"/>
        <item t="default"/>
      </items>
    </pivotField>
    <pivotField showAll="0"/>
    <pivotField showAll="0"/>
    <pivotField showAll="0">
      <items count="6">
        <item x="0"/>
        <item x="2"/>
        <item x="4"/>
        <item x="1"/>
        <item x="3"/>
        <item t="default"/>
      </items>
    </pivotField>
    <pivotField showAll="0"/>
    <pivotField showAll="0"/>
    <pivotField showAll="0"/>
    <pivotField dataField="1" showAll="0"/>
    <pivotField numFmtId="1" showAll="0"/>
    <pivotField numFmtId="9" showAll="0"/>
    <pivotField showAll="0">
      <items count="31">
        <item x="0"/>
        <item x="1"/>
        <item x="2"/>
        <item x="3"/>
        <item x="4"/>
        <item x="5"/>
        <item x="6"/>
        <item x="7"/>
        <item x="8"/>
        <item x="9"/>
        <item x="10"/>
        <item x="11"/>
        <item x="12"/>
        <item x="13"/>
        <item x="14"/>
        <item x="15"/>
        <item x="25"/>
        <item x="26"/>
        <item x="27"/>
        <item x="28"/>
        <item x="29"/>
        <item x="16"/>
        <item x="17"/>
        <item x="18"/>
        <item x="19"/>
        <item x="20"/>
        <item x="21"/>
        <item x="22"/>
        <item x="23"/>
        <item x="24"/>
        <item t="default"/>
      </items>
    </pivotField>
    <pivotField showAll="0">
      <items count="13">
        <item x="0"/>
        <item x="1"/>
        <item x="2"/>
        <item x="3"/>
        <item x="4"/>
        <item x="5"/>
        <item x="6"/>
        <item x="7"/>
        <item x="8"/>
        <item x="9"/>
        <item x="10"/>
        <item x="11"/>
        <item t="default"/>
      </items>
    </pivotField>
    <pivotField axis="axisCol" showAll="0" sortType="descending">
      <items count="4">
        <item x="2"/>
        <item x="1"/>
        <item x="0"/>
        <item t="default"/>
      </items>
    </pivotField>
    <pivotField showAll="0"/>
  </pivotFields>
  <rowItems count="1">
    <i/>
  </rowItems>
  <colFields count="1">
    <field x="14"/>
  </colFields>
  <colItems count="3">
    <i>
      <x/>
    </i>
    <i>
      <x v="1"/>
    </i>
    <i>
      <x v="2"/>
    </i>
  </colItems>
  <dataFields count="1">
    <dataField name="Sum of TOTAL SELLING PRIZE" fld="9" baseField="0" baseItem="0"/>
  </dataFields>
  <formats count="6">
    <format dxfId="813">
      <pivotArea type="all" dataOnly="0" outline="0" fieldPosition="0"/>
    </format>
    <format dxfId="812">
      <pivotArea outline="0" collapsedLevelsAreSubtotals="1" fieldPosition="0"/>
    </format>
    <format dxfId="811">
      <pivotArea type="origin" dataOnly="0" labelOnly="1" outline="0" fieldPosition="0"/>
    </format>
    <format dxfId="810">
      <pivotArea dataOnly="0" labelOnly="1" outline="0" axis="axisValues" fieldPosition="0"/>
    </format>
    <format dxfId="809">
      <pivotArea field="14" type="button" dataOnly="0" labelOnly="1" outline="0" axis="axisCol" fieldPosition="0"/>
    </format>
    <format dxfId="808">
      <pivotArea type="topRight" dataOnly="0" labelOnly="1" outline="0" fieldPosition="0"/>
    </format>
  </formats>
  <chartFormats count="29">
    <chartFormat chart="0" format="0" series="1">
      <pivotArea type="data" outline="0" fieldPosition="0">
        <references count="2">
          <reference field="4294967294" count="1" selected="0">
            <x v="0"/>
          </reference>
          <reference field="14" count="1" selected="0">
            <x v="2"/>
          </reference>
        </references>
      </pivotArea>
    </chartFormat>
    <chartFormat chart="0" format="1" series="1">
      <pivotArea type="data" outline="0" fieldPosition="0">
        <references count="2">
          <reference field="4294967294" count="1" selected="0">
            <x v="0"/>
          </reference>
          <reference field="14" count="1" selected="0">
            <x v="1"/>
          </reference>
        </references>
      </pivotArea>
    </chartFormat>
    <chartFormat chart="0" format="2" series="1">
      <pivotArea type="data" outline="0" fieldPosition="0">
        <references count="2">
          <reference field="4294967294" count="1" selected="0">
            <x v="0"/>
          </reference>
          <reference field="14" count="1" selected="0">
            <x v="0"/>
          </reference>
        </references>
      </pivotArea>
    </chartFormat>
    <chartFormat chart="6" format="3" series="1">
      <pivotArea type="data" outline="0" fieldPosition="0">
        <references count="2">
          <reference field="4294967294" count="1" selected="0">
            <x v="0"/>
          </reference>
          <reference field="14" count="1" selected="0">
            <x v="0"/>
          </reference>
        </references>
      </pivotArea>
    </chartFormat>
    <chartFormat chart="6" format="4" series="1">
      <pivotArea type="data" outline="0" fieldPosition="0">
        <references count="2">
          <reference field="4294967294" count="1" selected="0">
            <x v="0"/>
          </reference>
          <reference field="14" count="1" selected="0">
            <x v="1"/>
          </reference>
        </references>
      </pivotArea>
    </chartFormat>
    <chartFormat chart="6" format="5" series="1">
      <pivotArea type="data" outline="0" fieldPosition="0">
        <references count="2">
          <reference field="4294967294" count="1" selected="0">
            <x v="0"/>
          </reference>
          <reference field="14" count="1" selected="0">
            <x v="2"/>
          </reference>
        </references>
      </pivotArea>
    </chartFormat>
    <chartFormat chart="7" format="6" series="1">
      <pivotArea type="data" outline="0" fieldPosition="0">
        <references count="2">
          <reference field="4294967294" count="1" selected="0">
            <x v="0"/>
          </reference>
          <reference field="14" count="1" selected="0">
            <x v="0"/>
          </reference>
        </references>
      </pivotArea>
    </chartFormat>
    <chartFormat chart="7" format="7" series="1">
      <pivotArea type="data" outline="0" fieldPosition="0">
        <references count="2">
          <reference field="4294967294" count="1" selected="0">
            <x v="0"/>
          </reference>
          <reference field="14" count="1" selected="0">
            <x v="1"/>
          </reference>
        </references>
      </pivotArea>
    </chartFormat>
    <chartFormat chart="7" format="8" series="1">
      <pivotArea type="data" outline="0" fieldPosition="0">
        <references count="2">
          <reference field="4294967294" count="1" selected="0">
            <x v="0"/>
          </reference>
          <reference field="14" count="1" selected="0">
            <x v="2"/>
          </reference>
        </references>
      </pivotArea>
    </chartFormat>
    <chartFormat chart="8" format="6" series="1">
      <pivotArea type="data" outline="0" fieldPosition="0">
        <references count="2">
          <reference field="4294967294" count="1" selected="0">
            <x v="0"/>
          </reference>
          <reference field="14" count="1" selected="0">
            <x v="0"/>
          </reference>
        </references>
      </pivotArea>
    </chartFormat>
    <chartFormat chart="8" format="7" series="1">
      <pivotArea type="data" outline="0" fieldPosition="0">
        <references count="2">
          <reference field="4294967294" count="1" selected="0">
            <x v="0"/>
          </reference>
          <reference field="14" count="1" selected="0">
            <x v="1"/>
          </reference>
        </references>
      </pivotArea>
    </chartFormat>
    <chartFormat chart="8" format="8" series="1">
      <pivotArea type="data" outline="0" fieldPosition="0">
        <references count="2">
          <reference field="4294967294" count="1" selected="0">
            <x v="0"/>
          </reference>
          <reference field="14" count="1" selected="0">
            <x v="2"/>
          </reference>
        </references>
      </pivotArea>
    </chartFormat>
    <chartFormat chart="8" format="9" series="1">
      <pivotArea type="data" outline="0" fieldPosition="0">
        <references count="1">
          <reference field="4294967294" count="1" selected="0">
            <x v="0"/>
          </reference>
        </references>
      </pivotArea>
    </chartFormat>
    <chartFormat chart="19" format="46" series="1">
      <pivotArea type="data" outline="0" fieldPosition="0">
        <references count="2">
          <reference field="4294967294" count="1" selected="0">
            <x v="0"/>
          </reference>
          <reference field="14" count="1" selected="0">
            <x v="0"/>
          </reference>
        </references>
      </pivotArea>
    </chartFormat>
    <chartFormat chart="19" format="47" series="1">
      <pivotArea type="data" outline="0" fieldPosition="0">
        <references count="2">
          <reference field="4294967294" count="1" selected="0">
            <x v="0"/>
          </reference>
          <reference field="14" count="1" selected="0">
            <x v="1"/>
          </reference>
        </references>
      </pivotArea>
    </chartFormat>
    <chartFormat chart="19" format="48" series="1">
      <pivotArea type="data" outline="0" fieldPosition="0">
        <references count="2">
          <reference field="4294967294" count="1" selected="0">
            <x v="0"/>
          </reference>
          <reference field="14" count="1" selected="0">
            <x v="2"/>
          </reference>
        </references>
      </pivotArea>
    </chartFormat>
    <chartFormat chart="20" format="0" series="1">
      <pivotArea type="data" outline="0" fieldPosition="0">
        <references count="2">
          <reference field="4294967294" count="1" selected="0">
            <x v="0"/>
          </reference>
          <reference field="14" count="1" selected="0">
            <x v="0"/>
          </reference>
        </references>
      </pivotArea>
    </chartFormat>
    <chartFormat chart="20" format="1" series="1">
      <pivotArea type="data" outline="0" fieldPosition="0">
        <references count="2">
          <reference field="4294967294" count="1" selected="0">
            <x v="0"/>
          </reference>
          <reference field="14" count="1" selected="0">
            <x v="1"/>
          </reference>
        </references>
      </pivotArea>
    </chartFormat>
    <chartFormat chart="20" format="2" series="1">
      <pivotArea type="data" outline="0" fieldPosition="0">
        <references count="2">
          <reference field="4294967294" count="1" selected="0">
            <x v="0"/>
          </reference>
          <reference field="14" count="1" selected="0">
            <x v="2"/>
          </reference>
        </references>
      </pivotArea>
    </chartFormat>
    <chartFormat chart="22" format="6" series="1">
      <pivotArea type="data" outline="0" fieldPosition="0">
        <references count="2">
          <reference field="4294967294" count="1" selected="0">
            <x v="0"/>
          </reference>
          <reference field="14" count="1" selected="0">
            <x v="0"/>
          </reference>
        </references>
      </pivotArea>
    </chartFormat>
    <chartFormat chart="22" format="7" series="1">
      <pivotArea type="data" outline="0" fieldPosition="0">
        <references count="2">
          <reference field="4294967294" count="1" selected="0">
            <x v="0"/>
          </reference>
          <reference field="14" count="1" selected="0">
            <x v="1"/>
          </reference>
        </references>
      </pivotArea>
    </chartFormat>
    <chartFormat chart="22" format="8" series="1">
      <pivotArea type="data" outline="0" fieldPosition="0">
        <references count="2">
          <reference field="4294967294" count="1" selected="0">
            <x v="0"/>
          </reference>
          <reference field="14" count="1" selected="0">
            <x v="2"/>
          </reference>
        </references>
      </pivotArea>
    </chartFormat>
    <chartFormat chart="22" format="9" series="1">
      <pivotArea type="data" outline="0" fieldPosition="0">
        <references count="1">
          <reference field="4294967294" count="1" selected="0">
            <x v="0"/>
          </reference>
        </references>
      </pivotArea>
    </chartFormat>
    <chartFormat chart="20" format="3" series="1">
      <pivotArea type="data" outline="0" fieldPosition="0">
        <references count="1">
          <reference field="4294967294" count="1" selected="0">
            <x v="0"/>
          </reference>
        </references>
      </pivotArea>
    </chartFormat>
    <chartFormat chart="19" format="49" series="1">
      <pivotArea type="data" outline="0" fieldPosition="0">
        <references count="1">
          <reference field="4294967294" count="1" selected="0">
            <x v="0"/>
          </reference>
        </references>
      </pivotArea>
    </chartFormat>
    <chartFormat chart="25" format="13" series="1">
      <pivotArea type="data" outline="0" fieldPosition="0">
        <references count="2">
          <reference field="4294967294" count="1" selected="0">
            <x v="0"/>
          </reference>
          <reference field="14" count="1" selected="0">
            <x v="0"/>
          </reference>
        </references>
      </pivotArea>
    </chartFormat>
    <chartFormat chart="25" format="14" series="1">
      <pivotArea type="data" outline="0" fieldPosition="0">
        <references count="2">
          <reference field="4294967294" count="1" selected="0">
            <x v="0"/>
          </reference>
          <reference field="14" count="1" selected="0">
            <x v="1"/>
          </reference>
        </references>
      </pivotArea>
    </chartFormat>
    <chartFormat chart="25" format="15" series="1">
      <pivotArea type="data" outline="0" fieldPosition="0">
        <references count="2">
          <reference field="4294967294" count="1" selected="0">
            <x v="0"/>
          </reference>
          <reference field="14" count="1" selected="0">
            <x v="2"/>
          </reference>
        </references>
      </pivotArea>
    </chartFormat>
    <chartFormat chart="25" format="1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0CF9B1E-0438-4595-883B-D343C1908DAF}"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G3:H103" firstHeaderRow="1" firstDataRow="1" firstDataCol="1"/>
  <pivotFields count="16">
    <pivotField axis="axisRow" showAll="0">
      <items count="10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t="default"/>
      </items>
    </pivotField>
    <pivotField showAll="0"/>
    <pivotField showAll="0">
      <items count="5">
        <item x="3"/>
        <item x="2"/>
        <item x="0"/>
        <item x="1"/>
        <item t="default"/>
      </items>
    </pivotField>
    <pivotField showAll="0"/>
    <pivotField showAll="0"/>
    <pivotField showAll="0">
      <items count="6">
        <item x="0"/>
        <item x="2"/>
        <item x="4"/>
        <item x="1"/>
        <item x="3"/>
        <item t="default"/>
      </items>
    </pivotField>
    <pivotField showAll="0"/>
    <pivotField showAll="0"/>
    <pivotField showAll="0"/>
    <pivotField dataField="1" showAll="0"/>
    <pivotField numFmtId="1" showAll="0"/>
    <pivotField numFmtId="9" showAll="0"/>
    <pivotField showAll="0">
      <items count="31">
        <item x="0"/>
        <item x="1"/>
        <item x="2"/>
        <item x="3"/>
        <item x="4"/>
        <item x="5"/>
        <item x="6"/>
        <item x="7"/>
        <item x="8"/>
        <item x="9"/>
        <item x="10"/>
        <item x="11"/>
        <item x="12"/>
        <item x="13"/>
        <item x="14"/>
        <item x="15"/>
        <item x="25"/>
        <item x="26"/>
        <item x="27"/>
        <item x="28"/>
        <item x="29"/>
        <item x="16"/>
        <item x="17"/>
        <item x="18"/>
        <item x="19"/>
        <item x="20"/>
        <item x="21"/>
        <item x="22"/>
        <item x="23"/>
        <item x="24"/>
        <item t="default"/>
      </items>
    </pivotField>
    <pivotField showAll="0">
      <items count="13">
        <item x="0"/>
        <item x="1"/>
        <item x="2"/>
        <item x="3"/>
        <item x="4"/>
        <item x="5"/>
        <item x="6"/>
        <item x="7"/>
        <item x="8"/>
        <item x="9"/>
        <item x="10"/>
        <item x="11"/>
        <item t="default"/>
      </items>
    </pivotField>
    <pivotField showAll="0">
      <items count="4">
        <item x="0"/>
        <item x="1"/>
        <item x="2"/>
        <item t="default"/>
      </items>
    </pivotField>
    <pivotField showAll="0"/>
  </pivotFields>
  <rowFields count="1">
    <field x="0"/>
  </rowFields>
  <rowItems count="10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t="grand">
      <x/>
    </i>
  </rowItems>
  <colItems count="1">
    <i/>
  </colItems>
  <dataFields count="1">
    <dataField name="Sum of TOTAL SELLING PRIZE"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A5C25EB-63DA-4EFB-9B46-8243E286B73F}"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9">
  <location ref="A3:B34" firstHeaderRow="1" firstDataRow="1" firstDataCol="1"/>
  <pivotFields count="16">
    <pivotField showAll="0"/>
    <pivotField showAll="0"/>
    <pivotField showAll="0">
      <items count="5">
        <item x="3"/>
        <item x="2"/>
        <item x="0"/>
        <item x="1"/>
        <item t="default"/>
      </items>
    </pivotField>
    <pivotField showAll="0"/>
    <pivotField showAll="0"/>
    <pivotField showAll="0">
      <items count="6">
        <item x="0"/>
        <item x="2"/>
        <item x="4"/>
        <item x="1"/>
        <item x="3"/>
        <item t="default"/>
      </items>
    </pivotField>
    <pivotField showAll="0"/>
    <pivotField showAll="0"/>
    <pivotField showAll="0"/>
    <pivotField dataField="1" showAll="0"/>
    <pivotField numFmtId="1" showAll="0"/>
    <pivotField numFmtId="9" showAll="0"/>
    <pivotField axis="axisRow" showAll="0">
      <items count="31">
        <item x="0"/>
        <item x="1"/>
        <item x="2"/>
        <item x="3"/>
        <item x="4"/>
        <item x="5"/>
        <item x="6"/>
        <item x="7"/>
        <item x="8"/>
        <item x="9"/>
        <item x="10"/>
        <item x="11"/>
        <item x="12"/>
        <item x="13"/>
        <item x="14"/>
        <item x="15"/>
        <item x="25"/>
        <item x="26"/>
        <item x="27"/>
        <item x="28"/>
        <item x="29"/>
        <item x="16"/>
        <item x="17"/>
        <item x="18"/>
        <item x="19"/>
        <item x="20"/>
        <item x="21"/>
        <item x="22"/>
        <item x="23"/>
        <item x="24"/>
        <item t="default"/>
      </items>
    </pivotField>
    <pivotField showAll="0">
      <items count="13">
        <item x="0"/>
        <item x="1"/>
        <item x="2"/>
        <item x="3"/>
        <item x="4"/>
        <item x="5"/>
        <item x="6"/>
        <item x="7"/>
        <item x="8"/>
        <item x="9"/>
        <item x="10"/>
        <item x="11"/>
        <item t="default"/>
      </items>
    </pivotField>
    <pivotField showAll="0">
      <items count="4">
        <item x="0"/>
        <item x="1"/>
        <item x="2"/>
        <item t="default"/>
      </items>
    </pivotField>
    <pivotField showAll="0"/>
  </pivotFields>
  <rowFields count="1">
    <field x="12"/>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Sum of TOTAL SELLING PRIZE" fld="9" baseField="0" baseItem="0"/>
  </dataFields>
  <formats count="6">
    <format dxfId="819">
      <pivotArea type="all" dataOnly="0" outline="0" fieldPosition="0"/>
    </format>
    <format dxfId="818">
      <pivotArea outline="0" collapsedLevelsAreSubtotals="1" fieldPosition="0"/>
    </format>
    <format dxfId="817">
      <pivotArea field="12" type="button" dataOnly="0" labelOnly="1" outline="0" axis="axisRow" fieldPosition="0"/>
    </format>
    <format dxfId="816">
      <pivotArea dataOnly="0" labelOnly="1" fieldPosition="0">
        <references count="1">
          <reference field="12" count="0"/>
        </references>
      </pivotArea>
    </format>
    <format dxfId="815">
      <pivotArea dataOnly="0" labelOnly="1" grandRow="1" outline="0" fieldPosition="0"/>
    </format>
    <format dxfId="814">
      <pivotArea dataOnly="0" labelOnly="1" outline="0" axis="axisValues" fieldPosition="0"/>
    </format>
  </formats>
  <chartFormats count="5">
    <chartFormat chart="9" format="0"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 chart="33" format="0" series="1">
      <pivotArea type="data" outline="0" fieldPosition="0">
        <references count="1">
          <reference field="4294967294" count="1" selected="0">
            <x v="0"/>
          </reference>
        </references>
      </pivotArea>
    </chartFormat>
    <chartFormat chart="35" format="2" series="1">
      <pivotArea type="data" outline="0" fieldPosition="0">
        <references count="1">
          <reference field="4294967294" count="1" selected="0">
            <x v="0"/>
          </reference>
        </references>
      </pivotArea>
    </chartFormat>
    <chartFormat chart="37"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238EB37-84C8-4330-A5F6-DD74A49BEE98}"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U11:Y16" firstHeaderRow="0" firstDataRow="1" firstDataCol="1"/>
  <pivotFields count="16">
    <pivotField showAll="0">
      <items count="10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t="default"/>
      </items>
    </pivotField>
    <pivotField showAll="0"/>
    <pivotField axis="axisRow" showAll="0">
      <items count="5">
        <item x="3"/>
        <item x="2"/>
        <item x="0"/>
        <item x="1"/>
        <item t="default"/>
      </items>
    </pivotField>
    <pivotField showAll="0"/>
    <pivotField showAll="0"/>
    <pivotField showAll="0">
      <items count="6">
        <item x="0"/>
        <item x="2"/>
        <item x="4"/>
        <item x="1"/>
        <item x="3"/>
        <item t="default"/>
      </items>
    </pivotField>
    <pivotField showAll="0"/>
    <pivotField showAll="0"/>
    <pivotField dataField="1" showAll="0"/>
    <pivotField dataField="1" showAll="0"/>
    <pivotField dataField="1" numFmtId="1" showAll="0"/>
    <pivotField dataField="1" numFmtId="9" showAll="0"/>
    <pivotField showAll="0">
      <items count="31">
        <item x="0"/>
        <item x="1"/>
        <item x="2"/>
        <item x="3"/>
        <item x="4"/>
        <item x="5"/>
        <item x="6"/>
        <item x="7"/>
        <item x="8"/>
        <item x="9"/>
        <item x="10"/>
        <item x="11"/>
        <item x="12"/>
        <item x="13"/>
        <item x="14"/>
        <item x="15"/>
        <item x="25"/>
        <item x="26"/>
        <item x="27"/>
        <item x="28"/>
        <item x="29"/>
        <item x="16"/>
        <item x="17"/>
        <item x="18"/>
        <item x="19"/>
        <item x="20"/>
        <item x="21"/>
        <item x="22"/>
        <item x="23"/>
        <item x="24"/>
        <item t="default"/>
      </items>
    </pivotField>
    <pivotField showAll="0">
      <items count="13">
        <item x="0"/>
        <item x="1"/>
        <item x="2"/>
        <item x="3"/>
        <item x="4"/>
        <item x="5"/>
        <item x="6"/>
        <item x="7"/>
        <item x="8"/>
        <item x="9"/>
        <item x="10"/>
        <item x="11"/>
        <item t="default"/>
      </items>
    </pivotField>
    <pivotField showAll="0">
      <items count="4">
        <item x="0"/>
        <item x="1"/>
        <item x="2"/>
        <item t="default"/>
      </items>
    </pivotField>
    <pivotField showAll="0"/>
  </pivotFields>
  <rowFields count="1">
    <field x="2"/>
  </rowFields>
  <rowItems count="5">
    <i>
      <x/>
    </i>
    <i>
      <x v="1"/>
    </i>
    <i>
      <x v="2"/>
    </i>
    <i>
      <x v="3"/>
    </i>
    <i t="grand">
      <x/>
    </i>
  </rowItems>
  <colFields count="1">
    <field x="-2"/>
  </colFields>
  <colItems count="4">
    <i>
      <x/>
    </i>
    <i i="1">
      <x v="1"/>
    </i>
    <i i="2">
      <x v="2"/>
    </i>
    <i i="3">
      <x v="3"/>
    </i>
  </colItems>
  <dataFields count="4">
    <dataField name="Sum of PROFIT" fld="10" baseField="0" baseItem="0" numFmtId="1"/>
    <dataField name="Sum of PROFIT PERCENTAGE" fld="11" baseField="0" baseItem="0" numFmtId="9"/>
    <dataField name="Sum of TOTAL BUYING PRICE" fld="8" baseField="0" baseItem="0"/>
    <dataField name="Sum of TOTAL SELLING PRIZE" fld="9" baseField="0" baseItem="0"/>
  </dataFields>
  <formats count="6">
    <format dxfId="825">
      <pivotArea type="all" dataOnly="0" outline="0" fieldPosition="0"/>
    </format>
    <format dxfId="824">
      <pivotArea outline="0" collapsedLevelsAreSubtotals="1" fieldPosition="0"/>
    </format>
    <format dxfId="823">
      <pivotArea field="2" type="button" dataOnly="0" labelOnly="1" outline="0" axis="axisRow" fieldPosition="0"/>
    </format>
    <format dxfId="822">
      <pivotArea dataOnly="0" labelOnly="1" fieldPosition="0">
        <references count="1">
          <reference field="2" count="0"/>
        </references>
      </pivotArea>
    </format>
    <format dxfId="821">
      <pivotArea dataOnly="0" labelOnly="1" grandRow="1" outline="0" fieldPosition="0"/>
    </format>
    <format dxfId="820">
      <pivotArea dataOnly="0" labelOnly="1" outline="0" fieldPosition="0">
        <references count="1">
          <reference field="4294967294" count="4">
            <x v="0"/>
            <x v="1"/>
            <x v="2"/>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89D1B7D-43BB-443B-B527-0CA2D4003ADB}" name="PivotTable7"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6">
  <location ref="L3:M8" firstHeaderRow="1" firstDataRow="1" firstDataCol="1"/>
  <pivotFields count="16">
    <pivotField showAll="0">
      <items count="10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t="default"/>
      </items>
    </pivotField>
    <pivotField showAll="0"/>
    <pivotField showAll="0">
      <items count="5">
        <item x="3"/>
        <item x="2"/>
        <item x="0"/>
        <item x="1"/>
        <item t="default"/>
      </items>
    </pivotField>
    <pivotField showAll="0"/>
    <pivotField showAll="0"/>
    <pivotField axis="axisRow" showAll="0">
      <items count="6">
        <item x="0"/>
        <item x="2"/>
        <item x="4"/>
        <item x="1"/>
        <item x="3"/>
        <item t="default"/>
      </items>
    </pivotField>
    <pivotField showAll="0"/>
    <pivotField showAll="0"/>
    <pivotField showAll="0"/>
    <pivotField dataField="1" showAll="0"/>
    <pivotField numFmtId="1" showAll="0"/>
    <pivotField numFmtId="9" showAll="0"/>
    <pivotField showAll="0">
      <items count="31">
        <item x="0"/>
        <item x="1"/>
        <item x="2"/>
        <item x="3"/>
        <item x="4"/>
        <item x="5"/>
        <item x="6"/>
        <item x="7"/>
        <item x="8"/>
        <item x="9"/>
        <item x="10"/>
        <item x="11"/>
        <item x="12"/>
        <item x="13"/>
        <item x="14"/>
        <item x="15"/>
        <item x="25"/>
        <item x="26"/>
        <item x="27"/>
        <item x="28"/>
        <item x="29"/>
        <item x="16"/>
        <item x="17"/>
        <item x="18"/>
        <item x="19"/>
        <item x="20"/>
        <item x="21"/>
        <item x="22"/>
        <item x="23"/>
        <item x="24"/>
        <item t="default"/>
      </items>
    </pivotField>
    <pivotField showAll="0">
      <items count="13">
        <item x="0"/>
        <item x="1"/>
        <item x="2"/>
        <item x="3"/>
        <item x="4"/>
        <item x="5"/>
        <item x="6"/>
        <item x="7"/>
        <item x="8"/>
        <item x="9"/>
        <item x="10"/>
        <item x="11"/>
        <item t="default"/>
      </items>
    </pivotField>
    <pivotField showAll="0">
      <items count="4">
        <item x="0"/>
        <item x="1"/>
        <item x="2"/>
        <item t="default"/>
      </items>
    </pivotField>
    <pivotField showAll="0"/>
  </pivotFields>
  <rowFields count="1">
    <field x="5"/>
  </rowFields>
  <rowItems count="5">
    <i>
      <x/>
    </i>
    <i>
      <x v="1"/>
    </i>
    <i>
      <x v="2"/>
    </i>
    <i>
      <x v="3"/>
    </i>
    <i>
      <x v="4"/>
    </i>
  </rowItems>
  <colItems count="1">
    <i/>
  </colItems>
  <dataFields count="1">
    <dataField name="Sum of TOTAL SELLING PRIZE" fld="9" baseField="0" baseItem="0"/>
  </dataFields>
  <formats count="5">
    <format dxfId="830">
      <pivotArea type="all" dataOnly="0" outline="0" fieldPosition="0"/>
    </format>
    <format dxfId="829">
      <pivotArea outline="0" collapsedLevelsAreSubtotals="1" fieldPosition="0"/>
    </format>
    <format dxfId="828">
      <pivotArea field="5" type="button" dataOnly="0" labelOnly="1" outline="0" axis="axisRow" fieldPosition="0"/>
    </format>
    <format dxfId="827">
      <pivotArea dataOnly="0" labelOnly="1" fieldPosition="0">
        <references count="1">
          <reference field="5" count="0"/>
        </references>
      </pivotArea>
    </format>
    <format dxfId="826">
      <pivotArea dataOnly="0" labelOnly="1" outline="0" axis="axisValues" fieldPosition="0"/>
    </format>
  </formats>
  <chartFormats count="30">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5" count="1" selected="0">
            <x v="0"/>
          </reference>
        </references>
      </pivotArea>
    </chartFormat>
    <chartFormat chart="0" format="2">
      <pivotArea type="data" outline="0" fieldPosition="0">
        <references count="2">
          <reference field="4294967294" count="1" selected="0">
            <x v="0"/>
          </reference>
          <reference field="5" count="1" selected="0">
            <x v="1"/>
          </reference>
        </references>
      </pivotArea>
    </chartFormat>
    <chartFormat chart="0" format="3">
      <pivotArea type="data" outline="0" fieldPosition="0">
        <references count="2">
          <reference field="4294967294" count="1" selected="0">
            <x v="0"/>
          </reference>
          <reference field="5" count="1" selected="0">
            <x v="2"/>
          </reference>
        </references>
      </pivotArea>
    </chartFormat>
    <chartFormat chart="0" format="4">
      <pivotArea type="data" outline="0" fieldPosition="0">
        <references count="2">
          <reference field="4294967294" count="1" selected="0">
            <x v="0"/>
          </reference>
          <reference field="5" count="1" selected="0">
            <x v="3"/>
          </reference>
        </references>
      </pivotArea>
    </chartFormat>
    <chartFormat chart="0" format="5">
      <pivotArea type="data" outline="0" fieldPosition="0">
        <references count="2">
          <reference field="4294967294" count="1" selected="0">
            <x v="0"/>
          </reference>
          <reference field="5" count="1" selected="0">
            <x v="4"/>
          </reference>
        </references>
      </pivotArea>
    </chartFormat>
    <chartFormat chart="4" format="0" series="1">
      <pivotArea type="data" outline="0" fieldPosition="0">
        <references count="1">
          <reference field="4294967294" count="1" selected="0">
            <x v="0"/>
          </reference>
        </references>
      </pivotArea>
    </chartFormat>
    <chartFormat chart="6" format="7" series="1">
      <pivotArea type="data" outline="0" fieldPosition="0">
        <references count="1">
          <reference field="4294967294" count="1" selected="0">
            <x v="0"/>
          </reference>
        </references>
      </pivotArea>
    </chartFormat>
    <chartFormat chart="6" format="8">
      <pivotArea type="data" outline="0" fieldPosition="0">
        <references count="2">
          <reference field="4294967294" count="1" selected="0">
            <x v="0"/>
          </reference>
          <reference field="5" count="1" selected="0">
            <x v="0"/>
          </reference>
        </references>
      </pivotArea>
    </chartFormat>
    <chartFormat chart="6" format="9">
      <pivotArea type="data" outline="0" fieldPosition="0">
        <references count="2">
          <reference field="4294967294" count="1" selected="0">
            <x v="0"/>
          </reference>
          <reference field="5" count="1" selected="0">
            <x v="1"/>
          </reference>
        </references>
      </pivotArea>
    </chartFormat>
    <chartFormat chart="6" format="10">
      <pivotArea type="data" outline="0" fieldPosition="0">
        <references count="2">
          <reference field="4294967294" count="1" selected="0">
            <x v="0"/>
          </reference>
          <reference field="5" count="1" selected="0">
            <x v="2"/>
          </reference>
        </references>
      </pivotArea>
    </chartFormat>
    <chartFormat chart="6" format="11">
      <pivotArea type="data" outline="0" fieldPosition="0">
        <references count="2">
          <reference field="4294967294" count="1" selected="0">
            <x v="0"/>
          </reference>
          <reference field="5" count="1" selected="0">
            <x v="3"/>
          </reference>
        </references>
      </pivotArea>
    </chartFormat>
    <chartFormat chart="6" format="12">
      <pivotArea type="data" outline="0" fieldPosition="0">
        <references count="2">
          <reference field="4294967294" count="1" selected="0">
            <x v="0"/>
          </reference>
          <reference field="5" count="1" selected="0">
            <x v="4"/>
          </reference>
        </references>
      </pivotArea>
    </chartFormat>
    <chartFormat chart="4" format="1">
      <pivotArea type="data" outline="0" fieldPosition="0">
        <references count="2">
          <reference field="4294967294" count="1" selected="0">
            <x v="0"/>
          </reference>
          <reference field="5" count="1" selected="0">
            <x v="0"/>
          </reference>
        </references>
      </pivotArea>
    </chartFormat>
    <chartFormat chart="4" format="2">
      <pivotArea type="data" outline="0" fieldPosition="0">
        <references count="2">
          <reference field="4294967294" count="1" selected="0">
            <x v="0"/>
          </reference>
          <reference field="5" count="1" selected="0">
            <x v="1"/>
          </reference>
        </references>
      </pivotArea>
    </chartFormat>
    <chartFormat chart="4" format="3">
      <pivotArea type="data" outline="0" fieldPosition="0">
        <references count="2">
          <reference field="4294967294" count="1" selected="0">
            <x v="0"/>
          </reference>
          <reference field="5" count="1" selected="0">
            <x v="2"/>
          </reference>
        </references>
      </pivotArea>
    </chartFormat>
    <chartFormat chart="4" format="4">
      <pivotArea type="data" outline="0" fieldPosition="0">
        <references count="2">
          <reference field="4294967294" count="1" selected="0">
            <x v="0"/>
          </reference>
          <reference field="5" count="1" selected="0">
            <x v="3"/>
          </reference>
        </references>
      </pivotArea>
    </chartFormat>
    <chartFormat chart="4" format="5">
      <pivotArea type="data" outline="0" fieldPosition="0">
        <references count="2">
          <reference field="4294967294" count="1" selected="0">
            <x v="0"/>
          </reference>
          <reference field="5" count="1" selected="0">
            <x v="4"/>
          </reference>
        </references>
      </pivotArea>
    </chartFormat>
    <chartFormat chart="12" format="19" series="1">
      <pivotArea type="data" outline="0" fieldPosition="0">
        <references count="1">
          <reference field="4294967294" count="1" selected="0">
            <x v="0"/>
          </reference>
        </references>
      </pivotArea>
    </chartFormat>
    <chartFormat chart="12" format="20">
      <pivotArea type="data" outline="0" fieldPosition="0">
        <references count="2">
          <reference field="4294967294" count="1" selected="0">
            <x v="0"/>
          </reference>
          <reference field="5" count="1" selected="0">
            <x v="0"/>
          </reference>
        </references>
      </pivotArea>
    </chartFormat>
    <chartFormat chart="12" format="21">
      <pivotArea type="data" outline="0" fieldPosition="0">
        <references count="2">
          <reference field="4294967294" count="1" selected="0">
            <x v="0"/>
          </reference>
          <reference field="5" count="1" selected="0">
            <x v="1"/>
          </reference>
        </references>
      </pivotArea>
    </chartFormat>
    <chartFormat chart="12" format="22">
      <pivotArea type="data" outline="0" fieldPosition="0">
        <references count="2">
          <reference field="4294967294" count="1" selected="0">
            <x v="0"/>
          </reference>
          <reference field="5" count="1" selected="0">
            <x v="2"/>
          </reference>
        </references>
      </pivotArea>
    </chartFormat>
    <chartFormat chart="12" format="23">
      <pivotArea type="data" outline="0" fieldPosition="0">
        <references count="2">
          <reference field="4294967294" count="1" selected="0">
            <x v="0"/>
          </reference>
          <reference field="5" count="1" selected="0">
            <x v="3"/>
          </reference>
        </references>
      </pivotArea>
    </chartFormat>
    <chartFormat chart="12" format="24">
      <pivotArea type="data" outline="0" fieldPosition="0">
        <references count="2">
          <reference field="4294967294" count="1" selected="0">
            <x v="0"/>
          </reference>
          <reference field="5" count="1" selected="0">
            <x v="4"/>
          </reference>
        </references>
      </pivotArea>
    </chartFormat>
    <chartFormat chart="14" format="31" series="1">
      <pivotArea type="data" outline="0" fieldPosition="0">
        <references count="1">
          <reference field="4294967294" count="1" selected="0">
            <x v="0"/>
          </reference>
        </references>
      </pivotArea>
    </chartFormat>
    <chartFormat chart="14" format="32">
      <pivotArea type="data" outline="0" fieldPosition="0">
        <references count="2">
          <reference field="4294967294" count="1" selected="0">
            <x v="0"/>
          </reference>
          <reference field="5" count="1" selected="0">
            <x v="0"/>
          </reference>
        </references>
      </pivotArea>
    </chartFormat>
    <chartFormat chart="14" format="33">
      <pivotArea type="data" outline="0" fieldPosition="0">
        <references count="2">
          <reference field="4294967294" count="1" selected="0">
            <x v="0"/>
          </reference>
          <reference field="5" count="1" selected="0">
            <x v="1"/>
          </reference>
        </references>
      </pivotArea>
    </chartFormat>
    <chartFormat chart="14" format="34">
      <pivotArea type="data" outline="0" fieldPosition="0">
        <references count="2">
          <reference field="4294967294" count="1" selected="0">
            <x v="0"/>
          </reference>
          <reference field="5" count="1" selected="0">
            <x v="2"/>
          </reference>
        </references>
      </pivotArea>
    </chartFormat>
    <chartFormat chart="14" format="35">
      <pivotArea type="data" outline="0" fieldPosition="0">
        <references count="2">
          <reference field="4294967294" count="1" selected="0">
            <x v="0"/>
          </reference>
          <reference field="5" count="1" selected="0">
            <x v="3"/>
          </reference>
        </references>
      </pivotArea>
    </chartFormat>
    <chartFormat chart="14" format="36">
      <pivotArea type="data" outline="0" fieldPosition="0">
        <references count="2">
          <reference field="4294967294" count="1" selected="0">
            <x v="0"/>
          </reference>
          <reference field="5"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9DAB74A5-8F66-4BEB-B9BD-3F8E7535111D}" sourceName="Category">
  <pivotTables>
    <pivotTable tabId="17" name="PivotTable5"/>
    <pivotTable tabId="17" name="PivotTable10"/>
    <pivotTable tabId="17" name="PivotTable4"/>
    <pivotTable tabId="17" name="PivotTable6"/>
    <pivotTable tabId="17" name="PivotTable7"/>
    <pivotTable tabId="17" name="PivotTable8"/>
    <pivotTable tabId="17" name="PivotTable9"/>
  </pivotTables>
  <data>
    <tabular pivotCacheId="333778349">
      <items count="4">
        <i x="3" s="1"/>
        <i x="2"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Mode" xr10:uid="{D994FAF9-585B-49D9-8EA1-ECF1CB495ADC}" sourceName="PaymentMode">
  <pivotTables>
    <pivotTable tabId="17" name="PivotTable5"/>
    <pivotTable tabId="17" name="PivotTable10"/>
    <pivotTable tabId="17" name="PivotTable4"/>
    <pivotTable tabId="17" name="PivotTable6"/>
    <pivotTable tabId="17" name="PivotTable7"/>
    <pivotTable tabId="17" name="PivotTable8"/>
    <pivotTable tabId="17" name="PivotTable9"/>
  </pivotTables>
  <data>
    <tabular pivotCacheId="333778349">
      <items count="5">
        <i x="0" s="1"/>
        <i x="2" s="1"/>
        <i x="4"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2601C51E-493B-44B2-BE5B-87864B4DAFC0}" sourceName="MONTH">
  <pivotTables>
    <pivotTable tabId="17" name="PivotTable5"/>
    <pivotTable tabId="17" name="PivotTable10"/>
    <pivotTable tabId="17" name="PivotTable4"/>
    <pivotTable tabId="17" name="PivotTable6"/>
    <pivotTable tabId="17" name="PivotTable7"/>
    <pivotTable tabId="17" name="PivotTable8"/>
    <pivotTable tabId="17" name="PivotTable9"/>
  </pivotTables>
  <data>
    <tabular pivotCacheId="333778349">
      <items count="12">
        <i x="0" s="1"/>
        <i x="1" s="1"/>
        <i x="2" s="1"/>
        <i x="3" s="1"/>
        <i x="4" s="1"/>
        <i x="5" s="1"/>
        <i x="6" s="1"/>
        <i x="7" s="1"/>
        <i x="8" s="1"/>
        <i x="9" s="1"/>
        <i x="10" s="1"/>
        <i x="1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_ID" xr10:uid="{F33CE5F7-45F8-44D2-8273-FD17DAAC4114}" sourceName="YEAR_ID">
  <pivotTables>
    <pivotTable tabId="17" name="PivotTable5"/>
    <pivotTable tabId="17" name="PivotTable10"/>
    <pivotTable tabId="17" name="PivotTable4"/>
    <pivotTable tabId="17" name="PivotTable6"/>
    <pivotTable tabId="17" name="PivotTable7"/>
    <pivotTable tabId="17" name="PivotTable8"/>
    <pivotTable tabId="17" name="PivotTable9"/>
  </pivotTables>
  <data>
    <tabular pivotCacheId="333778349">
      <items count="3">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5D9F8B52-430F-4658-A7B8-680F599ABC83}" cache="Slicer_Category" caption="Category" rowHeight="225425"/>
  <slicer name="PaymentMode" xr10:uid="{0AC702C3-83A3-4BCA-AD7A-E5A67A54393C}" cache="Slicer_PaymentMode" caption="PaymentMode" rowHeight="225425"/>
  <slicer name="MONTH 1" xr10:uid="{BF806D7B-F5D3-43BF-8F19-33B4798031E6}" cache="Slicer_MONTH" caption="MONTH" rowHeight="225425"/>
  <slicer name="YEAR_ID 1" xr10:uid="{C04F31B8-A066-44AF-A5F8-906A6B8A7BF8}" cache="Slicer_YEAR_ID" caption="YEAR_ID" rowHeight="22542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2" xr10:uid="{3AFABEC7-4B04-47C5-8BDA-CAE7FD08B60B}" cache="Slicer_Category" caption="Category" columnCount="2" style="SLICER " rowHeight="225425"/>
  <slicer name="PaymentMode 2" xr10:uid="{846C9EF3-9326-4DB2-8558-E1E465CF8C33}" cache="Slicer_PaymentMode" caption="PaymentMode" columnCount="5" style="SLICER " rowHeight="225425"/>
  <slicer name="MONTH 3" xr10:uid="{183324F5-38BD-4ABB-B789-2A90F8E22BC1}" cache="Slicer_MONTH" caption="MONTH" style="SLICER " rowHeight="225425"/>
  <slicer name="YEAR_ID 3" xr10:uid="{76882C4F-101B-4A95-87B0-FD8C2DF33CB2}" cache="Slicer_YEAR_ID" caption="YEAR_ID" style="SLICER " rowHeight="225425"/>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3" xr10:uid="{93529CF9-810D-4539-816B-CE8048C0B9DE}" cache="Slicer_Category" caption="Category" columnCount="4" style="SLICER " rowHeight="225425"/>
  <slicer name="PaymentMode 3" xr10:uid="{1E3816F0-6479-4617-A9E1-BF019D0566AF}" cache="Slicer_PaymentMode" caption="PaymentMode" columnCount="5" style="SLICER " rowHeight="225425"/>
  <slicer name="MONTH 4" xr10:uid="{C5B5CE77-F9AB-4A28-9DC8-AA447867FD76}" cache="Slicer_MONTH" caption="MONTH" style="SLICER " rowHeight="225425"/>
  <slicer name="YEAR_ID 4" xr10:uid="{BFC449CC-E834-4F7C-8EBF-D1270B267E0C}" cache="Slicer_YEAR_ID" caption="YEAR_ID" style="SLICER " rowHeight="22542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3BBD421-5710-4622-9389-6E62876E06FF}" name="Table1" displayName="Table1" ref="A1:P100" totalsRowShown="0" headerRowDxfId="801" dataDxfId="800" tableBorderDxfId="799">
  <autoFilter ref="A1:P100" xr:uid="{53BBD421-5710-4622-9389-6E62876E06FF}"/>
  <tableColumns count="16">
    <tableColumn id="1" xr3:uid="{5DA083F8-2F58-4587-BD4B-503E8C044D10}" name="PRODUCT ID" dataDxfId="798"/>
    <tableColumn id="2" xr3:uid="{04390CB4-23D1-401B-90D0-4FE3C12C8995}" name="CATEGORY ID" dataDxfId="797"/>
    <tableColumn id="3" xr3:uid="{2B2F50D7-36C5-4342-953A-88A3BEBA9D65}" name="Category" dataDxfId="796"/>
    <tableColumn id="4" xr3:uid="{F3A27AB9-81AB-43ED-92EB-59295EDFC1D9}" name="Sub-Category" dataDxfId="795"/>
    <tableColumn id="5" xr3:uid="{B2710336-F89A-491C-81BF-4E2E889D0355}" name="Quantity" dataDxfId="794"/>
    <tableColumn id="6" xr3:uid="{2366442A-AB56-437B-8005-B115B7D01AA8}" name="PaymentMode" dataDxfId="793"/>
    <tableColumn id="7" xr3:uid="{7B4D96DB-824C-43C9-A4C1-1CB5552F1EEF}" name="BUYING PRIZE" dataDxfId="792">
      <calculatedColumnFormula>I2/E2</calculatedColumnFormula>
    </tableColumn>
    <tableColumn id="8" xr3:uid="{21A955A2-1E08-40A0-AF34-9223CC8B27E7}" name="SELLING PRIZE" dataDxfId="791">
      <calculatedColumnFormula>G2+10</calculatedColumnFormula>
    </tableColumn>
    <tableColumn id="9" xr3:uid="{1D0634BF-1640-44D0-B5CF-B6DC5849D3F0}" name="TOTAL BUYING PRICE" dataDxfId="790"/>
    <tableColumn id="10" xr3:uid="{E6AB68B6-266C-4E59-88BC-697E391440F8}" name="TOTAL SELLING PRIZE" dataDxfId="789">
      <calculatedColumnFormula>H2*E2</calculatedColumnFormula>
    </tableColumn>
    <tableColumn id="11" xr3:uid="{B0E84D92-2D45-421D-AAA1-C31CC8DE941C}" name="PROFIT" dataDxfId="788">
      <calculatedColumnFormula>J2-I2</calculatedColumnFormula>
    </tableColumn>
    <tableColumn id="12" xr3:uid="{3186DF98-8304-44DE-9393-CB00C4651692}" name="PROFIT PERCENTAGE" dataDxfId="787" dataCellStyle="Percent">
      <calculatedColumnFormula>K2/I2</calculatedColumnFormula>
    </tableColumn>
    <tableColumn id="13" xr3:uid="{C47ABB80-200F-467C-8CF4-9416ECE9CC81}" name="DAY" dataDxfId="786"/>
    <tableColumn id="14" xr3:uid="{8A2A4AE9-E78F-45AB-B23C-183D9C84BB21}" name="MONTH" dataDxfId="785"/>
    <tableColumn id="15" xr3:uid="{DA4944F4-C096-406F-947B-76FFD7669D82}" name="YEAR_ID" dataDxfId="784"/>
    <tableColumn id="16" xr3:uid="{2F694C34-5F1F-453E-B877-1A455A01772A}" name="RANK" dataDxfId="783">
      <calculatedColumnFormula>_xlfn.RANK.EQ(J2,$J$2:$J$100)</calculatedColumnFormula>
    </tableColumn>
  </tableColumns>
  <tableStyleInfo name="TableStyleMedium3" showFirstColumn="0" showLastColumn="0" showRowStripes="1" showColumnStripes="0"/>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Organic">
  <a:themeElements>
    <a:clrScheme name="Custom 3">
      <a:dk1>
        <a:sysClr val="windowText" lastClr="000000"/>
      </a:dk1>
      <a:lt1>
        <a:sysClr val="window" lastClr="FFFFFF"/>
      </a:lt1>
      <a:dk2>
        <a:srgbClr val="454545"/>
      </a:dk2>
      <a:lt2>
        <a:srgbClr val="DADADA"/>
      </a:lt2>
      <a:accent1>
        <a:srgbClr val="002060"/>
      </a:accent1>
      <a:accent2>
        <a:srgbClr val="FE801A"/>
      </a:accent2>
      <a:accent3>
        <a:srgbClr val="E9BF35"/>
      </a:accent3>
      <a:accent4>
        <a:srgbClr val="32C7A9"/>
      </a:accent4>
      <a:accent5>
        <a:srgbClr val="0042C7"/>
      </a:accent5>
      <a:accent6>
        <a:srgbClr val="4A9BDC"/>
      </a:accent6>
      <a:hlink>
        <a:srgbClr val="F0532B"/>
      </a:hlink>
      <a:folHlink>
        <a:srgbClr val="F38B53"/>
      </a:folHlink>
    </a:clrScheme>
    <a:fontScheme name="Organic">
      <a:majorFont>
        <a:latin typeface="Garamond" panose="02020404030301010803"/>
        <a:ea typeface=""/>
        <a:cs typeface=""/>
        <a:font script="Jpan" typeface="ＭＳ Ｐゴシック"/>
        <a:font script="Hang" typeface="돋움"/>
        <a:font script="Hans" typeface="方正舒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Garamond" panose="02020404030301010803"/>
        <a:ea typeface=""/>
        <a:cs typeface=""/>
        <a:font script="Jpan" typeface="ＭＳ Ｐ明朝"/>
        <a:font script="Hang" typeface="바탕"/>
        <a:font script="Hans" typeface="方正舒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inorFont>
    </a:fontScheme>
    <a:fmtScheme name="Organic">
      <a:fillStyleLst>
        <a:solidFill>
          <a:schemeClr val="phClr"/>
        </a:solidFill>
        <a:gradFill rotWithShape="1">
          <a:gsLst>
            <a:gs pos="0">
              <a:schemeClr val="phClr">
                <a:tint val="60000"/>
                <a:lumMod val="110000"/>
              </a:schemeClr>
            </a:gs>
            <a:gs pos="100000">
              <a:schemeClr val="phClr">
                <a:tint val="82000"/>
              </a:schemeClr>
            </a:gs>
          </a:gsLst>
          <a:lin ang="5400000" scaled="0"/>
        </a:gradFill>
        <a:blipFill>
          <a:blip xmlns:r="http://schemas.openxmlformats.org/officeDocument/2006/relationships" r:embed="rId1">
            <a:duotone>
              <a:schemeClr val="phClr">
                <a:shade val="74000"/>
                <a:satMod val="130000"/>
                <a:lumMod val="90000"/>
              </a:schemeClr>
              <a:schemeClr val="phClr">
                <a:tint val="94000"/>
                <a:satMod val="120000"/>
                <a:lumMod val="104000"/>
              </a:schemeClr>
            </a:duotone>
          </a:blip>
          <a:tile tx="0" ty="0" sx="100000" sy="100000" flip="none" algn="tl"/>
        </a:blipFill>
      </a:fillStyleLst>
      <a:lnStyleLst>
        <a:ln w="9525" cap="flat" cmpd="sng" algn="ctr">
          <a:solidFill>
            <a:schemeClr val="phClr"/>
          </a:solidFill>
          <a:prstDash val="solid"/>
        </a:ln>
        <a:ln w="15875" cap="flat" cmpd="sng" algn="ctr">
          <a:solidFill>
            <a:schemeClr val="phClr"/>
          </a:solidFill>
          <a:prstDash val="solid"/>
        </a:ln>
        <a:ln w="25400" cap="flat" cmpd="sng" algn="ctr">
          <a:solidFill>
            <a:schemeClr val="phClr"/>
          </a:solidFill>
          <a:prstDash val="solid"/>
        </a:ln>
      </a:lnStyleLst>
      <a:effectStyleLst>
        <a:effectStyle>
          <a:effectLst/>
        </a:effectStyle>
        <a:effectStyle>
          <a:effectLst>
            <a:innerShdw blurRad="25400" dist="12700" dir="13500000">
              <a:srgbClr val="000000">
                <a:alpha val="45000"/>
              </a:srgbClr>
            </a:innerShdw>
          </a:effectLst>
        </a:effectStyle>
        <a:effectStyle>
          <a:effectLst>
            <a:outerShdw blurRad="38100" dist="25400" dir="5400000" rotWithShape="0">
              <a:srgbClr val="000000">
                <a:alpha val="60000"/>
              </a:srgbClr>
            </a:outerShdw>
          </a:effectLst>
        </a:effectStyle>
      </a:effectStyleLst>
      <a:bgFillStyleLst>
        <a:solidFill>
          <a:schemeClr val="phClr"/>
        </a:solidFill>
        <a:gradFill rotWithShape="1">
          <a:gsLst>
            <a:gs pos="0">
              <a:schemeClr val="phClr">
                <a:tint val="90000"/>
                <a:lumMod val="110000"/>
              </a:schemeClr>
            </a:gs>
            <a:gs pos="100000">
              <a:schemeClr val="phClr">
                <a:shade val="88000"/>
                <a:lumMod val="98000"/>
              </a:schemeClr>
            </a:gs>
          </a:gsLst>
          <a:lin ang="5400000" scaled="0"/>
        </a:gradFill>
        <a:blipFill>
          <a:blip xmlns:r="http://schemas.openxmlformats.org/officeDocument/2006/relationships" r:embed="rId2"/>
          <a:stretch/>
        </a:blipFill>
      </a:bgFillStyleLst>
    </a:fmtScheme>
  </a:themeElements>
  <a:objectDefaults/>
  <a:extraClrSchemeLst/>
  <a:extLst>
    <a:ext uri="{05A4C25C-085E-4340-85A3-A5531E510DB2}">
      <thm15:themeFamily xmlns:thm15="http://schemas.microsoft.com/office/thememl/2012/main" name="Organic" id="{28CDC826-8792-45C0-861B-85EB3ADEDA33}" vid="{7DAC20F1-423D-49E2-BD0B-50532748BAD0}"/>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drawing" Target="../drawings/drawing2.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microsoft.com/office/2007/relationships/slicer" Target="../slicers/slicer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6.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76F9DE-BE7E-47A8-8D10-1C00F1660737}">
  <sheetPr>
    <tabColor rgb="FFFFFF00"/>
  </sheetPr>
  <dimension ref="A1"/>
  <sheetViews>
    <sheetView workbookViewId="0">
      <selection activeCell="H7" sqref="H7"/>
    </sheetView>
  </sheetViews>
  <sheetFormatPr defaultRowHeight="15" x14ac:dyDescent="0.2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250DF5-8109-40E8-BB84-3DBABD8DDB98}">
  <sheetPr>
    <tabColor theme="4" tint="0.749992370372631"/>
  </sheetPr>
  <dimension ref="A1:AC103"/>
  <sheetViews>
    <sheetView zoomScale="60" zoomScaleNormal="60" workbookViewId="0">
      <selection activeCell="G7" sqref="G7"/>
    </sheetView>
  </sheetViews>
  <sheetFormatPr defaultRowHeight="14.25" x14ac:dyDescent="0.2"/>
  <cols>
    <col min="1" max="1" width="15.140625" style="13" bestFit="1" customWidth="1"/>
    <col min="2" max="2" width="31" style="13" bestFit="1" customWidth="1"/>
    <col min="3" max="3" width="9.140625" style="13"/>
    <col min="4" max="4" width="15.140625" style="13" bestFit="1" customWidth="1"/>
    <col min="5" max="5" width="31" style="13" bestFit="1" customWidth="1"/>
    <col min="6" max="6" width="9.140625" style="13"/>
    <col min="7" max="7" width="15.140625" style="13" bestFit="1" customWidth="1"/>
    <col min="8" max="8" width="34.140625" style="13" bestFit="1" customWidth="1"/>
    <col min="9" max="10" width="34" style="13" customWidth="1"/>
    <col min="11" max="11" width="9.140625" style="13"/>
    <col min="12" max="12" width="15.140625" style="13" bestFit="1" customWidth="1"/>
    <col min="13" max="13" width="31" style="13" bestFit="1" customWidth="1"/>
    <col min="14" max="14" width="9.140625" style="13"/>
    <col min="15" max="15" width="31" style="13" bestFit="1" customWidth="1"/>
    <col min="16" max="16" width="18.42578125" style="13" bestFit="1" customWidth="1"/>
    <col min="17" max="18" width="7.7109375" style="13" bestFit="1" customWidth="1"/>
    <col min="19" max="19" width="12" style="13" bestFit="1" customWidth="1"/>
    <col min="20" max="20" width="9.140625" style="13"/>
    <col min="21" max="21" width="15.140625" style="13" bestFit="1" customWidth="1"/>
    <col min="22" max="22" width="16.42578125" style="13" bestFit="1" customWidth="1"/>
    <col min="23" max="24" width="30" style="13" bestFit="1" customWidth="1"/>
    <col min="25" max="25" width="31" style="13" bestFit="1" customWidth="1"/>
    <col min="26" max="26" width="22.42578125" style="13" bestFit="1" customWidth="1"/>
    <col min="27" max="16384" width="9.140625" style="13"/>
  </cols>
  <sheetData>
    <row r="1" spans="1:29" x14ac:dyDescent="0.2">
      <c r="G1" s="13">
        <v>80</v>
      </c>
    </row>
    <row r="3" spans="1:29" ht="15" x14ac:dyDescent="0.25">
      <c r="A3" s="17" t="s">
        <v>255</v>
      </c>
      <c r="B3" s="18" t="s">
        <v>251</v>
      </c>
      <c r="D3" s="17" t="s">
        <v>255</v>
      </c>
      <c r="E3" s="18" t="s">
        <v>251</v>
      </c>
      <c r="G3" s="19" t="s">
        <v>255</v>
      </c>
      <c r="H3" t="s">
        <v>251</v>
      </c>
      <c r="L3" s="17" t="s">
        <v>255</v>
      </c>
      <c r="M3" s="18" t="s">
        <v>251</v>
      </c>
      <c r="O3" s="18"/>
      <c r="P3" s="17" t="s">
        <v>253</v>
      </c>
      <c r="Q3" s="18"/>
      <c r="R3" s="18"/>
      <c r="U3" s="19" t="s">
        <v>255</v>
      </c>
      <c r="V3" t="s">
        <v>256</v>
      </c>
      <c r="W3" s="13" t="s">
        <v>3</v>
      </c>
    </row>
    <row r="4" spans="1:29" ht="15" x14ac:dyDescent="0.25">
      <c r="A4" s="21">
        <v>1</v>
      </c>
      <c r="B4" s="25">
        <v>2431</v>
      </c>
      <c r="D4" s="21" t="s">
        <v>235</v>
      </c>
      <c r="E4" s="25">
        <v>10499</v>
      </c>
      <c r="G4" s="20" t="s">
        <v>37</v>
      </c>
      <c r="H4" s="24">
        <v>1166</v>
      </c>
      <c r="J4" s="13">
        <f>_xlfn.RANK.EQ(H4,$H$4:$H$102)</f>
        <v>45</v>
      </c>
      <c r="L4" s="21" t="s">
        <v>8</v>
      </c>
      <c r="M4" s="25">
        <v>12999</v>
      </c>
      <c r="O4" s="18"/>
      <c r="P4" s="18">
        <v>2005</v>
      </c>
      <c r="Q4" s="18">
        <v>2004</v>
      </c>
      <c r="R4" s="18">
        <v>2003</v>
      </c>
      <c r="U4" s="20" t="s">
        <v>18</v>
      </c>
      <c r="V4" s="5">
        <v>110</v>
      </c>
      <c r="W4" s="13" t="s">
        <v>260</v>
      </c>
    </row>
    <row r="5" spans="1:29" ht="25.5" x14ac:dyDescent="0.35">
      <c r="A5" s="21">
        <v>2</v>
      </c>
      <c r="B5" s="25">
        <v>6067</v>
      </c>
      <c r="D5" s="21" t="s">
        <v>236</v>
      </c>
      <c r="E5" s="25">
        <v>14284</v>
      </c>
      <c r="G5" s="20" t="s">
        <v>38</v>
      </c>
      <c r="H5" s="24">
        <v>5869</v>
      </c>
      <c r="J5" s="13">
        <f t="shared" ref="J5:J68" si="0">_xlfn.RANK.EQ(H5,$H$4:$H$102)</f>
        <v>1</v>
      </c>
      <c r="L5" s="21" t="s">
        <v>10</v>
      </c>
      <c r="M5" s="25">
        <v>56321</v>
      </c>
      <c r="O5" s="18" t="s">
        <v>251</v>
      </c>
      <c r="P5" s="25">
        <v>9613</v>
      </c>
      <c r="Q5" s="25">
        <v>50031</v>
      </c>
      <c r="R5" s="25">
        <v>40670</v>
      </c>
      <c r="U5" s="20" t="s">
        <v>17</v>
      </c>
      <c r="V5" s="5">
        <v>1790</v>
      </c>
      <c r="Y5" s="13" t="s">
        <v>259</v>
      </c>
      <c r="Z5" s="14">
        <f>GETPIVOTDATA("TOTAL SELLING PRIZE",$A$3)</f>
        <v>100314</v>
      </c>
      <c r="AC5" s="13" t="s">
        <v>3</v>
      </c>
    </row>
    <row r="6" spans="1:29" ht="15" x14ac:dyDescent="0.25">
      <c r="A6" s="21">
        <v>3</v>
      </c>
      <c r="B6" s="25">
        <v>5640</v>
      </c>
      <c r="D6" s="21" t="s">
        <v>237</v>
      </c>
      <c r="E6" s="25">
        <v>9812</v>
      </c>
      <c r="G6" s="20" t="s">
        <v>39</v>
      </c>
      <c r="H6" s="24">
        <v>3007</v>
      </c>
      <c r="J6" s="13">
        <f t="shared" si="0"/>
        <v>3</v>
      </c>
      <c r="L6" s="21" t="s">
        <v>12</v>
      </c>
      <c r="M6" s="25">
        <v>321</v>
      </c>
      <c r="U6" s="20" t="s">
        <v>15</v>
      </c>
      <c r="V6" s="5">
        <v>1790</v>
      </c>
      <c r="Y6" s="13" t="s">
        <v>258</v>
      </c>
      <c r="Z6" s="15">
        <v>0.05</v>
      </c>
      <c r="AC6" s="13" t="s">
        <v>260</v>
      </c>
    </row>
    <row r="7" spans="1:29" ht="15" x14ac:dyDescent="0.25">
      <c r="A7" s="21">
        <v>4</v>
      </c>
      <c r="B7" s="25">
        <v>5126</v>
      </c>
      <c r="D7" s="21" t="s">
        <v>238</v>
      </c>
      <c r="E7" s="25">
        <v>7318</v>
      </c>
      <c r="G7" s="20" t="s">
        <v>40</v>
      </c>
      <c r="H7" s="24">
        <v>2927</v>
      </c>
      <c r="J7" s="13">
        <f t="shared" si="0"/>
        <v>4</v>
      </c>
      <c r="L7" s="21" t="s">
        <v>9</v>
      </c>
      <c r="M7" s="25">
        <v>26731</v>
      </c>
      <c r="U7" s="20" t="s">
        <v>16</v>
      </c>
      <c r="V7" s="5">
        <v>990</v>
      </c>
      <c r="Y7" s="13" t="s">
        <v>260</v>
      </c>
      <c r="Z7" s="15">
        <v>0</v>
      </c>
    </row>
    <row r="8" spans="1:29" ht="25.5" x14ac:dyDescent="0.35">
      <c r="A8" s="21">
        <v>5</v>
      </c>
      <c r="B8" s="25">
        <v>2720</v>
      </c>
      <c r="D8" s="21" t="s">
        <v>239</v>
      </c>
      <c r="E8" s="25">
        <v>11318</v>
      </c>
      <c r="G8" s="20" t="s">
        <v>41</v>
      </c>
      <c r="H8" s="24">
        <v>2657</v>
      </c>
      <c r="J8" s="13">
        <f t="shared" si="0"/>
        <v>5</v>
      </c>
      <c r="L8" s="21" t="s">
        <v>11</v>
      </c>
      <c r="M8" s="25">
        <v>3942</v>
      </c>
      <c r="U8" s="20" t="s">
        <v>250</v>
      </c>
      <c r="V8" s="5">
        <v>4680</v>
      </c>
      <c r="Y8" s="13" t="s">
        <v>261</v>
      </c>
      <c r="Z8" s="16">
        <f>GETPIVOTDATA("Sum of TOTAL SELLING PRIZE",$U$11)-GETPIVOTDATA("Sum of TOTAL BUYING PRICE",$U$11)</f>
        <v>4680</v>
      </c>
    </row>
    <row r="9" spans="1:29" ht="15" x14ac:dyDescent="0.25">
      <c r="A9" s="21">
        <v>6</v>
      </c>
      <c r="B9" s="25">
        <v>4827</v>
      </c>
      <c r="D9" s="21" t="s">
        <v>240</v>
      </c>
      <c r="E9" s="25">
        <v>4642</v>
      </c>
      <c r="G9" s="20" t="s">
        <v>42</v>
      </c>
      <c r="H9" s="24">
        <v>2284</v>
      </c>
      <c r="J9" s="13">
        <f t="shared" si="0"/>
        <v>6</v>
      </c>
    </row>
    <row r="10" spans="1:29" ht="15" x14ac:dyDescent="0.25">
      <c r="A10" s="21">
        <v>7</v>
      </c>
      <c r="B10" s="25">
        <v>1619</v>
      </c>
      <c r="D10" s="21" t="s">
        <v>241</v>
      </c>
      <c r="E10" s="25">
        <v>7529</v>
      </c>
      <c r="G10" s="20" t="s">
        <v>43</v>
      </c>
      <c r="H10" s="24">
        <v>315</v>
      </c>
      <c r="J10" s="13">
        <f t="shared" si="0"/>
        <v>66</v>
      </c>
    </row>
    <row r="11" spans="1:29" ht="15" x14ac:dyDescent="0.25">
      <c r="A11" s="21">
        <v>8</v>
      </c>
      <c r="B11" s="25">
        <v>1377</v>
      </c>
      <c r="D11" s="21" t="s">
        <v>242</v>
      </c>
      <c r="E11" s="25">
        <v>3953</v>
      </c>
      <c r="G11" s="20" t="s">
        <v>44</v>
      </c>
      <c r="H11" s="24">
        <v>437</v>
      </c>
      <c r="J11" s="13">
        <f t="shared" si="0"/>
        <v>61</v>
      </c>
      <c r="U11" s="17" t="s">
        <v>255</v>
      </c>
      <c r="V11" s="18" t="s">
        <v>256</v>
      </c>
      <c r="W11" s="18" t="s">
        <v>257</v>
      </c>
      <c r="X11" s="18" t="s">
        <v>252</v>
      </c>
      <c r="Y11" s="18" t="s">
        <v>251</v>
      </c>
    </row>
    <row r="12" spans="1:29" ht="15" x14ac:dyDescent="0.25">
      <c r="A12" s="21">
        <v>9</v>
      </c>
      <c r="B12" s="25">
        <v>1976</v>
      </c>
      <c r="D12" s="21" t="s">
        <v>243</v>
      </c>
      <c r="E12" s="25">
        <v>8877</v>
      </c>
      <c r="G12" s="20" t="s">
        <v>45</v>
      </c>
      <c r="H12" s="24">
        <v>70</v>
      </c>
      <c r="J12" s="13">
        <f t="shared" si="0"/>
        <v>75</v>
      </c>
      <c r="U12" s="21" t="s">
        <v>18</v>
      </c>
      <c r="V12" s="22">
        <v>110</v>
      </c>
      <c r="W12" s="23">
        <v>1.7581056918520526</v>
      </c>
      <c r="X12" s="25">
        <v>2923</v>
      </c>
      <c r="Y12" s="25">
        <v>3033</v>
      </c>
    </row>
    <row r="13" spans="1:29" ht="15" x14ac:dyDescent="0.25">
      <c r="A13" s="21">
        <v>10</v>
      </c>
      <c r="B13" s="25">
        <v>2972</v>
      </c>
      <c r="D13" s="21" t="s">
        <v>244</v>
      </c>
      <c r="E13" s="25">
        <v>6609</v>
      </c>
      <c r="G13" s="20" t="s">
        <v>46</v>
      </c>
      <c r="H13" s="24">
        <v>185</v>
      </c>
      <c r="J13" s="13">
        <f t="shared" si="0"/>
        <v>67</v>
      </c>
      <c r="U13" s="21" t="s">
        <v>17</v>
      </c>
      <c r="V13" s="22">
        <v>1790</v>
      </c>
      <c r="W13" s="23">
        <v>48.844388584518427</v>
      </c>
      <c r="X13" s="25">
        <v>14452</v>
      </c>
      <c r="Y13" s="25">
        <v>16242</v>
      </c>
    </row>
    <row r="14" spans="1:29" ht="15" x14ac:dyDescent="0.25">
      <c r="A14" s="21">
        <v>11</v>
      </c>
      <c r="B14" s="25">
        <v>4763</v>
      </c>
      <c r="D14" s="21" t="s">
        <v>245</v>
      </c>
      <c r="E14" s="25">
        <v>7768</v>
      </c>
      <c r="G14" s="20" t="s">
        <v>47</v>
      </c>
      <c r="H14" s="24">
        <v>321.00000000000006</v>
      </c>
      <c r="J14" s="13">
        <f t="shared" si="0"/>
        <v>65</v>
      </c>
      <c r="U14" s="21" t="s">
        <v>15</v>
      </c>
      <c r="V14" s="22">
        <v>1790</v>
      </c>
      <c r="W14" s="23">
        <v>1.8013077755488081</v>
      </c>
      <c r="X14" s="25">
        <v>44713</v>
      </c>
      <c r="Y14" s="25">
        <v>46503</v>
      </c>
    </row>
    <row r="15" spans="1:29" ht="15" x14ac:dyDescent="0.25">
      <c r="A15" s="21">
        <v>12</v>
      </c>
      <c r="B15" s="25">
        <v>2294</v>
      </c>
      <c r="D15" s="21" t="s">
        <v>246</v>
      </c>
      <c r="E15" s="25">
        <v>7705</v>
      </c>
      <c r="G15" s="20" t="s">
        <v>48</v>
      </c>
      <c r="H15" s="24">
        <v>2185</v>
      </c>
      <c r="J15" s="13">
        <f t="shared" si="0"/>
        <v>8</v>
      </c>
      <c r="U15" s="21" t="s">
        <v>16</v>
      </c>
      <c r="V15" s="22">
        <v>990</v>
      </c>
      <c r="W15" s="23">
        <v>0.6454761634302929</v>
      </c>
      <c r="X15" s="25">
        <v>33546</v>
      </c>
      <c r="Y15" s="25">
        <v>34536</v>
      </c>
    </row>
    <row r="16" spans="1:29" ht="15" x14ac:dyDescent="0.25">
      <c r="A16" s="21">
        <v>13</v>
      </c>
      <c r="B16" s="25">
        <v>7084</v>
      </c>
      <c r="D16" s="21" t="s">
        <v>250</v>
      </c>
      <c r="E16" s="25">
        <v>100314</v>
      </c>
      <c r="G16" s="20" t="s">
        <v>49</v>
      </c>
      <c r="H16" s="24">
        <v>3933</v>
      </c>
      <c r="J16" s="13">
        <f t="shared" si="0"/>
        <v>2</v>
      </c>
      <c r="U16" s="21" t="s">
        <v>250</v>
      </c>
      <c r="V16" s="22">
        <v>4680</v>
      </c>
      <c r="W16" s="23">
        <v>53.049278215349581</v>
      </c>
      <c r="X16" s="25">
        <v>95634</v>
      </c>
      <c r="Y16" s="25">
        <v>100314</v>
      </c>
    </row>
    <row r="17" spans="1:10" ht="15" x14ac:dyDescent="0.25">
      <c r="A17" s="21">
        <v>14</v>
      </c>
      <c r="B17" s="25">
        <v>4181</v>
      </c>
      <c r="G17" s="20" t="s">
        <v>50</v>
      </c>
      <c r="H17" s="24">
        <v>779</v>
      </c>
      <c r="J17" s="13">
        <f t="shared" si="0"/>
        <v>58</v>
      </c>
    </row>
    <row r="18" spans="1:10" ht="15" x14ac:dyDescent="0.25">
      <c r="A18" s="21">
        <v>15</v>
      </c>
      <c r="B18" s="25">
        <v>8268</v>
      </c>
      <c r="G18" s="20" t="s">
        <v>51</v>
      </c>
      <c r="H18" s="24">
        <v>2238</v>
      </c>
      <c r="J18" s="13">
        <f t="shared" si="0"/>
        <v>7</v>
      </c>
    </row>
    <row r="19" spans="1:10" ht="15" x14ac:dyDescent="0.25">
      <c r="A19" s="21">
        <v>16</v>
      </c>
      <c r="B19" s="25">
        <v>3440</v>
      </c>
      <c r="G19" s="20" t="s">
        <v>52</v>
      </c>
      <c r="H19" s="24">
        <v>16</v>
      </c>
      <c r="J19" s="13">
        <f t="shared" si="0"/>
        <v>98</v>
      </c>
    </row>
    <row r="20" spans="1:10" ht="15" x14ac:dyDescent="0.25">
      <c r="A20" s="21">
        <v>17</v>
      </c>
      <c r="B20" s="25">
        <v>3473</v>
      </c>
      <c r="G20" s="20" t="s">
        <v>53</v>
      </c>
      <c r="H20" s="24">
        <v>1904</v>
      </c>
      <c r="J20" s="13">
        <f t="shared" si="0"/>
        <v>11</v>
      </c>
    </row>
    <row r="21" spans="1:10" ht="15" x14ac:dyDescent="0.25">
      <c r="A21" s="21">
        <v>18</v>
      </c>
      <c r="B21" s="25">
        <v>4540</v>
      </c>
      <c r="G21" s="20" t="s">
        <v>54</v>
      </c>
      <c r="H21" s="24">
        <v>16</v>
      </c>
      <c r="J21" s="13">
        <f t="shared" si="0"/>
        <v>98</v>
      </c>
    </row>
    <row r="22" spans="1:10" ht="15" x14ac:dyDescent="0.25">
      <c r="A22" s="21">
        <v>19</v>
      </c>
      <c r="B22" s="25">
        <v>1476</v>
      </c>
      <c r="G22" s="20" t="s">
        <v>55</v>
      </c>
      <c r="H22" s="24">
        <v>2143</v>
      </c>
      <c r="J22" s="13">
        <f t="shared" si="0"/>
        <v>9</v>
      </c>
    </row>
    <row r="23" spans="1:10" ht="15" x14ac:dyDescent="0.25">
      <c r="A23" s="21">
        <v>20</v>
      </c>
      <c r="B23" s="25">
        <v>3504</v>
      </c>
      <c r="G23" s="20" t="s">
        <v>56</v>
      </c>
      <c r="H23" s="24">
        <v>27</v>
      </c>
      <c r="J23" s="13">
        <f t="shared" si="0"/>
        <v>92</v>
      </c>
    </row>
    <row r="24" spans="1:10" ht="15" x14ac:dyDescent="0.25">
      <c r="A24" s="21">
        <v>21</v>
      </c>
      <c r="B24" s="25">
        <v>1319</v>
      </c>
      <c r="G24" s="20" t="s">
        <v>57</v>
      </c>
      <c r="H24" s="24">
        <v>1672</v>
      </c>
      <c r="J24" s="13">
        <f t="shared" si="0"/>
        <v>19</v>
      </c>
    </row>
    <row r="25" spans="1:10" ht="15" x14ac:dyDescent="0.25">
      <c r="A25" s="21">
        <v>22</v>
      </c>
      <c r="B25" s="25">
        <v>5167</v>
      </c>
      <c r="G25" s="20" t="s">
        <v>58</v>
      </c>
      <c r="H25" s="24">
        <v>1672</v>
      </c>
      <c r="J25" s="13">
        <f t="shared" si="0"/>
        <v>19</v>
      </c>
    </row>
    <row r="26" spans="1:10" ht="15" x14ac:dyDescent="0.25">
      <c r="A26" s="21">
        <v>23</v>
      </c>
      <c r="B26" s="25">
        <v>1392</v>
      </c>
      <c r="G26" s="20" t="s">
        <v>59</v>
      </c>
      <c r="H26" s="24">
        <v>432.99999999999994</v>
      </c>
      <c r="J26" s="13">
        <f t="shared" si="0"/>
        <v>62</v>
      </c>
    </row>
    <row r="27" spans="1:10" ht="15" x14ac:dyDescent="0.25">
      <c r="A27" s="21">
        <v>24</v>
      </c>
      <c r="B27" s="25">
        <v>4801</v>
      </c>
      <c r="G27" s="20" t="s">
        <v>60</v>
      </c>
      <c r="H27" s="24">
        <v>122</v>
      </c>
      <c r="J27" s="13">
        <f t="shared" si="0"/>
        <v>73</v>
      </c>
    </row>
    <row r="28" spans="1:10" ht="15" x14ac:dyDescent="0.25">
      <c r="A28" s="21">
        <v>25</v>
      </c>
      <c r="B28" s="25">
        <v>1987</v>
      </c>
      <c r="G28" s="20" t="s">
        <v>61</v>
      </c>
      <c r="H28" s="24">
        <v>28</v>
      </c>
      <c r="J28" s="13">
        <f t="shared" si="0"/>
        <v>91</v>
      </c>
    </row>
    <row r="29" spans="1:10" ht="15" x14ac:dyDescent="0.25">
      <c r="A29" s="21">
        <v>26</v>
      </c>
      <c r="B29" s="25">
        <v>1848</v>
      </c>
      <c r="G29" s="20" t="s">
        <v>62</v>
      </c>
      <c r="H29" s="24">
        <v>1984</v>
      </c>
      <c r="J29" s="13">
        <f t="shared" si="0"/>
        <v>10</v>
      </c>
    </row>
    <row r="30" spans="1:10" ht="15" x14ac:dyDescent="0.25">
      <c r="A30" s="21">
        <v>27</v>
      </c>
      <c r="B30" s="25">
        <v>4527</v>
      </c>
      <c r="G30" s="20" t="s">
        <v>63</v>
      </c>
      <c r="H30" s="24">
        <v>1623</v>
      </c>
      <c r="J30" s="13">
        <f t="shared" si="0"/>
        <v>24</v>
      </c>
    </row>
    <row r="31" spans="1:10" ht="15" x14ac:dyDescent="0.25">
      <c r="A31" s="21">
        <v>28</v>
      </c>
      <c r="B31" s="25">
        <v>1269</v>
      </c>
      <c r="G31" s="20" t="s">
        <v>64</v>
      </c>
      <c r="H31" s="24">
        <v>1566</v>
      </c>
      <c r="J31" s="13">
        <f t="shared" si="0"/>
        <v>27</v>
      </c>
    </row>
    <row r="32" spans="1:10" ht="15" x14ac:dyDescent="0.25">
      <c r="A32" s="21">
        <v>29</v>
      </c>
      <c r="B32" s="25">
        <v>198</v>
      </c>
      <c r="G32" s="20" t="s">
        <v>65</v>
      </c>
      <c r="H32" s="24">
        <v>1889</v>
      </c>
      <c r="J32" s="13">
        <f t="shared" si="0"/>
        <v>13</v>
      </c>
    </row>
    <row r="33" spans="1:10" ht="15" x14ac:dyDescent="0.25">
      <c r="A33" s="21">
        <v>30</v>
      </c>
      <c r="B33" s="25">
        <v>28</v>
      </c>
      <c r="G33" s="20" t="s">
        <v>66</v>
      </c>
      <c r="H33" s="24">
        <v>39</v>
      </c>
      <c r="J33" s="13">
        <f t="shared" si="0"/>
        <v>84</v>
      </c>
    </row>
    <row r="34" spans="1:10" ht="15" x14ac:dyDescent="0.25">
      <c r="A34" s="21" t="s">
        <v>250</v>
      </c>
      <c r="B34" s="25">
        <v>100314</v>
      </c>
      <c r="G34" s="20" t="s">
        <v>67</v>
      </c>
      <c r="H34" s="24">
        <v>1511</v>
      </c>
      <c r="J34" s="13">
        <f t="shared" si="0"/>
        <v>29</v>
      </c>
    </row>
    <row r="35" spans="1:10" ht="15" x14ac:dyDescent="0.25">
      <c r="G35" s="20" t="s">
        <v>68</v>
      </c>
      <c r="H35" s="24">
        <v>471</v>
      </c>
      <c r="J35" s="13">
        <f t="shared" si="0"/>
        <v>60</v>
      </c>
    </row>
    <row r="36" spans="1:10" ht="15" x14ac:dyDescent="0.25">
      <c r="G36" s="20" t="s">
        <v>69</v>
      </c>
      <c r="H36" s="24">
        <v>1904</v>
      </c>
      <c r="J36" s="13">
        <f t="shared" si="0"/>
        <v>11</v>
      </c>
    </row>
    <row r="37" spans="1:10" ht="15" x14ac:dyDescent="0.25">
      <c r="G37" s="20" t="s">
        <v>70</v>
      </c>
      <c r="H37" s="24">
        <v>56</v>
      </c>
      <c r="J37" s="13">
        <f t="shared" si="0"/>
        <v>78</v>
      </c>
    </row>
    <row r="38" spans="1:10" ht="15" x14ac:dyDescent="0.25">
      <c r="G38" s="20" t="s">
        <v>71</v>
      </c>
      <c r="H38" s="24">
        <v>1765</v>
      </c>
      <c r="J38" s="13">
        <f t="shared" si="0"/>
        <v>14</v>
      </c>
    </row>
    <row r="39" spans="1:10" ht="15" x14ac:dyDescent="0.25">
      <c r="G39" s="20" t="s">
        <v>72</v>
      </c>
      <c r="H39" s="24">
        <v>713</v>
      </c>
      <c r="J39" s="13">
        <f t="shared" si="0"/>
        <v>59</v>
      </c>
    </row>
    <row r="40" spans="1:10" ht="15" x14ac:dyDescent="0.25">
      <c r="G40" s="20" t="s">
        <v>73</v>
      </c>
      <c r="H40" s="24">
        <v>20</v>
      </c>
      <c r="J40" s="13">
        <f t="shared" si="0"/>
        <v>97</v>
      </c>
    </row>
    <row r="41" spans="1:10" ht="15" x14ac:dyDescent="0.25">
      <c r="G41" s="20" t="s">
        <v>74</v>
      </c>
      <c r="H41" s="24">
        <v>1680</v>
      </c>
      <c r="J41" s="13">
        <f t="shared" si="0"/>
        <v>18</v>
      </c>
    </row>
    <row r="42" spans="1:10" ht="15" x14ac:dyDescent="0.25">
      <c r="G42" s="20" t="s">
        <v>75</v>
      </c>
      <c r="H42" s="24">
        <v>32</v>
      </c>
      <c r="J42" s="13">
        <f t="shared" si="0"/>
        <v>88</v>
      </c>
    </row>
    <row r="43" spans="1:10" ht="15" x14ac:dyDescent="0.25">
      <c r="G43" s="20" t="s">
        <v>76</v>
      </c>
      <c r="H43" s="24">
        <v>32</v>
      </c>
      <c r="J43" s="13">
        <f t="shared" si="0"/>
        <v>88</v>
      </c>
    </row>
    <row r="44" spans="1:10" ht="15" x14ac:dyDescent="0.25">
      <c r="G44" s="20" t="s">
        <v>77</v>
      </c>
      <c r="H44" s="24">
        <v>1739</v>
      </c>
      <c r="J44" s="13">
        <f t="shared" si="0"/>
        <v>15</v>
      </c>
    </row>
    <row r="45" spans="1:10" ht="15" x14ac:dyDescent="0.25">
      <c r="G45" s="20" t="s">
        <v>78</v>
      </c>
      <c r="H45" s="24">
        <v>22</v>
      </c>
      <c r="J45" s="13">
        <f t="shared" si="0"/>
        <v>96</v>
      </c>
    </row>
    <row r="46" spans="1:10" ht="15" x14ac:dyDescent="0.25">
      <c r="G46" s="20" t="s">
        <v>79</v>
      </c>
      <c r="H46" s="24">
        <v>1655</v>
      </c>
      <c r="J46" s="13">
        <f t="shared" si="0"/>
        <v>21</v>
      </c>
    </row>
    <row r="47" spans="1:10" ht="15" x14ac:dyDescent="0.25">
      <c r="G47" s="20" t="s">
        <v>80</v>
      </c>
      <c r="H47" s="24">
        <v>33</v>
      </c>
      <c r="J47" s="13">
        <f t="shared" si="0"/>
        <v>87</v>
      </c>
    </row>
    <row r="48" spans="1:10" ht="15" x14ac:dyDescent="0.25">
      <c r="G48" s="20" t="s">
        <v>81</v>
      </c>
      <c r="H48" s="24">
        <v>1391</v>
      </c>
      <c r="J48" s="13">
        <f t="shared" si="0"/>
        <v>32</v>
      </c>
    </row>
    <row r="49" spans="7:10" ht="15" x14ac:dyDescent="0.25">
      <c r="G49" s="20" t="s">
        <v>82</v>
      </c>
      <c r="H49" s="24">
        <v>1652</v>
      </c>
      <c r="J49" s="13">
        <f t="shared" si="0"/>
        <v>22</v>
      </c>
    </row>
    <row r="50" spans="7:10" ht="15" x14ac:dyDescent="0.25">
      <c r="G50" s="20" t="s">
        <v>83</v>
      </c>
      <c r="H50" s="24">
        <v>1607</v>
      </c>
      <c r="J50" s="13">
        <f t="shared" si="0"/>
        <v>25</v>
      </c>
    </row>
    <row r="51" spans="7:10" ht="15" x14ac:dyDescent="0.25">
      <c r="G51" s="20" t="s">
        <v>84</v>
      </c>
      <c r="H51" s="24">
        <v>1697</v>
      </c>
      <c r="J51" s="13">
        <f t="shared" si="0"/>
        <v>16</v>
      </c>
    </row>
    <row r="52" spans="7:10" ht="15" x14ac:dyDescent="0.25">
      <c r="G52" s="20" t="s">
        <v>85</v>
      </c>
      <c r="H52" s="24">
        <v>1693</v>
      </c>
      <c r="J52" s="13">
        <f t="shared" si="0"/>
        <v>17</v>
      </c>
    </row>
    <row r="53" spans="7:10" ht="15" x14ac:dyDescent="0.25">
      <c r="G53" s="20" t="s">
        <v>86</v>
      </c>
      <c r="H53" s="24">
        <v>1589</v>
      </c>
      <c r="J53" s="13">
        <f t="shared" si="0"/>
        <v>26</v>
      </c>
    </row>
    <row r="54" spans="7:10" ht="15" x14ac:dyDescent="0.25">
      <c r="G54" s="20" t="s">
        <v>87</v>
      </c>
      <c r="H54" s="24">
        <v>1223</v>
      </c>
      <c r="J54" s="13">
        <f t="shared" si="0"/>
        <v>42</v>
      </c>
    </row>
    <row r="55" spans="7:10" ht="15" x14ac:dyDescent="0.25">
      <c r="G55" s="20" t="s">
        <v>88</v>
      </c>
      <c r="H55" s="24">
        <v>154</v>
      </c>
      <c r="J55" s="13">
        <f t="shared" si="0"/>
        <v>71</v>
      </c>
    </row>
    <row r="56" spans="7:10" ht="15" x14ac:dyDescent="0.25">
      <c r="G56" s="20" t="s">
        <v>89</v>
      </c>
      <c r="H56" s="24">
        <v>1629</v>
      </c>
      <c r="J56" s="13">
        <f t="shared" si="0"/>
        <v>23</v>
      </c>
    </row>
    <row r="57" spans="7:10" ht="15" x14ac:dyDescent="0.25">
      <c r="G57" s="20" t="s">
        <v>90</v>
      </c>
      <c r="H57" s="24">
        <v>1180</v>
      </c>
      <c r="J57" s="13">
        <f t="shared" si="0"/>
        <v>43</v>
      </c>
    </row>
    <row r="58" spans="7:10" ht="15" x14ac:dyDescent="0.25">
      <c r="G58" s="20" t="s">
        <v>91</v>
      </c>
      <c r="H58" s="24">
        <v>25</v>
      </c>
      <c r="J58" s="13">
        <f t="shared" si="0"/>
        <v>93</v>
      </c>
    </row>
    <row r="59" spans="7:10" ht="15" x14ac:dyDescent="0.25">
      <c r="G59" s="20" t="s">
        <v>92</v>
      </c>
      <c r="H59" s="24">
        <v>1517</v>
      </c>
      <c r="J59" s="13">
        <f t="shared" si="0"/>
        <v>28</v>
      </c>
    </row>
    <row r="60" spans="7:10" ht="15" x14ac:dyDescent="0.25">
      <c r="G60" s="20" t="s">
        <v>93</v>
      </c>
      <c r="H60" s="24">
        <v>1138</v>
      </c>
      <c r="J60" s="13">
        <f t="shared" si="0"/>
        <v>46</v>
      </c>
    </row>
    <row r="61" spans="7:10" ht="15" x14ac:dyDescent="0.25">
      <c r="G61" s="20" t="s">
        <v>94</v>
      </c>
      <c r="H61" s="24">
        <v>31</v>
      </c>
      <c r="J61" s="13">
        <f t="shared" si="0"/>
        <v>90</v>
      </c>
    </row>
    <row r="62" spans="7:10" ht="15" x14ac:dyDescent="0.25">
      <c r="G62" s="20" t="s">
        <v>95</v>
      </c>
      <c r="H62" s="24">
        <v>25</v>
      </c>
      <c r="J62" s="13">
        <f t="shared" si="0"/>
        <v>93</v>
      </c>
    </row>
    <row r="63" spans="7:10" ht="15" x14ac:dyDescent="0.25">
      <c r="G63" s="20" t="s">
        <v>96</v>
      </c>
      <c r="H63" s="24">
        <v>1414</v>
      </c>
      <c r="J63" s="13">
        <f t="shared" si="0"/>
        <v>30</v>
      </c>
    </row>
    <row r="64" spans="7:10" ht="15" x14ac:dyDescent="0.25">
      <c r="G64" s="20" t="s">
        <v>97</v>
      </c>
      <c r="H64" s="24">
        <v>1407</v>
      </c>
      <c r="J64" s="13">
        <f t="shared" si="0"/>
        <v>31</v>
      </c>
    </row>
    <row r="65" spans="7:10" ht="15" x14ac:dyDescent="0.25">
      <c r="G65" s="20" t="s">
        <v>98</v>
      </c>
      <c r="H65" s="24">
        <v>25</v>
      </c>
      <c r="J65" s="13">
        <f t="shared" si="0"/>
        <v>93</v>
      </c>
    </row>
    <row r="66" spans="7:10" ht="15" x14ac:dyDescent="0.25">
      <c r="G66" s="20" t="s">
        <v>99</v>
      </c>
      <c r="H66" s="24">
        <v>372</v>
      </c>
      <c r="J66" s="13">
        <f t="shared" si="0"/>
        <v>63</v>
      </c>
    </row>
    <row r="67" spans="7:10" ht="15" x14ac:dyDescent="0.25">
      <c r="G67" s="20" t="s">
        <v>100</v>
      </c>
      <c r="H67" s="24">
        <v>1386</v>
      </c>
      <c r="J67" s="13">
        <f t="shared" si="0"/>
        <v>34</v>
      </c>
    </row>
    <row r="68" spans="7:10" ht="15" x14ac:dyDescent="0.25">
      <c r="G68" s="20" t="s">
        <v>101</v>
      </c>
      <c r="H68" s="24">
        <v>1344</v>
      </c>
      <c r="J68" s="13">
        <f t="shared" si="0"/>
        <v>38</v>
      </c>
    </row>
    <row r="69" spans="7:10" ht="15" x14ac:dyDescent="0.25">
      <c r="G69" s="20" t="s">
        <v>102</v>
      </c>
      <c r="H69" s="24">
        <v>47</v>
      </c>
      <c r="J69" s="13">
        <f t="shared" ref="J69:J101" si="1">_xlfn.RANK.EQ(H69,$H$4:$H$102)</f>
        <v>80</v>
      </c>
    </row>
    <row r="70" spans="7:10" ht="15" x14ac:dyDescent="0.25">
      <c r="G70" s="20" t="s">
        <v>103</v>
      </c>
      <c r="H70" s="24">
        <v>37</v>
      </c>
      <c r="J70" s="13">
        <f t="shared" si="1"/>
        <v>86</v>
      </c>
    </row>
    <row r="71" spans="7:10" ht="15" x14ac:dyDescent="0.25">
      <c r="G71" s="20" t="s">
        <v>104</v>
      </c>
      <c r="H71" s="24">
        <v>67</v>
      </c>
      <c r="J71" s="13">
        <f t="shared" si="1"/>
        <v>76</v>
      </c>
    </row>
    <row r="72" spans="7:10" ht="15" x14ac:dyDescent="0.25">
      <c r="G72" s="20" t="s">
        <v>105</v>
      </c>
      <c r="H72" s="24">
        <v>1338</v>
      </c>
      <c r="J72" s="13">
        <f t="shared" si="1"/>
        <v>39</v>
      </c>
    </row>
    <row r="73" spans="7:10" ht="15" x14ac:dyDescent="0.25">
      <c r="G73" s="20" t="s">
        <v>106</v>
      </c>
      <c r="H73" s="24">
        <v>1116</v>
      </c>
      <c r="J73" s="13">
        <f t="shared" si="1"/>
        <v>47</v>
      </c>
    </row>
    <row r="74" spans="7:10" ht="15" x14ac:dyDescent="0.25">
      <c r="G74" s="20" t="s">
        <v>107</v>
      </c>
      <c r="H74" s="24">
        <v>1351</v>
      </c>
      <c r="J74" s="13">
        <f t="shared" si="1"/>
        <v>37</v>
      </c>
    </row>
    <row r="75" spans="7:10" ht="15" x14ac:dyDescent="0.25">
      <c r="G75" s="20" t="s">
        <v>108</v>
      </c>
      <c r="H75" s="24">
        <v>1380</v>
      </c>
      <c r="J75" s="13">
        <f t="shared" si="1"/>
        <v>35</v>
      </c>
    </row>
    <row r="76" spans="7:10" ht="15" x14ac:dyDescent="0.25">
      <c r="G76" s="20" t="s">
        <v>109</v>
      </c>
      <c r="H76" s="24">
        <v>51</v>
      </c>
      <c r="J76" s="13">
        <f t="shared" si="1"/>
        <v>79</v>
      </c>
    </row>
    <row r="77" spans="7:10" ht="15" x14ac:dyDescent="0.25">
      <c r="G77" s="20" t="s">
        <v>110</v>
      </c>
      <c r="H77" s="24">
        <v>1388</v>
      </c>
      <c r="J77" s="13">
        <f t="shared" si="1"/>
        <v>33</v>
      </c>
    </row>
    <row r="78" spans="7:10" ht="15" x14ac:dyDescent="0.25">
      <c r="G78" s="20" t="s">
        <v>111</v>
      </c>
      <c r="H78" s="24">
        <v>364</v>
      </c>
      <c r="J78" s="13">
        <f t="shared" si="1"/>
        <v>64</v>
      </c>
    </row>
    <row r="79" spans="7:10" ht="15" x14ac:dyDescent="0.25">
      <c r="G79" s="20" t="s">
        <v>112</v>
      </c>
      <c r="H79" s="24">
        <v>1095</v>
      </c>
      <c r="J79" s="13">
        <f t="shared" si="1"/>
        <v>48</v>
      </c>
    </row>
    <row r="80" spans="7:10" ht="15" x14ac:dyDescent="0.25">
      <c r="G80" s="20" t="s">
        <v>113</v>
      </c>
      <c r="H80" s="24">
        <v>57</v>
      </c>
      <c r="J80" s="13">
        <f t="shared" si="1"/>
        <v>77</v>
      </c>
    </row>
    <row r="81" spans="7:10" ht="15" x14ac:dyDescent="0.25">
      <c r="G81" s="20" t="s">
        <v>114</v>
      </c>
      <c r="H81" s="24">
        <v>177</v>
      </c>
      <c r="J81" s="13">
        <f t="shared" si="1"/>
        <v>68</v>
      </c>
    </row>
    <row r="82" spans="7:10" ht="15" x14ac:dyDescent="0.25">
      <c r="G82" s="20" t="s">
        <v>115</v>
      </c>
      <c r="H82" s="24">
        <v>995</v>
      </c>
      <c r="J82" s="13">
        <f t="shared" si="1"/>
        <v>52</v>
      </c>
    </row>
    <row r="83" spans="7:10" ht="15" x14ac:dyDescent="0.25">
      <c r="G83" s="20" t="s">
        <v>116</v>
      </c>
      <c r="H83" s="24">
        <v>42</v>
      </c>
      <c r="J83" s="13">
        <f t="shared" si="1"/>
        <v>83</v>
      </c>
    </row>
    <row r="84" spans="7:10" ht="15" x14ac:dyDescent="0.25">
      <c r="G84" s="20" t="s">
        <v>117</v>
      </c>
      <c r="H84" s="24">
        <v>44</v>
      </c>
      <c r="J84" s="13">
        <f t="shared" si="1"/>
        <v>81</v>
      </c>
    </row>
    <row r="85" spans="7:10" ht="15" x14ac:dyDescent="0.25">
      <c r="G85" s="20" t="s">
        <v>118</v>
      </c>
      <c r="H85" s="24">
        <v>1003.9999999999999</v>
      </c>
      <c r="J85" s="13">
        <f t="shared" si="1"/>
        <v>51</v>
      </c>
    </row>
    <row r="86" spans="7:10" ht="15" x14ac:dyDescent="0.25">
      <c r="G86" s="20" t="s">
        <v>119</v>
      </c>
      <c r="H86" s="24">
        <v>1019</v>
      </c>
      <c r="J86" s="13">
        <f t="shared" si="1"/>
        <v>50</v>
      </c>
    </row>
    <row r="87" spans="7:10" ht="15" x14ac:dyDescent="0.25">
      <c r="G87" s="20" t="s">
        <v>120</v>
      </c>
      <c r="H87" s="24">
        <v>38</v>
      </c>
      <c r="J87" s="13">
        <f t="shared" si="1"/>
        <v>85</v>
      </c>
    </row>
    <row r="88" spans="7:10" ht="15" x14ac:dyDescent="0.25">
      <c r="G88" s="20" t="s">
        <v>121</v>
      </c>
      <c r="H88" s="24">
        <v>1026</v>
      </c>
      <c r="J88" s="13">
        <f t="shared" si="1"/>
        <v>49</v>
      </c>
    </row>
    <row r="89" spans="7:10" ht="15" x14ac:dyDescent="0.25">
      <c r="G89" s="20" t="s">
        <v>122</v>
      </c>
      <c r="H89" s="24">
        <v>166</v>
      </c>
      <c r="J89" s="13">
        <f t="shared" si="1"/>
        <v>69</v>
      </c>
    </row>
    <row r="90" spans="7:10" ht="15" x14ac:dyDescent="0.25">
      <c r="G90" s="20" t="s">
        <v>123</v>
      </c>
      <c r="H90" s="24">
        <v>909</v>
      </c>
      <c r="J90" s="13">
        <f t="shared" si="1"/>
        <v>53</v>
      </c>
    </row>
    <row r="91" spans="7:10" ht="15" x14ac:dyDescent="0.25">
      <c r="G91" s="20" t="s">
        <v>124</v>
      </c>
      <c r="H91" s="24">
        <v>142</v>
      </c>
      <c r="J91" s="13">
        <f t="shared" si="1"/>
        <v>72</v>
      </c>
    </row>
    <row r="92" spans="7:10" ht="15" x14ac:dyDescent="0.25">
      <c r="G92" s="20" t="s">
        <v>125</v>
      </c>
      <c r="H92" s="24">
        <v>99</v>
      </c>
      <c r="J92" s="13">
        <f t="shared" si="1"/>
        <v>74</v>
      </c>
    </row>
    <row r="93" spans="7:10" ht="15" x14ac:dyDescent="0.25">
      <c r="G93" s="20" t="s">
        <v>126</v>
      </c>
      <c r="H93" s="24">
        <v>877</v>
      </c>
      <c r="J93" s="13">
        <f t="shared" si="1"/>
        <v>55</v>
      </c>
    </row>
    <row r="94" spans="7:10" ht="15" x14ac:dyDescent="0.25">
      <c r="G94" s="20" t="s">
        <v>127</v>
      </c>
      <c r="H94" s="24">
        <v>848</v>
      </c>
      <c r="J94" s="13">
        <f t="shared" si="1"/>
        <v>56</v>
      </c>
    </row>
    <row r="95" spans="7:10" ht="15" x14ac:dyDescent="0.25">
      <c r="G95" s="20" t="s">
        <v>128</v>
      </c>
      <c r="H95" s="24">
        <v>1359</v>
      </c>
      <c r="J95" s="13">
        <f t="shared" si="1"/>
        <v>36</v>
      </c>
    </row>
    <row r="96" spans="7:10" ht="15" x14ac:dyDescent="0.25">
      <c r="G96" s="20" t="s">
        <v>129</v>
      </c>
      <c r="H96" s="24">
        <v>1320</v>
      </c>
      <c r="J96" s="13">
        <f t="shared" si="1"/>
        <v>40</v>
      </c>
    </row>
    <row r="97" spans="7:10" ht="15" x14ac:dyDescent="0.25">
      <c r="G97" s="20" t="s">
        <v>130</v>
      </c>
      <c r="H97" s="24">
        <v>893</v>
      </c>
      <c r="J97" s="13">
        <f t="shared" si="1"/>
        <v>54</v>
      </c>
    </row>
    <row r="98" spans="7:10" ht="15" x14ac:dyDescent="0.25">
      <c r="G98" s="20" t="s">
        <v>131</v>
      </c>
      <c r="H98" s="24">
        <v>1247</v>
      </c>
      <c r="J98" s="13">
        <f t="shared" si="1"/>
        <v>41</v>
      </c>
    </row>
    <row r="99" spans="7:10" ht="15" x14ac:dyDescent="0.25">
      <c r="G99" s="20" t="s">
        <v>132</v>
      </c>
      <c r="H99" s="24">
        <v>156</v>
      </c>
      <c r="J99" s="13">
        <f t="shared" si="1"/>
        <v>70</v>
      </c>
    </row>
    <row r="100" spans="7:10" ht="15" x14ac:dyDescent="0.25">
      <c r="G100" s="20" t="s">
        <v>133</v>
      </c>
      <c r="H100" s="24">
        <v>1175</v>
      </c>
      <c r="J100" s="13">
        <f t="shared" si="1"/>
        <v>44</v>
      </c>
    </row>
    <row r="101" spans="7:10" ht="15" x14ac:dyDescent="0.25">
      <c r="G101" s="20" t="s">
        <v>134</v>
      </c>
      <c r="H101" s="24">
        <v>804</v>
      </c>
      <c r="J101" s="13">
        <f t="shared" si="1"/>
        <v>57</v>
      </c>
    </row>
    <row r="102" spans="7:10" ht="15" x14ac:dyDescent="0.25">
      <c r="G102" s="20" t="s">
        <v>135</v>
      </c>
      <c r="H102" s="24">
        <v>44</v>
      </c>
      <c r="J102" s="13">
        <f>_xlfn.RANK.EQ(H102,$H$4:$H$102)</f>
        <v>81</v>
      </c>
    </row>
    <row r="103" spans="7:10" ht="15" x14ac:dyDescent="0.25">
      <c r="G103" s="20" t="s">
        <v>250</v>
      </c>
      <c r="H103" s="24">
        <v>100314</v>
      </c>
    </row>
  </sheetData>
  <pageMargins left="0.7" right="0.7" top="0.75" bottom="0.75" header="0.3" footer="0.3"/>
  <drawing r:id="rId8"/>
  <extLst>
    <ext xmlns:x14="http://schemas.microsoft.com/office/spreadsheetml/2009/9/main" uri="{A8765BA9-456A-4dab-B4F3-ACF838C121DE}">
      <x14:slicerList>
        <x14:slicer r:id="rId9"/>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B32D53-B8E8-4288-A484-D41FCA179DFA}">
  <sheetPr>
    <tabColor rgb="FF92D050"/>
  </sheetPr>
  <dimension ref="A1:P100"/>
  <sheetViews>
    <sheetView tabSelected="1" topLeftCell="G9" workbookViewId="0">
      <selection activeCell="L12" sqref="L12"/>
    </sheetView>
  </sheetViews>
  <sheetFormatPr defaultRowHeight="15" x14ac:dyDescent="0.25"/>
  <cols>
    <col min="1" max="1" width="17" customWidth="1"/>
    <col min="2" max="2" width="18.42578125" customWidth="1"/>
    <col min="3" max="3" width="11.28515625" customWidth="1"/>
    <col min="4" max="4" width="15.85546875" bestFit="1" customWidth="1"/>
    <col min="5" max="5" width="11.28515625" customWidth="1"/>
    <col min="6" max="6" width="16.28515625" customWidth="1"/>
    <col min="7" max="7" width="19" customWidth="1"/>
    <col min="8" max="8" width="20.140625" customWidth="1"/>
    <col min="9" max="9" width="27.140625" customWidth="1"/>
    <col min="10" max="10" width="28.28515625" customWidth="1"/>
    <col min="11" max="11" width="11.28515625" style="5" customWidth="1"/>
    <col min="12" max="12" width="27" customWidth="1"/>
    <col min="13" max="13" width="7.7109375" customWidth="1"/>
    <col min="14" max="14" width="12.140625" customWidth="1"/>
    <col min="15" max="15" width="12.7109375" customWidth="1"/>
    <col min="16" max="16" width="9.28515625" customWidth="1"/>
  </cols>
  <sheetData>
    <row r="1" spans="1:16" x14ac:dyDescent="0.25">
      <c r="A1" s="6" t="s">
        <v>0</v>
      </c>
      <c r="B1" s="1" t="s">
        <v>6</v>
      </c>
      <c r="C1" s="1" t="s">
        <v>14</v>
      </c>
      <c r="D1" s="1" t="s">
        <v>19</v>
      </c>
      <c r="E1" s="1" t="s">
        <v>13</v>
      </c>
      <c r="F1" s="1" t="s">
        <v>7</v>
      </c>
      <c r="G1" s="1" t="s">
        <v>1</v>
      </c>
      <c r="H1" s="1" t="s">
        <v>2</v>
      </c>
      <c r="I1" s="1" t="s">
        <v>248</v>
      </c>
      <c r="J1" s="1" t="s">
        <v>249</v>
      </c>
      <c r="K1" s="4" t="s">
        <v>3</v>
      </c>
      <c r="L1" s="2" t="s">
        <v>247</v>
      </c>
      <c r="M1" s="1" t="s">
        <v>4</v>
      </c>
      <c r="N1" s="1" t="s">
        <v>5</v>
      </c>
      <c r="O1" s="1" t="s">
        <v>36</v>
      </c>
      <c r="P1" s="3" t="s">
        <v>254</v>
      </c>
    </row>
    <row r="2" spans="1:16" x14ac:dyDescent="0.25">
      <c r="A2" s="7" t="s">
        <v>37</v>
      </c>
      <c r="B2" s="8" t="s">
        <v>136</v>
      </c>
      <c r="C2" s="8" t="s">
        <v>15</v>
      </c>
      <c r="D2" s="8" t="s">
        <v>20</v>
      </c>
      <c r="E2" s="8">
        <v>7</v>
      </c>
      <c r="F2" s="8" t="s">
        <v>8</v>
      </c>
      <c r="G2" s="8">
        <f t="shared" ref="G2:G65" si="0">I2/E2</f>
        <v>156.57142857142858</v>
      </c>
      <c r="H2" s="8">
        <f>G2+10</f>
        <v>166.57142857142858</v>
      </c>
      <c r="I2" s="8">
        <v>1096</v>
      </c>
      <c r="J2" s="8">
        <f>H2*E2</f>
        <v>1166</v>
      </c>
      <c r="K2" s="9">
        <f>J2-I2</f>
        <v>70</v>
      </c>
      <c r="L2" s="10">
        <f>K2/I2</f>
        <v>6.3868613138686137E-2</v>
      </c>
      <c r="M2" s="8">
        <v>1</v>
      </c>
      <c r="N2" s="8" t="s">
        <v>235</v>
      </c>
      <c r="O2" s="8">
        <v>2003</v>
      </c>
      <c r="P2" s="11">
        <f>_xlfn.RANK.EQ(J2,$J$2:$J$100)</f>
        <v>45</v>
      </c>
    </row>
    <row r="3" spans="1:16" x14ac:dyDescent="0.25">
      <c r="A3" s="7" t="s">
        <v>38</v>
      </c>
      <c r="B3" s="8" t="s">
        <v>137</v>
      </c>
      <c r="C3" s="8" t="s">
        <v>16</v>
      </c>
      <c r="D3" s="8" t="s">
        <v>21</v>
      </c>
      <c r="E3" s="8">
        <v>14</v>
      </c>
      <c r="F3" s="8" t="s">
        <v>9</v>
      </c>
      <c r="G3" s="8">
        <f t="shared" si="0"/>
        <v>409.21428571428572</v>
      </c>
      <c r="H3" s="8">
        <f t="shared" ref="H3:H66" si="1">G3+10</f>
        <v>419.21428571428572</v>
      </c>
      <c r="I3" s="8">
        <v>5729</v>
      </c>
      <c r="J3" s="8">
        <f t="shared" ref="J3:J66" si="2">H3*E3</f>
        <v>5869</v>
      </c>
      <c r="K3" s="9">
        <f>J3-I3</f>
        <v>140</v>
      </c>
      <c r="L3" s="10">
        <f t="shared" ref="L3:L66" si="3">K3/I3</f>
        <v>2.4437074533077325E-2</v>
      </c>
      <c r="M3" s="8">
        <v>2</v>
      </c>
      <c r="N3" s="8" t="s">
        <v>236</v>
      </c>
      <c r="O3" s="8">
        <v>2003</v>
      </c>
      <c r="P3" s="11">
        <f t="shared" ref="P3:P66" si="4">_xlfn.RANK.EQ(J3,$J$2:$J$100)</f>
        <v>1</v>
      </c>
    </row>
    <row r="4" spans="1:16" x14ac:dyDescent="0.25">
      <c r="A4" s="7" t="s">
        <v>39</v>
      </c>
      <c r="B4" s="8" t="s">
        <v>138</v>
      </c>
      <c r="C4" s="8" t="s">
        <v>16</v>
      </c>
      <c r="D4" s="8" t="s">
        <v>22</v>
      </c>
      <c r="E4" s="12">
        <v>8</v>
      </c>
      <c r="F4" s="8" t="s">
        <v>9</v>
      </c>
      <c r="G4" s="8">
        <f t="shared" si="0"/>
        <v>365.875</v>
      </c>
      <c r="H4" s="8">
        <f t="shared" si="1"/>
        <v>375.875</v>
      </c>
      <c r="I4" s="8">
        <v>2927</v>
      </c>
      <c r="J4" s="8">
        <f t="shared" si="2"/>
        <v>3007</v>
      </c>
      <c r="K4" s="9">
        <f t="shared" ref="K4:K67" si="5">J4-I4</f>
        <v>80</v>
      </c>
      <c r="L4" s="10">
        <f t="shared" si="3"/>
        <v>2.7331738981892725E-2</v>
      </c>
      <c r="M4" s="8">
        <v>3</v>
      </c>
      <c r="N4" s="8" t="s">
        <v>237</v>
      </c>
      <c r="O4" s="8">
        <v>2003</v>
      </c>
      <c r="P4" s="11">
        <f t="shared" si="4"/>
        <v>3</v>
      </c>
    </row>
    <row r="5" spans="1:16" x14ac:dyDescent="0.25">
      <c r="A5" s="7" t="s">
        <v>40</v>
      </c>
      <c r="B5" s="8" t="s">
        <v>139</v>
      </c>
      <c r="C5" s="8" t="s">
        <v>15</v>
      </c>
      <c r="D5" s="8" t="s">
        <v>23</v>
      </c>
      <c r="E5" s="8">
        <v>8</v>
      </c>
      <c r="F5" s="8" t="s">
        <v>10</v>
      </c>
      <c r="G5" s="8">
        <f t="shared" si="0"/>
        <v>355.875</v>
      </c>
      <c r="H5" s="8">
        <f t="shared" si="1"/>
        <v>365.875</v>
      </c>
      <c r="I5" s="8">
        <v>2847</v>
      </c>
      <c r="J5" s="8">
        <f t="shared" si="2"/>
        <v>2927</v>
      </c>
      <c r="K5" s="9">
        <f t="shared" si="5"/>
        <v>80</v>
      </c>
      <c r="L5" s="10">
        <f t="shared" si="3"/>
        <v>2.8099754127151388E-2</v>
      </c>
      <c r="M5" s="8">
        <v>4</v>
      </c>
      <c r="N5" s="8" t="s">
        <v>238</v>
      </c>
      <c r="O5" s="8">
        <v>2003</v>
      </c>
      <c r="P5" s="11">
        <f t="shared" si="4"/>
        <v>4</v>
      </c>
    </row>
    <row r="6" spans="1:16" x14ac:dyDescent="0.25">
      <c r="A6" s="7" t="s">
        <v>41</v>
      </c>
      <c r="B6" s="8" t="s">
        <v>140</v>
      </c>
      <c r="C6" s="8" t="s">
        <v>15</v>
      </c>
      <c r="D6" s="8" t="s">
        <v>24</v>
      </c>
      <c r="E6" s="8">
        <v>4</v>
      </c>
      <c r="F6" s="8" t="s">
        <v>10</v>
      </c>
      <c r="G6" s="8">
        <f t="shared" si="0"/>
        <v>654.25</v>
      </c>
      <c r="H6" s="8">
        <f t="shared" si="1"/>
        <v>664.25</v>
      </c>
      <c r="I6" s="8">
        <v>2617</v>
      </c>
      <c r="J6" s="8">
        <f t="shared" si="2"/>
        <v>2657</v>
      </c>
      <c r="K6" s="9">
        <f t="shared" si="5"/>
        <v>40</v>
      </c>
      <c r="L6" s="10">
        <f t="shared" si="3"/>
        <v>1.5284677111196026E-2</v>
      </c>
      <c r="M6" s="8">
        <v>5</v>
      </c>
      <c r="N6" s="8" t="s">
        <v>239</v>
      </c>
      <c r="O6" s="8">
        <v>2003</v>
      </c>
      <c r="P6" s="11">
        <f t="shared" si="4"/>
        <v>5</v>
      </c>
    </row>
    <row r="7" spans="1:16" x14ac:dyDescent="0.25">
      <c r="A7" s="7" t="s">
        <v>42</v>
      </c>
      <c r="B7" s="8" t="s">
        <v>141</v>
      </c>
      <c r="C7" s="8" t="s">
        <v>17</v>
      </c>
      <c r="D7" s="8" t="s">
        <v>25</v>
      </c>
      <c r="E7" s="8">
        <v>4</v>
      </c>
      <c r="F7" s="8" t="s">
        <v>10</v>
      </c>
      <c r="G7" s="8">
        <f t="shared" si="0"/>
        <v>561</v>
      </c>
      <c r="H7" s="8">
        <f t="shared" si="1"/>
        <v>571</v>
      </c>
      <c r="I7" s="8">
        <v>2244</v>
      </c>
      <c r="J7" s="8">
        <f t="shared" si="2"/>
        <v>2284</v>
      </c>
      <c r="K7" s="9">
        <f t="shared" si="5"/>
        <v>40</v>
      </c>
      <c r="L7" s="10">
        <f t="shared" si="3"/>
        <v>1.7825311942959002E-2</v>
      </c>
      <c r="M7" s="8">
        <v>6</v>
      </c>
      <c r="N7" s="8" t="s">
        <v>240</v>
      </c>
      <c r="O7" s="8">
        <v>2003</v>
      </c>
      <c r="P7" s="11">
        <f t="shared" si="4"/>
        <v>6</v>
      </c>
    </row>
    <row r="8" spans="1:16" x14ac:dyDescent="0.25">
      <c r="A8" s="7" t="s">
        <v>43</v>
      </c>
      <c r="B8" s="8" t="s">
        <v>142</v>
      </c>
      <c r="C8" s="8" t="s">
        <v>17</v>
      </c>
      <c r="D8" s="8" t="s">
        <v>26</v>
      </c>
      <c r="E8" s="8">
        <v>4</v>
      </c>
      <c r="F8" s="8" t="s">
        <v>8</v>
      </c>
      <c r="G8" s="8">
        <f t="shared" si="0"/>
        <v>68.75</v>
      </c>
      <c r="H8" s="8">
        <f t="shared" si="1"/>
        <v>78.75</v>
      </c>
      <c r="I8" s="8">
        <v>275</v>
      </c>
      <c r="J8" s="8">
        <f t="shared" si="2"/>
        <v>315</v>
      </c>
      <c r="K8" s="9">
        <f t="shared" si="5"/>
        <v>40</v>
      </c>
      <c r="L8" s="10">
        <f t="shared" si="3"/>
        <v>0.14545454545454545</v>
      </c>
      <c r="M8" s="8">
        <v>7</v>
      </c>
      <c r="N8" s="8" t="s">
        <v>241</v>
      </c>
      <c r="O8" s="8">
        <v>2003</v>
      </c>
      <c r="P8" s="11">
        <f t="shared" si="4"/>
        <v>65</v>
      </c>
    </row>
    <row r="9" spans="1:16" x14ac:dyDescent="0.25">
      <c r="A9" s="7" t="s">
        <v>44</v>
      </c>
      <c r="B9" s="8" t="s">
        <v>143</v>
      </c>
      <c r="C9" s="8" t="s">
        <v>17</v>
      </c>
      <c r="D9" s="8" t="s">
        <v>26</v>
      </c>
      <c r="E9" s="8">
        <v>5</v>
      </c>
      <c r="F9" s="8" t="s">
        <v>11</v>
      </c>
      <c r="G9" s="8">
        <f t="shared" si="0"/>
        <v>77.400000000000006</v>
      </c>
      <c r="H9" s="8">
        <f t="shared" si="1"/>
        <v>87.4</v>
      </c>
      <c r="I9" s="8">
        <v>387</v>
      </c>
      <c r="J9" s="8">
        <f t="shared" si="2"/>
        <v>437</v>
      </c>
      <c r="K9" s="9">
        <f t="shared" si="5"/>
        <v>50</v>
      </c>
      <c r="L9" s="10">
        <f>K9/I9</f>
        <v>0.12919896640826872</v>
      </c>
      <c r="M9" s="8">
        <v>8</v>
      </c>
      <c r="N9" s="8" t="s">
        <v>242</v>
      </c>
      <c r="O9" s="8">
        <v>2003</v>
      </c>
      <c r="P9" s="11">
        <f t="shared" si="4"/>
        <v>61</v>
      </c>
    </row>
    <row r="10" spans="1:16" x14ac:dyDescent="0.25">
      <c r="A10" s="7" t="s">
        <v>45</v>
      </c>
      <c r="B10" s="8" t="s">
        <v>144</v>
      </c>
      <c r="C10" s="8" t="s">
        <v>17</v>
      </c>
      <c r="D10" s="8" t="s">
        <v>27</v>
      </c>
      <c r="E10" s="8">
        <v>2</v>
      </c>
      <c r="F10" s="8" t="s">
        <v>11</v>
      </c>
      <c r="G10" s="8">
        <f t="shared" si="0"/>
        <v>25</v>
      </c>
      <c r="H10" s="8">
        <f t="shared" si="1"/>
        <v>35</v>
      </c>
      <c r="I10" s="8">
        <v>50</v>
      </c>
      <c r="J10" s="8">
        <f t="shared" si="2"/>
        <v>70</v>
      </c>
      <c r="K10" s="9">
        <f t="shared" si="5"/>
        <v>20</v>
      </c>
      <c r="L10" s="10">
        <f t="shared" si="3"/>
        <v>0.4</v>
      </c>
      <c r="M10" s="8">
        <v>9</v>
      </c>
      <c r="N10" s="8" t="s">
        <v>243</v>
      </c>
      <c r="O10" s="8">
        <v>2003</v>
      </c>
      <c r="P10" s="11">
        <f t="shared" si="4"/>
        <v>74</v>
      </c>
    </row>
    <row r="11" spans="1:16" x14ac:dyDescent="0.25">
      <c r="A11" s="7" t="s">
        <v>46</v>
      </c>
      <c r="B11" s="8" t="s">
        <v>145</v>
      </c>
      <c r="C11" s="8" t="s">
        <v>17</v>
      </c>
      <c r="D11" s="8" t="s">
        <v>28</v>
      </c>
      <c r="E11" s="8">
        <v>5</v>
      </c>
      <c r="F11" s="8" t="s">
        <v>8</v>
      </c>
      <c r="G11" s="8">
        <f t="shared" si="0"/>
        <v>27</v>
      </c>
      <c r="H11" s="8">
        <f t="shared" si="1"/>
        <v>37</v>
      </c>
      <c r="I11" s="8">
        <v>135</v>
      </c>
      <c r="J11" s="8">
        <f t="shared" si="2"/>
        <v>185</v>
      </c>
      <c r="K11" s="9">
        <f t="shared" si="5"/>
        <v>50</v>
      </c>
      <c r="L11" s="10">
        <f t="shared" si="3"/>
        <v>0.37037037037037035</v>
      </c>
      <c r="M11" s="8">
        <v>10</v>
      </c>
      <c r="N11" s="8" t="s">
        <v>244</v>
      </c>
      <c r="O11" s="8">
        <v>2004</v>
      </c>
      <c r="P11" s="11">
        <f t="shared" si="4"/>
        <v>66</v>
      </c>
    </row>
    <row r="12" spans="1:16" x14ac:dyDescent="0.25">
      <c r="A12" s="7" t="s">
        <v>47</v>
      </c>
      <c r="B12" s="8" t="s">
        <v>146</v>
      </c>
      <c r="C12" s="8" t="s">
        <v>17</v>
      </c>
      <c r="D12" s="8" t="s">
        <v>27</v>
      </c>
      <c r="E12" s="8">
        <v>9</v>
      </c>
      <c r="F12" s="8" t="s">
        <v>8</v>
      </c>
      <c r="G12" s="8">
        <f t="shared" si="0"/>
        <v>25.666666666666668</v>
      </c>
      <c r="H12" s="8">
        <f t="shared" si="1"/>
        <v>35.666666666666671</v>
      </c>
      <c r="I12" s="8">
        <v>231</v>
      </c>
      <c r="J12" s="8">
        <f t="shared" si="2"/>
        <v>321.00000000000006</v>
      </c>
      <c r="K12" s="9">
        <f>J12-I12</f>
        <v>90.000000000000057</v>
      </c>
      <c r="L12" s="10">
        <f t="shared" si="3"/>
        <v>0.38961038961038985</v>
      </c>
      <c r="M12" s="8">
        <v>11</v>
      </c>
      <c r="N12" s="8" t="s">
        <v>245</v>
      </c>
      <c r="O12" s="8">
        <v>2004</v>
      </c>
      <c r="P12" s="11">
        <f t="shared" si="4"/>
        <v>64</v>
      </c>
    </row>
    <row r="13" spans="1:16" x14ac:dyDescent="0.25">
      <c r="A13" s="7" t="s">
        <v>48</v>
      </c>
      <c r="B13" s="8" t="s">
        <v>147</v>
      </c>
      <c r="C13" s="8" t="s">
        <v>15</v>
      </c>
      <c r="D13" s="8" t="s">
        <v>23</v>
      </c>
      <c r="E13" s="8">
        <v>6</v>
      </c>
      <c r="F13" s="8" t="s">
        <v>9</v>
      </c>
      <c r="G13" s="8">
        <f t="shared" si="0"/>
        <v>354.16666666666669</v>
      </c>
      <c r="H13" s="8">
        <f t="shared" si="1"/>
        <v>364.16666666666669</v>
      </c>
      <c r="I13" s="8">
        <v>2125</v>
      </c>
      <c r="J13" s="8">
        <f>H13*E13</f>
        <v>2185</v>
      </c>
      <c r="K13" s="9">
        <f t="shared" si="5"/>
        <v>60</v>
      </c>
      <c r="L13" s="10">
        <f t="shared" si="3"/>
        <v>2.823529411764706E-2</v>
      </c>
      <c r="M13" s="8">
        <v>12</v>
      </c>
      <c r="N13" s="8" t="s">
        <v>246</v>
      </c>
      <c r="O13" s="8">
        <v>2004</v>
      </c>
      <c r="P13" s="11">
        <f t="shared" si="4"/>
        <v>8</v>
      </c>
    </row>
    <row r="14" spans="1:16" x14ac:dyDescent="0.25">
      <c r="A14" s="7" t="s">
        <v>49</v>
      </c>
      <c r="B14" s="8" t="s">
        <v>148</v>
      </c>
      <c r="C14" s="8" t="s">
        <v>15</v>
      </c>
      <c r="D14" s="8" t="s">
        <v>24</v>
      </c>
      <c r="E14" s="8">
        <v>6</v>
      </c>
      <c r="F14" s="8" t="s">
        <v>10</v>
      </c>
      <c r="G14" s="8">
        <f t="shared" si="0"/>
        <v>645.5</v>
      </c>
      <c r="H14" s="8">
        <f t="shared" si="1"/>
        <v>655.5</v>
      </c>
      <c r="I14" s="8">
        <v>3873</v>
      </c>
      <c r="J14" s="8">
        <f t="shared" si="2"/>
        <v>3933</v>
      </c>
      <c r="K14" s="9">
        <f t="shared" si="5"/>
        <v>60</v>
      </c>
      <c r="L14" s="10">
        <f t="shared" si="3"/>
        <v>1.5491866769945779E-2</v>
      </c>
      <c r="M14" s="8">
        <v>13</v>
      </c>
      <c r="N14" s="8" t="s">
        <v>235</v>
      </c>
      <c r="O14" s="8">
        <v>2004</v>
      </c>
      <c r="P14" s="11">
        <f t="shared" si="4"/>
        <v>2</v>
      </c>
    </row>
    <row r="15" spans="1:16" x14ac:dyDescent="0.25">
      <c r="A15" s="7" t="s">
        <v>50</v>
      </c>
      <c r="B15" s="8" t="s">
        <v>149</v>
      </c>
      <c r="C15" s="8" t="s">
        <v>18</v>
      </c>
      <c r="D15" s="8" t="s">
        <v>29</v>
      </c>
      <c r="E15" s="8">
        <v>5</v>
      </c>
      <c r="F15" s="8" t="s">
        <v>11</v>
      </c>
      <c r="G15" s="8">
        <f t="shared" si="0"/>
        <v>145.80000000000001</v>
      </c>
      <c r="H15" s="8">
        <f t="shared" si="1"/>
        <v>155.80000000000001</v>
      </c>
      <c r="I15" s="8">
        <v>729</v>
      </c>
      <c r="J15" s="8">
        <f t="shared" si="2"/>
        <v>779</v>
      </c>
      <c r="K15" s="9">
        <f t="shared" si="5"/>
        <v>50</v>
      </c>
      <c r="L15" s="10">
        <f t="shared" si="3"/>
        <v>6.8587105624142664E-2</v>
      </c>
      <c r="M15" s="8">
        <v>14</v>
      </c>
      <c r="N15" s="8" t="s">
        <v>236</v>
      </c>
      <c r="O15" s="8">
        <v>2004</v>
      </c>
      <c r="P15" s="11">
        <f t="shared" si="4"/>
        <v>58</v>
      </c>
    </row>
    <row r="16" spans="1:16" x14ac:dyDescent="0.25">
      <c r="A16" s="7" t="s">
        <v>51</v>
      </c>
      <c r="B16" s="8" t="s">
        <v>150</v>
      </c>
      <c r="C16" s="8" t="s">
        <v>18</v>
      </c>
      <c r="D16" s="8" t="s">
        <v>29</v>
      </c>
      <c r="E16" s="8">
        <v>5</v>
      </c>
      <c r="F16" s="8" t="s">
        <v>10</v>
      </c>
      <c r="G16" s="8">
        <f t="shared" si="0"/>
        <v>437.6</v>
      </c>
      <c r="H16" s="8">
        <f t="shared" si="1"/>
        <v>447.6</v>
      </c>
      <c r="I16" s="8">
        <v>2188</v>
      </c>
      <c r="J16" s="8">
        <f t="shared" si="2"/>
        <v>2238</v>
      </c>
      <c r="K16" s="9">
        <f t="shared" si="5"/>
        <v>50</v>
      </c>
      <c r="L16" s="10">
        <f t="shared" si="3"/>
        <v>2.2851919561243144E-2</v>
      </c>
      <c r="M16" s="8">
        <v>15</v>
      </c>
      <c r="N16" s="8" t="s">
        <v>237</v>
      </c>
      <c r="O16" s="8">
        <v>2004</v>
      </c>
      <c r="P16" s="11">
        <f t="shared" si="4"/>
        <v>7</v>
      </c>
    </row>
    <row r="17" spans="1:16" x14ac:dyDescent="0.25">
      <c r="A17" s="7" t="s">
        <v>52</v>
      </c>
      <c r="B17" s="8" t="s">
        <v>151</v>
      </c>
      <c r="C17" s="8" t="s">
        <v>18</v>
      </c>
      <c r="D17" s="8" t="s">
        <v>29</v>
      </c>
      <c r="E17" s="8">
        <v>1</v>
      </c>
      <c r="F17" s="8" t="s">
        <v>11</v>
      </c>
      <c r="G17" s="8">
        <f t="shared" si="0"/>
        <v>6</v>
      </c>
      <c r="H17" s="8">
        <f t="shared" si="1"/>
        <v>16</v>
      </c>
      <c r="I17" s="8">
        <v>6</v>
      </c>
      <c r="J17" s="8">
        <f t="shared" si="2"/>
        <v>16</v>
      </c>
      <c r="K17" s="9">
        <f t="shared" si="5"/>
        <v>10</v>
      </c>
      <c r="L17" s="10">
        <f t="shared" si="3"/>
        <v>1.6666666666666667</v>
      </c>
      <c r="M17" s="8">
        <v>16</v>
      </c>
      <c r="N17" s="8" t="s">
        <v>238</v>
      </c>
      <c r="O17" s="8">
        <v>2004</v>
      </c>
      <c r="P17" s="11">
        <f t="shared" si="4"/>
        <v>97</v>
      </c>
    </row>
    <row r="18" spans="1:16" x14ac:dyDescent="0.25">
      <c r="A18" s="7" t="s">
        <v>53</v>
      </c>
      <c r="B18" s="8" t="s">
        <v>152</v>
      </c>
      <c r="C18" s="8" t="s">
        <v>16</v>
      </c>
      <c r="D18" s="8" t="s">
        <v>22</v>
      </c>
      <c r="E18" s="8">
        <v>5</v>
      </c>
      <c r="F18" s="8" t="s">
        <v>10</v>
      </c>
      <c r="G18" s="8">
        <f t="shared" si="0"/>
        <v>370.8</v>
      </c>
      <c r="H18" s="8">
        <f t="shared" si="1"/>
        <v>380.8</v>
      </c>
      <c r="I18" s="8">
        <v>1854</v>
      </c>
      <c r="J18" s="8">
        <f t="shared" si="2"/>
        <v>1904</v>
      </c>
      <c r="K18" s="9">
        <f t="shared" si="5"/>
        <v>50</v>
      </c>
      <c r="L18" s="10">
        <f t="shared" si="3"/>
        <v>2.696871628910464E-2</v>
      </c>
      <c r="M18" s="8">
        <v>22</v>
      </c>
      <c r="N18" s="8" t="s">
        <v>239</v>
      </c>
      <c r="O18" s="8">
        <v>2004</v>
      </c>
      <c r="P18" s="11">
        <f t="shared" si="4"/>
        <v>11</v>
      </c>
    </row>
    <row r="19" spans="1:16" x14ac:dyDescent="0.25">
      <c r="A19" s="7" t="s">
        <v>54</v>
      </c>
      <c r="B19" s="8" t="s">
        <v>153</v>
      </c>
      <c r="C19" s="8" t="s">
        <v>17</v>
      </c>
      <c r="D19" s="8" t="s">
        <v>28</v>
      </c>
      <c r="E19" s="8">
        <v>1</v>
      </c>
      <c r="F19" s="8" t="s">
        <v>11</v>
      </c>
      <c r="G19" s="8">
        <f t="shared" si="0"/>
        <v>6</v>
      </c>
      <c r="H19" s="8">
        <f t="shared" si="1"/>
        <v>16</v>
      </c>
      <c r="I19" s="8">
        <v>6</v>
      </c>
      <c r="J19" s="8">
        <f t="shared" si="2"/>
        <v>16</v>
      </c>
      <c r="K19" s="9">
        <f t="shared" si="5"/>
        <v>10</v>
      </c>
      <c r="L19" s="10">
        <f>K19/I19</f>
        <v>1.6666666666666667</v>
      </c>
      <c r="M19" s="8">
        <v>23</v>
      </c>
      <c r="N19" s="8" t="s">
        <v>240</v>
      </c>
      <c r="O19" s="8">
        <v>2004</v>
      </c>
      <c r="P19" s="11">
        <f t="shared" si="4"/>
        <v>97</v>
      </c>
    </row>
    <row r="20" spans="1:16" x14ac:dyDescent="0.25">
      <c r="A20" s="7" t="s">
        <v>55</v>
      </c>
      <c r="B20" s="8" t="s">
        <v>154</v>
      </c>
      <c r="C20" s="8" t="s">
        <v>16</v>
      </c>
      <c r="D20" s="8" t="s">
        <v>21</v>
      </c>
      <c r="E20" s="8">
        <v>5</v>
      </c>
      <c r="F20" s="8" t="s">
        <v>10</v>
      </c>
      <c r="G20" s="8">
        <f t="shared" si="0"/>
        <v>418.6</v>
      </c>
      <c r="H20" s="8">
        <f t="shared" si="1"/>
        <v>428.6</v>
      </c>
      <c r="I20" s="8">
        <v>2093</v>
      </c>
      <c r="J20" s="8">
        <f t="shared" si="2"/>
        <v>2143</v>
      </c>
      <c r="K20" s="9">
        <f t="shared" si="5"/>
        <v>50</v>
      </c>
      <c r="L20" s="10">
        <f t="shared" si="3"/>
        <v>2.3889154323936932E-2</v>
      </c>
      <c r="M20" s="8">
        <v>24</v>
      </c>
      <c r="N20" s="8" t="s">
        <v>241</v>
      </c>
      <c r="O20" s="8">
        <v>2004</v>
      </c>
      <c r="P20" s="11">
        <f t="shared" si="4"/>
        <v>9</v>
      </c>
    </row>
    <row r="21" spans="1:16" x14ac:dyDescent="0.25">
      <c r="A21" s="7" t="s">
        <v>56</v>
      </c>
      <c r="B21" s="8" t="s">
        <v>155</v>
      </c>
      <c r="C21" s="8" t="s">
        <v>17</v>
      </c>
      <c r="D21" s="8" t="s">
        <v>30</v>
      </c>
      <c r="E21" s="8">
        <v>2</v>
      </c>
      <c r="F21" s="8" t="s">
        <v>11</v>
      </c>
      <c r="G21" s="8">
        <f t="shared" si="0"/>
        <v>3.5</v>
      </c>
      <c r="H21" s="8">
        <f t="shared" si="1"/>
        <v>13.5</v>
      </c>
      <c r="I21" s="8">
        <v>7</v>
      </c>
      <c r="J21" s="8">
        <f t="shared" si="2"/>
        <v>27</v>
      </c>
      <c r="K21" s="9">
        <f t="shared" si="5"/>
        <v>20</v>
      </c>
      <c r="L21" s="10">
        <f t="shared" si="3"/>
        <v>2.8571428571428572</v>
      </c>
      <c r="M21" s="8">
        <v>25</v>
      </c>
      <c r="N21" s="8" t="s">
        <v>242</v>
      </c>
      <c r="O21" s="8">
        <v>2004</v>
      </c>
      <c r="P21" s="11">
        <f t="shared" si="4"/>
        <v>91</v>
      </c>
    </row>
    <row r="22" spans="1:16" x14ac:dyDescent="0.25">
      <c r="A22" s="7" t="s">
        <v>57</v>
      </c>
      <c r="B22" s="8" t="s">
        <v>156</v>
      </c>
      <c r="C22" s="8" t="s">
        <v>16</v>
      </c>
      <c r="D22" s="8" t="s">
        <v>31</v>
      </c>
      <c r="E22" s="8">
        <v>5</v>
      </c>
      <c r="F22" s="8" t="s">
        <v>10</v>
      </c>
      <c r="G22" s="8">
        <f t="shared" si="0"/>
        <v>324.39999999999998</v>
      </c>
      <c r="H22" s="8">
        <f t="shared" si="1"/>
        <v>334.4</v>
      </c>
      <c r="I22" s="8">
        <v>1622</v>
      </c>
      <c r="J22" s="8">
        <f t="shared" si="2"/>
        <v>1672</v>
      </c>
      <c r="K22" s="9">
        <f t="shared" si="5"/>
        <v>50</v>
      </c>
      <c r="L22" s="10">
        <f t="shared" si="3"/>
        <v>3.0826140567200986E-2</v>
      </c>
      <c r="M22" s="8">
        <v>26</v>
      </c>
      <c r="N22" s="8" t="s">
        <v>243</v>
      </c>
      <c r="O22" s="8">
        <v>2004</v>
      </c>
      <c r="P22" s="11">
        <f t="shared" si="4"/>
        <v>19</v>
      </c>
    </row>
    <row r="23" spans="1:16" x14ac:dyDescent="0.25">
      <c r="A23" s="7" t="s">
        <v>58</v>
      </c>
      <c r="B23" s="8" t="s">
        <v>157</v>
      </c>
      <c r="C23" s="8" t="s">
        <v>15</v>
      </c>
      <c r="D23" s="8" t="s">
        <v>23</v>
      </c>
      <c r="E23" s="8">
        <v>5</v>
      </c>
      <c r="F23" s="8" t="s">
        <v>10</v>
      </c>
      <c r="G23" s="8">
        <f t="shared" si="0"/>
        <v>324.39999999999998</v>
      </c>
      <c r="H23" s="8">
        <f t="shared" si="1"/>
        <v>334.4</v>
      </c>
      <c r="I23" s="8">
        <v>1622</v>
      </c>
      <c r="J23" s="8">
        <f t="shared" si="2"/>
        <v>1672</v>
      </c>
      <c r="K23" s="9">
        <f t="shared" si="5"/>
        <v>50</v>
      </c>
      <c r="L23" s="10">
        <f t="shared" si="3"/>
        <v>3.0826140567200986E-2</v>
      </c>
      <c r="M23" s="8">
        <v>27</v>
      </c>
      <c r="N23" s="8" t="s">
        <v>244</v>
      </c>
      <c r="O23" s="8">
        <v>2004</v>
      </c>
      <c r="P23" s="11">
        <f t="shared" si="4"/>
        <v>19</v>
      </c>
    </row>
    <row r="24" spans="1:16" x14ac:dyDescent="0.25">
      <c r="A24" s="7" t="s">
        <v>59</v>
      </c>
      <c r="B24" s="8" t="s">
        <v>158</v>
      </c>
      <c r="C24" s="8" t="s">
        <v>15</v>
      </c>
      <c r="D24" s="8" t="s">
        <v>23</v>
      </c>
      <c r="E24" s="8">
        <v>6</v>
      </c>
      <c r="F24" s="8" t="s">
        <v>11</v>
      </c>
      <c r="G24" s="8">
        <f t="shared" si="0"/>
        <v>62.166666666666664</v>
      </c>
      <c r="H24" s="8">
        <f t="shared" si="1"/>
        <v>72.166666666666657</v>
      </c>
      <c r="I24" s="8">
        <v>373</v>
      </c>
      <c r="J24" s="8"/>
      <c r="K24" s="9">
        <f t="shared" si="5"/>
        <v>-373</v>
      </c>
      <c r="L24" s="10">
        <f t="shared" si="3"/>
        <v>-1</v>
      </c>
      <c r="M24" s="8">
        <v>28</v>
      </c>
      <c r="N24" s="8" t="s">
        <v>245</v>
      </c>
      <c r="O24" s="8">
        <v>2005</v>
      </c>
      <c r="P24" s="11" t="e">
        <f t="shared" si="4"/>
        <v>#N/A</v>
      </c>
    </row>
    <row r="25" spans="1:16" x14ac:dyDescent="0.25">
      <c r="A25" s="7" t="s">
        <v>60</v>
      </c>
      <c r="B25" s="8" t="s">
        <v>159</v>
      </c>
      <c r="C25" s="8" t="s">
        <v>17</v>
      </c>
      <c r="D25" s="8" t="s">
        <v>28</v>
      </c>
      <c r="E25" s="8">
        <v>4</v>
      </c>
      <c r="F25" s="8" t="s">
        <v>8</v>
      </c>
      <c r="G25" s="8">
        <f t="shared" si="0"/>
        <v>20.5</v>
      </c>
      <c r="H25" s="8">
        <f t="shared" si="1"/>
        <v>30.5</v>
      </c>
      <c r="I25" s="8">
        <v>82</v>
      </c>
      <c r="J25" s="8">
        <f t="shared" si="2"/>
        <v>122</v>
      </c>
      <c r="K25" s="9">
        <f t="shared" si="5"/>
        <v>40</v>
      </c>
      <c r="L25" s="10">
        <f t="shared" si="3"/>
        <v>0.48780487804878048</v>
      </c>
      <c r="M25" s="8">
        <v>29</v>
      </c>
      <c r="N25" s="8" t="s">
        <v>246</v>
      </c>
      <c r="O25" s="8">
        <v>2005</v>
      </c>
      <c r="P25" s="11">
        <f t="shared" si="4"/>
        <v>72</v>
      </c>
    </row>
    <row r="26" spans="1:16" x14ac:dyDescent="0.25">
      <c r="A26" s="7" t="s">
        <v>61</v>
      </c>
      <c r="B26" s="8" t="s">
        <v>160</v>
      </c>
      <c r="C26" s="8" t="s">
        <v>17</v>
      </c>
      <c r="D26" s="8" t="s">
        <v>30</v>
      </c>
      <c r="E26" s="8">
        <v>2</v>
      </c>
      <c r="F26" s="8" t="s">
        <v>11</v>
      </c>
      <c r="G26" s="8">
        <f t="shared" si="0"/>
        <v>4</v>
      </c>
      <c r="H26" s="8">
        <f t="shared" si="1"/>
        <v>14</v>
      </c>
      <c r="I26" s="8">
        <v>8</v>
      </c>
      <c r="J26" s="8">
        <f t="shared" si="2"/>
        <v>28</v>
      </c>
      <c r="K26" s="9">
        <f t="shared" si="5"/>
        <v>20</v>
      </c>
      <c r="L26" s="10">
        <f t="shared" si="3"/>
        <v>2.5</v>
      </c>
      <c r="M26" s="8">
        <v>30</v>
      </c>
      <c r="N26" s="8" t="s">
        <v>235</v>
      </c>
      <c r="O26" s="8">
        <v>2005</v>
      </c>
      <c r="P26" s="11">
        <f t="shared" si="4"/>
        <v>90</v>
      </c>
    </row>
    <row r="27" spans="1:16" x14ac:dyDescent="0.25">
      <c r="A27" s="7" t="s">
        <v>62</v>
      </c>
      <c r="B27" s="8" t="s">
        <v>161</v>
      </c>
      <c r="C27" s="8" t="s">
        <v>15</v>
      </c>
      <c r="D27" s="8" t="s">
        <v>24</v>
      </c>
      <c r="E27" s="8">
        <v>3</v>
      </c>
      <c r="F27" s="8" t="s">
        <v>10</v>
      </c>
      <c r="G27" s="8">
        <f t="shared" si="0"/>
        <v>651.33333333333337</v>
      </c>
      <c r="H27" s="8">
        <f t="shared" si="1"/>
        <v>661.33333333333337</v>
      </c>
      <c r="I27" s="8">
        <v>1954</v>
      </c>
      <c r="J27" s="8">
        <f t="shared" si="2"/>
        <v>1984</v>
      </c>
      <c r="K27" s="9">
        <f t="shared" si="5"/>
        <v>30</v>
      </c>
      <c r="L27" s="10">
        <f t="shared" si="3"/>
        <v>1.5353121801432957E-2</v>
      </c>
      <c r="M27" s="8">
        <v>15</v>
      </c>
      <c r="N27" s="8" t="s">
        <v>236</v>
      </c>
      <c r="O27" s="8">
        <v>2005</v>
      </c>
      <c r="P27" s="11">
        <f t="shared" si="4"/>
        <v>10</v>
      </c>
    </row>
    <row r="28" spans="1:16" x14ac:dyDescent="0.25">
      <c r="A28" s="7" t="s">
        <v>63</v>
      </c>
      <c r="B28" s="8" t="s">
        <v>162</v>
      </c>
      <c r="C28" s="8" t="s">
        <v>15</v>
      </c>
      <c r="D28" s="8" t="s">
        <v>23</v>
      </c>
      <c r="E28" s="8">
        <v>8</v>
      </c>
      <c r="F28" s="8" t="s">
        <v>10</v>
      </c>
      <c r="G28" s="8">
        <f t="shared" si="0"/>
        <v>192.875</v>
      </c>
      <c r="H28" s="8">
        <f t="shared" si="1"/>
        <v>202.875</v>
      </c>
      <c r="I28" s="8">
        <v>1543</v>
      </c>
      <c r="J28" s="8">
        <f t="shared" si="2"/>
        <v>1623</v>
      </c>
      <c r="K28" s="9">
        <f t="shared" si="5"/>
        <v>80</v>
      </c>
      <c r="L28" s="10">
        <f t="shared" si="3"/>
        <v>5.1847051198963059E-2</v>
      </c>
      <c r="M28" s="8">
        <v>16</v>
      </c>
      <c r="N28" s="8" t="s">
        <v>237</v>
      </c>
      <c r="O28" s="8">
        <v>2003</v>
      </c>
      <c r="P28" s="11">
        <f t="shared" si="4"/>
        <v>24</v>
      </c>
    </row>
    <row r="29" spans="1:16" x14ac:dyDescent="0.25">
      <c r="A29" s="7" t="s">
        <v>64</v>
      </c>
      <c r="B29" s="8" t="s">
        <v>163</v>
      </c>
      <c r="C29" s="8" t="s">
        <v>15</v>
      </c>
      <c r="D29" s="8" t="s">
        <v>23</v>
      </c>
      <c r="E29" s="8">
        <v>6</v>
      </c>
      <c r="F29" s="8" t="s">
        <v>10</v>
      </c>
      <c r="G29" s="8">
        <f t="shared" si="0"/>
        <v>251</v>
      </c>
      <c r="H29" s="8">
        <f t="shared" si="1"/>
        <v>261</v>
      </c>
      <c r="I29" s="8">
        <v>1506</v>
      </c>
      <c r="J29" s="8">
        <f t="shared" si="2"/>
        <v>1566</v>
      </c>
      <c r="K29" s="9">
        <f t="shared" si="5"/>
        <v>60</v>
      </c>
      <c r="L29" s="10">
        <f t="shared" si="3"/>
        <v>3.9840637450199202E-2</v>
      </c>
      <c r="M29" s="8">
        <v>17</v>
      </c>
      <c r="N29" s="8" t="s">
        <v>238</v>
      </c>
      <c r="O29" s="8">
        <v>2003</v>
      </c>
      <c r="P29" s="11">
        <f t="shared" si="4"/>
        <v>27</v>
      </c>
    </row>
    <row r="30" spans="1:16" x14ac:dyDescent="0.25">
      <c r="A30" s="7" t="s">
        <v>65</v>
      </c>
      <c r="B30" s="8" t="s">
        <v>164</v>
      </c>
      <c r="C30" s="8" t="s">
        <v>16</v>
      </c>
      <c r="D30" s="8" t="s">
        <v>31</v>
      </c>
      <c r="E30" s="8">
        <v>6</v>
      </c>
      <c r="F30" s="8" t="s">
        <v>10</v>
      </c>
      <c r="G30" s="8">
        <f t="shared" si="0"/>
        <v>304.83333333333331</v>
      </c>
      <c r="H30" s="8">
        <f t="shared" si="1"/>
        <v>314.83333333333331</v>
      </c>
      <c r="I30" s="8">
        <v>1829</v>
      </c>
      <c r="J30" s="8">
        <f t="shared" si="2"/>
        <v>1889</v>
      </c>
      <c r="K30" s="9">
        <f t="shared" si="5"/>
        <v>60</v>
      </c>
      <c r="L30" s="10">
        <f t="shared" si="3"/>
        <v>3.2804811372334611E-2</v>
      </c>
      <c r="M30" s="8">
        <v>18</v>
      </c>
      <c r="N30" s="8" t="s">
        <v>239</v>
      </c>
      <c r="O30" s="8">
        <v>2003</v>
      </c>
      <c r="P30" s="11">
        <f t="shared" si="4"/>
        <v>13</v>
      </c>
    </row>
    <row r="31" spans="1:16" x14ac:dyDescent="0.25">
      <c r="A31" s="7" t="s">
        <v>66</v>
      </c>
      <c r="B31" s="8" t="s">
        <v>165</v>
      </c>
      <c r="C31" s="8" t="s">
        <v>17</v>
      </c>
      <c r="D31" s="8" t="s">
        <v>30</v>
      </c>
      <c r="E31" s="8">
        <v>3</v>
      </c>
      <c r="F31" s="8" t="s">
        <v>11</v>
      </c>
      <c r="G31" s="8">
        <f t="shared" si="0"/>
        <v>3</v>
      </c>
      <c r="H31" s="8">
        <f t="shared" si="1"/>
        <v>13</v>
      </c>
      <c r="I31" s="8">
        <v>9</v>
      </c>
      <c r="J31" s="8">
        <f t="shared" si="2"/>
        <v>39</v>
      </c>
      <c r="K31" s="9">
        <f t="shared" si="5"/>
        <v>30</v>
      </c>
      <c r="L31" s="10">
        <f t="shared" si="3"/>
        <v>3.3333333333333335</v>
      </c>
      <c r="M31" s="8">
        <v>19</v>
      </c>
      <c r="N31" s="8" t="s">
        <v>240</v>
      </c>
      <c r="O31" s="8">
        <v>2003</v>
      </c>
      <c r="P31" s="11">
        <f t="shared" si="4"/>
        <v>83</v>
      </c>
    </row>
    <row r="32" spans="1:16" x14ac:dyDescent="0.25">
      <c r="A32" s="7" t="s">
        <v>67</v>
      </c>
      <c r="B32" s="8" t="s">
        <v>166</v>
      </c>
      <c r="C32" s="8" t="s">
        <v>16</v>
      </c>
      <c r="D32" s="8" t="s">
        <v>31</v>
      </c>
      <c r="E32" s="8">
        <v>5</v>
      </c>
      <c r="F32" s="8" t="s">
        <v>9</v>
      </c>
      <c r="G32" s="8">
        <f t="shared" si="0"/>
        <v>292.2</v>
      </c>
      <c r="H32" s="8">
        <f t="shared" si="1"/>
        <v>302.2</v>
      </c>
      <c r="I32" s="8">
        <v>1461</v>
      </c>
      <c r="J32" s="8">
        <f t="shared" si="2"/>
        <v>1511</v>
      </c>
      <c r="K32" s="9">
        <f t="shared" si="5"/>
        <v>50</v>
      </c>
      <c r="L32" s="10">
        <f t="shared" si="3"/>
        <v>3.4223134839151265E-2</v>
      </c>
      <c r="M32" s="8">
        <v>20</v>
      </c>
      <c r="N32" s="8" t="s">
        <v>241</v>
      </c>
      <c r="O32" s="8">
        <v>2003</v>
      </c>
      <c r="P32" s="11">
        <f t="shared" si="4"/>
        <v>29</v>
      </c>
    </row>
    <row r="33" spans="1:16" x14ac:dyDescent="0.25">
      <c r="A33" s="7" t="s">
        <v>68</v>
      </c>
      <c r="B33" s="8" t="s">
        <v>167</v>
      </c>
      <c r="C33" s="8" t="s">
        <v>17</v>
      </c>
      <c r="D33" s="8" t="s">
        <v>32</v>
      </c>
      <c r="E33" s="8">
        <v>8</v>
      </c>
      <c r="F33" s="8" t="s">
        <v>8</v>
      </c>
      <c r="G33" s="8">
        <f t="shared" si="0"/>
        <v>48.875</v>
      </c>
      <c r="H33" s="8">
        <f t="shared" si="1"/>
        <v>58.875</v>
      </c>
      <c r="I33" s="8">
        <v>391</v>
      </c>
      <c r="J33" s="8">
        <f t="shared" si="2"/>
        <v>471</v>
      </c>
      <c r="K33" s="9">
        <f t="shared" si="5"/>
        <v>80</v>
      </c>
      <c r="L33" s="10">
        <f t="shared" si="3"/>
        <v>0.20460358056265984</v>
      </c>
      <c r="M33" s="8">
        <v>21</v>
      </c>
      <c r="N33" s="8" t="s">
        <v>242</v>
      </c>
      <c r="O33" s="8">
        <v>2003</v>
      </c>
      <c r="P33" s="11">
        <f t="shared" si="4"/>
        <v>60</v>
      </c>
    </row>
    <row r="34" spans="1:16" x14ac:dyDescent="0.25">
      <c r="A34" s="7" t="s">
        <v>69</v>
      </c>
      <c r="B34" s="8" t="s">
        <v>168</v>
      </c>
      <c r="C34" s="8" t="s">
        <v>15</v>
      </c>
      <c r="D34" s="8" t="s">
        <v>24</v>
      </c>
      <c r="E34" s="8">
        <v>8</v>
      </c>
      <c r="F34" s="8" t="s">
        <v>10</v>
      </c>
      <c r="G34" s="8">
        <f t="shared" si="0"/>
        <v>228</v>
      </c>
      <c r="H34" s="8">
        <f t="shared" si="1"/>
        <v>238</v>
      </c>
      <c r="I34" s="8">
        <v>1824</v>
      </c>
      <c r="J34" s="8">
        <f t="shared" si="2"/>
        <v>1904</v>
      </c>
      <c r="K34" s="9">
        <f t="shared" si="5"/>
        <v>80</v>
      </c>
      <c r="L34" s="10">
        <f t="shared" si="3"/>
        <v>4.3859649122807015E-2</v>
      </c>
      <c r="M34" s="8">
        <v>22</v>
      </c>
      <c r="N34" s="8" t="s">
        <v>243</v>
      </c>
      <c r="O34" s="8">
        <v>2003</v>
      </c>
      <c r="P34" s="11">
        <f t="shared" si="4"/>
        <v>11</v>
      </c>
    </row>
    <row r="35" spans="1:16" x14ac:dyDescent="0.25">
      <c r="A35" s="7" t="s">
        <v>70</v>
      </c>
      <c r="B35" s="8" t="s">
        <v>169</v>
      </c>
      <c r="C35" s="8" t="s">
        <v>17</v>
      </c>
      <c r="D35" s="8" t="s">
        <v>27</v>
      </c>
      <c r="E35" s="8">
        <v>4</v>
      </c>
      <c r="F35" s="8" t="s">
        <v>11</v>
      </c>
      <c r="G35" s="8">
        <f t="shared" si="0"/>
        <v>4</v>
      </c>
      <c r="H35" s="8">
        <f t="shared" si="1"/>
        <v>14</v>
      </c>
      <c r="I35" s="8">
        <v>16</v>
      </c>
      <c r="J35" s="8">
        <f t="shared" si="2"/>
        <v>56</v>
      </c>
      <c r="K35" s="9">
        <f t="shared" si="5"/>
        <v>40</v>
      </c>
      <c r="L35" s="10">
        <f t="shared" si="3"/>
        <v>2.5</v>
      </c>
      <c r="M35" s="8">
        <v>23</v>
      </c>
      <c r="N35" s="8" t="s">
        <v>244</v>
      </c>
      <c r="O35" s="8">
        <v>2003</v>
      </c>
      <c r="P35" s="11">
        <f t="shared" si="4"/>
        <v>77</v>
      </c>
    </row>
    <row r="36" spans="1:16" x14ac:dyDescent="0.25">
      <c r="A36" s="7" t="s">
        <v>71</v>
      </c>
      <c r="B36" s="8" t="s">
        <v>170</v>
      </c>
      <c r="C36" s="8" t="s">
        <v>16</v>
      </c>
      <c r="D36" s="8" t="s">
        <v>31</v>
      </c>
      <c r="E36" s="8">
        <v>2</v>
      </c>
      <c r="F36" s="8" t="s">
        <v>10</v>
      </c>
      <c r="G36" s="8">
        <f t="shared" si="0"/>
        <v>872.5</v>
      </c>
      <c r="H36" s="8">
        <f t="shared" si="1"/>
        <v>882.5</v>
      </c>
      <c r="I36" s="8">
        <v>1745</v>
      </c>
      <c r="J36" s="8">
        <f t="shared" si="2"/>
        <v>1765</v>
      </c>
      <c r="K36" s="9">
        <f t="shared" si="5"/>
        <v>20</v>
      </c>
      <c r="L36" s="10">
        <f t="shared" si="3"/>
        <v>1.1461318051575931E-2</v>
      </c>
      <c r="M36" s="8">
        <v>24</v>
      </c>
      <c r="N36" s="8" t="s">
        <v>245</v>
      </c>
      <c r="O36" s="8">
        <v>2003</v>
      </c>
      <c r="P36" s="11">
        <f t="shared" si="4"/>
        <v>14</v>
      </c>
    </row>
    <row r="37" spans="1:16" x14ac:dyDescent="0.25">
      <c r="A37" s="7" t="s">
        <v>72</v>
      </c>
      <c r="B37" s="8" t="s">
        <v>171</v>
      </c>
      <c r="C37" s="8" t="s">
        <v>15</v>
      </c>
      <c r="D37" s="8" t="s">
        <v>23</v>
      </c>
      <c r="E37" s="8">
        <v>5</v>
      </c>
      <c r="F37" s="8" t="s">
        <v>11</v>
      </c>
      <c r="G37" s="8">
        <f t="shared" si="0"/>
        <v>132.6</v>
      </c>
      <c r="H37" s="8">
        <f t="shared" si="1"/>
        <v>142.6</v>
      </c>
      <c r="I37" s="8">
        <v>663</v>
      </c>
      <c r="J37" s="8">
        <f t="shared" si="2"/>
        <v>713</v>
      </c>
      <c r="K37" s="9">
        <f t="shared" si="5"/>
        <v>50</v>
      </c>
      <c r="L37" s="10">
        <f t="shared" si="3"/>
        <v>7.5414781297134234E-2</v>
      </c>
      <c r="M37" s="8">
        <v>25</v>
      </c>
      <c r="N37" s="8" t="s">
        <v>246</v>
      </c>
      <c r="O37" s="8">
        <v>2003</v>
      </c>
      <c r="P37" s="11">
        <f t="shared" si="4"/>
        <v>59</v>
      </c>
    </row>
    <row r="38" spans="1:16" x14ac:dyDescent="0.25">
      <c r="A38" s="7" t="s">
        <v>73</v>
      </c>
      <c r="B38" s="8" t="s">
        <v>172</v>
      </c>
      <c r="C38" s="8" t="s">
        <v>17</v>
      </c>
      <c r="D38" s="8" t="s">
        <v>33</v>
      </c>
      <c r="E38" s="8">
        <v>1</v>
      </c>
      <c r="F38" s="8" t="s">
        <v>11</v>
      </c>
      <c r="G38" s="8">
        <f t="shared" si="0"/>
        <v>10</v>
      </c>
      <c r="H38" s="8">
        <f t="shared" si="1"/>
        <v>20</v>
      </c>
      <c r="I38" s="8">
        <v>10</v>
      </c>
      <c r="J38" s="8">
        <f t="shared" si="2"/>
        <v>20</v>
      </c>
      <c r="K38" s="9">
        <f t="shared" si="5"/>
        <v>10</v>
      </c>
      <c r="L38" s="10">
        <f t="shared" si="3"/>
        <v>1</v>
      </c>
      <c r="M38" s="8">
        <v>26</v>
      </c>
      <c r="N38" s="8" t="s">
        <v>235</v>
      </c>
      <c r="O38" s="8">
        <v>2004</v>
      </c>
      <c r="P38" s="11">
        <f t="shared" si="4"/>
        <v>96</v>
      </c>
    </row>
    <row r="39" spans="1:16" x14ac:dyDescent="0.25">
      <c r="A39" s="7" t="s">
        <v>74</v>
      </c>
      <c r="B39" s="8" t="s">
        <v>173</v>
      </c>
      <c r="C39" s="8" t="s">
        <v>16</v>
      </c>
      <c r="D39" s="8" t="s">
        <v>31</v>
      </c>
      <c r="E39" s="8">
        <v>5</v>
      </c>
      <c r="F39" s="8" t="s">
        <v>9</v>
      </c>
      <c r="G39" s="8">
        <f t="shared" si="0"/>
        <v>326</v>
      </c>
      <c r="H39" s="8">
        <f t="shared" si="1"/>
        <v>336</v>
      </c>
      <c r="I39" s="8">
        <v>1630</v>
      </c>
      <c r="J39" s="8">
        <f t="shared" si="2"/>
        <v>1680</v>
      </c>
      <c r="K39" s="9">
        <f t="shared" si="5"/>
        <v>50</v>
      </c>
      <c r="L39" s="10">
        <f t="shared" si="3"/>
        <v>3.0674846625766871E-2</v>
      </c>
      <c r="M39" s="8">
        <v>27</v>
      </c>
      <c r="N39" s="8" t="s">
        <v>236</v>
      </c>
      <c r="O39" s="8">
        <v>2004</v>
      </c>
      <c r="P39" s="11">
        <f t="shared" si="4"/>
        <v>18</v>
      </c>
    </row>
    <row r="40" spans="1:16" x14ac:dyDescent="0.25">
      <c r="A40" s="7" t="s">
        <v>75</v>
      </c>
      <c r="B40" s="8" t="s">
        <v>174</v>
      </c>
      <c r="C40" s="8" t="s">
        <v>17</v>
      </c>
      <c r="D40" s="8" t="s">
        <v>27</v>
      </c>
      <c r="E40" s="8">
        <v>2</v>
      </c>
      <c r="F40" s="8" t="s">
        <v>11</v>
      </c>
      <c r="G40" s="8">
        <f t="shared" si="0"/>
        <v>6</v>
      </c>
      <c r="H40" s="8">
        <f t="shared" si="1"/>
        <v>16</v>
      </c>
      <c r="I40" s="8">
        <v>12</v>
      </c>
      <c r="J40" s="8">
        <f t="shared" si="2"/>
        <v>32</v>
      </c>
      <c r="K40" s="9">
        <f t="shared" si="5"/>
        <v>20</v>
      </c>
      <c r="L40" s="10">
        <f t="shared" si="3"/>
        <v>1.6666666666666667</v>
      </c>
      <c r="M40" s="8">
        <v>28</v>
      </c>
      <c r="N40" s="8" t="s">
        <v>237</v>
      </c>
      <c r="O40" s="8">
        <v>2004</v>
      </c>
      <c r="P40" s="11">
        <f t="shared" si="4"/>
        <v>87</v>
      </c>
    </row>
    <row r="41" spans="1:16" x14ac:dyDescent="0.25">
      <c r="A41" s="7" t="s">
        <v>76</v>
      </c>
      <c r="B41" s="8" t="s">
        <v>175</v>
      </c>
      <c r="C41" s="8" t="s">
        <v>17</v>
      </c>
      <c r="D41" s="8" t="s">
        <v>33</v>
      </c>
      <c r="E41" s="8">
        <v>2</v>
      </c>
      <c r="F41" s="8" t="s">
        <v>11</v>
      </c>
      <c r="G41" s="8">
        <f t="shared" si="0"/>
        <v>6</v>
      </c>
      <c r="H41" s="8">
        <f t="shared" si="1"/>
        <v>16</v>
      </c>
      <c r="I41" s="8">
        <v>12</v>
      </c>
      <c r="J41" s="8">
        <f t="shared" si="2"/>
        <v>32</v>
      </c>
      <c r="K41" s="9">
        <f t="shared" si="5"/>
        <v>20</v>
      </c>
      <c r="L41" s="10">
        <f t="shared" si="3"/>
        <v>1.6666666666666667</v>
      </c>
      <c r="M41" s="8">
        <v>29</v>
      </c>
      <c r="N41" s="8" t="s">
        <v>238</v>
      </c>
      <c r="O41" s="8">
        <v>2004</v>
      </c>
      <c r="P41" s="11">
        <f t="shared" si="4"/>
        <v>87</v>
      </c>
    </row>
    <row r="42" spans="1:16" x14ac:dyDescent="0.25">
      <c r="A42" s="7" t="s">
        <v>77</v>
      </c>
      <c r="B42" s="8" t="s">
        <v>176</v>
      </c>
      <c r="C42" s="8" t="s">
        <v>17</v>
      </c>
      <c r="D42" s="8" t="s">
        <v>25</v>
      </c>
      <c r="E42" s="8">
        <v>3</v>
      </c>
      <c r="F42" s="8" t="s">
        <v>10</v>
      </c>
      <c r="G42" s="8">
        <f t="shared" si="0"/>
        <v>569.66666666666663</v>
      </c>
      <c r="H42" s="8">
        <f t="shared" si="1"/>
        <v>579.66666666666663</v>
      </c>
      <c r="I42" s="8">
        <v>1709</v>
      </c>
      <c r="J42" s="8">
        <f t="shared" si="2"/>
        <v>1739</v>
      </c>
      <c r="K42" s="9">
        <f t="shared" si="5"/>
        <v>30</v>
      </c>
      <c r="L42" s="10">
        <f t="shared" si="3"/>
        <v>1.7554125219426564E-2</v>
      </c>
      <c r="M42" s="8">
        <v>9</v>
      </c>
      <c r="N42" s="8" t="s">
        <v>239</v>
      </c>
      <c r="O42" s="8">
        <v>2004</v>
      </c>
      <c r="P42" s="11">
        <f t="shared" si="4"/>
        <v>15</v>
      </c>
    </row>
    <row r="43" spans="1:16" x14ac:dyDescent="0.25">
      <c r="A43" s="7" t="s">
        <v>78</v>
      </c>
      <c r="B43" s="8" t="s">
        <v>177</v>
      </c>
      <c r="C43" s="8" t="s">
        <v>17</v>
      </c>
      <c r="D43" s="8" t="s">
        <v>32</v>
      </c>
      <c r="E43" s="8">
        <v>1</v>
      </c>
      <c r="F43" s="8" t="s">
        <v>11</v>
      </c>
      <c r="G43" s="8">
        <f t="shared" si="0"/>
        <v>12</v>
      </c>
      <c r="H43" s="8">
        <f t="shared" si="1"/>
        <v>22</v>
      </c>
      <c r="I43" s="8">
        <v>12</v>
      </c>
      <c r="J43" s="8">
        <f t="shared" si="2"/>
        <v>22</v>
      </c>
      <c r="K43" s="9">
        <f t="shared" si="5"/>
        <v>10</v>
      </c>
      <c r="L43" s="10">
        <f t="shared" si="3"/>
        <v>0.83333333333333337</v>
      </c>
      <c r="M43" s="8">
        <v>10</v>
      </c>
      <c r="N43" s="8" t="s">
        <v>240</v>
      </c>
      <c r="O43" s="8">
        <v>2004</v>
      </c>
      <c r="P43" s="11">
        <f t="shared" si="4"/>
        <v>95</v>
      </c>
    </row>
    <row r="44" spans="1:16" x14ac:dyDescent="0.25">
      <c r="A44" s="7" t="s">
        <v>79</v>
      </c>
      <c r="B44" s="8" t="s">
        <v>178</v>
      </c>
      <c r="C44" s="8" t="s">
        <v>15</v>
      </c>
      <c r="D44" s="8" t="s">
        <v>24</v>
      </c>
      <c r="E44" s="8">
        <v>3</v>
      </c>
      <c r="F44" s="8" t="s">
        <v>9</v>
      </c>
      <c r="G44" s="8">
        <f t="shared" si="0"/>
        <v>541.66666666666663</v>
      </c>
      <c r="H44" s="8">
        <f t="shared" si="1"/>
        <v>551.66666666666663</v>
      </c>
      <c r="I44" s="8">
        <v>1625</v>
      </c>
      <c r="J44" s="8">
        <f t="shared" si="2"/>
        <v>1655</v>
      </c>
      <c r="K44" s="9">
        <f t="shared" si="5"/>
        <v>30</v>
      </c>
      <c r="L44" s="10">
        <f t="shared" si="3"/>
        <v>1.8461538461538463E-2</v>
      </c>
      <c r="M44" s="8">
        <v>11</v>
      </c>
      <c r="N44" s="8" t="s">
        <v>241</v>
      </c>
      <c r="O44" s="8">
        <v>2004</v>
      </c>
      <c r="P44" s="11">
        <f t="shared" si="4"/>
        <v>21</v>
      </c>
    </row>
    <row r="45" spans="1:16" x14ac:dyDescent="0.25">
      <c r="A45" s="7" t="s">
        <v>80</v>
      </c>
      <c r="B45" s="8" t="s">
        <v>179</v>
      </c>
      <c r="C45" s="8" t="s">
        <v>17</v>
      </c>
      <c r="D45" s="8" t="s">
        <v>27</v>
      </c>
      <c r="E45" s="8">
        <v>2</v>
      </c>
      <c r="F45" s="8" t="s">
        <v>11</v>
      </c>
      <c r="G45" s="8">
        <f t="shared" si="0"/>
        <v>6.5</v>
      </c>
      <c r="H45" s="8">
        <f t="shared" si="1"/>
        <v>16.5</v>
      </c>
      <c r="I45" s="8">
        <v>13</v>
      </c>
      <c r="J45" s="8">
        <f t="shared" si="2"/>
        <v>33</v>
      </c>
      <c r="K45" s="9">
        <f t="shared" si="5"/>
        <v>20</v>
      </c>
      <c r="L45" s="10">
        <f t="shared" si="3"/>
        <v>1.5384615384615385</v>
      </c>
      <c r="M45" s="8">
        <v>12</v>
      </c>
      <c r="N45" s="8" t="s">
        <v>242</v>
      </c>
      <c r="O45" s="8">
        <v>2004</v>
      </c>
      <c r="P45" s="11">
        <f t="shared" si="4"/>
        <v>86</v>
      </c>
    </row>
    <row r="46" spans="1:16" x14ac:dyDescent="0.25">
      <c r="A46" s="7" t="s">
        <v>81</v>
      </c>
      <c r="B46" s="8" t="s">
        <v>180</v>
      </c>
      <c r="C46" s="8" t="s">
        <v>16</v>
      </c>
      <c r="D46" s="8" t="s">
        <v>31</v>
      </c>
      <c r="E46" s="8">
        <v>3</v>
      </c>
      <c r="F46" s="8" t="s">
        <v>8</v>
      </c>
      <c r="G46" s="8">
        <f t="shared" si="0"/>
        <v>453.66666666666669</v>
      </c>
      <c r="H46" s="8">
        <f t="shared" si="1"/>
        <v>463.66666666666669</v>
      </c>
      <c r="I46" s="8">
        <v>1361</v>
      </c>
      <c r="J46" s="8">
        <f t="shared" si="2"/>
        <v>1391</v>
      </c>
      <c r="K46" s="9">
        <f t="shared" si="5"/>
        <v>30</v>
      </c>
      <c r="L46" s="10">
        <f t="shared" si="3"/>
        <v>2.2042615723732551E-2</v>
      </c>
      <c r="M46" s="8">
        <v>13</v>
      </c>
      <c r="N46" s="8" t="s">
        <v>243</v>
      </c>
      <c r="O46" s="8">
        <v>2004</v>
      </c>
      <c r="P46" s="11">
        <f t="shared" si="4"/>
        <v>32</v>
      </c>
    </row>
    <row r="47" spans="1:16" x14ac:dyDescent="0.25">
      <c r="A47" s="7" t="s">
        <v>82</v>
      </c>
      <c r="B47" s="8" t="s">
        <v>181</v>
      </c>
      <c r="C47" s="8" t="s">
        <v>15</v>
      </c>
      <c r="D47" s="8" t="s">
        <v>24</v>
      </c>
      <c r="E47" s="8">
        <v>3</v>
      </c>
      <c r="F47" s="8" t="s">
        <v>9</v>
      </c>
      <c r="G47" s="8">
        <f t="shared" si="0"/>
        <v>540.66666666666663</v>
      </c>
      <c r="H47" s="8">
        <f t="shared" si="1"/>
        <v>550.66666666666663</v>
      </c>
      <c r="I47" s="8">
        <v>1622</v>
      </c>
      <c r="J47" s="8">
        <f t="shared" si="2"/>
        <v>1652</v>
      </c>
      <c r="K47" s="9">
        <f t="shared" si="5"/>
        <v>30</v>
      </c>
      <c r="L47" s="10">
        <f t="shared" si="3"/>
        <v>1.8495684340320593E-2</v>
      </c>
      <c r="M47" s="8">
        <v>14</v>
      </c>
      <c r="N47" s="8" t="s">
        <v>244</v>
      </c>
      <c r="O47" s="8">
        <v>2004</v>
      </c>
      <c r="P47" s="11">
        <f t="shared" si="4"/>
        <v>22</v>
      </c>
    </row>
    <row r="48" spans="1:16" x14ac:dyDescent="0.25">
      <c r="A48" s="7" t="s">
        <v>83</v>
      </c>
      <c r="B48" s="8" t="s">
        <v>182</v>
      </c>
      <c r="C48" s="8" t="s">
        <v>15</v>
      </c>
      <c r="D48" s="8" t="s">
        <v>34</v>
      </c>
      <c r="E48" s="8">
        <v>6</v>
      </c>
      <c r="F48" s="8" t="s">
        <v>9</v>
      </c>
      <c r="G48" s="8">
        <f t="shared" si="0"/>
        <v>257.83333333333331</v>
      </c>
      <c r="H48" s="8">
        <f t="shared" si="1"/>
        <v>267.83333333333331</v>
      </c>
      <c r="I48" s="8">
        <v>1547</v>
      </c>
      <c r="J48" s="8">
        <f t="shared" si="2"/>
        <v>1607</v>
      </c>
      <c r="K48" s="9">
        <f t="shared" si="5"/>
        <v>60</v>
      </c>
      <c r="L48" s="10">
        <f t="shared" si="3"/>
        <v>3.8784744667097609E-2</v>
      </c>
      <c r="M48" s="8">
        <v>15</v>
      </c>
      <c r="N48" s="8" t="s">
        <v>245</v>
      </c>
      <c r="O48" s="8">
        <v>2004</v>
      </c>
      <c r="P48" s="11">
        <f t="shared" si="4"/>
        <v>25</v>
      </c>
    </row>
    <row r="49" spans="1:16" x14ac:dyDescent="0.25">
      <c r="A49" s="7" t="s">
        <v>84</v>
      </c>
      <c r="B49" s="8" t="s">
        <v>183</v>
      </c>
      <c r="C49" s="8" t="s">
        <v>16</v>
      </c>
      <c r="D49" s="8" t="s">
        <v>21</v>
      </c>
      <c r="E49" s="8">
        <v>4</v>
      </c>
      <c r="F49" s="8" t="s">
        <v>10</v>
      </c>
      <c r="G49" s="8">
        <f t="shared" si="0"/>
        <v>414.25</v>
      </c>
      <c r="H49" s="8">
        <f t="shared" si="1"/>
        <v>424.25</v>
      </c>
      <c r="I49" s="8">
        <v>1657</v>
      </c>
      <c r="J49" s="8">
        <f t="shared" si="2"/>
        <v>1697</v>
      </c>
      <c r="K49" s="9">
        <f t="shared" si="5"/>
        <v>40</v>
      </c>
      <c r="L49" s="10">
        <f t="shared" si="3"/>
        <v>2.4140012070006035E-2</v>
      </c>
      <c r="M49" s="8">
        <v>16</v>
      </c>
      <c r="N49" s="8" t="s">
        <v>246</v>
      </c>
      <c r="O49" s="8">
        <v>2004</v>
      </c>
      <c r="P49" s="11">
        <f t="shared" si="4"/>
        <v>16</v>
      </c>
    </row>
    <row r="50" spans="1:16" x14ac:dyDescent="0.25">
      <c r="A50" s="7" t="s">
        <v>85</v>
      </c>
      <c r="B50" s="8" t="s">
        <v>184</v>
      </c>
      <c r="C50" s="8" t="s">
        <v>17</v>
      </c>
      <c r="D50" s="8" t="s">
        <v>26</v>
      </c>
      <c r="E50" s="8">
        <v>9</v>
      </c>
      <c r="F50" s="8" t="s">
        <v>10</v>
      </c>
      <c r="G50" s="8">
        <f t="shared" si="0"/>
        <v>178.11111111111111</v>
      </c>
      <c r="H50" s="8">
        <f t="shared" si="1"/>
        <v>188.11111111111111</v>
      </c>
      <c r="I50" s="8">
        <v>1603</v>
      </c>
      <c r="J50" s="8">
        <f t="shared" si="2"/>
        <v>1693</v>
      </c>
      <c r="K50" s="9">
        <f t="shared" si="5"/>
        <v>90</v>
      </c>
      <c r="L50" s="10">
        <f t="shared" si="3"/>
        <v>5.6144728633811605E-2</v>
      </c>
      <c r="M50" s="8">
        <v>17</v>
      </c>
      <c r="N50" s="8" t="s">
        <v>235</v>
      </c>
      <c r="O50" s="8">
        <v>2004</v>
      </c>
      <c r="P50" s="11">
        <f t="shared" si="4"/>
        <v>17</v>
      </c>
    </row>
    <row r="51" spans="1:16" x14ac:dyDescent="0.25">
      <c r="A51" s="7" t="s">
        <v>86</v>
      </c>
      <c r="B51" s="8" t="s">
        <v>185</v>
      </c>
      <c r="C51" s="8" t="s">
        <v>15</v>
      </c>
      <c r="D51" s="8" t="s">
        <v>24</v>
      </c>
      <c r="E51" s="8">
        <v>4</v>
      </c>
      <c r="F51" s="8" t="s">
        <v>10</v>
      </c>
      <c r="G51" s="8">
        <f t="shared" si="0"/>
        <v>387.25</v>
      </c>
      <c r="H51" s="8">
        <f t="shared" si="1"/>
        <v>397.25</v>
      </c>
      <c r="I51" s="8">
        <v>1549</v>
      </c>
      <c r="J51" s="8">
        <f t="shared" si="2"/>
        <v>1589</v>
      </c>
      <c r="K51" s="9">
        <f t="shared" si="5"/>
        <v>40</v>
      </c>
      <c r="L51" s="10">
        <f t="shared" si="3"/>
        <v>2.5823111684958037E-2</v>
      </c>
      <c r="M51" s="8">
        <v>18</v>
      </c>
      <c r="N51" s="8" t="s">
        <v>236</v>
      </c>
      <c r="O51" s="8">
        <v>2005</v>
      </c>
      <c r="P51" s="11">
        <f t="shared" si="4"/>
        <v>26</v>
      </c>
    </row>
    <row r="52" spans="1:16" x14ac:dyDescent="0.25">
      <c r="A52" s="7" t="s">
        <v>87</v>
      </c>
      <c r="B52" s="8" t="s">
        <v>186</v>
      </c>
      <c r="C52" s="8" t="s">
        <v>15</v>
      </c>
      <c r="D52" s="8" t="s">
        <v>23</v>
      </c>
      <c r="E52" s="8">
        <v>4</v>
      </c>
      <c r="F52" s="8" t="s">
        <v>9</v>
      </c>
      <c r="G52" s="8">
        <f t="shared" si="0"/>
        <v>295.75</v>
      </c>
      <c r="H52" s="8">
        <f t="shared" si="1"/>
        <v>305.75</v>
      </c>
      <c r="I52" s="8">
        <v>1183</v>
      </c>
      <c r="J52" s="8">
        <f t="shared" si="2"/>
        <v>1223</v>
      </c>
      <c r="K52" s="9">
        <f t="shared" si="5"/>
        <v>40</v>
      </c>
      <c r="L52" s="10">
        <f t="shared" si="3"/>
        <v>3.38123415046492E-2</v>
      </c>
      <c r="M52" s="8">
        <v>1</v>
      </c>
      <c r="N52" s="8" t="s">
        <v>237</v>
      </c>
      <c r="O52" s="8">
        <v>2005</v>
      </c>
      <c r="P52" s="11">
        <f t="shared" si="4"/>
        <v>42</v>
      </c>
    </row>
    <row r="53" spans="1:16" x14ac:dyDescent="0.25">
      <c r="A53" s="7" t="s">
        <v>88</v>
      </c>
      <c r="B53" s="8" t="s">
        <v>187</v>
      </c>
      <c r="C53" s="8" t="s">
        <v>17</v>
      </c>
      <c r="D53" s="8" t="s">
        <v>30</v>
      </c>
      <c r="E53" s="8">
        <v>8</v>
      </c>
      <c r="F53" s="8" t="s">
        <v>11</v>
      </c>
      <c r="G53" s="8">
        <f t="shared" si="0"/>
        <v>9.25</v>
      </c>
      <c r="H53" s="8">
        <f t="shared" si="1"/>
        <v>19.25</v>
      </c>
      <c r="I53" s="8">
        <v>74</v>
      </c>
      <c r="J53" s="8">
        <f t="shared" si="2"/>
        <v>154</v>
      </c>
      <c r="K53" s="9">
        <f t="shared" si="5"/>
        <v>80</v>
      </c>
      <c r="L53" s="10">
        <f t="shared" si="3"/>
        <v>1.0810810810810811</v>
      </c>
      <c r="M53" s="8">
        <v>2</v>
      </c>
      <c r="N53" s="8" t="s">
        <v>238</v>
      </c>
      <c r="O53" s="8">
        <v>2005</v>
      </c>
      <c r="P53" s="11">
        <f t="shared" si="4"/>
        <v>70</v>
      </c>
    </row>
    <row r="54" spans="1:16" x14ac:dyDescent="0.25">
      <c r="A54" s="7" t="s">
        <v>89</v>
      </c>
      <c r="B54" s="8" t="s">
        <v>188</v>
      </c>
      <c r="C54" s="8" t="s">
        <v>17</v>
      </c>
      <c r="D54" s="8" t="s">
        <v>26</v>
      </c>
      <c r="E54" s="8">
        <v>13</v>
      </c>
      <c r="F54" s="8" t="s">
        <v>10</v>
      </c>
      <c r="G54" s="8">
        <f t="shared" si="0"/>
        <v>115.30769230769231</v>
      </c>
      <c r="H54" s="8">
        <f t="shared" si="1"/>
        <v>125.30769230769231</v>
      </c>
      <c r="I54" s="8">
        <v>1499</v>
      </c>
      <c r="J54" s="8">
        <f t="shared" si="2"/>
        <v>1629</v>
      </c>
      <c r="K54" s="9">
        <f t="shared" si="5"/>
        <v>130</v>
      </c>
      <c r="L54" s="10">
        <f t="shared" si="3"/>
        <v>8.6724482988659105E-2</v>
      </c>
      <c r="M54" s="8">
        <v>3</v>
      </c>
      <c r="N54" s="8" t="s">
        <v>239</v>
      </c>
      <c r="O54" s="8">
        <v>2005</v>
      </c>
      <c r="P54" s="11">
        <f t="shared" si="4"/>
        <v>23</v>
      </c>
    </row>
    <row r="55" spans="1:16" x14ac:dyDescent="0.25">
      <c r="A55" s="7" t="s">
        <v>90</v>
      </c>
      <c r="B55" s="8" t="s">
        <v>189</v>
      </c>
      <c r="C55" s="8" t="s">
        <v>17</v>
      </c>
      <c r="D55" s="8" t="s">
        <v>26</v>
      </c>
      <c r="E55" s="8">
        <v>6</v>
      </c>
      <c r="F55" s="8" t="s">
        <v>9</v>
      </c>
      <c r="G55" s="8">
        <f t="shared" si="0"/>
        <v>186.66666666666666</v>
      </c>
      <c r="H55" s="8">
        <f t="shared" si="1"/>
        <v>196.66666666666666</v>
      </c>
      <c r="I55" s="8">
        <v>1120</v>
      </c>
      <c r="J55" s="8">
        <f t="shared" si="2"/>
        <v>1180</v>
      </c>
      <c r="K55" s="9">
        <f t="shared" si="5"/>
        <v>60</v>
      </c>
      <c r="L55" s="10">
        <f t="shared" si="3"/>
        <v>5.3571428571428568E-2</v>
      </c>
      <c r="M55" s="8">
        <v>4</v>
      </c>
      <c r="N55" s="8" t="s">
        <v>240</v>
      </c>
      <c r="O55" s="8">
        <v>2005</v>
      </c>
      <c r="P55" s="11">
        <f t="shared" si="4"/>
        <v>43</v>
      </c>
    </row>
    <row r="56" spans="1:16" x14ac:dyDescent="0.25">
      <c r="A56" s="7" t="s">
        <v>91</v>
      </c>
      <c r="B56" s="8" t="s">
        <v>190</v>
      </c>
      <c r="C56" s="8" t="s">
        <v>17</v>
      </c>
      <c r="D56" s="8" t="s">
        <v>35</v>
      </c>
      <c r="E56" s="8">
        <v>1</v>
      </c>
      <c r="F56" s="8" t="s">
        <v>12</v>
      </c>
      <c r="G56" s="8">
        <f t="shared" si="0"/>
        <v>15</v>
      </c>
      <c r="H56" s="8">
        <f t="shared" si="1"/>
        <v>25</v>
      </c>
      <c r="I56" s="8">
        <v>15</v>
      </c>
      <c r="J56" s="8">
        <f t="shared" si="2"/>
        <v>25</v>
      </c>
      <c r="K56" s="9">
        <f t="shared" si="5"/>
        <v>10</v>
      </c>
      <c r="L56" s="10">
        <f t="shared" si="3"/>
        <v>0.66666666666666663</v>
      </c>
      <c r="M56" s="8">
        <v>5</v>
      </c>
      <c r="N56" s="8" t="s">
        <v>241</v>
      </c>
      <c r="O56" s="8">
        <v>2003</v>
      </c>
      <c r="P56" s="11">
        <f t="shared" si="4"/>
        <v>92</v>
      </c>
    </row>
    <row r="57" spans="1:16" x14ac:dyDescent="0.25">
      <c r="A57" s="7" t="s">
        <v>92</v>
      </c>
      <c r="B57" s="8" t="s">
        <v>191</v>
      </c>
      <c r="C57" s="8" t="s">
        <v>17</v>
      </c>
      <c r="D57" s="8" t="s">
        <v>25</v>
      </c>
      <c r="E57" s="8">
        <v>3</v>
      </c>
      <c r="F57" s="8" t="s">
        <v>10</v>
      </c>
      <c r="G57" s="8">
        <f t="shared" si="0"/>
        <v>495.66666666666669</v>
      </c>
      <c r="H57" s="8">
        <f t="shared" si="1"/>
        <v>505.66666666666669</v>
      </c>
      <c r="I57" s="8">
        <v>1487</v>
      </c>
      <c r="J57" s="8">
        <f t="shared" si="2"/>
        <v>1517</v>
      </c>
      <c r="K57" s="9">
        <f t="shared" si="5"/>
        <v>30</v>
      </c>
      <c r="L57" s="10">
        <f t="shared" si="3"/>
        <v>2.0174848688634835E-2</v>
      </c>
      <c r="M57" s="8">
        <v>6</v>
      </c>
      <c r="N57" s="8" t="s">
        <v>242</v>
      </c>
      <c r="O57" s="8">
        <v>2003</v>
      </c>
      <c r="P57" s="11">
        <f t="shared" si="4"/>
        <v>28</v>
      </c>
    </row>
    <row r="58" spans="1:16" x14ac:dyDescent="0.25">
      <c r="A58" s="7" t="s">
        <v>93</v>
      </c>
      <c r="B58" s="8" t="s">
        <v>192</v>
      </c>
      <c r="C58" s="8" t="s">
        <v>16</v>
      </c>
      <c r="D58" s="8" t="s">
        <v>31</v>
      </c>
      <c r="E58" s="8">
        <v>2</v>
      </c>
      <c r="F58" s="8" t="s">
        <v>10</v>
      </c>
      <c r="G58" s="8">
        <f t="shared" si="0"/>
        <v>559</v>
      </c>
      <c r="H58" s="8">
        <f t="shared" si="1"/>
        <v>569</v>
      </c>
      <c r="I58" s="8">
        <v>1118</v>
      </c>
      <c r="J58" s="8">
        <f t="shared" si="2"/>
        <v>1138</v>
      </c>
      <c r="K58" s="9">
        <f t="shared" si="5"/>
        <v>20</v>
      </c>
      <c r="L58" s="10">
        <f t="shared" si="3"/>
        <v>1.7889087656529516E-2</v>
      </c>
      <c r="M58" s="8">
        <v>7</v>
      </c>
      <c r="N58" s="8" t="s">
        <v>243</v>
      </c>
      <c r="O58" s="8">
        <v>2003</v>
      </c>
      <c r="P58" s="11">
        <f t="shared" si="4"/>
        <v>46</v>
      </c>
    </row>
    <row r="59" spans="1:16" x14ac:dyDescent="0.25">
      <c r="A59" s="7" t="s">
        <v>94</v>
      </c>
      <c r="B59" s="8" t="s">
        <v>193</v>
      </c>
      <c r="C59" s="8" t="s">
        <v>17</v>
      </c>
      <c r="D59" s="8" t="s">
        <v>27</v>
      </c>
      <c r="E59" s="8">
        <v>2</v>
      </c>
      <c r="F59" s="8" t="s">
        <v>8</v>
      </c>
      <c r="G59" s="8">
        <f t="shared" si="0"/>
        <v>5.5</v>
      </c>
      <c r="H59" s="8">
        <f t="shared" si="1"/>
        <v>15.5</v>
      </c>
      <c r="I59" s="8">
        <v>11</v>
      </c>
      <c r="J59" s="8">
        <f t="shared" si="2"/>
        <v>31</v>
      </c>
      <c r="K59" s="9">
        <f t="shared" si="5"/>
        <v>20</v>
      </c>
      <c r="L59" s="10">
        <f t="shared" si="3"/>
        <v>1.8181818181818181</v>
      </c>
      <c r="M59" s="8">
        <v>8</v>
      </c>
      <c r="N59" s="8" t="s">
        <v>244</v>
      </c>
      <c r="O59" s="8">
        <v>2003</v>
      </c>
      <c r="P59" s="11">
        <f t="shared" si="4"/>
        <v>89</v>
      </c>
    </row>
    <row r="60" spans="1:16" x14ac:dyDescent="0.25">
      <c r="A60" s="7" t="s">
        <v>95</v>
      </c>
      <c r="B60" s="8" t="s">
        <v>194</v>
      </c>
      <c r="C60" s="8" t="s">
        <v>17</v>
      </c>
      <c r="D60" s="8" t="s">
        <v>27</v>
      </c>
      <c r="E60" s="8">
        <v>1</v>
      </c>
      <c r="F60" s="8" t="s">
        <v>12</v>
      </c>
      <c r="G60" s="8">
        <f t="shared" si="0"/>
        <v>15</v>
      </c>
      <c r="H60" s="8">
        <f t="shared" si="1"/>
        <v>25</v>
      </c>
      <c r="I60" s="8">
        <v>15</v>
      </c>
      <c r="J60" s="8">
        <f t="shared" si="2"/>
        <v>25</v>
      </c>
      <c r="K60" s="9">
        <f t="shared" si="5"/>
        <v>10</v>
      </c>
      <c r="L60" s="10">
        <f t="shared" si="3"/>
        <v>0.66666666666666663</v>
      </c>
      <c r="M60" s="8">
        <v>9</v>
      </c>
      <c r="N60" s="8" t="s">
        <v>245</v>
      </c>
      <c r="O60" s="8">
        <v>2003</v>
      </c>
      <c r="P60" s="11">
        <f t="shared" si="4"/>
        <v>92</v>
      </c>
    </row>
    <row r="61" spans="1:16" x14ac:dyDescent="0.25">
      <c r="A61" s="7" t="s">
        <v>96</v>
      </c>
      <c r="B61" s="8" t="s">
        <v>195</v>
      </c>
      <c r="C61" s="8" t="s">
        <v>16</v>
      </c>
      <c r="D61" s="8" t="s">
        <v>31</v>
      </c>
      <c r="E61" s="8">
        <v>5</v>
      </c>
      <c r="F61" s="8" t="s">
        <v>10</v>
      </c>
      <c r="G61" s="8">
        <f t="shared" si="0"/>
        <v>272.8</v>
      </c>
      <c r="H61" s="8">
        <f t="shared" si="1"/>
        <v>282.8</v>
      </c>
      <c r="I61" s="8">
        <v>1364</v>
      </c>
      <c r="J61" s="8">
        <f t="shared" si="2"/>
        <v>1414</v>
      </c>
      <c r="K61" s="9">
        <f t="shared" si="5"/>
        <v>50</v>
      </c>
      <c r="L61" s="10">
        <f t="shared" si="3"/>
        <v>3.6656891495601175E-2</v>
      </c>
      <c r="M61" s="8">
        <v>10</v>
      </c>
      <c r="N61" s="8" t="s">
        <v>246</v>
      </c>
      <c r="O61" s="8">
        <v>2003</v>
      </c>
      <c r="P61" s="11">
        <f t="shared" si="4"/>
        <v>30</v>
      </c>
    </row>
    <row r="62" spans="1:16" x14ac:dyDescent="0.25">
      <c r="A62" s="7" t="s">
        <v>97</v>
      </c>
      <c r="B62" s="8" t="s">
        <v>196</v>
      </c>
      <c r="C62" s="8" t="s">
        <v>15</v>
      </c>
      <c r="D62" s="8" t="s">
        <v>23</v>
      </c>
      <c r="E62" s="8">
        <v>7</v>
      </c>
      <c r="F62" s="8" t="s">
        <v>10</v>
      </c>
      <c r="G62" s="8">
        <f t="shared" si="0"/>
        <v>191</v>
      </c>
      <c r="H62" s="8">
        <f t="shared" si="1"/>
        <v>201</v>
      </c>
      <c r="I62" s="8">
        <v>1337</v>
      </c>
      <c r="J62" s="8">
        <f t="shared" si="2"/>
        <v>1407</v>
      </c>
      <c r="K62" s="9">
        <f t="shared" si="5"/>
        <v>70</v>
      </c>
      <c r="L62" s="10">
        <f t="shared" si="3"/>
        <v>5.2356020942408377E-2</v>
      </c>
      <c r="M62" s="8">
        <v>11</v>
      </c>
      <c r="N62" s="8" t="s">
        <v>235</v>
      </c>
      <c r="O62" s="8">
        <v>2003</v>
      </c>
      <c r="P62" s="11">
        <f t="shared" si="4"/>
        <v>31</v>
      </c>
    </row>
    <row r="63" spans="1:16" x14ac:dyDescent="0.25">
      <c r="A63" s="7" t="s">
        <v>98</v>
      </c>
      <c r="B63" s="8" t="s">
        <v>197</v>
      </c>
      <c r="C63" s="8" t="s">
        <v>17</v>
      </c>
      <c r="D63" s="8" t="s">
        <v>33</v>
      </c>
      <c r="E63" s="8">
        <v>1</v>
      </c>
      <c r="F63" s="8" t="s">
        <v>12</v>
      </c>
      <c r="G63" s="8">
        <f t="shared" si="0"/>
        <v>15</v>
      </c>
      <c r="H63" s="8">
        <f t="shared" si="1"/>
        <v>25</v>
      </c>
      <c r="I63" s="8">
        <v>15</v>
      </c>
      <c r="J63" s="8">
        <f t="shared" si="2"/>
        <v>25</v>
      </c>
      <c r="K63" s="9">
        <f t="shared" si="5"/>
        <v>10</v>
      </c>
      <c r="L63" s="10">
        <f t="shared" si="3"/>
        <v>0.66666666666666663</v>
      </c>
      <c r="M63" s="8">
        <v>12</v>
      </c>
      <c r="N63" s="8" t="s">
        <v>236</v>
      </c>
      <c r="O63" s="8">
        <v>2003</v>
      </c>
      <c r="P63" s="11">
        <f t="shared" si="4"/>
        <v>92</v>
      </c>
    </row>
    <row r="64" spans="1:16" x14ac:dyDescent="0.25">
      <c r="A64" s="7" t="s">
        <v>99</v>
      </c>
      <c r="B64" s="8" t="s">
        <v>198</v>
      </c>
      <c r="C64" s="8" t="s">
        <v>15</v>
      </c>
      <c r="D64" s="8" t="s">
        <v>23</v>
      </c>
      <c r="E64" s="8">
        <v>5</v>
      </c>
      <c r="F64" s="8" t="s">
        <v>11</v>
      </c>
      <c r="G64" s="8">
        <f t="shared" si="0"/>
        <v>64.400000000000006</v>
      </c>
      <c r="H64" s="8">
        <f t="shared" si="1"/>
        <v>74.400000000000006</v>
      </c>
      <c r="I64" s="8">
        <v>322</v>
      </c>
      <c r="J64" s="8">
        <f t="shared" si="2"/>
        <v>372</v>
      </c>
      <c r="K64" s="9">
        <f t="shared" si="5"/>
        <v>50</v>
      </c>
      <c r="L64" s="10">
        <f t="shared" si="3"/>
        <v>0.15527950310559005</v>
      </c>
      <c r="M64" s="8">
        <v>13</v>
      </c>
      <c r="N64" s="8" t="s">
        <v>237</v>
      </c>
      <c r="O64" s="8">
        <v>2003</v>
      </c>
      <c r="P64" s="11">
        <f t="shared" si="4"/>
        <v>62</v>
      </c>
    </row>
    <row r="65" spans="1:16" x14ac:dyDescent="0.25">
      <c r="A65" s="7" t="s">
        <v>100</v>
      </c>
      <c r="B65" s="8" t="s">
        <v>199</v>
      </c>
      <c r="C65" s="8" t="s">
        <v>15</v>
      </c>
      <c r="D65" s="8" t="s">
        <v>20</v>
      </c>
      <c r="E65" s="8">
        <v>7</v>
      </c>
      <c r="F65" s="8" t="s">
        <v>10</v>
      </c>
      <c r="G65" s="8">
        <f t="shared" si="0"/>
        <v>188</v>
      </c>
      <c r="H65" s="8">
        <f t="shared" si="1"/>
        <v>198</v>
      </c>
      <c r="I65" s="8">
        <v>1316</v>
      </c>
      <c r="J65" s="8">
        <f t="shared" si="2"/>
        <v>1386</v>
      </c>
      <c r="K65" s="9">
        <f t="shared" si="5"/>
        <v>70</v>
      </c>
      <c r="L65" s="10">
        <f t="shared" si="3"/>
        <v>5.3191489361702128E-2</v>
      </c>
      <c r="M65" s="8">
        <v>14</v>
      </c>
      <c r="N65" s="8" t="s">
        <v>238</v>
      </c>
      <c r="O65" s="8">
        <v>2004</v>
      </c>
      <c r="P65" s="11">
        <f t="shared" si="4"/>
        <v>34</v>
      </c>
    </row>
    <row r="66" spans="1:16" x14ac:dyDescent="0.25">
      <c r="A66" s="7" t="s">
        <v>101</v>
      </c>
      <c r="B66" s="8" t="s">
        <v>200</v>
      </c>
      <c r="C66" s="8" t="s">
        <v>16</v>
      </c>
      <c r="D66" s="8" t="s">
        <v>22</v>
      </c>
      <c r="E66" s="8">
        <v>3</v>
      </c>
      <c r="F66" s="8" t="s">
        <v>10</v>
      </c>
      <c r="G66" s="8">
        <f t="shared" ref="G66:G100" si="6">I66/E66</f>
        <v>438</v>
      </c>
      <c r="H66" s="8">
        <f t="shared" si="1"/>
        <v>448</v>
      </c>
      <c r="I66" s="8">
        <v>1314</v>
      </c>
      <c r="J66" s="8">
        <f t="shared" si="2"/>
        <v>1344</v>
      </c>
      <c r="K66" s="9">
        <f t="shared" si="5"/>
        <v>30</v>
      </c>
      <c r="L66" s="10">
        <f t="shared" si="3"/>
        <v>2.2831050228310501E-2</v>
      </c>
      <c r="M66" s="8">
        <v>15</v>
      </c>
      <c r="N66" s="8" t="s">
        <v>239</v>
      </c>
      <c r="O66" s="8">
        <v>2004</v>
      </c>
      <c r="P66" s="11">
        <f t="shared" si="4"/>
        <v>38</v>
      </c>
    </row>
    <row r="67" spans="1:16" x14ac:dyDescent="0.25">
      <c r="A67" s="7" t="s">
        <v>102</v>
      </c>
      <c r="B67" s="8" t="s">
        <v>201</v>
      </c>
      <c r="C67" s="8" t="s">
        <v>17</v>
      </c>
      <c r="D67" s="8" t="s">
        <v>27</v>
      </c>
      <c r="E67" s="8">
        <v>3</v>
      </c>
      <c r="F67" s="8" t="s">
        <v>12</v>
      </c>
      <c r="G67" s="8">
        <f t="shared" si="6"/>
        <v>5.666666666666667</v>
      </c>
      <c r="H67" s="8">
        <f t="shared" ref="H67:H100" si="7">G67+10</f>
        <v>15.666666666666668</v>
      </c>
      <c r="I67" s="8">
        <v>17</v>
      </c>
      <c r="J67" s="8">
        <f t="shared" ref="J67:J100" si="8">H67*E67</f>
        <v>47</v>
      </c>
      <c r="K67" s="9">
        <f t="shared" si="5"/>
        <v>30</v>
      </c>
      <c r="L67" s="10">
        <f t="shared" ref="L67:L100" si="9">K67/I67</f>
        <v>1.7647058823529411</v>
      </c>
      <c r="M67" s="8">
        <v>16</v>
      </c>
      <c r="N67" s="8" t="s">
        <v>240</v>
      </c>
      <c r="O67" s="8">
        <v>2004</v>
      </c>
      <c r="P67" s="11">
        <f t="shared" ref="P67:P100" si="10">_xlfn.RANK.EQ(J67,$J$2:$J$100)</f>
        <v>79</v>
      </c>
    </row>
    <row r="68" spans="1:16" x14ac:dyDescent="0.25">
      <c r="A68" s="7" t="s">
        <v>103</v>
      </c>
      <c r="B68" s="8" t="s">
        <v>202</v>
      </c>
      <c r="C68" s="8" t="s">
        <v>17</v>
      </c>
      <c r="D68" s="8" t="s">
        <v>30</v>
      </c>
      <c r="E68" s="8">
        <v>2</v>
      </c>
      <c r="F68" s="8" t="s">
        <v>12</v>
      </c>
      <c r="G68" s="8">
        <f t="shared" si="6"/>
        <v>8.5</v>
      </c>
      <c r="H68" s="8">
        <f t="shared" si="7"/>
        <v>18.5</v>
      </c>
      <c r="I68" s="8">
        <v>17</v>
      </c>
      <c r="J68" s="8">
        <f t="shared" si="8"/>
        <v>37</v>
      </c>
      <c r="K68" s="9">
        <f t="shared" ref="K68:K100" si="11">J68-I68</f>
        <v>20</v>
      </c>
      <c r="L68" s="10">
        <f t="shared" si="9"/>
        <v>1.1764705882352942</v>
      </c>
      <c r="M68" s="8">
        <v>17</v>
      </c>
      <c r="N68" s="8" t="s">
        <v>241</v>
      </c>
      <c r="O68" s="8">
        <v>2004</v>
      </c>
      <c r="P68" s="11">
        <f t="shared" si="10"/>
        <v>85</v>
      </c>
    </row>
    <row r="69" spans="1:16" x14ac:dyDescent="0.25">
      <c r="A69" s="7" t="s">
        <v>104</v>
      </c>
      <c r="B69" s="8" t="s">
        <v>203</v>
      </c>
      <c r="C69" s="8" t="s">
        <v>17</v>
      </c>
      <c r="D69" s="8" t="s">
        <v>30</v>
      </c>
      <c r="E69" s="8">
        <v>5</v>
      </c>
      <c r="F69" s="8" t="s">
        <v>12</v>
      </c>
      <c r="G69" s="8">
        <f t="shared" si="6"/>
        <v>3.4</v>
      </c>
      <c r="H69" s="8">
        <f t="shared" si="7"/>
        <v>13.4</v>
      </c>
      <c r="I69" s="8">
        <v>17</v>
      </c>
      <c r="J69" s="8">
        <f t="shared" si="8"/>
        <v>67</v>
      </c>
      <c r="K69" s="9">
        <f t="shared" si="11"/>
        <v>50</v>
      </c>
      <c r="L69" s="10">
        <f t="shared" si="9"/>
        <v>2.9411764705882355</v>
      </c>
      <c r="M69" s="8">
        <v>18</v>
      </c>
      <c r="N69" s="8" t="s">
        <v>242</v>
      </c>
      <c r="O69" s="8">
        <v>2004</v>
      </c>
      <c r="P69" s="11">
        <f t="shared" si="10"/>
        <v>75</v>
      </c>
    </row>
    <row r="70" spans="1:16" x14ac:dyDescent="0.25">
      <c r="A70" s="7" t="s">
        <v>105</v>
      </c>
      <c r="B70" s="8" t="s">
        <v>204</v>
      </c>
      <c r="C70" s="8" t="s">
        <v>16</v>
      </c>
      <c r="D70" s="8" t="s">
        <v>22</v>
      </c>
      <c r="E70" s="8">
        <v>3</v>
      </c>
      <c r="F70" s="8" t="s">
        <v>10</v>
      </c>
      <c r="G70" s="8">
        <f t="shared" si="6"/>
        <v>436</v>
      </c>
      <c r="H70" s="8">
        <f t="shared" si="7"/>
        <v>446</v>
      </c>
      <c r="I70" s="8">
        <v>1308</v>
      </c>
      <c r="J70" s="8">
        <f t="shared" si="8"/>
        <v>1338</v>
      </c>
      <c r="K70" s="9">
        <f t="shared" si="11"/>
        <v>30</v>
      </c>
      <c r="L70" s="10">
        <f t="shared" si="9"/>
        <v>2.2935779816513763E-2</v>
      </c>
      <c r="M70" s="8">
        <v>19</v>
      </c>
      <c r="N70" s="8" t="s">
        <v>243</v>
      </c>
      <c r="O70" s="8">
        <v>2004</v>
      </c>
      <c r="P70" s="11">
        <f t="shared" si="10"/>
        <v>39</v>
      </c>
    </row>
    <row r="71" spans="1:16" x14ac:dyDescent="0.25">
      <c r="A71" s="7" t="s">
        <v>106</v>
      </c>
      <c r="B71" s="8" t="s">
        <v>205</v>
      </c>
      <c r="C71" s="8" t="s">
        <v>15</v>
      </c>
      <c r="D71" s="8" t="s">
        <v>23</v>
      </c>
      <c r="E71" s="8">
        <v>4</v>
      </c>
      <c r="F71" s="8" t="s">
        <v>10</v>
      </c>
      <c r="G71" s="8">
        <f t="shared" si="6"/>
        <v>269</v>
      </c>
      <c r="H71" s="8">
        <f t="shared" si="7"/>
        <v>279</v>
      </c>
      <c r="I71" s="8">
        <v>1076</v>
      </c>
      <c r="J71" s="8">
        <f t="shared" si="8"/>
        <v>1116</v>
      </c>
      <c r="K71" s="9">
        <f t="shared" si="11"/>
        <v>40</v>
      </c>
      <c r="L71" s="10">
        <f t="shared" si="9"/>
        <v>3.717472118959108E-2</v>
      </c>
      <c r="M71" s="8">
        <v>20</v>
      </c>
      <c r="N71" s="8" t="s">
        <v>244</v>
      </c>
      <c r="O71" s="8">
        <v>2004</v>
      </c>
      <c r="P71" s="11">
        <f t="shared" si="10"/>
        <v>47</v>
      </c>
    </row>
    <row r="72" spans="1:16" x14ac:dyDescent="0.25">
      <c r="A72" s="7" t="s">
        <v>107</v>
      </c>
      <c r="B72" s="8" t="s">
        <v>206</v>
      </c>
      <c r="C72" s="8" t="s">
        <v>15</v>
      </c>
      <c r="D72" s="8" t="s">
        <v>34</v>
      </c>
      <c r="E72" s="8">
        <v>5</v>
      </c>
      <c r="F72" s="8" t="s">
        <v>10</v>
      </c>
      <c r="G72" s="8">
        <f t="shared" si="6"/>
        <v>260.2</v>
      </c>
      <c r="H72" s="8">
        <f t="shared" si="7"/>
        <v>270.2</v>
      </c>
      <c r="I72" s="8">
        <v>1301</v>
      </c>
      <c r="J72" s="8">
        <f t="shared" si="8"/>
        <v>1351</v>
      </c>
      <c r="K72" s="9">
        <f t="shared" si="11"/>
        <v>50</v>
      </c>
      <c r="L72" s="10">
        <f t="shared" si="9"/>
        <v>3.843197540353574E-2</v>
      </c>
      <c r="M72" s="8">
        <v>10</v>
      </c>
      <c r="N72" s="8" t="s">
        <v>245</v>
      </c>
      <c r="O72" s="8">
        <v>2004</v>
      </c>
      <c r="P72" s="11">
        <f t="shared" si="10"/>
        <v>37</v>
      </c>
    </row>
    <row r="73" spans="1:16" x14ac:dyDescent="0.25">
      <c r="A73" s="7" t="s">
        <v>108</v>
      </c>
      <c r="B73" s="8" t="s">
        <v>207</v>
      </c>
      <c r="C73" s="8" t="s">
        <v>15</v>
      </c>
      <c r="D73" s="8" t="s">
        <v>23</v>
      </c>
      <c r="E73" s="8">
        <v>8</v>
      </c>
      <c r="F73" s="8" t="s">
        <v>10</v>
      </c>
      <c r="G73" s="8">
        <f t="shared" si="6"/>
        <v>162.5</v>
      </c>
      <c r="H73" s="8">
        <f t="shared" si="7"/>
        <v>172.5</v>
      </c>
      <c r="I73" s="8">
        <v>1300</v>
      </c>
      <c r="J73" s="8">
        <f t="shared" si="8"/>
        <v>1380</v>
      </c>
      <c r="K73" s="9">
        <f t="shared" si="11"/>
        <v>80</v>
      </c>
      <c r="L73" s="10">
        <f t="shared" si="9"/>
        <v>6.1538461538461542E-2</v>
      </c>
      <c r="M73" s="8">
        <v>11</v>
      </c>
      <c r="N73" s="8" t="s">
        <v>246</v>
      </c>
      <c r="O73" s="8">
        <v>2004</v>
      </c>
      <c r="P73" s="11">
        <f t="shared" si="10"/>
        <v>35</v>
      </c>
    </row>
    <row r="74" spans="1:16" x14ac:dyDescent="0.25">
      <c r="A74" s="7" t="s">
        <v>109</v>
      </c>
      <c r="B74" s="8" t="s">
        <v>208</v>
      </c>
      <c r="C74" s="8" t="s">
        <v>17</v>
      </c>
      <c r="D74" s="8" t="s">
        <v>27</v>
      </c>
      <c r="E74" s="8">
        <v>4</v>
      </c>
      <c r="F74" s="8" t="s">
        <v>8</v>
      </c>
      <c r="G74" s="8">
        <f t="shared" si="6"/>
        <v>2.75</v>
      </c>
      <c r="H74" s="8">
        <f t="shared" si="7"/>
        <v>12.75</v>
      </c>
      <c r="I74" s="8">
        <v>11</v>
      </c>
      <c r="J74" s="8">
        <f t="shared" si="8"/>
        <v>51</v>
      </c>
      <c r="K74" s="9">
        <f t="shared" si="11"/>
        <v>40</v>
      </c>
      <c r="L74" s="10">
        <f t="shared" si="9"/>
        <v>3.6363636363636362</v>
      </c>
      <c r="M74" s="8">
        <v>12</v>
      </c>
      <c r="N74" s="8" t="s">
        <v>235</v>
      </c>
      <c r="O74" s="8">
        <v>2004</v>
      </c>
      <c r="P74" s="11">
        <f t="shared" si="10"/>
        <v>78</v>
      </c>
    </row>
    <row r="75" spans="1:16" x14ac:dyDescent="0.25">
      <c r="A75" s="7" t="s">
        <v>110</v>
      </c>
      <c r="B75" s="8" t="s">
        <v>209</v>
      </c>
      <c r="C75" s="8" t="s">
        <v>15</v>
      </c>
      <c r="D75" s="8" t="s">
        <v>23</v>
      </c>
      <c r="E75" s="8">
        <v>9</v>
      </c>
      <c r="F75" s="8" t="s">
        <v>9</v>
      </c>
      <c r="G75" s="8">
        <f t="shared" si="6"/>
        <v>144.22222222222223</v>
      </c>
      <c r="H75" s="8">
        <f t="shared" si="7"/>
        <v>154.22222222222223</v>
      </c>
      <c r="I75" s="8">
        <v>1298</v>
      </c>
      <c r="J75" s="8">
        <f t="shared" si="8"/>
        <v>1388</v>
      </c>
      <c r="K75" s="9">
        <f t="shared" si="11"/>
        <v>90</v>
      </c>
      <c r="L75" s="10">
        <f t="shared" si="9"/>
        <v>6.9337442218798145E-2</v>
      </c>
      <c r="M75" s="8">
        <v>13</v>
      </c>
      <c r="N75" s="8" t="s">
        <v>236</v>
      </c>
      <c r="O75" s="8">
        <v>2004</v>
      </c>
      <c r="P75" s="11">
        <f t="shared" si="10"/>
        <v>33</v>
      </c>
    </row>
    <row r="76" spans="1:16" x14ac:dyDescent="0.25">
      <c r="A76" s="7" t="s">
        <v>111</v>
      </c>
      <c r="B76" s="8" t="s">
        <v>210</v>
      </c>
      <c r="C76" s="8" t="s">
        <v>17</v>
      </c>
      <c r="D76" s="8" t="s">
        <v>32</v>
      </c>
      <c r="E76" s="8">
        <v>6</v>
      </c>
      <c r="F76" s="8" t="s">
        <v>11</v>
      </c>
      <c r="G76" s="8">
        <f t="shared" si="6"/>
        <v>50.666666666666664</v>
      </c>
      <c r="H76" s="8">
        <f t="shared" si="7"/>
        <v>60.666666666666664</v>
      </c>
      <c r="I76" s="8">
        <v>304</v>
      </c>
      <c r="J76" s="8">
        <f t="shared" si="8"/>
        <v>364</v>
      </c>
      <c r="K76" s="9">
        <f t="shared" si="11"/>
        <v>60</v>
      </c>
      <c r="L76" s="10">
        <f t="shared" si="9"/>
        <v>0.19736842105263158</v>
      </c>
      <c r="M76" s="8">
        <v>14</v>
      </c>
      <c r="N76" s="8" t="s">
        <v>237</v>
      </c>
      <c r="O76" s="8">
        <v>2004</v>
      </c>
      <c r="P76" s="11">
        <f t="shared" si="10"/>
        <v>63</v>
      </c>
    </row>
    <row r="77" spans="1:16" x14ac:dyDescent="0.25">
      <c r="A77" s="7" t="s">
        <v>112</v>
      </c>
      <c r="B77" s="8" t="s">
        <v>211</v>
      </c>
      <c r="C77" s="8" t="s">
        <v>15</v>
      </c>
      <c r="D77" s="8" t="s">
        <v>23</v>
      </c>
      <c r="E77" s="8">
        <v>4</v>
      </c>
      <c r="F77" s="8" t="s">
        <v>9</v>
      </c>
      <c r="G77" s="8">
        <f t="shared" si="6"/>
        <v>263.75</v>
      </c>
      <c r="H77" s="8">
        <f t="shared" si="7"/>
        <v>273.75</v>
      </c>
      <c r="I77" s="8">
        <v>1055</v>
      </c>
      <c r="J77" s="8">
        <f t="shared" si="8"/>
        <v>1095</v>
      </c>
      <c r="K77" s="9">
        <f t="shared" si="11"/>
        <v>40</v>
      </c>
      <c r="L77" s="10">
        <f t="shared" si="9"/>
        <v>3.7914691943127965E-2</v>
      </c>
      <c r="M77" s="8">
        <v>15</v>
      </c>
      <c r="N77" s="8" t="s">
        <v>238</v>
      </c>
      <c r="O77" s="8">
        <v>2004</v>
      </c>
      <c r="P77" s="11">
        <f t="shared" si="10"/>
        <v>48</v>
      </c>
    </row>
    <row r="78" spans="1:16" x14ac:dyDescent="0.25">
      <c r="A78" s="7" t="s">
        <v>113</v>
      </c>
      <c r="B78" s="8" t="s">
        <v>212</v>
      </c>
      <c r="C78" s="8" t="s">
        <v>17</v>
      </c>
      <c r="D78" s="8" t="s">
        <v>30</v>
      </c>
      <c r="E78" s="8">
        <v>4</v>
      </c>
      <c r="F78" s="8" t="s">
        <v>12</v>
      </c>
      <c r="G78" s="8">
        <f t="shared" si="6"/>
        <v>4.25</v>
      </c>
      <c r="H78" s="8">
        <f t="shared" si="7"/>
        <v>14.25</v>
      </c>
      <c r="I78" s="8">
        <v>17</v>
      </c>
      <c r="J78" s="8">
        <f t="shared" si="8"/>
        <v>57</v>
      </c>
      <c r="K78" s="9">
        <f t="shared" si="11"/>
        <v>40</v>
      </c>
      <c r="L78" s="10">
        <f t="shared" si="9"/>
        <v>2.3529411764705883</v>
      </c>
      <c r="M78" s="8">
        <v>16</v>
      </c>
      <c r="N78" s="8" t="s">
        <v>239</v>
      </c>
      <c r="O78" s="8">
        <v>2005</v>
      </c>
      <c r="P78" s="11">
        <f t="shared" si="10"/>
        <v>76</v>
      </c>
    </row>
    <row r="79" spans="1:16" x14ac:dyDescent="0.25">
      <c r="A79" s="7" t="s">
        <v>114</v>
      </c>
      <c r="B79" s="8" t="s">
        <v>213</v>
      </c>
      <c r="C79" s="8" t="s">
        <v>17</v>
      </c>
      <c r="D79" s="8" t="s">
        <v>32</v>
      </c>
      <c r="E79" s="8">
        <v>3</v>
      </c>
      <c r="F79" s="8" t="s">
        <v>8</v>
      </c>
      <c r="G79" s="8">
        <f t="shared" si="6"/>
        <v>49</v>
      </c>
      <c r="H79" s="8">
        <f t="shared" si="7"/>
        <v>59</v>
      </c>
      <c r="I79" s="8">
        <v>147</v>
      </c>
      <c r="J79" s="8">
        <f t="shared" si="8"/>
        <v>177</v>
      </c>
      <c r="K79" s="9">
        <f t="shared" si="11"/>
        <v>30</v>
      </c>
      <c r="L79" s="10">
        <f t="shared" si="9"/>
        <v>0.20408163265306123</v>
      </c>
      <c r="M79" s="8">
        <v>17</v>
      </c>
      <c r="N79" s="8" t="s">
        <v>240</v>
      </c>
      <c r="O79" s="8">
        <v>2005</v>
      </c>
      <c r="P79" s="11">
        <f t="shared" si="10"/>
        <v>67</v>
      </c>
    </row>
    <row r="80" spans="1:16" x14ac:dyDescent="0.25">
      <c r="A80" s="7" t="s">
        <v>115</v>
      </c>
      <c r="B80" s="8" t="s">
        <v>214</v>
      </c>
      <c r="C80" s="8" t="s">
        <v>15</v>
      </c>
      <c r="D80" s="8" t="s">
        <v>23</v>
      </c>
      <c r="E80" s="8">
        <v>3</v>
      </c>
      <c r="F80" s="8" t="s">
        <v>8</v>
      </c>
      <c r="G80" s="8">
        <f t="shared" si="6"/>
        <v>321.66666666666669</v>
      </c>
      <c r="H80" s="8">
        <f t="shared" si="7"/>
        <v>331.66666666666669</v>
      </c>
      <c r="I80" s="8">
        <v>965</v>
      </c>
      <c r="J80" s="8">
        <f t="shared" si="8"/>
        <v>995</v>
      </c>
      <c r="K80" s="9">
        <f t="shared" si="11"/>
        <v>30</v>
      </c>
      <c r="L80" s="10">
        <f t="shared" si="9"/>
        <v>3.1088082901554404E-2</v>
      </c>
      <c r="M80" s="8">
        <v>18</v>
      </c>
      <c r="N80" s="8" t="s">
        <v>241</v>
      </c>
      <c r="O80" s="8">
        <v>2005</v>
      </c>
      <c r="P80" s="11">
        <f t="shared" si="10"/>
        <v>52</v>
      </c>
    </row>
    <row r="81" spans="1:16" x14ac:dyDescent="0.25">
      <c r="A81" s="7" t="s">
        <v>116</v>
      </c>
      <c r="B81" s="8" t="s">
        <v>215</v>
      </c>
      <c r="C81" s="8" t="s">
        <v>17</v>
      </c>
      <c r="D81" s="8" t="s">
        <v>27</v>
      </c>
      <c r="E81" s="8">
        <v>3</v>
      </c>
      <c r="F81" s="8" t="s">
        <v>8</v>
      </c>
      <c r="G81" s="8">
        <f t="shared" si="6"/>
        <v>4</v>
      </c>
      <c r="H81" s="8">
        <f t="shared" si="7"/>
        <v>14</v>
      </c>
      <c r="I81" s="8">
        <v>12</v>
      </c>
      <c r="J81" s="8">
        <f t="shared" si="8"/>
        <v>42</v>
      </c>
      <c r="K81" s="9">
        <f t="shared" si="11"/>
        <v>30</v>
      </c>
      <c r="L81" s="10">
        <f t="shared" si="9"/>
        <v>2.5</v>
      </c>
      <c r="M81" s="8">
        <v>1</v>
      </c>
      <c r="N81" s="8" t="s">
        <v>242</v>
      </c>
      <c r="O81" s="8">
        <v>2005</v>
      </c>
      <c r="P81" s="11">
        <f t="shared" si="10"/>
        <v>82</v>
      </c>
    </row>
    <row r="82" spans="1:16" x14ac:dyDescent="0.25">
      <c r="A82" s="7" t="s">
        <v>117</v>
      </c>
      <c r="B82" s="8" t="s">
        <v>216</v>
      </c>
      <c r="C82" s="8" t="s">
        <v>17</v>
      </c>
      <c r="D82" s="8" t="s">
        <v>27</v>
      </c>
      <c r="E82" s="8">
        <v>3</v>
      </c>
      <c r="F82" s="8" t="s">
        <v>11</v>
      </c>
      <c r="G82" s="8">
        <f t="shared" si="6"/>
        <v>4.666666666666667</v>
      </c>
      <c r="H82" s="8">
        <f t="shared" si="7"/>
        <v>14.666666666666668</v>
      </c>
      <c r="I82" s="8">
        <v>14</v>
      </c>
      <c r="J82" s="8">
        <f t="shared" si="8"/>
        <v>44</v>
      </c>
      <c r="K82" s="9">
        <f t="shared" si="11"/>
        <v>30</v>
      </c>
      <c r="L82" s="10">
        <f t="shared" si="9"/>
        <v>2.1428571428571428</v>
      </c>
      <c r="M82" s="8">
        <v>2</v>
      </c>
      <c r="N82" s="8" t="s">
        <v>243</v>
      </c>
      <c r="O82" s="8">
        <v>2003</v>
      </c>
      <c r="P82" s="11">
        <f t="shared" si="10"/>
        <v>80</v>
      </c>
    </row>
    <row r="83" spans="1:16" x14ac:dyDescent="0.25">
      <c r="A83" s="7" t="s">
        <v>118</v>
      </c>
      <c r="B83" s="8" t="s">
        <v>217</v>
      </c>
      <c r="C83" s="8" t="s">
        <v>15</v>
      </c>
      <c r="D83" s="8" t="s">
        <v>20</v>
      </c>
      <c r="E83" s="8">
        <v>7</v>
      </c>
      <c r="F83" s="8" t="s">
        <v>8</v>
      </c>
      <c r="G83" s="8">
        <f t="shared" si="6"/>
        <v>133.42857142857142</v>
      </c>
      <c r="H83" s="8">
        <f t="shared" si="7"/>
        <v>143.42857142857142</v>
      </c>
      <c r="I83" s="8">
        <v>934</v>
      </c>
      <c r="J83" s="8">
        <f t="shared" si="8"/>
        <v>1003.9999999999999</v>
      </c>
      <c r="K83" s="9">
        <f t="shared" si="11"/>
        <v>69.999999999999886</v>
      </c>
      <c r="L83" s="10">
        <f t="shared" si="9"/>
        <v>7.4946466809421713E-2</v>
      </c>
      <c r="M83" s="8">
        <v>3</v>
      </c>
      <c r="N83" s="8" t="s">
        <v>244</v>
      </c>
      <c r="O83" s="8">
        <v>2003</v>
      </c>
      <c r="P83" s="11">
        <f t="shared" si="10"/>
        <v>51</v>
      </c>
    </row>
    <row r="84" spans="1:16" x14ac:dyDescent="0.25">
      <c r="A84" s="7" t="s">
        <v>119</v>
      </c>
      <c r="B84" s="8" t="s">
        <v>218</v>
      </c>
      <c r="C84" s="8" t="s">
        <v>17</v>
      </c>
      <c r="D84" s="8" t="s">
        <v>26</v>
      </c>
      <c r="E84" s="8">
        <v>9</v>
      </c>
      <c r="F84" s="8" t="s">
        <v>8</v>
      </c>
      <c r="G84" s="8">
        <f t="shared" si="6"/>
        <v>103.22222222222223</v>
      </c>
      <c r="H84" s="8">
        <f t="shared" si="7"/>
        <v>113.22222222222223</v>
      </c>
      <c r="I84" s="8">
        <v>929</v>
      </c>
      <c r="J84" s="8">
        <f t="shared" si="8"/>
        <v>1019</v>
      </c>
      <c r="K84" s="9">
        <f t="shared" si="11"/>
        <v>90</v>
      </c>
      <c r="L84" s="10">
        <f t="shared" si="9"/>
        <v>9.6878363832077499E-2</v>
      </c>
      <c r="M84" s="8">
        <v>4</v>
      </c>
      <c r="N84" s="8" t="s">
        <v>245</v>
      </c>
      <c r="O84" s="8">
        <v>2003</v>
      </c>
      <c r="P84" s="11">
        <f t="shared" si="10"/>
        <v>50</v>
      </c>
    </row>
    <row r="85" spans="1:16" x14ac:dyDescent="0.25">
      <c r="A85" s="7" t="s">
        <v>120</v>
      </c>
      <c r="B85" s="8" t="s">
        <v>219</v>
      </c>
      <c r="C85" s="8" t="s">
        <v>17</v>
      </c>
      <c r="D85" s="8" t="s">
        <v>27</v>
      </c>
      <c r="E85" s="8">
        <v>2</v>
      </c>
      <c r="F85" s="8" t="s">
        <v>12</v>
      </c>
      <c r="G85" s="8">
        <f t="shared" si="6"/>
        <v>9</v>
      </c>
      <c r="H85" s="8">
        <f t="shared" si="7"/>
        <v>19</v>
      </c>
      <c r="I85" s="8">
        <v>18</v>
      </c>
      <c r="J85" s="8">
        <f t="shared" si="8"/>
        <v>38</v>
      </c>
      <c r="K85" s="9">
        <f t="shared" si="11"/>
        <v>20</v>
      </c>
      <c r="L85" s="10">
        <f t="shared" si="9"/>
        <v>1.1111111111111112</v>
      </c>
      <c r="M85" s="8">
        <v>5</v>
      </c>
      <c r="N85" s="8" t="s">
        <v>246</v>
      </c>
      <c r="O85" s="8">
        <v>2003</v>
      </c>
      <c r="P85" s="11">
        <f t="shared" si="10"/>
        <v>84</v>
      </c>
    </row>
    <row r="86" spans="1:16" x14ac:dyDescent="0.25">
      <c r="A86" s="7" t="s">
        <v>121</v>
      </c>
      <c r="B86" s="8" t="s">
        <v>220</v>
      </c>
      <c r="C86" s="8" t="s">
        <v>15</v>
      </c>
      <c r="D86" s="8" t="s">
        <v>24</v>
      </c>
      <c r="E86" s="8">
        <v>11</v>
      </c>
      <c r="F86" s="8" t="s">
        <v>8</v>
      </c>
      <c r="G86" s="8">
        <f t="shared" si="6"/>
        <v>83.272727272727266</v>
      </c>
      <c r="H86" s="8">
        <f t="shared" si="7"/>
        <v>93.272727272727266</v>
      </c>
      <c r="I86" s="8">
        <v>916</v>
      </c>
      <c r="J86" s="8">
        <f t="shared" si="8"/>
        <v>1026</v>
      </c>
      <c r="K86" s="9">
        <f t="shared" si="11"/>
        <v>110</v>
      </c>
      <c r="L86" s="10">
        <f t="shared" si="9"/>
        <v>0.12008733624454149</v>
      </c>
      <c r="M86" s="8">
        <v>6</v>
      </c>
      <c r="N86" s="8" t="s">
        <v>235</v>
      </c>
      <c r="O86" s="8">
        <v>2003</v>
      </c>
      <c r="P86" s="11">
        <f t="shared" si="10"/>
        <v>49</v>
      </c>
    </row>
    <row r="87" spans="1:16" x14ac:dyDescent="0.25">
      <c r="A87" s="7" t="s">
        <v>122</v>
      </c>
      <c r="B87" s="8" t="s">
        <v>221</v>
      </c>
      <c r="C87" s="8" t="s">
        <v>17</v>
      </c>
      <c r="D87" s="8" t="s">
        <v>27</v>
      </c>
      <c r="E87" s="8">
        <v>9</v>
      </c>
      <c r="F87" s="8" t="s">
        <v>8</v>
      </c>
      <c r="G87" s="8">
        <f t="shared" si="6"/>
        <v>8.4444444444444446</v>
      </c>
      <c r="H87" s="8">
        <f t="shared" si="7"/>
        <v>18.444444444444443</v>
      </c>
      <c r="I87" s="8">
        <v>76</v>
      </c>
      <c r="J87" s="8">
        <f t="shared" si="8"/>
        <v>166</v>
      </c>
      <c r="K87" s="9">
        <f t="shared" si="11"/>
        <v>90</v>
      </c>
      <c r="L87" s="10">
        <f t="shared" si="9"/>
        <v>1.1842105263157894</v>
      </c>
      <c r="M87" s="8">
        <v>7</v>
      </c>
      <c r="N87" s="8" t="s">
        <v>236</v>
      </c>
      <c r="O87" s="8">
        <v>2003</v>
      </c>
      <c r="P87" s="11">
        <f t="shared" si="10"/>
        <v>68</v>
      </c>
    </row>
    <row r="88" spans="1:16" x14ac:dyDescent="0.25">
      <c r="A88" s="7" t="s">
        <v>123</v>
      </c>
      <c r="B88" s="8" t="s">
        <v>222</v>
      </c>
      <c r="C88" s="8" t="s">
        <v>16</v>
      </c>
      <c r="D88" s="8" t="s">
        <v>31</v>
      </c>
      <c r="E88" s="8">
        <v>4</v>
      </c>
      <c r="F88" s="8" t="s">
        <v>8</v>
      </c>
      <c r="G88" s="8">
        <f t="shared" si="6"/>
        <v>217.25</v>
      </c>
      <c r="H88" s="8">
        <f t="shared" si="7"/>
        <v>227.25</v>
      </c>
      <c r="I88" s="8">
        <v>869</v>
      </c>
      <c r="J88" s="8">
        <f t="shared" si="8"/>
        <v>909</v>
      </c>
      <c r="K88" s="9">
        <f t="shared" si="11"/>
        <v>40</v>
      </c>
      <c r="L88" s="10">
        <f t="shared" si="9"/>
        <v>4.6029919447640968E-2</v>
      </c>
      <c r="M88" s="8">
        <v>8</v>
      </c>
      <c r="N88" s="8" t="s">
        <v>237</v>
      </c>
      <c r="O88" s="8">
        <v>2003</v>
      </c>
      <c r="P88" s="11">
        <f t="shared" si="10"/>
        <v>53</v>
      </c>
    </row>
    <row r="89" spans="1:16" x14ac:dyDescent="0.25">
      <c r="A89" s="7" t="s">
        <v>124</v>
      </c>
      <c r="B89" s="8" t="s">
        <v>223</v>
      </c>
      <c r="C89" s="8" t="s">
        <v>17</v>
      </c>
      <c r="D89" s="8" t="s">
        <v>28</v>
      </c>
      <c r="E89" s="8">
        <v>3</v>
      </c>
      <c r="F89" s="8" t="s">
        <v>8</v>
      </c>
      <c r="G89" s="8">
        <f t="shared" si="6"/>
        <v>37.333333333333336</v>
      </c>
      <c r="H89" s="8">
        <f t="shared" si="7"/>
        <v>47.333333333333336</v>
      </c>
      <c r="I89" s="8">
        <v>112</v>
      </c>
      <c r="J89" s="8">
        <f t="shared" si="8"/>
        <v>142</v>
      </c>
      <c r="K89" s="9">
        <f t="shared" si="11"/>
        <v>30</v>
      </c>
      <c r="L89" s="10">
        <f t="shared" si="9"/>
        <v>0.26785714285714285</v>
      </c>
      <c r="M89" s="8">
        <v>9</v>
      </c>
      <c r="N89" s="8" t="s">
        <v>238</v>
      </c>
      <c r="O89" s="8">
        <v>2003</v>
      </c>
      <c r="P89" s="11">
        <f t="shared" si="10"/>
        <v>71</v>
      </c>
    </row>
    <row r="90" spans="1:16" x14ac:dyDescent="0.25">
      <c r="A90" s="7" t="s">
        <v>125</v>
      </c>
      <c r="B90" s="8" t="s">
        <v>224</v>
      </c>
      <c r="C90" s="8" t="s">
        <v>17</v>
      </c>
      <c r="D90" s="8" t="s">
        <v>30</v>
      </c>
      <c r="E90" s="8">
        <v>6</v>
      </c>
      <c r="F90" s="8" t="s">
        <v>11</v>
      </c>
      <c r="G90" s="8">
        <f t="shared" si="6"/>
        <v>6.5</v>
      </c>
      <c r="H90" s="8">
        <f t="shared" si="7"/>
        <v>16.5</v>
      </c>
      <c r="I90" s="8">
        <v>39</v>
      </c>
      <c r="J90" s="8">
        <f t="shared" si="8"/>
        <v>99</v>
      </c>
      <c r="K90" s="9">
        <f t="shared" si="11"/>
        <v>60</v>
      </c>
      <c r="L90" s="10">
        <f>K90/I90</f>
        <v>1.5384615384615385</v>
      </c>
      <c r="M90" s="8">
        <v>19</v>
      </c>
      <c r="N90" s="8" t="s">
        <v>239</v>
      </c>
      <c r="O90" s="8">
        <v>2003</v>
      </c>
      <c r="P90" s="11">
        <f t="shared" si="10"/>
        <v>73</v>
      </c>
    </row>
    <row r="91" spans="1:16" x14ac:dyDescent="0.25">
      <c r="A91" s="7" t="s">
        <v>126</v>
      </c>
      <c r="B91" s="8" t="s">
        <v>225</v>
      </c>
      <c r="C91" s="8" t="s">
        <v>16</v>
      </c>
      <c r="D91" s="8" t="s">
        <v>31</v>
      </c>
      <c r="E91" s="8">
        <v>2</v>
      </c>
      <c r="F91" s="8" t="s">
        <v>8</v>
      </c>
      <c r="G91" s="8">
        <f t="shared" si="6"/>
        <v>428.5</v>
      </c>
      <c r="H91" s="8">
        <f t="shared" si="7"/>
        <v>438.5</v>
      </c>
      <c r="I91" s="8">
        <v>857</v>
      </c>
      <c r="J91" s="8">
        <f t="shared" si="8"/>
        <v>877</v>
      </c>
      <c r="K91" s="9">
        <f t="shared" si="11"/>
        <v>20</v>
      </c>
      <c r="L91" s="10">
        <f t="shared" si="9"/>
        <v>2.3337222870478413E-2</v>
      </c>
      <c r="M91" s="8">
        <v>20</v>
      </c>
      <c r="N91" s="8" t="s">
        <v>240</v>
      </c>
      <c r="O91" s="8">
        <v>2004</v>
      </c>
      <c r="P91" s="11">
        <f t="shared" si="10"/>
        <v>55</v>
      </c>
    </row>
    <row r="92" spans="1:16" x14ac:dyDescent="0.25">
      <c r="A92" s="7" t="s">
        <v>127</v>
      </c>
      <c r="B92" s="8" t="s">
        <v>226</v>
      </c>
      <c r="C92" s="8" t="s">
        <v>16</v>
      </c>
      <c r="D92" s="8" t="s">
        <v>21</v>
      </c>
      <c r="E92" s="8">
        <v>2</v>
      </c>
      <c r="F92" s="8" t="s">
        <v>8</v>
      </c>
      <c r="G92" s="8">
        <f t="shared" si="6"/>
        <v>414</v>
      </c>
      <c r="H92" s="8">
        <f t="shared" si="7"/>
        <v>424</v>
      </c>
      <c r="I92" s="8">
        <v>828</v>
      </c>
      <c r="J92" s="8">
        <f t="shared" si="8"/>
        <v>848</v>
      </c>
      <c r="K92" s="9">
        <f t="shared" si="11"/>
        <v>20</v>
      </c>
      <c r="L92" s="10">
        <f t="shared" si="9"/>
        <v>2.4154589371980676E-2</v>
      </c>
      <c r="M92" s="8">
        <v>21</v>
      </c>
      <c r="N92" s="8" t="s">
        <v>241</v>
      </c>
      <c r="O92" s="8">
        <v>2004</v>
      </c>
      <c r="P92" s="11">
        <f t="shared" si="10"/>
        <v>56</v>
      </c>
    </row>
    <row r="93" spans="1:16" x14ac:dyDescent="0.25">
      <c r="A93" s="7" t="s">
        <v>128</v>
      </c>
      <c r="B93" s="8" t="s">
        <v>227</v>
      </c>
      <c r="C93" s="8" t="s">
        <v>15</v>
      </c>
      <c r="D93" s="8" t="s">
        <v>23</v>
      </c>
      <c r="E93" s="8">
        <v>8</v>
      </c>
      <c r="F93" s="8" t="s">
        <v>9</v>
      </c>
      <c r="G93" s="8">
        <f t="shared" si="6"/>
        <v>159.875</v>
      </c>
      <c r="H93" s="8">
        <f t="shared" si="7"/>
        <v>169.875</v>
      </c>
      <c r="I93" s="8">
        <v>1279</v>
      </c>
      <c r="J93" s="8">
        <f t="shared" si="8"/>
        <v>1359</v>
      </c>
      <c r="K93" s="9">
        <f t="shared" si="11"/>
        <v>80</v>
      </c>
      <c r="L93" s="10">
        <f t="shared" si="9"/>
        <v>6.2548866301798275E-2</v>
      </c>
      <c r="M93" s="8">
        <v>22</v>
      </c>
      <c r="N93" s="8" t="s">
        <v>242</v>
      </c>
      <c r="O93" s="8">
        <v>2004</v>
      </c>
      <c r="P93" s="11">
        <f t="shared" si="10"/>
        <v>36</v>
      </c>
    </row>
    <row r="94" spans="1:16" x14ac:dyDescent="0.25">
      <c r="A94" s="7" t="s">
        <v>129</v>
      </c>
      <c r="B94" s="8" t="s">
        <v>228</v>
      </c>
      <c r="C94" s="8" t="s">
        <v>17</v>
      </c>
      <c r="D94" s="8" t="s">
        <v>26</v>
      </c>
      <c r="E94" s="8">
        <v>7</v>
      </c>
      <c r="F94" s="8" t="s">
        <v>9</v>
      </c>
      <c r="G94" s="8">
        <f t="shared" si="6"/>
        <v>178.57142857142858</v>
      </c>
      <c r="H94" s="8">
        <f t="shared" si="7"/>
        <v>188.57142857142858</v>
      </c>
      <c r="I94" s="8">
        <v>1250</v>
      </c>
      <c r="J94" s="8">
        <f t="shared" si="8"/>
        <v>1320</v>
      </c>
      <c r="K94" s="9">
        <f t="shared" si="11"/>
        <v>70</v>
      </c>
      <c r="L94" s="10">
        <f t="shared" si="9"/>
        <v>5.6000000000000001E-2</v>
      </c>
      <c r="M94" s="8">
        <v>23</v>
      </c>
      <c r="N94" s="8" t="s">
        <v>243</v>
      </c>
      <c r="O94" s="8">
        <v>2004</v>
      </c>
      <c r="P94" s="11">
        <f t="shared" si="10"/>
        <v>40</v>
      </c>
    </row>
    <row r="95" spans="1:16" x14ac:dyDescent="0.25">
      <c r="A95" s="7" t="s">
        <v>130</v>
      </c>
      <c r="B95" s="8" t="s">
        <v>229</v>
      </c>
      <c r="C95" s="8" t="s">
        <v>16</v>
      </c>
      <c r="D95" s="8" t="s">
        <v>21</v>
      </c>
      <c r="E95" s="8">
        <v>7</v>
      </c>
      <c r="F95" s="8" t="s">
        <v>8</v>
      </c>
      <c r="G95" s="8">
        <f t="shared" si="6"/>
        <v>117.57142857142857</v>
      </c>
      <c r="H95" s="8">
        <f t="shared" si="7"/>
        <v>127.57142857142857</v>
      </c>
      <c r="I95" s="8">
        <v>823</v>
      </c>
      <c r="J95" s="8">
        <f t="shared" si="8"/>
        <v>893</v>
      </c>
      <c r="K95" s="9">
        <f t="shared" si="11"/>
        <v>70</v>
      </c>
      <c r="L95" s="10">
        <f t="shared" si="9"/>
        <v>8.5054678007290399E-2</v>
      </c>
      <c r="M95" s="8">
        <v>24</v>
      </c>
      <c r="N95" s="8" t="s">
        <v>244</v>
      </c>
      <c r="O95" s="8">
        <v>2004</v>
      </c>
      <c r="P95" s="11">
        <f t="shared" si="10"/>
        <v>54</v>
      </c>
    </row>
    <row r="96" spans="1:16" x14ac:dyDescent="0.25">
      <c r="A96" s="7" t="s">
        <v>131</v>
      </c>
      <c r="B96" s="8" t="s">
        <v>230</v>
      </c>
      <c r="C96" s="8" t="s">
        <v>16</v>
      </c>
      <c r="D96" s="8" t="s">
        <v>22</v>
      </c>
      <c r="E96" s="8">
        <v>9</v>
      </c>
      <c r="F96" s="8" t="s">
        <v>10</v>
      </c>
      <c r="G96" s="8">
        <f t="shared" si="6"/>
        <v>128.55555555555554</v>
      </c>
      <c r="H96" s="8">
        <f t="shared" si="7"/>
        <v>138.55555555555554</v>
      </c>
      <c r="I96" s="8">
        <v>1157</v>
      </c>
      <c r="J96" s="8">
        <f t="shared" si="8"/>
        <v>1247</v>
      </c>
      <c r="K96" s="9">
        <f t="shared" si="11"/>
        <v>90</v>
      </c>
      <c r="L96" s="10">
        <f t="shared" si="9"/>
        <v>7.7787381158167676E-2</v>
      </c>
      <c r="M96" s="8">
        <v>25</v>
      </c>
      <c r="N96" s="8" t="s">
        <v>245</v>
      </c>
      <c r="O96" s="8">
        <v>2004</v>
      </c>
      <c r="P96" s="11">
        <f t="shared" si="10"/>
        <v>41</v>
      </c>
    </row>
    <row r="97" spans="1:16" x14ac:dyDescent="0.25">
      <c r="A97" s="7" t="s">
        <v>132</v>
      </c>
      <c r="B97" s="8" t="s">
        <v>231</v>
      </c>
      <c r="C97" s="8" t="s">
        <v>15</v>
      </c>
      <c r="D97" s="8" t="s">
        <v>34</v>
      </c>
      <c r="E97" s="8">
        <v>3</v>
      </c>
      <c r="F97" s="8" t="s">
        <v>11</v>
      </c>
      <c r="G97" s="8">
        <f t="shared" si="6"/>
        <v>42</v>
      </c>
      <c r="H97" s="8">
        <f t="shared" si="7"/>
        <v>52</v>
      </c>
      <c r="I97" s="8">
        <v>126</v>
      </c>
      <c r="J97" s="8">
        <f t="shared" si="8"/>
        <v>156</v>
      </c>
      <c r="K97" s="9">
        <f t="shared" si="11"/>
        <v>30</v>
      </c>
      <c r="L97" s="10">
        <f t="shared" si="9"/>
        <v>0.23809523809523808</v>
      </c>
      <c r="M97" s="8">
        <v>26</v>
      </c>
      <c r="N97" s="8" t="s">
        <v>246</v>
      </c>
      <c r="O97" s="8">
        <v>2004</v>
      </c>
      <c r="P97" s="11">
        <f t="shared" si="10"/>
        <v>69</v>
      </c>
    </row>
    <row r="98" spans="1:16" x14ac:dyDescent="0.25">
      <c r="A98" s="7" t="s">
        <v>133</v>
      </c>
      <c r="B98" s="8" t="s">
        <v>232</v>
      </c>
      <c r="C98" s="8" t="s">
        <v>15</v>
      </c>
      <c r="D98" s="8" t="s">
        <v>24</v>
      </c>
      <c r="E98" s="8">
        <v>3</v>
      </c>
      <c r="F98" s="8" t="s">
        <v>10</v>
      </c>
      <c r="G98" s="8">
        <f t="shared" si="6"/>
        <v>381.66666666666669</v>
      </c>
      <c r="H98" s="8">
        <f t="shared" si="7"/>
        <v>391.66666666666669</v>
      </c>
      <c r="I98" s="8">
        <v>1145</v>
      </c>
      <c r="J98" s="8">
        <f t="shared" si="8"/>
        <v>1175</v>
      </c>
      <c r="K98" s="9">
        <f t="shared" si="11"/>
        <v>30</v>
      </c>
      <c r="L98" s="10">
        <f t="shared" si="9"/>
        <v>2.6200873362445413E-2</v>
      </c>
      <c r="M98" s="8">
        <v>27</v>
      </c>
      <c r="N98" s="8" t="s">
        <v>235</v>
      </c>
      <c r="O98" s="8">
        <v>2004</v>
      </c>
      <c r="P98" s="11">
        <f t="shared" si="10"/>
        <v>44</v>
      </c>
    </row>
    <row r="99" spans="1:16" x14ac:dyDescent="0.25">
      <c r="A99" s="7" t="s">
        <v>134</v>
      </c>
      <c r="B99" s="8" t="s">
        <v>233</v>
      </c>
      <c r="C99" s="8" t="s">
        <v>15</v>
      </c>
      <c r="D99" s="8" t="s">
        <v>34</v>
      </c>
      <c r="E99" s="8">
        <v>3</v>
      </c>
      <c r="F99" s="8" t="s">
        <v>8</v>
      </c>
      <c r="G99" s="8">
        <f t="shared" si="6"/>
        <v>258</v>
      </c>
      <c r="H99" s="8">
        <f t="shared" si="7"/>
        <v>268</v>
      </c>
      <c r="I99" s="8">
        <v>774</v>
      </c>
      <c r="J99" s="8">
        <f t="shared" si="8"/>
        <v>804</v>
      </c>
      <c r="K99" s="9">
        <f t="shared" si="11"/>
        <v>30</v>
      </c>
      <c r="L99" s="10">
        <f t="shared" si="9"/>
        <v>3.875968992248062E-2</v>
      </c>
      <c r="M99" s="8">
        <v>28</v>
      </c>
      <c r="N99" s="8" t="s">
        <v>236</v>
      </c>
      <c r="O99" s="8">
        <v>2004</v>
      </c>
      <c r="P99" s="11">
        <f t="shared" si="10"/>
        <v>57</v>
      </c>
    </row>
    <row r="100" spans="1:16" x14ac:dyDescent="0.25">
      <c r="A100" s="7" t="s">
        <v>135</v>
      </c>
      <c r="B100" s="8" t="s">
        <v>234</v>
      </c>
      <c r="C100" s="8" t="s">
        <v>17</v>
      </c>
      <c r="D100" s="8" t="s">
        <v>27</v>
      </c>
      <c r="E100" s="8">
        <v>2</v>
      </c>
      <c r="F100" s="8" t="s">
        <v>8</v>
      </c>
      <c r="G100" s="8">
        <f t="shared" si="6"/>
        <v>12</v>
      </c>
      <c r="H100" s="8">
        <f t="shared" si="7"/>
        <v>22</v>
      </c>
      <c r="I100" s="8">
        <v>24</v>
      </c>
      <c r="J100" s="8">
        <f t="shared" si="8"/>
        <v>44</v>
      </c>
      <c r="K100" s="9">
        <f t="shared" si="11"/>
        <v>20</v>
      </c>
      <c r="L100" s="10">
        <f t="shared" si="9"/>
        <v>0.83333333333333337</v>
      </c>
      <c r="M100" s="8">
        <v>29</v>
      </c>
      <c r="N100" s="8" t="s">
        <v>237</v>
      </c>
      <c r="O100" s="8">
        <v>2004</v>
      </c>
      <c r="P100" s="11">
        <f t="shared" si="10"/>
        <v>80</v>
      </c>
    </row>
  </sheetData>
  <pageMargins left="0.7" right="0.7" top="0.75" bottom="0.75" header="0.3" footer="0.3"/>
  <pageSetup paperSize="9"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969CF7-4342-4A5B-8041-B2F68A20C3A1}">
  <sheetPr>
    <tabColor rgb="FF7030A0"/>
  </sheetPr>
  <dimension ref="A1"/>
  <sheetViews>
    <sheetView topLeftCell="D1" zoomScale="50" zoomScaleNormal="50" workbookViewId="0">
      <selection activeCell="F46" sqref="F46"/>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5C92A1-9331-4C2E-AA67-2BCE755E0454}">
  <sheetPr>
    <tabColor theme="7" tint="0.59999389629810485"/>
  </sheetPr>
  <dimension ref="A1"/>
  <sheetViews>
    <sheetView showGridLines="0" topLeftCell="A4" zoomScale="50" zoomScaleNormal="50" workbookViewId="0">
      <selection activeCell="AM36" sqref="AM36"/>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E153F9-60C9-4ABF-B51D-C4ED7631B555}">
  <sheetPr>
    <tabColor rgb="FFFF0000"/>
  </sheetPr>
  <dimension ref="A1"/>
  <sheetViews>
    <sheetView topLeftCell="A2" workbookViewId="0">
      <selection activeCell="R10" sqref="R10"/>
    </sheetView>
  </sheetViews>
  <sheetFormatPr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ICONS</vt:lpstr>
      <vt:lpstr>PIVOTE</vt:lpstr>
      <vt:lpstr>BIG DATA</vt:lpstr>
      <vt:lpstr>SAPARATED</vt:lpstr>
      <vt:lpstr>DASHBOARD1</vt:lpstr>
      <vt:lpstr>CHART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subashinimani2003@gmail.com</dc:creator>
  <cp:lastModifiedBy>subashinimani2003@gmail.com</cp:lastModifiedBy>
  <dcterms:created xsi:type="dcterms:W3CDTF">2025-08-31T00:55:06Z</dcterms:created>
  <dcterms:modified xsi:type="dcterms:W3CDTF">2025-09-04T05:03:12Z</dcterms:modified>
</cp:coreProperties>
</file>