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f5b31392b417922f/Documents/"/>
    </mc:Choice>
  </mc:AlternateContent>
  <xr:revisionPtr revIDLastSave="354" documentId="8_{A6B7E309-3FF9-43F7-AEA2-C2F459847B97}" xr6:coauthVersionLast="47" xr6:coauthVersionMax="47" xr10:uidLastSave="{28A0C137-1880-48B1-A5F6-BF2D1C53D9B4}"/>
  <bookViews>
    <workbookView xWindow="-108" yWindow="-108" windowWidth="23256" windowHeight="12456" activeTab="3" xr2:uid="{878D4785-AE6F-436F-838A-AC900417732C}"/>
  </bookViews>
  <sheets>
    <sheet name="VLOOKUP" sheetId="1" r:id="rId1"/>
    <sheet name="HLOOKUP" sheetId="2" r:id="rId2"/>
    <sheet name="XLOOKUP" sheetId="3" r:id="rId3"/>
    <sheet name="INDEX" sheetId="4" r:id="rId4"/>
    <sheet name="GETPIVOTDATA" sheetId="5" r:id="rId5"/>
    <sheet name="PIVOTDATA" sheetId="10" r:id="rId6"/>
    <sheet name="CASE SENSITIVE LOOKUP" sheetId="6" r:id="rId7"/>
    <sheet name="TWO-WAY LOOKUP" sheetId="7" r:id="rId8"/>
    <sheet name="LEFT LOOKUP" sheetId="8" r:id="rId9"/>
    <sheet name="CLOSEST MATCH" sheetId="9" r:id="rId10"/>
  </sheets>
  <definedNames>
    <definedName name="_xlcn.WorksheetConnection_Formuladataset.xlsxTable1" hidden="1">Table1[]</definedName>
    <definedName name="Slicer_Jersey_Number">#N/A</definedName>
    <definedName name="Slicer_Match_Bonus">#N/A</definedName>
  </definedNames>
  <calcPr calcId="191028"/>
  <pivotCaches>
    <pivotCache cacheId="6"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Formula data set.xlsx!Table1"/>
        </x15:modelTables>
        <x15:extLst>
          <ext xmlns:x16="http://schemas.microsoft.com/office/spreadsheetml/2014/11/main" uri="{9835A34E-60A6-4A7C-AAB8-D5F71C897F49}">
            <x16:modelTimeGroupings>
              <x16:modelTimeGrouping tableName="Table1" columnName="Match Date" columnId="Match Date">
                <x16:calculatedTimeColumn columnName="Match Date (Month Index)" columnId="Match Date (Month Index)" contentType="monthsindex" isSelected="1"/>
                <x16:calculatedTimeColumn columnName="Match Date (Month)" columnId="Match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8" i="4" l="1"/>
  <c r="H8" i="4"/>
  <c r="I7" i="4"/>
  <c r="H7" i="4"/>
  <c r="I6" i="4"/>
  <c r="H6" i="4"/>
  <c r="I2" i="1"/>
  <c r="I2" i="6" a="1"/>
  <c r="I2" i="6" s="1"/>
  <c r="I5" i="4"/>
  <c r="H5" i="4"/>
  <c r="I4" i="4"/>
  <c r="H4" i="4"/>
  <c r="I3" i="4"/>
  <c r="I2" i="4"/>
  <c r="H3" i="4"/>
  <c r="I2" i="7"/>
  <c r="I2" i="9"/>
  <c r="I2" i="3"/>
  <c r="I2" i="2"/>
  <c r="I2" i="8"/>
  <c r="H2" i="8"/>
  <c r="H2" i="7"/>
  <c r="H2" i="6"/>
  <c r="H2" i="4"/>
  <c r="H2" i="3"/>
  <c r="H2" i="2"/>
  <c r="H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181BC3-8148-4228-9216-A8EC05C34278}"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CED5638-4BE4-40CB-BBD1-A81467D25AB2}" name="WorksheetConnection_Formula data set.xlsx!Table1" type="102" refreshedVersion="8" minRefreshableVersion="5">
    <extLst>
      <ext xmlns:x15="http://schemas.microsoft.com/office/spreadsheetml/2010/11/main" uri="{DE250136-89BD-433C-8126-D09CA5730AF9}">
        <x15:connection id="Table1" autoDelete="1">
          <x15:rangePr sourceName="_xlcn.WorksheetConnection_Formuladataset.xlsxTable1"/>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2">
    <s v="ThisWorkbookDataModel"/>
    <s v="{[Table1].[Jersey Number].[All]}"/>
  </metadataStrings>
  <mdxMetadata count="1">
    <mdx n="0" f="s">
      <ms ns="1" c="0"/>
    </mdx>
  </mdxMetadata>
  <futureMetadata name="XLDAPR" count="1">
    <bk>
      <extLst>
        <ext uri="{bdbb8cdc-fa1e-496e-a857-3c3f30c029c3}">
          <xda:dynamicArrayProperties fDynamic="1" fCollapsed="0"/>
        </ext>
      </extLst>
    </bk>
  </futureMetadata>
  <cellMetadata count="1">
    <bk>
      <rc t="1" v="0"/>
    </bk>
  </cellMetadata>
  <valueMetadata count="1">
    <bk>
      <rc t="2" v="0"/>
    </bk>
  </valueMetadata>
</metadata>
</file>

<file path=xl/sharedStrings.xml><?xml version="1.0" encoding="utf-8"?>
<sst xmlns="http://schemas.openxmlformats.org/spreadsheetml/2006/main" count="220" uniqueCount="33">
  <si>
    <t>Player Name</t>
  </si>
  <si>
    <t>Jersey Number</t>
  </si>
  <si>
    <t>Match Date</t>
  </si>
  <si>
    <t>Runs Scored</t>
  </si>
  <si>
    <t>Match Bonus</t>
  </si>
  <si>
    <t>Player</t>
  </si>
  <si>
    <t>Virat Kohli</t>
  </si>
  <si>
    <t>Rohit Sharma</t>
  </si>
  <si>
    <t>KL Rahul</t>
  </si>
  <si>
    <t>Rishabh Pant</t>
  </si>
  <si>
    <t>Shubman Gill</t>
  </si>
  <si>
    <t>Hardik Pandya</t>
  </si>
  <si>
    <t>Ravindra Jadeja</t>
  </si>
  <si>
    <t>Jasprit Bumrah</t>
  </si>
  <si>
    <t>Mohammed Shami</t>
  </si>
  <si>
    <t>Kuldeep Yadav</t>
  </si>
  <si>
    <t>Axar Patel</t>
  </si>
  <si>
    <t>Yuzvendra Chahal</t>
  </si>
  <si>
    <t>Ishan Kishan</t>
  </si>
  <si>
    <t>Suryakumar Yadav</t>
  </si>
  <si>
    <t>Sanju Samson</t>
  </si>
  <si>
    <t xml:space="preserve"> Player Name</t>
  </si>
  <si>
    <t>Row Labels</t>
  </si>
  <si>
    <t>Sum of Jersey Number</t>
  </si>
  <si>
    <t>Sum of Runs Scored</t>
  </si>
  <si>
    <t>Sum of Match Bonus</t>
  </si>
  <si>
    <t>Grand Total</t>
  </si>
  <si>
    <t>Match</t>
  </si>
  <si>
    <t>Player scored less than or equal to 90 runs</t>
  </si>
  <si>
    <t>All</t>
  </si>
  <si>
    <t>Count of Match Date (Month)</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</si>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</sst>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3" tint="-0.499984740745262"/>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wrapText="1"/>
    </xf>
    <xf numFmtId="0" fontId="0" fillId="0" borderId="0" xfId="0" applyAlignment="1">
      <alignment vertical="center"/>
    </xf>
    <xf numFmtId="14" fontId="0" fillId="0" borderId="0" xfId="0" applyNumberFormat="1" applyAlignment="1">
      <alignment horizontal="center" vertical="center" wrapText="1"/>
    </xf>
    <xf numFmtId="6" fontId="0" fillId="0" borderId="0" xfId="0" applyNumberFormat="1" applyAlignment="1">
      <alignment horizontal="center" vertical="center" wrapText="1"/>
    </xf>
    <xf numFmtId="0" fontId="1" fillId="2" borderId="0" xfId="0" applyFont="1" applyFill="1" applyAlignment="1">
      <alignment horizontal="center" vertical="center" wrapText="1"/>
    </xf>
    <xf numFmtId="0" fontId="1" fillId="2" borderId="0" xfId="0" applyFont="1" applyFill="1" applyAlignment="1">
      <alignment horizontal="center" wrapText="1"/>
    </xf>
    <xf numFmtId="0" fontId="0" fillId="0" borderId="0" xfId="0" applyAlignment="1">
      <alignment horizontal="center" wrapText="1"/>
    </xf>
    <xf numFmtId="14" fontId="0" fillId="0" borderId="0" xfId="0" applyNumberFormat="1" applyAlignment="1">
      <alignment horizontal="center" wrapText="1"/>
    </xf>
    <xf numFmtId="6" fontId="0" fillId="0" borderId="0" xfId="0" applyNumberFormat="1" applyAlignment="1">
      <alignment horizontal="center" wrapText="1"/>
    </xf>
    <xf numFmtId="0" fontId="0" fillId="0" borderId="0" xfId="0" pivotButton="1"/>
    <xf numFmtId="0" fontId="0" fillId="0" borderId="0" xfId="0" applyAlignment="1">
      <alignment horizontal="left"/>
    </xf>
  </cellXfs>
  <cellStyles count="1">
    <cellStyle name="Normal" xfId="0" builtinId="0"/>
  </cellStyles>
  <dxfs count="14">
    <dxf>
      <font>
        <b/>
        <i val="0"/>
        <strike val="0"/>
        <condense val="0"/>
        <extend val="0"/>
        <outline val="0"/>
        <shadow val="0"/>
        <u val="none"/>
        <vertAlign val="baseline"/>
        <sz val="11"/>
        <color theme="0"/>
        <name val="Calibri"/>
        <family val="2"/>
        <scheme val="minor"/>
      </font>
      <fill>
        <patternFill patternType="solid">
          <fgColor indexed="64"/>
          <bgColor theme="3" tint="-0.499984740745262"/>
        </patternFill>
      </fill>
      <alignment horizontal="center" vertical="bottom" textRotation="0" wrapText="1" indent="0" justifyLastLine="0" shrinkToFit="0" readingOrder="0"/>
    </dxf>
    <dxf>
      <alignment horizontal="center" vertical="bottom" textRotation="0" wrapText="1" indent="0" justifyLastLine="0" shrinkToFit="0" readingOrder="0"/>
    </dxf>
    <dxf>
      <numFmt numFmtId="10" formatCode="&quot;₹&quot;\ #,##0;[Red]&quot;₹&quot;\ \-#,##0"/>
      <alignment horizontal="center" vertical="bottom" textRotation="0" wrapText="1" indent="0" justifyLastLine="0" shrinkToFit="0" readingOrder="0"/>
    </dxf>
    <dxf>
      <alignment horizontal="center" vertical="bottom" textRotation="0" wrapText="1" indent="0" justifyLastLine="0" shrinkToFit="0" readingOrder="0"/>
    </dxf>
    <dxf>
      <numFmt numFmtId="19" formatCode="dd/mm/yyyy"/>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numFmt numFmtId="10" formatCode="&quot;₹&quot;\ #,##0;[Red]&quot;₹&quot;\ \-#,##0"/>
      <alignment horizontal="center" vertical="bottom" textRotation="0" wrapText="1" indent="0" justifyLastLine="0" shrinkToFit="0" readingOrder="0"/>
    </dxf>
    <dxf>
      <alignment horizontal="center" vertical="bottom" textRotation="0" wrapText="1" indent="0" justifyLastLine="0" shrinkToFit="0" readingOrder="0"/>
    </dxf>
    <dxf>
      <numFmt numFmtId="19" formatCode="dd/mm/yyyy"/>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alignment horizontal="center" vertical="bottom"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tint="-0.499984740745262"/>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5</xdr:col>
      <xdr:colOff>243840</xdr:colOff>
      <xdr:row>4</xdr:row>
      <xdr:rowOff>76200</xdr:rowOff>
    </xdr:from>
    <xdr:to>
      <xdr:col>6</xdr:col>
      <xdr:colOff>891540</xdr:colOff>
      <xdr:row>17</xdr:row>
      <xdr:rowOff>165735</xdr:rowOff>
    </xdr:to>
    <mc:AlternateContent xmlns:mc="http://schemas.openxmlformats.org/markup-compatibility/2006" xmlns:a14="http://schemas.microsoft.com/office/drawing/2010/main">
      <mc:Choice Requires="a14">
        <xdr:graphicFrame macro="">
          <xdr:nvGraphicFramePr>
            <xdr:cNvPr id="2" name="Jersey Number">
              <a:extLst>
                <a:ext uri="{FF2B5EF4-FFF2-40B4-BE49-F238E27FC236}">
                  <a16:creationId xmlns:a16="http://schemas.microsoft.com/office/drawing/2014/main" id="{47C5BF02-512A-29F1-D914-7767B7164746}"/>
                </a:ext>
              </a:extLst>
            </xdr:cNvPr>
            <xdr:cNvGraphicFramePr/>
          </xdr:nvGraphicFramePr>
          <xdr:xfrm>
            <a:off x="0" y="0"/>
            <a:ext cx="0" cy="0"/>
          </xdr:xfrm>
          <a:graphic>
            <a:graphicData uri="http://schemas.microsoft.com/office/drawing/2010/slicer">
              <sle:slicer xmlns:sle="http://schemas.microsoft.com/office/drawing/2010/slicer" name="Jersey Number"/>
            </a:graphicData>
          </a:graphic>
        </xdr:graphicFrame>
      </mc:Choice>
      <mc:Fallback xmlns="">
        <xdr:sp macro="" textlink="">
          <xdr:nvSpPr>
            <xdr:cNvPr id="0" name=""/>
            <xdr:cNvSpPr>
              <a:spLocks noTextEdit="1"/>
            </xdr:cNvSpPr>
          </xdr:nvSpPr>
          <xdr:spPr>
            <a:xfrm>
              <a:off x="6858000" y="8077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975360</xdr:colOff>
      <xdr:row>4</xdr:row>
      <xdr:rowOff>60960</xdr:rowOff>
    </xdr:from>
    <xdr:to>
      <xdr:col>7</xdr:col>
      <xdr:colOff>1569720</xdr:colOff>
      <xdr:row>17</xdr:row>
      <xdr:rowOff>150495</xdr:rowOff>
    </xdr:to>
    <mc:AlternateContent xmlns:mc="http://schemas.openxmlformats.org/markup-compatibility/2006" xmlns:a14="http://schemas.microsoft.com/office/drawing/2010/main">
      <mc:Choice Requires="a14">
        <xdr:graphicFrame macro="">
          <xdr:nvGraphicFramePr>
            <xdr:cNvPr id="3" name="Match Bonus">
              <a:extLst>
                <a:ext uri="{FF2B5EF4-FFF2-40B4-BE49-F238E27FC236}">
                  <a16:creationId xmlns:a16="http://schemas.microsoft.com/office/drawing/2014/main" id="{A378EE0B-58C6-924D-9C96-51BED49AE004}"/>
                </a:ext>
              </a:extLst>
            </xdr:cNvPr>
            <xdr:cNvGraphicFramePr/>
          </xdr:nvGraphicFramePr>
          <xdr:xfrm>
            <a:off x="0" y="0"/>
            <a:ext cx="0" cy="0"/>
          </xdr:xfrm>
          <a:graphic>
            <a:graphicData uri="http://schemas.microsoft.com/office/drawing/2010/slicer">
              <sle:slicer xmlns:sle="http://schemas.microsoft.com/office/drawing/2010/slicer" name="Match Bonus"/>
            </a:graphicData>
          </a:graphic>
        </xdr:graphicFrame>
      </mc:Choice>
      <mc:Fallback xmlns="">
        <xdr:sp macro="" textlink="">
          <xdr:nvSpPr>
            <xdr:cNvPr id="0" name=""/>
            <xdr:cNvSpPr>
              <a:spLocks noTextEdit="1"/>
            </xdr:cNvSpPr>
          </xdr:nvSpPr>
          <xdr:spPr>
            <a:xfrm>
              <a:off x="8770620" y="792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ash gnanavel" refreshedDate="45855.661817939814" backgroundQuery="1" createdVersion="8" refreshedVersion="8" minRefreshableVersion="3" recordCount="0" supportSubquery="1" supportAdvancedDrill="1" xr:uid="{252725F1-1A63-4368-BDAA-BFC82D2C0733}">
  <cacheSource type="external" connectionId="1"/>
  <cacheFields count="6">
    <cacheField name="[Table1].[Player Name].[Player Name]" caption="Player Name" numFmtId="0" level="1">
      <sharedItems count="15">
        <s v="Axar Patel"/>
        <s v="Hardik Pandya"/>
        <s v="Ishan Kishan"/>
        <s v="Jasprit Bumrah"/>
        <s v="KL Rahul"/>
        <s v="Kuldeep Yadav"/>
        <s v="Mohammed Shami"/>
        <s v="Ravindra Jadeja"/>
        <s v="Rishabh Pant"/>
        <s v="Rohit Sharma"/>
        <s v="Sanju Samson"/>
        <s v="Shubman Gill"/>
        <s v="Suryakumar Yadav"/>
        <s v="Virat Kohli"/>
        <s v="Yuzvendra Chahal"/>
      </sharedItems>
    </cacheField>
    <cacheField name="[Measures].[Sum of Jersey Number]" caption="Sum of Jersey Number" numFmtId="0" hierarchy="9" level="32767"/>
    <cacheField name="[Measures].[Sum of Runs Scored]" caption="Sum of Runs Scored" numFmtId="0" hierarchy="10" level="32767"/>
    <cacheField name="[Measures].[Sum of Match Bonus]" caption="Sum of Match Bonus" numFmtId="0" hierarchy="11" level="32767"/>
    <cacheField name="[Table1].[Jersey Number].[Jersey Number]" caption="Jersey Number" numFmtId="0" hierarchy="1" level="1">
      <sharedItems containsSemiMixedTypes="0" containsNonDate="0" containsString="0"/>
    </cacheField>
    <cacheField name="[Measures].[Count of Match Date (Month)]" caption="Count of Match Date (Month)" numFmtId="0" hierarchy="12" level="32767"/>
  </cacheFields>
  <cacheHierarchies count="13">
    <cacheHierarchy uniqueName="[Table1].[Player Name]" caption="Player Name" attribute="1" defaultMemberUniqueName="[Table1].[Player Name].[All]" allUniqueName="[Table1].[Player Name].[All]" dimensionUniqueName="[Table1]" displayFolder="" count="2" memberValueDatatype="130" unbalanced="0">
      <fieldsUsage count="2">
        <fieldUsage x="-1"/>
        <fieldUsage x="0"/>
      </fieldsUsage>
    </cacheHierarchy>
    <cacheHierarchy uniqueName="[Table1].[Jersey Number]" caption="Jersey Number" attribute="1" defaultMemberUniqueName="[Table1].[Jersey Number].[All]" allUniqueName="[Table1].[Jersey Number].[All]" dimensionUniqueName="[Table1]" displayFolder="" count="2" memberValueDatatype="20" unbalanced="0">
      <fieldsUsage count="2">
        <fieldUsage x="-1"/>
        <fieldUsage x="4"/>
      </fieldsUsage>
    </cacheHierarchy>
    <cacheHierarchy uniqueName="[Table1].[Match Date]" caption="Match Date" attribute="1" time="1" defaultMemberUniqueName="[Table1].[Match Date].[All]" allUniqueName="[Table1].[Match Date].[All]" dimensionUniqueName="[Table1]" displayFolder="" count="0" memberValueDatatype="7" unbalanced="0"/>
    <cacheHierarchy uniqueName="[Table1].[Runs Scored]" caption="Runs Scored" attribute="1" defaultMemberUniqueName="[Table1].[Runs Scored].[All]" allUniqueName="[Table1].[Runs Scored].[All]" dimensionUniqueName="[Table1]" displayFolder="" count="0" memberValueDatatype="20" unbalanced="0"/>
    <cacheHierarchy uniqueName="[Table1].[Match Bonus]" caption="Match Bonus" attribute="1" defaultMemberUniqueName="[Table1].[Match Bonus].[All]" allUniqueName="[Table1].[Match Bonus].[All]" dimensionUniqueName="[Table1]" displayFolder="" count="0" memberValueDatatype="20" unbalanced="0"/>
    <cacheHierarchy uniqueName="[Table1].[Match Date (Month)]" caption="Match Date (Month)" attribute="1" defaultMemberUniqueName="[Table1].[Match Date (Month)].[All]" allUniqueName="[Table1].[Match Date (Month)].[All]" dimensionUniqueName="[Table1]" displayFolder="" count="2" memberValueDatatype="130" unbalanced="0"/>
    <cacheHierarchy uniqueName="[Table1].[Match Date (Month Index)]" caption="Match Date (Month Index)" attribute="1" defaultMemberUniqueName="[Table1].[Match Date (Month Index)].[All]" allUniqueName="[Table1].[Match 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Jersey Number]" caption="Sum of Jersey Number" measure="1" displayFolder="" measureGroup="Table1"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Runs Scored]" caption="Sum of Runs Scored" measure="1" displayFolder="" measureGroup="Table1"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Match Bonus]" caption="Sum of Match Bonus" measure="1" displayFolder="" measureGroup="Table1" count="0" oneField="1" hidden="1">
      <fieldsUsage count="1">
        <fieldUsage x="3"/>
      </fieldsUsage>
      <extLst>
        <ext xmlns:x15="http://schemas.microsoft.com/office/spreadsheetml/2010/11/main" uri="{B97F6D7D-B522-45F9-BDA1-12C45D357490}">
          <x15:cacheHierarchy aggregatedColumn="4"/>
        </ext>
      </extLst>
    </cacheHierarchy>
    <cacheHierarchy uniqueName="[Measures].[Count of Match Date (Month)]" caption="Count of Match Date (Month)" measure="1" displayFolder="" measureGroup="Table1" count="0" oneField="1" hidden="1">
      <fieldsUsage count="1">
        <fieldUsage x="5"/>
      </fieldsUsage>
      <extLst>
        <ext xmlns:x15="http://schemas.microsoft.com/office/spreadsheetml/2010/11/main" uri="{B97F6D7D-B522-45F9-BDA1-12C45D357490}">
          <x15:cacheHierarchy aggregatedColumn="5"/>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ubash gnanavel" refreshedDate="45855.660239004632" backgroundQuery="1" createdVersion="3" refreshedVersion="8" minRefreshableVersion="3" recordCount="0" supportSubquery="1" supportAdvancedDrill="1" xr:uid="{4D24E37A-664D-43BD-92B2-52FD4DC49C7F}">
  <cacheSource type="external" connectionId="1">
    <extLst>
      <ext xmlns:x14="http://schemas.microsoft.com/office/spreadsheetml/2009/9/main" uri="{F057638F-6D5F-4e77-A914-E7F072B9BCA8}">
        <x14:sourceConnection name="ThisWorkbookDataModel"/>
      </ext>
    </extLst>
  </cacheSource>
  <cacheFields count="0"/>
  <cacheHierarchies count="12">
    <cacheHierarchy uniqueName="[Table1].[Player Name]" caption="Player Name" attribute="1" defaultMemberUniqueName="[Table1].[Player Name].[All]" allUniqueName="[Table1].[Player Name].[All]" dimensionUniqueName="[Table1]" displayFolder="" count="0" memberValueDatatype="130" unbalanced="0"/>
    <cacheHierarchy uniqueName="[Table1].[Jersey Number]" caption="Jersey Number" attribute="1" defaultMemberUniqueName="[Table1].[Jersey Number].[All]" allUniqueName="[Table1].[Jersey Number].[All]" dimensionUniqueName="[Table1]" displayFolder="" count="2" memberValueDatatype="20" unbalanced="0"/>
    <cacheHierarchy uniqueName="[Table1].[Match Date]" caption="Match Date" attribute="1" time="1" defaultMemberUniqueName="[Table1].[Match Date].[All]" allUniqueName="[Table1].[Match Date].[All]" dimensionUniqueName="[Table1]" displayFolder="" count="0" memberValueDatatype="7" unbalanced="0"/>
    <cacheHierarchy uniqueName="[Table1].[Runs Scored]" caption="Runs Scored" attribute="1" defaultMemberUniqueName="[Table1].[Runs Scored].[All]" allUniqueName="[Table1].[Runs Scored].[All]" dimensionUniqueName="[Table1]" displayFolder="" count="0" memberValueDatatype="20" unbalanced="0"/>
    <cacheHierarchy uniqueName="[Table1].[Match Bonus]" caption="Match Bonus" attribute="1" defaultMemberUniqueName="[Table1].[Match Bonus].[All]" allUniqueName="[Table1].[Match Bonus].[All]" dimensionUniqueName="[Table1]" displayFolder="" count="2" memberValueDatatype="20" unbalanced="0"/>
    <cacheHierarchy uniqueName="[Table1].[Match Date (Month)]" caption="Match Date (Month)" attribute="1" defaultMemberUniqueName="[Table1].[Match Date (Month)].[All]" allUniqueName="[Table1].[Match Date (Month)].[All]" dimensionUniqueName="[Table1]" displayFolder="" count="0" memberValueDatatype="130" unbalanced="0"/>
    <cacheHierarchy uniqueName="[Table1].[Match Date (Month Index)]" caption="Match Date (Month Index)" attribute="1" defaultMemberUniqueName="[Table1].[Match Date (Month Index)].[All]" allUniqueName="[Table1].[Match Date (Month Index)].[All]" dimensionUniqueName="[Table1]" displayFolder="" count="0" memberValueDatatype="20" unbalanced="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Jersey Number]" caption="Sum of Jersey Number" measure="1" displayFolder="" measureGroup="Table1" count="0" hidden="1">
      <extLst>
        <ext xmlns:x15="http://schemas.microsoft.com/office/spreadsheetml/2010/11/main" uri="{B97F6D7D-B522-45F9-BDA1-12C45D357490}">
          <x15:cacheHierarchy aggregatedColumn="1"/>
        </ext>
      </extLst>
    </cacheHierarchy>
    <cacheHierarchy uniqueName="[Measures].[Sum of Runs Scored]" caption="Sum of Runs Scored" measure="1" displayFolder="" measureGroup="Table1" count="0" hidden="1">
      <extLst>
        <ext xmlns:x15="http://schemas.microsoft.com/office/spreadsheetml/2010/11/main" uri="{B97F6D7D-B522-45F9-BDA1-12C45D357490}">
          <x15:cacheHierarchy aggregatedColumn="3"/>
        </ext>
      </extLst>
    </cacheHierarchy>
    <cacheHierarchy uniqueName="[Measures].[Sum of Match Bonus]" caption="Sum of Match Bonus" measure="1" displayFolder="" measureGroup="Table1" count="0" hidden="1">
      <extLst>
        <ext xmlns:x15="http://schemas.microsoft.com/office/spreadsheetml/2010/11/main" uri="{B97F6D7D-B522-45F9-BDA1-12C45D357490}">
          <x15:cacheHierarchy aggregatedColumn="4"/>
        </ext>
      </extLst>
    </cacheHierarchy>
  </cacheHierarchies>
  <kpis count="0"/>
  <extLst>
    <ext xmlns:x14="http://schemas.microsoft.com/office/spreadsheetml/2009/9/main" uri="{725AE2AE-9491-48be-B2B4-4EB974FC3084}">
      <x14:pivotCacheDefinition slicerData="1" pivotCacheId="175906495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E81BD2-1E41-4554-9884-7C3EB0DA23DA}" name="PivotTable3"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19" firstHeaderRow="0" firstDataRow="1" firstDataCol="1" rowPageCount="1" colPageCount="1"/>
  <pivotFields count="6">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 dataField="1" subtotalTop="0" showAll="0" defaultSubtotal="0"/>
    <pivotField dataField="1" subtotalTop="0" showAll="0" defaultSubtotal="0"/>
    <pivotField axis="axisPage" allDrilled="1" subtotalTop="0" showAll="0" dataSourceSort="1" defaultSubtotal="0" defaultAttributeDrillState="1"/>
    <pivotField dataField="1" subtotalTop="0" showAll="0" defaultSubtotal="0"/>
  </pivotFields>
  <rowFields count="1">
    <field x="0"/>
  </rowFields>
  <rowItems count="16">
    <i>
      <x/>
    </i>
    <i>
      <x v="1"/>
    </i>
    <i>
      <x v="2"/>
    </i>
    <i>
      <x v="3"/>
    </i>
    <i>
      <x v="4"/>
    </i>
    <i>
      <x v="5"/>
    </i>
    <i>
      <x v="6"/>
    </i>
    <i>
      <x v="7"/>
    </i>
    <i>
      <x v="8"/>
    </i>
    <i>
      <x v="9"/>
    </i>
    <i>
      <x v="10"/>
    </i>
    <i>
      <x v="11"/>
    </i>
    <i>
      <x v="12"/>
    </i>
    <i>
      <x v="13"/>
    </i>
    <i>
      <x v="14"/>
    </i>
    <i t="grand">
      <x/>
    </i>
  </rowItems>
  <colFields count="1">
    <field x="-2"/>
  </colFields>
  <colItems count="4">
    <i>
      <x/>
    </i>
    <i i="1">
      <x v="1"/>
    </i>
    <i i="2">
      <x v="2"/>
    </i>
    <i i="3">
      <x v="3"/>
    </i>
  </colItems>
  <pageFields count="1">
    <pageField fld="4" hier="1" name="[Table1].[Jersey Number].[All]" cap="All"/>
  </pageFields>
  <dataFields count="4">
    <dataField name="Sum of Jersey Number" fld="1" baseField="0" baseItem="0"/>
    <dataField name="Sum of Runs Scored" fld="2" baseField="0" baseItem="0"/>
    <dataField name="Sum of Match Bonus" fld="3" baseField="0" baseItem="0"/>
    <dataField name="Count of Match Date (Month)" fld="5" subtotal="count" baseField="0" baseItem="0"/>
  </dataFields>
  <pivotHierarchies count="13">
    <pivotHierarchy dragToData="1"/>
    <pivotHierarchy multipleItemSelectionAllowed="1" dragToData="1"/>
    <pivotHierarchy dragToData="1"/>
    <pivotHierarchy dragToData="1"/>
    <pivotHierarchy multipleItemSelectionAllowed="1"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Medium3"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Formula data 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ersey_Number" xr10:uid="{D52ED2DF-4A12-41AF-96E2-886C239A2417}" sourceName="[Table1].[Jersey Number]">
  <pivotTables>
    <pivotTable tabId="10" name="PivotTable3"/>
  </pivotTables>
  <data>
    <olap pivotCacheId="1759064955">
      <levels count="2">
        <level uniqueName="[Table1].[Jersey Number].[(All)]" sourceCaption="(All)" count="0"/>
        <level uniqueName="[Table1].[Jersey Number].[Jersey Number]" sourceCaption="Jersey Number" count="15">
          <ranges>
            <range startItem="0">
              <i n="[Table1].[Jersey Number].&amp;[1]" c="1"/>
              <i n="[Table1].[Jersey Number].&amp;[3]" c="3"/>
              <i n="[Table1].[Jersey Number].&amp;[8]" c="8"/>
              <i n="[Table1].[Jersey Number].&amp;[9]" c="9"/>
              <i n="[Table1].[Jersey Number].&amp;[11]" c="11"/>
              <i n="[Table1].[Jersey Number].&amp;[17]" c="17"/>
              <i n="[Table1].[Jersey Number].&amp;[18]" c="18"/>
              <i n="[Table1].[Jersey Number].&amp;[20]" c="20"/>
              <i n="[Table1].[Jersey Number].&amp;[23]" c="23"/>
              <i n="[Table1].[Jersey Number].&amp;[32]" c="32"/>
              <i n="[Table1].[Jersey Number].&amp;[33]" c="33"/>
              <i n="[Table1].[Jersey Number].&amp;[45]" c="45"/>
              <i n="[Table1].[Jersey Number].&amp;[63]" c="63"/>
              <i n="[Table1].[Jersey Number].&amp;[77]" c="77"/>
              <i n="[Table1].[Jersey Number].&amp;[93]" c="93"/>
            </range>
          </ranges>
        </level>
      </levels>
      <selections count="1">
        <selection n="[Table1].[Jersey Number].[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tch_Bonus" xr10:uid="{AF867A55-0122-41B0-8D68-BE77EAC7D225}" sourceName="[Table1].[Match Bonus]">
  <pivotTables>
    <pivotTable tabId="10" name="PivotTable3"/>
  </pivotTables>
  <data>
    <olap pivotCacheId="1759064955">
      <levels count="2">
        <level uniqueName="[Table1].[Match Bonus].[(All)]" sourceCaption="(All)" count="0"/>
        <level uniqueName="[Table1].[Match Bonus].[Match Bonus]" sourceCaption="Match Bonus" count="15">
          <ranges>
            <range startItem="0">
              <i n="[Table1].[Match Bonus].&amp;[200]" c="200"/>
              <i n="[Table1].[Match Bonus].&amp;[250]" c="250"/>
              <i n="[Table1].[Match Bonus].&amp;[300]" c="300"/>
              <i n="[Table1].[Match Bonus].&amp;[400]" c="400"/>
              <i n="[Table1].[Match Bonus].&amp;[450]" c="450"/>
              <i n="[Table1].[Match Bonus].&amp;[500]" c="500"/>
              <i n="[Table1].[Match Bonus].&amp;[600]" c="600"/>
              <i n="[Table1].[Match Bonus].&amp;[700]" c="700"/>
              <i n="[Table1].[Match Bonus].&amp;[800]" c="800"/>
              <i n="[Table1].[Match Bonus].&amp;[850]" c="850"/>
              <i n="[Table1].[Match Bonus].&amp;[900]" c="900"/>
              <i n="[Table1].[Match Bonus].&amp;[1000]" c="1000"/>
              <i n="[Table1].[Match Bonus].&amp;[1200]" c="1200"/>
              <i n="[Table1].[Match Bonus].&amp;[1400]" c="1400"/>
              <i n="[Table1].[Match Bonus].&amp;[1500]" c="1500"/>
            </range>
          </ranges>
        </level>
      </levels>
      <selections count="1">
        <selection n="[Table1].[Match Bonus].[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ersey Number" xr10:uid="{38BC0FBE-5867-44CB-B149-4649E4580C48}" cache="Slicer_Jersey_Number" caption="Jersey Number" startItem="6" level="1" rowHeight="234950"/>
  <slicer name="Match Bonus" xr10:uid="{51175A4C-8AFA-4957-BF17-9EEA1A147071}" cache="Slicer_Match_Bonus" caption="Match Bonus"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99F1A80-2456-45FA-AD39-56F12555B762}" name="Table2" displayName="Table2" ref="A1:E16" totalsRowShown="0" headerRowDxfId="0" dataDxfId="1">
  <autoFilter ref="A1:E16" xr:uid="{B99F1A80-2456-45FA-AD39-56F12555B762}"/>
  <tableColumns count="5">
    <tableColumn id="1" xr3:uid="{62F071F4-94A4-46C2-AC34-0ACB4C2FAA47}" name="Player Name" dataDxfId="6"/>
    <tableColumn id="2" xr3:uid="{347AB52C-ED37-4A32-BB2A-A46A59EAAD77}" name="Jersey Number" dataDxfId="5"/>
    <tableColumn id="3" xr3:uid="{C34DF399-36C3-4B44-80BE-8B42D3E453C6}" name="Match Date" dataDxfId="4"/>
    <tableColumn id="4" xr3:uid="{C01A8322-E730-4733-9CAD-8B578FF17DDC}" name="Runs Scored" dataDxfId="3"/>
    <tableColumn id="5" xr3:uid="{38B8631D-2E98-4FC1-992E-092556BDFC2D}" name="Match Bonus" dataDxfId="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713E2A-BF9F-4FCD-9C60-65108D090539}" name="Table1" displayName="Table1" ref="A1:E16" totalsRowShown="0" headerRowDxfId="13" dataDxfId="12">
  <autoFilter ref="A1:E16" xr:uid="{94713E2A-BF9F-4FCD-9C60-65108D090539}"/>
  <tableColumns count="5">
    <tableColumn id="1" xr3:uid="{91BE1AEA-A509-4DDD-9C88-318DBA643D50}" name="Player Name" dataDxfId="11"/>
    <tableColumn id="2" xr3:uid="{58B0F91B-8008-4B15-A4D1-C1BC2432D7D2}" name="Jersey Number" dataDxfId="10"/>
    <tableColumn id="3" xr3:uid="{C63334B3-B72A-43BD-B12A-573EB6E960E4}" name="Match Date" dataDxfId="9"/>
    <tableColumn id="4" xr3:uid="{999DB1C9-8B99-486C-A0B2-64D0A59C2CDF}" name="Runs Scored" dataDxfId="8"/>
    <tableColumn id="5" xr3:uid="{0C29D6C3-831F-4CB6-B685-E88DAE4BCA04}" name="Match Bonus" dataDxfId="7"/>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4445-1D7D-4F69-A71C-F443256CE023}">
  <dimension ref="A1:I16"/>
  <sheetViews>
    <sheetView workbookViewId="0">
      <selection activeCell="I2" sqref="I2"/>
    </sheetView>
  </sheetViews>
  <sheetFormatPr defaultRowHeight="14.4" x14ac:dyDescent="0.3"/>
  <cols>
    <col min="1" max="1" width="17.44140625" style="2" customWidth="1"/>
    <col min="2" max="2" width="13.6640625" customWidth="1"/>
    <col min="3" max="3" width="12" customWidth="1"/>
    <col min="4" max="4" width="13.5546875" customWidth="1"/>
    <col min="5" max="5" width="11.88671875" customWidth="1"/>
    <col min="8" max="8" width="13.44140625" customWidth="1"/>
    <col min="9" max="9" width="13.6640625" customWidth="1"/>
  </cols>
  <sheetData>
    <row r="1" spans="1:9" ht="16.95" customHeight="1" x14ac:dyDescent="0.3">
      <c r="A1" s="5" t="s">
        <v>0</v>
      </c>
      <c r="B1" s="5" t="s">
        <v>1</v>
      </c>
      <c r="C1" s="5" t="s">
        <v>2</v>
      </c>
      <c r="D1" s="5" t="s">
        <v>3</v>
      </c>
      <c r="E1" s="5" t="s">
        <v>4</v>
      </c>
      <c r="H1" s="5" t="s">
        <v>5</v>
      </c>
      <c r="I1" s="5" t="s">
        <v>3</v>
      </c>
    </row>
    <row r="2" spans="1:9" x14ac:dyDescent="0.3">
      <c r="A2" s="1" t="s">
        <v>6</v>
      </c>
      <c r="B2" s="1">
        <v>18</v>
      </c>
      <c r="C2" s="3">
        <v>45458</v>
      </c>
      <c r="D2" s="1">
        <v>87</v>
      </c>
      <c r="E2" s="4">
        <v>1000</v>
      </c>
      <c r="H2" t="str">
        <f>A5</f>
        <v>Rishabh Pant</v>
      </c>
      <c r="I2">
        <f>VLOOKUP(A5,A2:E16,4,FALSE)</f>
        <v>76</v>
      </c>
    </row>
    <row r="3" spans="1:9" x14ac:dyDescent="0.3">
      <c r="A3" s="1" t="s">
        <v>7</v>
      </c>
      <c r="B3" s="1">
        <v>45</v>
      </c>
      <c r="C3" s="3">
        <v>45458</v>
      </c>
      <c r="D3" s="1">
        <v>112</v>
      </c>
      <c r="E3" s="4">
        <v>1500</v>
      </c>
    </row>
    <row r="4" spans="1:9" x14ac:dyDescent="0.3">
      <c r="A4" s="1" t="s">
        <v>8</v>
      </c>
      <c r="B4" s="1">
        <v>1</v>
      </c>
      <c r="C4" s="3">
        <v>45458</v>
      </c>
      <c r="D4" s="1">
        <v>45</v>
      </c>
      <c r="E4" s="4">
        <v>600</v>
      </c>
    </row>
    <row r="5" spans="1:9" x14ac:dyDescent="0.3">
      <c r="A5" s="1" t="s">
        <v>9</v>
      </c>
      <c r="B5" s="1">
        <v>17</v>
      </c>
      <c r="C5" s="3">
        <v>45458</v>
      </c>
      <c r="D5" s="1">
        <v>76</v>
      </c>
      <c r="E5" s="4">
        <v>850</v>
      </c>
    </row>
    <row r="6" spans="1:9" x14ac:dyDescent="0.3">
      <c r="A6" s="1" t="s">
        <v>10</v>
      </c>
      <c r="B6" s="1">
        <v>77</v>
      </c>
      <c r="C6" s="3">
        <v>45458</v>
      </c>
      <c r="D6" s="1">
        <v>98</v>
      </c>
      <c r="E6" s="4">
        <v>1200</v>
      </c>
    </row>
    <row r="7" spans="1:9" x14ac:dyDescent="0.3">
      <c r="A7" s="1" t="s">
        <v>11</v>
      </c>
      <c r="B7" s="1">
        <v>33</v>
      </c>
      <c r="C7" s="3">
        <v>45458</v>
      </c>
      <c r="D7" s="1">
        <v>32</v>
      </c>
      <c r="E7" s="4">
        <v>400</v>
      </c>
    </row>
    <row r="8" spans="1:9" x14ac:dyDescent="0.3">
      <c r="A8" s="1" t="s">
        <v>12</v>
      </c>
      <c r="B8" s="1">
        <v>8</v>
      </c>
      <c r="C8" s="3">
        <v>45458</v>
      </c>
      <c r="D8" s="1">
        <v>51</v>
      </c>
      <c r="E8" s="4">
        <v>700</v>
      </c>
    </row>
    <row r="9" spans="1:9" x14ac:dyDescent="0.3">
      <c r="A9" s="1" t="s">
        <v>13</v>
      </c>
      <c r="B9" s="1">
        <v>93</v>
      </c>
      <c r="C9" s="3">
        <v>45458</v>
      </c>
      <c r="D9" s="1">
        <v>5</v>
      </c>
      <c r="E9" s="4">
        <v>200</v>
      </c>
    </row>
    <row r="10" spans="1:9" x14ac:dyDescent="0.3">
      <c r="A10" s="1" t="s">
        <v>14</v>
      </c>
      <c r="B10" s="1">
        <v>11</v>
      </c>
      <c r="C10" s="3">
        <v>45458</v>
      </c>
      <c r="D10" s="1">
        <v>12</v>
      </c>
      <c r="E10" s="4">
        <v>300</v>
      </c>
    </row>
    <row r="11" spans="1:9" x14ac:dyDescent="0.3">
      <c r="A11" s="1" t="s">
        <v>15</v>
      </c>
      <c r="B11" s="1">
        <v>23</v>
      </c>
      <c r="C11" s="3">
        <v>45458</v>
      </c>
      <c r="D11" s="1">
        <v>21</v>
      </c>
      <c r="E11" s="4">
        <v>450</v>
      </c>
    </row>
    <row r="12" spans="1:9" x14ac:dyDescent="0.3">
      <c r="A12" s="1" t="s">
        <v>16</v>
      </c>
      <c r="B12" s="1">
        <v>20</v>
      </c>
      <c r="C12" s="3">
        <v>45458</v>
      </c>
      <c r="D12" s="1">
        <v>28</v>
      </c>
      <c r="E12" s="4">
        <v>500</v>
      </c>
    </row>
    <row r="13" spans="1:9" x14ac:dyDescent="0.3">
      <c r="A13" s="1" t="s">
        <v>17</v>
      </c>
      <c r="B13" s="1">
        <v>3</v>
      </c>
      <c r="C13" s="3">
        <v>45458</v>
      </c>
      <c r="D13" s="1">
        <v>7</v>
      </c>
      <c r="E13" s="4">
        <v>250</v>
      </c>
    </row>
    <row r="14" spans="1:9" x14ac:dyDescent="0.3">
      <c r="A14" s="1" t="s">
        <v>18</v>
      </c>
      <c r="B14" s="1">
        <v>32</v>
      </c>
      <c r="C14" s="3">
        <v>45458</v>
      </c>
      <c r="D14" s="1">
        <v>62</v>
      </c>
      <c r="E14" s="4">
        <v>900</v>
      </c>
    </row>
    <row r="15" spans="1:9" x14ac:dyDescent="0.3">
      <c r="A15" s="1" t="s">
        <v>19</v>
      </c>
      <c r="B15" s="1">
        <v>63</v>
      </c>
      <c r="C15" s="3">
        <v>45458</v>
      </c>
      <c r="D15" s="1">
        <v>104</v>
      </c>
      <c r="E15" s="4">
        <v>1400</v>
      </c>
    </row>
    <row r="16" spans="1:9" x14ac:dyDescent="0.3">
      <c r="A16" s="1" t="s">
        <v>20</v>
      </c>
      <c r="B16" s="1">
        <v>9</v>
      </c>
      <c r="C16" s="3">
        <v>45458</v>
      </c>
      <c r="D16" s="1">
        <v>58</v>
      </c>
      <c r="E16" s="4">
        <v>800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24218-AAC0-43EB-98ED-52ACFE34BE4A}">
  <dimension ref="A1:I16"/>
  <sheetViews>
    <sheetView workbookViewId="0">
      <selection activeCell="I2" sqref="I2"/>
    </sheetView>
  </sheetViews>
  <sheetFormatPr defaultRowHeight="14.4" x14ac:dyDescent="0.3"/>
  <cols>
    <col min="1" max="1" width="16.109375" customWidth="1"/>
    <col min="2" max="2" width="15.5546875" customWidth="1"/>
    <col min="3" max="3" width="11.5546875" customWidth="1"/>
    <col min="4" max="4" width="11.33203125" customWidth="1"/>
    <col min="5" max="5" width="12.44140625" customWidth="1"/>
    <col min="8" max="8" width="12.44140625" customWidth="1"/>
    <col min="9" max="9" width="16.109375" customWidth="1"/>
  </cols>
  <sheetData>
    <row r="1" spans="1:9" ht="19.95" customHeight="1" x14ac:dyDescent="0.3">
      <c r="A1" s="5" t="s">
        <v>0</v>
      </c>
      <c r="B1" s="5" t="s">
        <v>1</v>
      </c>
      <c r="C1" s="5" t="s">
        <v>2</v>
      </c>
      <c r="D1" s="5" t="s">
        <v>3</v>
      </c>
      <c r="E1" s="5" t="s">
        <v>4</v>
      </c>
      <c r="H1" s="5" t="s">
        <v>0</v>
      </c>
      <c r="I1" s="5" t="s">
        <v>1</v>
      </c>
    </row>
    <row r="2" spans="1:9" x14ac:dyDescent="0.3">
      <c r="A2" s="1" t="s">
        <v>6</v>
      </c>
      <c r="B2" s="1">
        <v>18</v>
      </c>
      <c r="C2" s="3">
        <v>45458</v>
      </c>
      <c r="D2" s="1">
        <v>87</v>
      </c>
      <c r="E2" s="4">
        <v>1000</v>
      </c>
      <c r="H2" t="str">
        <f>A16</f>
        <v>Sanju Samson</v>
      </c>
      <c r="I2">
        <f>HLOOKUP(B1, A1:E16, 16, FALSE)</f>
        <v>9</v>
      </c>
    </row>
    <row r="3" spans="1:9" x14ac:dyDescent="0.3">
      <c r="A3" s="1" t="s">
        <v>7</v>
      </c>
      <c r="B3" s="1">
        <v>45</v>
      </c>
      <c r="C3" s="3">
        <v>45461</v>
      </c>
      <c r="D3" s="1">
        <v>112</v>
      </c>
      <c r="E3" s="4">
        <v>1500</v>
      </c>
    </row>
    <row r="4" spans="1:9" x14ac:dyDescent="0.3">
      <c r="A4" s="1" t="s">
        <v>8</v>
      </c>
      <c r="B4" s="1">
        <v>1</v>
      </c>
      <c r="C4" s="3">
        <v>45463</v>
      </c>
      <c r="D4" s="1">
        <v>45</v>
      </c>
      <c r="E4" s="4">
        <v>600</v>
      </c>
    </row>
    <row r="5" spans="1:9" x14ac:dyDescent="0.3">
      <c r="A5" s="1" t="s">
        <v>9</v>
      </c>
      <c r="B5" s="1">
        <v>17</v>
      </c>
      <c r="C5" s="3">
        <v>45465</v>
      </c>
      <c r="D5" s="1">
        <v>76</v>
      </c>
      <c r="E5" s="4">
        <v>850</v>
      </c>
    </row>
    <row r="6" spans="1:9" x14ac:dyDescent="0.3">
      <c r="A6" s="1" t="s">
        <v>10</v>
      </c>
      <c r="B6" s="1">
        <v>77</v>
      </c>
      <c r="C6" s="3">
        <v>45467</v>
      </c>
      <c r="D6" s="1">
        <v>98</v>
      </c>
      <c r="E6" s="4">
        <v>1200</v>
      </c>
    </row>
    <row r="7" spans="1:9" x14ac:dyDescent="0.3">
      <c r="A7" s="1" t="s">
        <v>11</v>
      </c>
      <c r="B7" s="1">
        <v>33</v>
      </c>
      <c r="C7" s="3">
        <v>45469</v>
      </c>
      <c r="D7" s="1">
        <v>32</v>
      </c>
      <c r="E7" s="4">
        <v>400</v>
      </c>
    </row>
    <row r="8" spans="1:9" x14ac:dyDescent="0.3">
      <c r="A8" s="1" t="s">
        <v>12</v>
      </c>
      <c r="B8" s="1">
        <v>8</v>
      </c>
      <c r="C8" s="3">
        <v>45471</v>
      </c>
      <c r="D8" s="1">
        <v>51</v>
      </c>
      <c r="E8" s="4">
        <v>700</v>
      </c>
    </row>
    <row r="9" spans="1:9" x14ac:dyDescent="0.3">
      <c r="A9" s="1" t="s">
        <v>13</v>
      </c>
      <c r="B9" s="1">
        <v>93</v>
      </c>
      <c r="C9" s="3">
        <v>45473</v>
      </c>
      <c r="D9" s="1">
        <v>5</v>
      </c>
      <c r="E9" s="4">
        <v>200</v>
      </c>
    </row>
    <row r="10" spans="1:9" ht="19.2" customHeight="1" x14ac:dyDescent="0.3">
      <c r="A10" s="1" t="s">
        <v>14</v>
      </c>
      <c r="B10" s="1">
        <v>11</v>
      </c>
      <c r="C10" s="3">
        <v>45475</v>
      </c>
      <c r="D10" s="1">
        <v>12</v>
      </c>
      <c r="E10" s="4">
        <v>300</v>
      </c>
    </row>
    <row r="11" spans="1:9" x14ac:dyDescent="0.3">
      <c r="A11" s="1" t="s">
        <v>15</v>
      </c>
      <c r="B11" s="1">
        <v>23</v>
      </c>
      <c r="C11" s="3">
        <v>45477</v>
      </c>
      <c r="D11" s="1">
        <v>21</v>
      </c>
      <c r="E11" s="4">
        <v>450</v>
      </c>
    </row>
    <row r="12" spans="1:9" x14ac:dyDescent="0.3">
      <c r="A12" s="1" t="s">
        <v>16</v>
      </c>
      <c r="B12" s="1">
        <v>20</v>
      </c>
      <c r="C12" s="3">
        <v>45479</v>
      </c>
      <c r="D12" s="1">
        <v>28</v>
      </c>
      <c r="E12" s="4">
        <v>500</v>
      </c>
    </row>
    <row r="13" spans="1:9" x14ac:dyDescent="0.3">
      <c r="A13" s="1" t="s">
        <v>17</v>
      </c>
      <c r="B13" s="1">
        <v>3</v>
      </c>
      <c r="C13" s="3">
        <v>45481</v>
      </c>
      <c r="D13" s="1">
        <v>7</v>
      </c>
      <c r="E13" s="4">
        <v>250</v>
      </c>
    </row>
    <row r="14" spans="1:9" x14ac:dyDescent="0.3">
      <c r="A14" s="1" t="s">
        <v>18</v>
      </c>
      <c r="B14" s="1">
        <v>32</v>
      </c>
      <c r="C14" s="3">
        <v>45483</v>
      </c>
      <c r="D14" s="1">
        <v>62</v>
      </c>
      <c r="E14" s="4">
        <v>900</v>
      </c>
    </row>
    <row r="15" spans="1:9" x14ac:dyDescent="0.3">
      <c r="A15" s="1" t="s">
        <v>19</v>
      </c>
      <c r="B15" s="1">
        <v>63</v>
      </c>
      <c r="C15" s="3">
        <v>45485</v>
      </c>
      <c r="D15" s="1">
        <v>104</v>
      </c>
      <c r="E15" s="4">
        <v>1400</v>
      </c>
    </row>
    <row r="16" spans="1:9" x14ac:dyDescent="0.3">
      <c r="A16" s="1" t="s">
        <v>20</v>
      </c>
      <c r="B16" s="1">
        <v>9</v>
      </c>
      <c r="C16" s="3">
        <v>45487</v>
      </c>
      <c r="D16" s="1">
        <v>58</v>
      </c>
      <c r="E16" s="4">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CCAEA-CA2E-4B8A-B4AC-AEAE6973FCF5}">
  <dimension ref="A1:I16"/>
  <sheetViews>
    <sheetView workbookViewId="0">
      <selection activeCell="I2" sqref="I2"/>
    </sheetView>
  </sheetViews>
  <sheetFormatPr defaultRowHeight="14.4" x14ac:dyDescent="0.3"/>
  <cols>
    <col min="1" max="1" width="18.109375" customWidth="1"/>
    <col min="2" max="2" width="15.88671875" customWidth="1"/>
    <col min="3" max="3" width="13" customWidth="1"/>
    <col min="4" max="4" width="13.33203125" customWidth="1"/>
    <col min="5" max="5" width="13.109375" customWidth="1"/>
    <col min="8" max="8" width="14.33203125" customWidth="1"/>
    <col min="9" max="9" width="13.6640625" customWidth="1"/>
  </cols>
  <sheetData>
    <row r="1" spans="1:9" ht="16.95" customHeight="1" x14ac:dyDescent="0.3">
      <c r="A1" s="6" t="s">
        <v>0</v>
      </c>
      <c r="B1" s="6" t="s">
        <v>1</v>
      </c>
      <c r="C1" s="6" t="s">
        <v>2</v>
      </c>
      <c r="D1" s="6" t="s">
        <v>3</v>
      </c>
      <c r="E1" s="6" t="s">
        <v>4</v>
      </c>
      <c r="H1" s="6" t="s">
        <v>0</v>
      </c>
      <c r="I1" s="6" t="s">
        <v>4</v>
      </c>
    </row>
    <row r="2" spans="1:9" x14ac:dyDescent="0.3">
      <c r="A2" s="7" t="s">
        <v>6</v>
      </c>
      <c r="B2" s="7">
        <v>18</v>
      </c>
      <c r="C2" s="8">
        <v>45458</v>
      </c>
      <c r="D2" s="7">
        <v>87</v>
      </c>
      <c r="E2" s="9">
        <v>1000</v>
      </c>
      <c r="H2" t="str">
        <f>A4</f>
        <v>KL Rahul</v>
      </c>
      <c r="I2">
        <f>_xlfn.XLOOKUP(A4, A2:A16, E2:E16)</f>
        <v>600</v>
      </c>
    </row>
    <row r="3" spans="1:9" x14ac:dyDescent="0.3">
      <c r="A3" s="7" t="s">
        <v>7</v>
      </c>
      <c r="B3" s="7">
        <v>45</v>
      </c>
      <c r="C3" s="8">
        <v>45461</v>
      </c>
      <c r="D3" s="7">
        <v>112</v>
      </c>
      <c r="E3" s="9">
        <v>1500</v>
      </c>
    </row>
    <row r="4" spans="1:9" x14ac:dyDescent="0.3">
      <c r="A4" s="7" t="s">
        <v>8</v>
      </c>
      <c r="B4" s="7">
        <v>1</v>
      </c>
      <c r="C4" s="8">
        <v>45463</v>
      </c>
      <c r="D4" s="7">
        <v>45</v>
      </c>
      <c r="E4" s="9">
        <v>600</v>
      </c>
    </row>
    <row r="5" spans="1:9" x14ac:dyDescent="0.3">
      <c r="A5" s="7" t="s">
        <v>9</v>
      </c>
      <c r="B5" s="7">
        <v>17</v>
      </c>
      <c r="C5" s="8">
        <v>45465</v>
      </c>
      <c r="D5" s="7">
        <v>76</v>
      </c>
      <c r="E5" s="9">
        <v>850</v>
      </c>
    </row>
    <row r="6" spans="1:9" x14ac:dyDescent="0.3">
      <c r="A6" s="7" t="s">
        <v>10</v>
      </c>
      <c r="B6" s="7">
        <v>77</v>
      </c>
      <c r="C6" s="8">
        <v>45467</v>
      </c>
      <c r="D6" s="7">
        <v>98</v>
      </c>
      <c r="E6" s="9">
        <v>1200</v>
      </c>
    </row>
    <row r="7" spans="1:9" x14ac:dyDescent="0.3">
      <c r="A7" s="7" t="s">
        <v>11</v>
      </c>
      <c r="B7" s="7">
        <v>33</v>
      </c>
      <c r="C7" s="8">
        <v>45469</v>
      </c>
      <c r="D7" s="7">
        <v>32</v>
      </c>
      <c r="E7" s="9">
        <v>400</v>
      </c>
    </row>
    <row r="8" spans="1:9" ht="19.2" customHeight="1" x14ac:dyDescent="0.3">
      <c r="A8" s="7" t="s">
        <v>12</v>
      </c>
      <c r="B8" s="7">
        <v>8</v>
      </c>
      <c r="C8" s="8">
        <v>45471</v>
      </c>
      <c r="D8" s="7">
        <v>51</v>
      </c>
      <c r="E8" s="9">
        <v>700</v>
      </c>
    </row>
    <row r="9" spans="1:9" x14ac:dyDescent="0.3">
      <c r="A9" s="7" t="s">
        <v>13</v>
      </c>
      <c r="B9" s="7">
        <v>93</v>
      </c>
      <c r="C9" s="8">
        <v>45473</v>
      </c>
      <c r="D9" s="7">
        <v>5</v>
      </c>
      <c r="E9" s="9">
        <v>200</v>
      </c>
    </row>
    <row r="10" spans="1:9" ht="18.600000000000001" customHeight="1" x14ac:dyDescent="0.3">
      <c r="A10" s="7" t="s">
        <v>14</v>
      </c>
      <c r="B10" s="7">
        <v>11</v>
      </c>
      <c r="C10" s="8">
        <v>45475</v>
      </c>
      <c r="D10" s="7">
        <v>12</v>
      </c>
      <c r="E10" s="9">
        <v>300</v>
      </c>
    </row>
    <row r="11" spans="1:9" x14ac:dyDescent="0.3">
      <c r="A11" s="7" t="s">
        <v>15</v>
      </c>
      <c r="B11" s="7">
        <v>23</v>
      </c>
      <c r="C11" s="8">
        <v>45477</v>
      </c>
      <c r="D11" s="7">
        <v>21</v>
      </c>
      <c r="E11" s="9">
        <v>450</v>
      </c>
    </row>
    <row r="12" spans="1:9" x14ac:dyDescent="0.3">
      <c r="A12" s="7" t="s">
        <v>16</v>
      </c>
      <c r="B12" s="7">
        <v>20</v>
      </c>
      <c r="C12" s="8">
        <v>45479</v>
      </c>
      <c r="D12" s="7">
        <v>28</v>
      </c>
      <c r="E12" s="9">
        <v>500</v>
      </c>
    </row>
    <row r="13" spans="1:9" ht="17.399999999999999" customHeight="1" x14ac:dyDescent="0.3">
      <c r="A13" s="7" t="s">
        <v>17</v>
      </c>
      <c r="B13" s="7">
        <v>3</v>
      </c>
      <c r="C13" s="8">
        <v>45481</v>
      </c>
      <c r="D13" s="7">
        <v>7</v>
      </c>
      <c r="E13" s="9">
        <v>250</v>
      </c>
    </row>
    <row r="14" spans="1:9" x14ac:dyDescent="0.3">
      <c r="A14" s="7" t="s">
        <v>18</v>
      </c>
      <c r="B14" s="7">
        <v>32</v>
      </c>
      <c r="C14" s="8">
        <v>45483</v>
      </c>
      <c r="D14" s="7">
        <v>62</v>
      </c>
      <c r="E14" s="9">
        <v>900</v>
      </c>
    </row>
    <row r="15" spans="1:9" x14ac:dyDescent="0.3">
      <c r="A15" s="7" t="s">
        <v>19</v>
      </c>
      <c r="B15" s="7">
        <v>63</v>
      </c>
      <c r="C15" s="8">
        <v>45485</v>
      </c>
      <c r="D15" s="7">
        <v>104</v>
      </c>
      <c r="E15" s="9">
        <v>1400</v>
      </c>
    </row>
    <row r="16" spans="1:9" x14ac:dyDescent="0.3">
      <c r="A16" s="7" t="s">
        <v>20</v>
      </c>
      <c r="B16" s="7">
        <v>9</v>
      </c>
      <c r="C16" s="8">
        <v>45487</v>
      </c>
      <c r="D16" s="7">
        <v>58</v>
      </c>
      <c r="E16" s="9">
        <v>800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667A-6D9E-4CF0-B1FA-0E52C6BAA0CA}">
  <dimension ref="A1:I16"/>
  <sheetViews>
    <sheetView tabSelected="1" workbookViewId="0">
      <selection sqref="A1:E16"/>
    </sheetView>
  </sheetViews>
  <sheetFormatPr defaultRowHeight="14.4" x14ac:dyDescent="0.3"/>
  <cols>
    <col min="1" max="1" width="18.109375" customWidth="1"/>
    <col min="2" max="2" width="15.33203125" customWidth="1"/>
    <col min="3" max="3" width="12.6640625" customWidth="1"/>
    <col min="4" max="4" width="13.21875" customWidth="1"/>
    <col min="5" max="5" width="14" customWidth="1"/>
    <col min="8" max="8" width="16" bestFit="1" customWidth="1"/>
    <col min="9" max="9" width="13.44140625" customWidth="1"/>
  </cols>
  <sheetData>
    <row r="1" spans="1:9" x14ac:dyDescent="0.3">
      <c r="A1" s="6" t="s">
        <v>0</v>
      </c>
      <c r="B1" s="6" t="s">
        <v>1</v>
      </c>
      <c r="C1" s="6" t="s">
        <v>2</v>
      </c>
      <c r="D1" s="6" t="s">
        <v>3</v>
      </c>
      <c r="E1" s="6" t="s">
        <v>4</v>
      </c>
      <c r="H1" s="6" t="s">
        <v>21</v>
      </c>
      <c r="I1" s="6" t="s">
        <v>3</v>
      </c>
    </row>
    <row r="2" spans="1:9" x14ac:dyDescent="0.3">
      <c r="A2" s="7" t="s">
        <v>6</v>
      </c>
      <c r="B2" s="7">
        <v>18</v>
      </c>
      <c r="C2" s="8">
        <v>45458</v>
      </c>
      <c r="D2" s="7">
        <v>87</v>
      </c>
      <c r="E2" s="9">
        <v>1000</v>
      </c>
      <c r="H2" t="str">
        <f>A15</f>
        <v>Suryakumar Yadav</v>
      </c>
      <c r="I2">
        <f>INDEX(D2:D16, MATCH(A15, A2:A16, 0))</f>
        <v>104</v>
      </c>
    </row>
    <row r="3" spans="1:9" x14ac:dyDescent="0.3">
      <c r="A3" s="7" t="s">
        <v>7</v>
      </c>
      <c r="B3" s="7">
        <v>45</v>
      </c>
      <c r="C3" s="8">
        <v>45458</v>
      </c>
      <c r="D3" s="7">
        <v>112</v>
      </c>
      <c r="E3" s="9">
        <v>1500</v>
      </c>
      <c r="H3" t="str">
        <f>A4</f>
        <v>KL Rahul</v>
      </c>
      <c r="I3">
        <f>INDEX(D2:D16,MATCH(A4,A2:A16,0))</f>
        <v>45</v>
      </c>
    </row>
    <row r="4" spans="1:9" x14ac:dyDescent="0.3">
      <c r="A4" s="7" t="s">
        <v>8</v>
      </c>
      <c r="B4" s="7">
        <v>1</v>
      </c>
      <c r="C4" s="8">
        <v>45458</v>
      </c>
      <c r="D4" s="7">
        <v>45</v>
      </c>
      <c r="E4" s="9">
        <v>600</v>
      </c>
      <c r="H4" t="str">
        <f>A6</f>
        <v>Shubman Gill</v>
      </c>
      <c r="I4">
        <f>INDEX(D2:D16,MATCH(A6,A2:A16,0))</f>
        <v>98</v>
      </c>
    </row>
    <row r="5" spans="1:9" x14ac:dyDescent="0.3">
      <c r="A5" s="7" t="s">
        <v>9</v>
      </c>
      <c r="B5" s="7">
        <v>17</v>
      </c>
      <c r="C5" s="8">
        <v>45458</v>
      </c>
      <c r="D5" s="7">
        <v>76</v>
      </c>
      <c r="E5" s="9">
        <v>850</v>
      </c>
      <c r="H5" t="str">
        <f>A7</f>
        <v>Hardik Pandya</v>
      </c>
      <c r="I5">
        <f>INDEX(D2:D16,MATCH(A7,A2:A16,0))</f>
        <v>32</v>
      </c>
    </row>
    <row r="6" spans="1:9" x14ac:dyDescent="0.3">
      <c r="A6" s="7" t="s">
        <v>10</v>
      </c>
      <c r="B6" s="7">
        <v>77</v>
      </c>
      <c r="C6" s="8">
        <v>45458</v>
      </c>
      <c r="D6" s="7">
        <v>98</v>
      </c>
      <c r="E6" s="9">
        <v>1200</v>
      </c>
      <c r="H6" t="str">
        <f>A16</f>
        <v>Sanju Samson</v>
      </c>
      <c r="I6">
        <f>INDEX(D2:D16,MATCH(A16,A2:A16,0))</f>
        <v>58</v>
      </c>
    </row>
    <row r="7" spans="1:9" x14ac:dyDescent="0.3">
      <c r="A7" s="7" t="s">
        <v>11</v>
      </c>
      <c r="B7" s="7">
        <v>33</v>
      </c>
      <c r="C7" s="8">
        <v>45458</v>
      </c>
      <c r="D7" s="7">
        <v>32</v>
      </c>
      <c r="E7" s="9">
        <v>400</v>
      </c>
      <c r="H7" t="str">
        <f>A9</f>
        <v>Jasprit Bumrah</v>
      </c>
      <c r="I7">
        <f>INDEX(E2:E16,MATCH(A9,A2:A16,0))</f>
        <v>200</v>
      </c>
    </row>
    <row r="8" spans="1:9" x14ac:dyDescent="0.3">
      <c r="A8" s="7" t="s">
        <v>12</v>
      </c>
      <c r="B8" s="7">
        <v>8</v>
      </c>
      <c r="C8" s="8">
        <v>45458</v>
      </c>
      <c r="D8" s="7">
        <v>51</v>
      </c>
      <c r="E8" s="9">
        <v>700</v>
      </c>
      <c r="H8" t="str">
        <f>A2</f>
        <v>Virat Kohli</v>
      </c>
      <c r="I8">
        <f>INDEX(D2:D16,MATCH(A2,A2:A16,0))</f>
        <v>87</v>
      </c>
    </row>
    <row r="9" spans="1:9" x14ac:dyDescent="0.3">
      <c r="A9" s="7" t="s">
        <v>13</v>
      </c>
      <c r="B9" s="7">
        <v>93</v>
      </c>
      <c r="C9" s="8">
        <v>45458</v>
      </c>
      <c r="D9" s="7">
        <v>5</v>
      </c>
      <c r="E9" s="9">
        <v>200</v>
      </c>
    </row>
    <row r="10" spans="1:9" x14ac:dyDescent="0.3">
      <c r="A10" s="7" t="s">
        <v>14</v>
      </c>
      <c r="B10" s="7">
        <v>11</v>
      </c>
      <c r="C10" s="8">
        <v>45458</v>
      </c>
      <c r="D10" s="7">
        <v>12</v>
      </c>
      <c r="E10" s="9">
        <v>300</v>
      </c>
    </row>
    <row r="11" spans="1:9" x14ac:dyDescent="0.3">
      <c r="A11" s="7" t="s">
        <v>15</v>
      </c>
      <c r="B11" s="7">
        <v>23</v>
      </c>
      <c r="C11" s="8">
        <v>45458</v>
      </c>
      <c r="D11" s="7">
        <v>21</v>
      </c>
      <c r="E11" s="9">
        <v>450</v>
      </c>
    </row>
    <row r="12" spans="1:9" x14ac:dyDescent="0.3">
      <c r="A12" s="7" t="s">
        <v>16</v>
      </c>
      <c r="B12" s="7">
        <v>20</v>
      </c>
      <c r="C12" s="8">
        <v>45458</v>
      </c>
      <c r="D12" s="7">
        <v>28</v>
      </c>
      <c r="E12" s="9">
        <v>500</v>
      </c>
    </row>
    <row r="13" spans="1:9" x14ac:dyDescent="0.3">
      <c r="A13" s="7" t="s">
        <v>17</v>
      </c>
      <c r="B13" s="7">
        <v>3</v>
      </c>
      <c r="C13" s="8">
        <v>45458</v>
      </c>
      <c r="D13" s="7">
        <v>7</v>
      </c>
      <c r="E13" s="9">
        <v>250</v>
      </c>
    </row>
    <row r="14" spans="1:9" x14ac:dyDescent="0.3">
      <c r="A14" s="7" t="s">
        <v>18</v>
      </c>
      <c r="B14" s="7">
        <v>32</v>
      </c>
      <c r="C14" s="8">
        <v>45458</v>
      </c>
      <c r="D14" s="7">
        <v>62</v>
      </c>
      <c r="E14" s="9">
        <v>900</v>
      </c>
    </row>
    <row r="15" spans="1:9" x14ac:dyDescent="0.3">
      <c r="A15" s="7" t="s">
        <v>19</v>
      </c>
      <c r="B15" s="7">
        <v>63</v>
      </c>
      <c r="C15" s="8">
        <v>45458</v>
      </c>
      <c r="D15" s="7">
        <v>104</v>
      </c>
      <c r="E15" s="9">
        <v>1400</v>
      </c>
    </row>
    <row r="16" spans="1:9" x14ac:dyDescent="0.3">
      <c r="A16" s="7" t="s">
        <v>20</v>
      </c>
      <c r="B16" s="7">
        <v>9</v>
      </c>
      <c r="C16" s="8">
        <v>45458</v>
      </c>
      <c r="D16" s="7">
        <v>58</v>
      </c>
      <c r="E16" s="9">
        <v>800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66EA-43E9-44A8-B3FB-DDB7598283B4}">
  <dimension ref="A1:E16"/>
  <sheetViews>
    <sheetView workbookViewId="0">
      <selection activeCell="I1" sqref="I1"/>
    </sheetView>
  </sheetViews>
  <sheetFormatPr defaultRowHeight="14.4" x14ac:dyDescent="0.3"/>
  <cols>
    <col min="1" max="1" width="16.6640625" customWidth="1"/>
    <col min="2" max="2" width="15.33203125" customWidth="1"/>
    <col min="3" max="3" width="12.6640625" customWidth="1"/>
    <col min="4" max="4" width="13.33203125" customWidth="1"/>
    <col min="5" max="5" width="14" customWidth="1"/>
    <col min="8" max="8" width="15.44140625" customWidth="1"/>
    <col min="9" max="9" width="11.33203125" bestFit="1" customWidth="1"/>
  </cols>
  <sheetData>
    <row r="1" spans="1:5" ht="15.6" customHeight="1" x14ac:dyDescent="0.3">
      <c r="A1" s="6" t="s">
        <v>0</v>
      </c>
      <c r="B1" s="6" t="s">
        <v>1</v>
      </c>
      <c r="C1" s="6" t="s">
        <v>2</v>
      </c>
      <c r="D1" s="6" t="s">
        <v>3</v>
      </c>
      <c r="E1" s="6" t="s">
        <v>4</v>
      </c>
    </row>
    <row r="2" spans="1:5" x14ac:dyDescent="0.3">
      <c r="A2" s="7" t="s">
        <v>6</v>
      </c>
      <c r="B2" s="7">
        <v>18</v>
      </c>
      <c r="C2" s="8">
        <v>45458</v>
      </c>
      <c r="D2" s="7">
        <v>87</v>
      </c>
      <c r="E2" s="9">
        <v>1000</v>
      </c>
    </row>
    <row r="3" spans="1:5" x14ac:dyDescent="0.3">
      <c r="A3" s="7" t="s">
        <v>7</v>
      </c>
      <c r="B3" s="7">
        <v>45</v>
      </c>
      <c r="C3" s="8">
        <v>45461</v>
      </c>
      <c r="D3" s="7">
        <v>112</v>
      </c>
      <c r="E3" s="9">
        <v>1500</v>
      </c>
    </row>
    <row r="4" spans="1:5" x14ac:dyDescent="0.3">
      <c r="A4" s="7" t="s">
        <v>8</v>
      </c>
      <c r="B4" s="7">
        <v>1</v>
      </c>
      <c r="C4" s="8">
        <v>45463</v>
      </c>
      <c r="D4" s="7">
        <v>45</v>
      </c>
      <c r="E4" s="9">
        <v>600</v>
      </c>
    </row>
    <row r="5" spans="1:5" x14ac:dyDescent="0.3">
      <c r="A5" s="7" t="s">
        <v>9</v>
      </c>
      <c r="B5" s="7">
        <v>17</v>
      </c>
      <c r="C5" s="8">
        <v>45465</v>
      </c>
      <c r="D5" s="7">
        <v>76</v>
      </c>
      <c r="E5" s="9">
        <v>850</v>
      </c>
    </row>
    <row r="6" spans="1:5" x14ac:dyDescent="0.3">
      <c r="A6" s="7" t="s">
        <v>10</v>
      </c>
      <c r="B6" s="7">
        <v>77</v>
      </c>
      <c r="C6" s="8">
        <v>45467</v>
      </c>
      <c r="D6" s="7">
        <v>98</v>
      </c>
      <c r="E6" s="9">
        <v>1200</v>
      </c>
    </row>
    <row r="7" spans="1:5" x14ac:dyDescent="0.3">
      <c r="A7" s="7" t="s">
        <v>11</v>
      </c>
      <c r="B7" s="7">
        <v>33</v>
      </c>
      <c r="C7" s="8">
        <v>45469</v>
      </c>
      <c r="D7" s="7">
        <v>32</v>
      </c>
      <c r="E7" s="9">
        <v>400</v>
      </c>
    </row>
    <row r="8" spans="1:5" x14ac:dyDescent="0.3">
      <c r="A8" s="7" t="s">
        <v>12</v>
      </c>
      <c r="B8" s="7">
        <v>8</v>
      </c>
      <c r="C8" s="8">
        <v>45471</v>
      </c>
      <c r="D8" s="7">
        <v>51</v>
      </c>
      <c r="E8" s="9">
        <v>700</v>
      </c>
    </row>
    <row r="9" spans="1:5" x14ac:dyDescent="0.3">
      <c r="A9" s="7" t="s">
        <v>13</v>
      </c>
      <c r="B9" s="7">
        <v>93</v>
      </c>
      <c r="C9" s="8">
        <v>45473</v>
      </c>
      <c r="D9" s="7">
        <v>5</v>
      </c>
      <c r="E9" s="9">
        <v>200</v>
      </c>
    </row>
    <row r="10" spans="1:5" x14ac:dyDescent="0.3">
      <c r="A10" s="7" t="s">
        <v>14</v>
      </c>
      <c r="B10" s="7">
        <v>11</v>
      </c>
      <c r="C10" s="8">
        <v>45475</v>
      </c>
      <c r="D10" s="7">
        <v>12</v>
      </c>
      <c r="E10" s="9">
        <v>300</v>
      </c>
    </row>
    <row r="11" spans="1:5" x14ac:dyDescent="0.3">
      <c r="A11" s="7" t="s">
        <v>15</v>
      </c>
      <c r="B11" s="7">
        <v>23</v>
      </c>
      <c r="C11" s="8">
        <v>45477</v>
      </c>
      <c r="D11" s="7">
        <v>21</v>
      </c>
      <c r="E11" s="9">
        <v>450</v>
      </c>
    </row>
    <row r="12" spans="1:5" x14ac:dyDescent="0.3">
      <c r="A12" s="7" t="s">
        <v>16</v>
      </c>
      <c r="B12" s="7">
        <v>20</v>
      </c>
      <c r="C12" s="8">
        <v>45479</v>
      </c>
      <c r="D12" s="7">
        <v>28</v>
      </c>
      <c r="E12" s="9">
        <v>500</v>
      </c>
    </row>
    <row r="13" spans="1:5" x14ac:dyDescent="0.3">
      <c r="A13" s="7" t="s">
        <v>17</v>
      </c>
      <c r="B13" s="7">
        <v>3</v>
      </c>
      <c r="C13" s="8">
        <v>45481</v>
      </c>
      <c r="D13" s="7">
        <v>7</v>
      </c>
      <c r="E13" s="9">
        <v>250</v>
      </c>
    </row>
    <row r="14" spans="1:5" x14ac:dyDescent="0.3">
      <c r="A14" s="7" t="s">
        <v>18</v>
      </c>
      <c r="B14" s="7">
        <v>32</v>
      </c>
      <c r="C14" s="8">
        <v>45483</v>
      </c>
      <c r="D14" s="7">
        <v>62</v>
      </c>
      <c r="E14" s="9">
        <v>900</v>
      </c>
    </row>
    <row r="15" spans="1:5" x14ac:dyDescent="0.3">
      <c r="A15" s="7" t="s">
        <v>19</v>
      </c>
      <c r="B15" s="7">
        <v>63</v>
      </c>
      <c r="C15" s="8">
        <v>45485</v>
      </c>
      <c r="D15" s="7">
        <v>104</v>
      </c>
      <c r="E15" s="9">
        <v>1400</v>
      </c>
    </row>
    <row r="16" spans="1:5" x14ac:dyDescent="0.3">
      <c r="A16" s="7" t="s">
        <v>20</v>
      </c>
      <c r="B16" s="7">
        <v>9</v>
      </c>
      <c r="C16" s="8">
        <v>45487</v>
      </c>
      <c r="D16" s="7">
        <v>58</v>
      </c>
      <c r="E16" s="9">
        <v>800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7CC7-4C2F-4205-A2E1-B0F559634E58}">
  <dimension ref="A1:E23"/>
  <sheetViews>
    <sheetView workbookViewId="0">
      <selection activeCell="I5" sqref="I5"/>
    </sheetView>
  </sheetViews>
  <sheetFormatPr defaultRowHeight="14.4" x14ac:dyDescent="0.3"/>
  <cols>
    <col min="1" max="1" width="16.33203125" bestFit="1" customWidth="1"/>
    <col min="2" max="2" width="19.33203125" bestFit="1" customWidth="1"/>
    <col min="3" max="3" width="17.21875" bestFit="1" customWidth="1"/>
    <col min="4" max="4" width="18" bestFit="1" customWidth="1"/>
    <col min="5" max="5" width="25.5546875" bestFit="1" customWidth="1"/>
    <col min="6" max="6" width="17.21875" bestFit="1" customWidth="1"/>
    <col min="7" max="7" width="18" bestFit="1" customWidth="1"/>
    <col min="8" max="8" width="24.109375" bestFit="1" customWidth="1"/>
    <col min="9" max="9" width="22" bestFit="1" customWidth="1"/>
    <col min="10" max="10" width="22.77734375" bestFit="1" customWidth="1"/>
    <col min="11" max="11" width="19.33203125" bestFit="1" customWidth="1"/>
    <col min="12" max="12" width="17.21875" bestFit="1" customWidth="1"/>
    <col min="13" max="13" width="18" bestFit="1" customWidth="1"/>
    <col min="14" max="14" width="19.33203125" bestFit="1" customWidth="1"/>
    <col min="15" max="15" width="17.21875" bestFit="1" customWidth="1"/>
    <col min="16" max="16" width="18" bestFit="1" customWidth="1"/>
    <col min="17" max="17" width="19.33203125" bestFit="1" customWidth="1"/>
    <col min="18" max="18" width="17.21875" bestFit="1" customWidth="1"/>
    <col min="19" max="19" width="18" bestFit="1" customWidth="1"/>
    <col min="20" max="20" width="19.33203125" bestFit="1" customWidth="1"/>
    <col min="21" max="21" width="17.21875" bestFit="1" customWidth="1"/>
    <col min="22" max="22" width="18" bestFit="1" customWidth="1"/>
    <col min="23" max="23" width="19.33203125" bestFit="1" customWidth="1"/>
    <col min="24" max="24" width="17.21875" bestFit="1" customWidth="1"/>
    <col min="25" max="25" width="18" bestFit="1" customWidth="1"/>
    <col min="26" max="26" width="19.33203125" bestFit="1" customWidth="1"/>
    <col min="27" max="27" width="17.21875" bestFit="1" customWidth="1"/>
    <col min="28" max="28" width="18" bestFit="1" customWidth="1"/>
    <col min="29" max="29" width="19.33203125" bestFit="1" customWidth="1"/>
    <col min="30" max="30" width="17.21875" bestFit="1" customWidth="1"/>
    <col min="31" max="31" width="18" bestFit="1" customWidth="1"/>
    <col min="32" max="32" width="19.33203125" bestFit="1" customWidth="1"/>
    <col min="33" max="33" width="17.21875" bestFit="1" customWidth="1"/>
    <col min="34" max="34" width="18" bestFit="1" customWidth="1"/>
    <col min="35" max="35" width="19.33203125" bestFit="1" customWidth="1"/>
    <col min="36" max="36" width="17.21875" bestFit="1" customWidth="1"/>
    <col min="37" max="37" width="18" bestFit="1" customWidth="1"/>
    <col min="38" max="38" width="19.33203125" bestFit="1" customWidth="1"/>
    <col min="39" max="39" width="17.21875" bestFit="1" customWidth="1"/>
    <col min="40" max="40" width="18" bestFit="1" customWidth="1"/>
    <col min="41" max="41" width="19.33203125" bestFit="1" customWidth="1"/>
    <col min="42" max="42" width="17.21875" bestFit="1" customWidth="1"/>
    <col min="43" max="43" width="18" bestFit="1" customWidth="1"/>
    <col min="44" max="44" width="19.33203125" bestFit="1" customWidth="1"/>
    <col min="45" max="45" width="17.21875" bestFit="1" customWidth="1"/>
    <col min="46" max="46" width="18" bestFit="1" customWidth="1"/>
    <col min="47" max="47" width="24.109375" bestFit="1" customWidth="1"/>
    <col min="48" max="48" width="22" bestFit="1" customWidth="1"/>
    <col min="49" max="49" width="22.77734375" bestFit="1" customWidth="1"/>
  </cols>
  <sheetData>
    <row r="1" spans="1:5" x14ac:dyDescent="0.3">
      <c r="A1" s="10" t="s">
        <v>1</v>
      </c>
      <c r="B1" t="s" vm="1">
        <v>29</v>
      </c>
    </row>
    <row r="3" spans="1:5" x14ac:dyDescent="0.3">
      <c r="A3" s="10" t="s">
        <v>22</v>
      </c>
      <c r="B3" t="s">
        <v>23</v>
      </c>
      <c r="C3" t="s">
        <v>24</v>
      </c>
      <c r="D3" t="s">
        <v>25</v>
      </c>
      <c r="E3" t="s">
        <v>30</v>
      </c>
    </row>
    <row r="4" spans="1:5" x14ac:dyDescent="0.3">
      <c r="A4" s="11" t="s">
        <v>16</v>
      </c>
      <c r="B4">
        <v>20</v>
      </c>
      <c r="C4">
        <v>28</v>
      </c>
      <c r="D4">
        <v>500</v>
      </c>
      <c r="E4">
        <v>1</v>
      </c>
    </row>
    <row r="5" spans="1:5" x14ac:dyDescent="0.3">
      <c r="A5" s="11" t="s">
        <v>11</v>
      </c>
      <c r="B5">
        <v>33</v>
      </c>
      <c r="C5">
        <v>32</v>
      </c>
      <c r="D5">
        <v>400</v>
      </c>
      <c r="E5">
        <v>1</v>
      </c>
    </row>
    <row r="6" spans="1:5" x14ac:dyDescent="0.3">
      <c r="A6" s="11" t="s">
        <v>18</v>
      </c>
      <c r="B6">
        <v>32</v>
      </c>
      <c r="C6">
        <v>62</v>
      </c>
      <c r="D6">
        <v>900</v>
      </c>
      <c r="E6">
        <v>1</v>
      </c>
    </row>
    <row r="7" spans="1:5" x14ac:dyDescent="0.3">
      <c r="A7" s="11" t="s">
        <v>13</v>
      </c>
      <c r="B7">
        <v>93</v>
      </c>
      <c r="C7">
        <v>5</v>
      </c>
      <c r="D7">
        <v>200</v>
      </c>
      <c r="E7">
        <v>1</v>
      </c>
    </row>
    <row r="8" spans="1:5" x14ac:dyDescent="0.3">
      <c r="A8" s="11" t="s">
        <v>8</v>
      </c>
      <c r="B8">
        <v>1</v>
      </c>
      <c r="C8">
        <v>45</v>
      </c>
      <c r="D8">
        <v>600</v>
      </c>
      <c r="E8">
        <v>1</v>
      </c>
    </row>
    <row r="9" spans="1:5" x14ac:dyDescent="0.3">
      <c r="A9" s="11" t="s">
        <v>15</v>
      </c>
      <c r="B9">
        <v>23</v>
      </c>
      <c r="C9">
        <v>21</v>
      </c>
      <c r="D9">
        <v>450</v>
      </c>
      <c r="E9">
        <v>1</v>
      </c>
    </row>
    <row r="10" spans="1:5" x14ac:dyDescent="0.3">
      <c r="A10" s="11" t="s">
        <v>14</v>
      </c>
      <c r="B10">
        <v>11</v>
      </c>
      <c r="C10">
        <v>12</v>
      </c>
      <c r="D10">
        <v>300</v>
      </c>
      <c r="E10">
        <v>1</v>
      </c>
    </row>
    <row r="11" spans="1:5" x14ac:dyDescent="0.3">
      <c r="A11" s="11" t="s">
        <v>12</v>
      </c>
      <c r="B11">
        <v>8</v>
      </c>
      <c r="C11">
        <v>51</v>
      </c>
      <c r="D11">
        <v>700</v>
      </c>
      <c r="E11">
        <v>1</v>
      </c>
    </row>
    <row r="12" spans="1:5" x14ac:dyDescent="0.3">
      <c r="A12" s="11" t="s">
        <v>9</v>
      </c>
      <c r="B12">
        <v>17</v>
      </c>
      <c r="C12">
        <v>76</v>
      </c>
      <c r="D12">
        <v>850</v>
      </c>
      <c r="E12">
        <v>1</v>
      </c>
    </row>
    <row r="13" spans="1:5" x14ac:dyDescent="0.3">
      <c r="A13" s="11" t="s">
        <v>7</v>
      </c>
      <c r="B13">
        <v>45</v>
      </c>
      <c r="C13">
        <v>112</v>
      </c>
      <c r="D13">
        <v>1500</v>
      </c>
      <c r="E13">
        <v>1</v>
      </c>
    </row>
    <row r="14" spans="1:5" x14ac:dyDescent="0.3">
      <c r="A14" s="11" t="s">
        <v>20</v>
      </c>
      <c r="B14">
        <v>9</v>
      </c>
      <c r="C14">
        <v>58</v>
      </c>
      <c r="D14">
        <v>800</v>
      </c>
      <c r="E14">
        <v>1</v>
      </c>
    </row>
    <row r="15" spans="1:5" x14ac:dyDescent="0.3">
      <c r="A15" s="11" t="s">
        <v>10</v>
      </c>
      <c r="B15">
        <v>77</v>
      </c>
      <c r="C15">
        <v>98</v>
      </c>
      <c r="D15">
        <v>1200</v>
      </c>
      <c r="E15">
        <v>1</v>
      </c>
    </row>
    <row r="16" spans="1:5" x14ac:dyDescent="0.3">
      <c r="A16" s="11" t="s">
        <v>19</v>
      </c>
      <c r="B16">
        <v>63</v>
      </c>
      <c r="C16">
        <v>104</v>
      </c>
      <c r="D16">
        <v>1400</v>
      </c>
      <c r="E16">
        <v>1</v>
      </c>
    </row>
    <row r="17" spans="1:5" x14ac:dyDescent="0.3">
      <c r="A17" s="11" t="s">
        <v>6</v>
      </c>
      <c r="B17">
        <v>18</v>
      </c>
      <c r="C17">
        <v>87</v>
      </c>
      <c r="D17">
        <v>1000</v>
      </c>
      <c r="E17">
        <v>1</v>
      </c>
    </row>
    <row r="18" spans="1:5" x14ac:dyDescent="0.3">
      <c r="A18" s="11" t="s">
        <v>17</v>
      </c>
      <c r="B18">
        <v>3</v>
      </c>
      <c r="C18">
        <v>7</v>
      </c>
      <c r="D18">
        <v>250</v>
      </c>
      <c r="E18">
        <v>1</v>
      </c>
    </row>
    <row r="19" spans="1:5" x14ac:dyDescent="0.3">
      <c r="A19" s="11" t="s">
        <v>26</v>
      </c>
      <c r="B19">
        <v>453</v>
      </c>
      <c r="C19">
        <v>798</v>
      </c>
      <c r="D19">
        <v>11050</v>
      </c>
      <c r="E19">
        <v>15</v>
      </c>
    </row>
    <row r="22" spans="1:5" x14ac:dyDescent="0.3">
      <c r="D22" t="s">
        <v>32</v>
      </c>
    </row>
    <row r="23" spans="1:5" x14ac:dyDescent="0.3">
      <c r="D23" t="s">
        <v>31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69EDA-9433-40DC-A84D-C2AFE8C6EFB4}">
  <dimension ref="A1:I16"/>
  <sheetViews>
    <sheetView workbookViewId="0">
      <selection activeCell="I2" sqref="I2"/>
    </sheetView>
  </sheetViews>
  <sheetFormatPr defaultRowHeight="14.4" x14ac:dyDescent="0.3"/>
  <cols>
    <col min="1" max="1" width="16.6640625" customWidth="1"/>
    <col min="2" max="2" width="14" customWidth="1"/>
    <col min="3" max="3" width="11.6640625" customWidth="1"/>
    <col min="4" max="4" width="11.33203125" customWidth="1"/>
    <col min="5" max="5" width="13.6640625" customWidth="1"/>
    <col min="8" max="8" width="14.5546875" customWidth="1"/>
    <col min="9" max="9" width="13.88671875" customWidth="1"/>
  </cols>
  <sheetData>
    <row r="1" spans="1:9" ht="17.399999999999999" customHeight="1" x14ac:dyDescent="0.3">
      <c r="A1" s="6" t="s">
        <v>0</v>
      </c>
      <c r="B1" s="6" t="s">
        <v>1</v>
      </c>
      <c r="C1" s="6" t="s">
        <v>2</v>
      </c>
      <c r="D1" s="6" t="s">
        <v>3</v>
      </c>
      <c r="E1" s="6" t="s">
        <v>4</v>
      </c>
      <c r="H1" s="6" t="s">
        <v>0</v>
      </c>
      <c r="I1" s="6" t="s">
        <v>27</v>
      </c>
    </row>
    <row r="2" spans="1:9" x14ac:dyDescent="0.3">
      <c r="A2" s="7" t="s">
        <v>6</v>
      </c>
      <c r="B2" s="7">
        <v>18</v>
      </c>
      <c r="C2" s="8">
        <v>45458</v>
      </c>
      <c r="D2" s="7">
        <v>87</v>
      </c>
      <c r="E2" s="9">
        <v>1000</v>
      </c>
      <c r="H2" t="str">
        <f>A4</f>
        <v>KL Rahul</v>
      </c>
      <c r="I2" cm="1">
        <f t="array" ref="I2">MATCH(TRUE, EXACT(A4, A2:A16), 0)</f>
        <v>3</v>
      </c>
    </row>
    <row r="3" spans="1:9" x14ac:dyDescent="0.3">
      <c r="A3" s="7" t="s">
        <v>7</v>
      </c>
      <c r="B3" s="7">
        <v>45</v>
      </c>
      <c r="C3" s="8">
        <v>45461</v>
      </c>
      <c r="D3" s="7">
        <v>112</v>
      </c>
      <c r="E3" s="9">
        <v>1500</v>
      </c>
    </row>
    <row r="4" spans="1:9" x14ac:dyDescent="0.3">
      <c r="A4" s="7" t="s">
        <v>8</v>
      </c>
      <c r="B4" s="7">
        <v>1</v>
      </c>
      <c r="C4" s="8">
        <v>45463</v>
      </c>
      <c r="D4" s="7">
        <v>45</v>
      </c>
      <c r="E4" s="9">
        <v>600</v>
      </c>
    </row>
    <row r="5" spans="1:9" x14ac:dyDescent="0.3">
      <c r="A5" s="7" t="s">
        <v>9</v>
      </c>
      <c r="B5" s="7">
        <v>17</v>
      </c>
      <c r="C5" s="8">
        <v>45465</v>
      </c>
      <c r="D5" s="7">
        <v>76</v>
      </c>
      <c r="E5" s="9">
        <v>850</v>
      </c>
    </row>
    <row r="6" spans="1:9" x14ac:dyDescent="0.3">
      <c r="A6" s="7" t="s">
        <v>10</v>
      </c>
      <c r="B6" s="7">
        <v>77</v>
      </c>
      <c r="C6" s="8">
        <v>45467</v>
      </c>
      <c r="D6" s="7">
        <v>98</v>
      </c>
      <c r="E6" s="9">
        <v>1200</v>
      </c>
    </row>
    <row r="7" spans="1:9" x14ac:dyDescent="0.3">
      <c r="A7" s="7" t="s">
        <v>11</v>
      </c>
      <c r="B7" s="7">
        <v>33</v>
      </c>
      <c r="C7" s="8">
        <v>45469</v>
      </c>
      <c r="D7" s="7">
        <v>32</v>
      </c>
      <c r="E7" s="9">
        <v>400</v>
      </c>
    </row>
    <row r="8" spans="1:9" x14ac:dyDescent="0.3">
      <c r="A8" s="7" t="s">
        <v>12</v>
      </c>
      <c r="B8" s="7">
        <v>8</v>
      </c>
      <c r="C8" s="8">
        <v>45471</v>
      </c>
      <c r="D8" s="7">
        <v>51</v>
      </c>
      <c r="E8" s="9">
        <v>700</v>
      </c>
    </row>
    <row r="9" spans="1:9" x14ac:dyDescent="0.3">
      <c r="A9" s="7" t="s">
        <v>13</v>
      </c>
      <c r="B9" s="7">
        <v>93</v>
      </c>
      <c r="C9" s="8">
        <v>45473</v>
      </c>
      <c r="D9" s="7">
        <v>5</v>
      </c>
      <c r="E9" s="9">
        <v>200</v>
      </c>
    </row>
    <row r="10" spans="1:9" x14ac:dyDescent="0.3">
      <c r="A10" s="7" t="s">
        <v>14</v>
      </c>
      <c r="B10" s="7">
        <v>11</v>
      </c>
      <c r="C10" s="8">
        <v>45475</v>
      </c>
      <c r="D10" s="7">
        <v>12</v>
      </c>
      <c r="E10" s="9">
        <v>300</v>
      </c>
    </row>
    <row r="11" spans="1:9" x14ac:dyDescent="0.3">
      <c r="A11" s="7" t="s">
        <v>15</v>
      </c>
      <c r="B11" s="7">
        <v>23</v>
      </c>
      <c r="C11" s="8">
        <v>45477</v>
      </c>
      <c r="D11" s="7">
        <v>21</v>
      </c>
      <c r="E11" s="9">
        <v>450</v>
      </c>
    </row>
    <row r="12" spans="1:9" x14ac:dyDescent="0.3">
      <c r="A12" s="7" t="s">
        <v>16</v>
      </c>
      <c r="B12" s="7">
        <v>20</v>
      </c>
      <c r="C12" s="8">
        <v>45479</v>
      </c>
      <c r="D12" s="7">
        <v>28</v>
      </c>
      <c r="E12" s="9">
        <v>500</v>
      </c>
    </row>
    <row r="13" spans="1:9" x14ac:dyDescent="0.3">
      <c r="A13" s="7" t="s">
        <v>17</v>
      </c>
      <c r="B13" s="7">
        <v>3</v>
      </c>
      <c r="C13" s="8">
        <v>45481</v>
      </c>
      <c r="D13" s="7">
        <v>7</v>
      </c>
      <c r="E13" s="9">
        <v>250</v>
      </c>
    </row>
    <row r="14" spans="1:9" x14ac:dyDescent="0.3">
      <c r="A14" s="7" t="s">
        <v>18</v>
      </c>
      <c r="B14" s="7">
        <v>32</v>
      </c>
      <c r="C14" s="8">
        <v>45483</v>
      </c>
      <c r="D14" s="7">
        <v>62</v>
      </c>
      <c r="E14" s="9">
        <v>900</v>
      </c>
    </row>
    <row r="15" spans="1:9" x14ac:dyDescent="0.3">
      <c r="A15" s="7" t="s">
        <v>19</v>
      </c>
      <c r="B15" s="7">
        <v>63</v>
      </c>
      <c r="C15" s="8">
        <v>45485</v>
      </c>
      <c r="D15" s="7">
        <v>104</v>
      </c>
      <c r="E15" s="9">
        <v>1400</v>
      </c>
    </row>
    <row r="16" spans="1:9" x14ac:dyDescent="0.3">
      <c r="A16" s="7" t="s">
        <v>20</v>
      </c>
      <c r="B16" s="7">
        <v>9</v>
      </c>
      <c r="C16" s="8">
        <v>45487</v>
      </c>
      <c r="D16" s="7">
        <v>58</v>
      </c>
      <c r="E16" s="9">
        <v>800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282-A558-4A4D-9E1C-8D5E0A4B025E}">
  <dimension ref="A1:I16"/>
  <sheetViews>
    <sheetView workbookViewId="0">
      <selection activeCell="I2" sqref="I2"/>
    </sheetView>
  </sheetViews>
  <sheetFormatPr defaultRowHeight="14.4" x14ac:dyDescent="0.3"/>
  <cols>
    <col min="1" max="1" width="16.5546875" customWidth="1"/>
    <col min="2" max="2" width="13.44140625" customWidth="1"/>
    <col min="3" max="3" width="11.6640625" customWidth="1"/>
    <col min="4" max="4" width="14" customWidth="1"/>
    <col min="5" max="5" width="12.33203125" customWidth="1"/>
    <col min="8" max="8" width="13.88671875" customWidth="1"/>
    <col min="9" max="9" width="14.6640625" customWidth="1"/>
  </cols>
  <sheetData>
    <row r="1" spans="1:9" ht="15" customHeight="1" x14ac:dyDescent="0.3">
      <c r="A1" s="6" t="s">
        <v>0</v>
      </c>
      <c r="B1" s="6" t="s">
        <v>1</v>
      </c>
      <c r="C1" s="6" t="s">
        <v>2</v>
      </c>
      <c r="D1" s="6" t="s">
        <v>3</v>
      </c>
      <c r="E1" s="6" t="s">
        <v>4</v>
      </c>
      <c r="H1" s="6" t="s">
        <v>0</v>
      </c>
      <c r="I1" s="6" t="s">
        <v>4</v>
      </c>
    </row>
    <row r="2" spans="1:9" x14ac:dyDescent="0.3">
      <c r="A2" s="7" t="s">
        <v>6</v>
      </c>
      <c r="B2" s="7">
        <v>18</v>
      </c>
      <c r="C2" s="8">
        <v>45458</v>
      </c>
      <c r="D2" s="7">
        <v>87</v>
      </c>
      <c r="E2" s="9">
        <v>1000</v>
      </c>
      <c r="H2" t="str">
        <f>A7</f>
        <v>Hardik Pandya</v>
      </c>
      <c r="I2">
        <f>INDEX(A2:E16, MATCH(A7, A2:A16, 0), MATCH(E1, A1:E1, 0))</f>
        <v>400</v>
      </c>
    </row>
    <row r="3" spans="1:9" x14ac:dyDescent="0.3">
      <c r="A3" s="7" t="s">
        <v>7</v>
      </c>
      <c r="B3" s="7">
        <v>45</v>
      </c>
      <c r="C3" s="8">
        <v>45461</v>
      </c>
      <c r="D3" s="7">
        <v>112</v>
      </c>
      <c r="E3" s="9">
        <v>1500</v>
      </c>
    </row>
    <row r="4" spans="1:9" x14ac:dyDescent="0.3">
      <c r="A4" s="7" t="s">
        <v>8</v>
      </c>
      <c r="B4" s="7">
        <v>1</v>
      </c>
      <c r="C4" s="8">
        <v>45463</v>
      </c>
      <c r="D4" s="7">
        <v>45</v>
      </c>
      <c r="E4" s="9">
        <v>600</v>
      </c>
    </row>
    <row r="5" spans="1:9" x14ac:dyDescent="0.3">
      <c r="A5" s="7" t="s">
        <v>9</v>
      </c>
      <c r="B5" s="7">
        <v>17</v>
      </c>
      <c r="C5" s="8">
        <v>45465</v>
      </c>
      <c r="D5" s="7">
        <v>76</v>
      </c>
      <c r="E5" s="9">
        <v>850</v>
      </c>
    </row>
    <row r="6" spans="1:9" x14ac:dyDescent="0.3">
      <c r="A6" s="7" t="s">
        <v>10</v>
      </c>
      <c r="B6" s="7">
        <v>77</v>
      </c>
      <c r="C6" s="8">
        <v>45467</v>
      </c>
      <c r="D6" s="7">
        <v>98</v>
      </c>
      <c r="E6" s="9">
        <v>1200</v>
      </c>
    </row>
    <row r="7" spans="1:9" x14ac:dyDescent="0.3">
      <c r="A7" s="7" t="s">
        <v>11</v>
      </c>
      <c r="B7" s="7">
        <v>33</v>
      </c>
      <c r="C7" s="8">
        <v>45469</v>
      </c>
      <c r="D7" s="7">
        <v>32</v>
      </c>
      <c r="E7" s="9">
        <v>400</v>
      </c>
    </row>
    <row r="8" spans="1:9" x14ac:dyDescent="0.3">
      <c r="A8" s="7" t="s">
        <v>12</v>
      </c>
      <c r="B8" s="7">
        <v>8</v>
      </c>
      <c r="C8" s="8">
        <v>45471</v>
      </c>
      <c r="D8" s="7">
        <v>51</v>
      </c>
      <c r="E8" s="9">
        <v>700</v>
      </c>
    </row>
    <row r="9" spans="1:9" x14ac:dyDescent="0.3">
      <c r="A9" s="7" t="s">
        <v>13</v>
      </c>
      <c r="B9" s="7">
        <v>93</v>
      </c>
      <c r="C9" s="8">
        <v>45473</v>
      </c>
      <c r="D9" s="7">
        <v>5</v>
      </c>
      <c r="E9" s="9">
        <v>200</v>
      </c>
    </row>
    <row r="10" spans="1:9" x14ac:dyDescent="0.3">
      <c r="A10" s="7" t="s">
        <v>14</v>
      </c>
      <c r="B10" s="7">
        <v>11</v>
      </c>
      <c r="C10" s="8">
        <v>45475</v>
      </c>
      <c r="D10" s="7">
        <v>12</v>
      </c>
      <c r="E10" s="9">
        <v>300</v>
      </c>
    </row>
    <row r="11" spans="1:9" x14ac:dyDescent="0.3">
      <c r="A11" s="7" t="s">
        <v>15</v>
      </c>
      <c r="B11" s="7">
        <v>23</v>
      </c>
      <c r="C11" s="8">
        <v>45477</v>
      </c>
      <c r="D11" s="7">
        <v>21</v>
      </c>
      <c r="E11" s="9">
        <v>450</v>
      </c>
    </row>
    <row r="12" spans="1:9" x14ac:dyDescent="0.3">
      <c r="A12" s="7" t="s">
        <v>16</v>
      </c>
      <c r="B12" s="7">
        <v>20</v>
      </c>
      <c r="C12" s="8">
        <v>45479</v>
      </c>
      <c r="D12" s="7">
        <v>28</v>
      </c>
      <c r="E12" s="9">
        <v>500</v>
      </c>
    </row>
    <row r="13" spans="1:9" x14ac:dyDescent="0.3">
      <c r="A13" s="7" t="s">
        <v>17</v>
      </c>
      <c r="B13" s="7">
        <v>3</v>
      </c>
      <c r="C13" s="8">
        <v>45481</v>
      </c>
      <c r="D13" s="7">
        <v>7</v>
      </c>
      <c r="E13" s="9">
        <v>250</v>
      </c>
    </row>
    <row r="14" spans="1:9" x14ac:dyDescent="0.3">
      <c r="A14" s="7" t="s">
        <v>18</v>
      </c>
      <c r="B14" s="7">
        <v>32</v>
      </c>
      <c r="C14" s="8">
        <v>45483</v>
      </c>
      <c r="D14" s="7">
        <v>62</v>
      </c>
      <c r="E14" s="9">
        <v>900</v>
      </c>
    </row>
    <row r="15" spans="1:9" x14ac:dyDescent="0.3">
      <c r="A15" s="7" t="s">
        <v>19</v>
      </c>
      <c r="B15" s="7">
        <v>63</v>
      </c>
      <c r="C15" s="8">
        <v>45485</v>
      </c>
      <c r="D15" s="7">
        <v>104</v>
      </c>
      <c r="E15" s="9">
        <v>1400</v>
      </c>
    </row>
    <row r="16" spans="1:9" x14ac:dyDescent="0.3">
      <c r="A16" s="7" t="s">
        <v>20</v>
      </c>
      <c r="B16" s="7">
        <v>9</v>
      </c>
      <c r="C16" s="8">
        <v>45487</v>
      </c>
      <c r="D16" s="7">
        <v>58</v>
      </c>
      <c r="E16" s="9">
        <v>800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59625-20A2-4F8D-A394-37A06430465D}">
  <dimension ref="A1:I16"/>
  <sheetViews>
    <sheetView workbookViewId="0">
      <selection activeCell="I2" sqref="I2"/>
    </sheetView>
  </sheetViews>
  <sheetFormatPr defaultRowHeight="14.4" x14ac:dyDescent="0.3"/>
  <cols>
    <col min="1" max="1" width="18" customWidth="1"/>
    <col min="2" max="2" width="15.33203125" customWidth="1"/>
    <col min="3" max="3" width="11.6640625" customWidth="1"/>
    <col min="4" max="4" width="12.6640625" customWidth="1"/>
    <col min="5" max="5" width="17.109375" customWidth="1"/>
    <col min="8" max="8" width="15" customWidth="1"/>
    <col min="9" max="9" width="14.33203125" customWidth="1"/>
  </cols>
  <sheetData>
    <row r="1" spans="1:9" x14ac:dyDescent="0.3">
      <c r="A1" s="6" t="s">
        <v>0</v>
      </c>
      <c r="B1" s="6" t="s">
        <v>1</v>
      </c>
      <c r="C1" s="6" t="s">
        <v>2</v>
      </c>
      <c r="D1" s="6" t="s">
        <v>3</v>
      </c>
      <c r="E1" s="6" t="s">
        <v>4</v>
      </c>
      <c r="H1" s="6" t="s">
        <v>0</v>
      </c>
      <c r="I1" s="6" t="s">
        <v>1</v>
      </c>
    </row>
    <row r="2" spans="1:9" x14ac:dyDescent="0.3">
      <c r="A2" s="7" t="s">
        <v>6</v>
      </c>
      <c r="B2" s="7">
        <v>18</v>
      </c>
      <c r="C2" s="8">
        <v>45458</v>
      </c>
      <c r="D2" s="7">
        <v>87</v>
      </c>
      <c r="E2" s="9">
        <v>1000</v>
      </c>
      <c r="H2" t="str">
        <f>A8</f>
        <v>Ravindra Jadeja</v>
      </c>
      <c r="I2">
        <f>INDEX(B2:B16, MATCH(A8, A2:A16, 0))</f>
        <v>8</v>
      </c>
    </row>
    <row r="3" spans="1:9" x14ac:dyDescent="0.3">
      <c r="A3" s="7" t="s">
        <v>7</v>
      </c>
      <c r="B3" s="7">
        <v>45</v>
      </c>
      <c r="C3" s="8">
        <v>45461</v>
      </c>
      <c r="D3" s="7">
        <v>112</v>
      </c>
      <c r="E3" s="9">
        <v>1500</v>
      </c>
    </row>
    <row r="4" spans="1:9" x14ac:dyDescent="0.3">
      <c r="A4" s="7" t="s">
        <v>8</v>
      </c>
      <c r="B4" s="7">
        <v>1</v>
      </c>
      <c r="C4" s="8">
        <v>45463</v>
      </c>
      <c r="D4" s="7">
        <v>45</v>
      </c>
      <c r="E4" s="9">
        <v>600</v>
      </c>
    </row>
    <row r="5" spans="1:9" x14ac:dyDescent="0.3">
      <c r="A5" s="7" t="s">
        <v>9</v>
      </c>
      <c r="B5" s="7">
        <v>17</v>
      </c>
      <c r="C5" s="8">
        <v>45465</v>
      </c>
      <c r="D5" s="7">
        <v>76</v>
      </c>
      <c r="E5" s="9">
        <v>850</v>
      </c>
    </row>
    <row r="6" spans="1:9" x14ac:dyDescent="0.3">
      <c r="A6" s="7" t="s">
        <v>10</v>
      </c>
      <c r="B6" s="7">
        <v>77</v>
      </c>
      <c r="C6" s="8">
        <v>45467</v>
      </c>
      <c r="D6" s="7">
        <v>98</v>
      </c>
      <c r="E6" s="9">
        <v>1200</v>
      </c>
    </row>
    <row r="7" spans="1:9" x14ac:dyDescent="0.3">
      <c r="A7" s="7" t="s">
        <v>11</v>
      </c>
      <c r="B7" s="7">
        <v>33</v>
      </c>
      <c r="C7" s="8">
        <v>45469</v>
      </c>
      <c r="D7" s="7">
        <v>32</v>
      </c>
      <c r="E7" s="9">
        <v>400</v>
      </c>
    </row>
    <row r="8" spans="1:9" x14ac:dyDescent="0.3">
      <c r="A8" s="7" t="s">
        <v>12</v>
      </c>
      <c r="B8" s="7">
        <v>8</v>
      </c>
      <c r="C8" s="8">
        <v>45471</v>
      </c>
      <c r="D8" s="7">
        <v>51</v>
      </c>
      <c r="E8" s="9">
        <v>700</v>
      </c>
    </row>
    <row r="9" spans="1:9" x14ac:dyDescent="0.3">
      <c r="A9" s="7" t="s">
        <v>13</v>
      </c>
      <c r="B9" s="7">
        <v>93</v>
      </c>
      <c r="C9" s="8">
        <v>45473</v>
      </c>
      <c r="D9" s="7">
        <v>5</v>
      </c>
      <c r="E9" s="9">
        <v>200</v>
      </c>
    </row>
    <row r="10" spans="1:9" x14ac:dyDescent="0.3">
      <c r="A10" s="7" t="s">
        <v>14</v>
      </c>
      <c r="B10" s="7">
        <v>11</v>
      </c>
      <c r="C10" s="8">
        <v>45475</v>
      </c>
      <c r="D10" s="7">
        <v>12</v>
      </c>
      <c r="E10" s="9">
        <v>300</v>
      </c>
    </row>
    <row r="11" spans="1:9" x14ac:dyDescent="0.3">
      <c r="A11" s="7" t="s">
        <v>15</v>
      </c>
      <c r="B11" s="7">
        <v>23</v>
      </c>
      <c r="C11" s="8">
        <v>45477</v>
      </c>
      <c r="D11" s="7">
        <v>21</v>
      </c>
      <c r="E11" s="9">
        <v>450</v>
      </c>
    </row>
    <row r="12" spans="1:9" x14ac:dyDescent="0.3">
      <c r="A12" s="7" t="s">
        <v>16</v>
      </c>
      <c r="B12" s="7">
        <v>20</v>
      </c>
      <c r="C12" s="8">
        <v>45479</v>
      </c>
      <c r="D12" s="7">
        <v>28</v>
      </c>
      <c r="E12" s="9">
        <v>500</v>
      </c>
    </row>
    <row r="13" spans="1:9" x14ac:dyDescent="0.3">
      <c r="A13" s="7" t="s">
        <v>17</v>
      </c>
      <c r="B13" s="7">
        <v>3</v>
      </c>
      <c r="C13" s="8">
        <v>45481</v>
      </c>
      <c r="D13" s="7">
        <v>7</v>
      </c>
      <c r="E13" s="9">
        <v>250</v>
      </c>
    </row>
    <row r="14" spans="1:9" x14ac:dyDescent="0.3">
      <c r="A14" s="7" t="s">
        <v>18</v>
      </c>
      <c r="B14" s="7">
        <v>32</v>
      </c>
      <c r="C14" s="8">
        <v>45483</v>
      </c>
      <c r="D14" s="7">
        <v>62</v>
      </c>
      <c r="E14" s="9">
        <v>900</v>
      </c>
    </row>
    <row r="15" spans="1:9" x14ac:dyDescent="0.3">
      <c r="A15" s="7" t="s">
        <v>19</v>
      </c>
      <c r="B15" s="7">
        <v>63</v>
      </c>
      <c r="C15" s="8">
        <v>45485</v>
      </c>
      <c r="D15" s="7">
        <v>104</v>
      </c>
      <c r="E15" s="9">
        <v>1400</v>
      </c>
    </row>
    <row r="16" spans="1:9" x14ac:dyDescent="0.3">
      <c r="A16" s="7" t="s">
        <v>20</v>
      </c>
      <c r="B16" s="7">
        <v>9</v>
      </c>
      <c r="C16" s="8">
        <v>45487</v>
      </c>
      <c r="D16" s="7">
        <v>58</v>
      </c>
      <c r="E16" s="9">
        <v>800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C191-B3E3-4006-A898-D2C6C6813D1B}">
  <dimension ref="A1:I16"/>
  <sheetViews>
    <sheetView workbookViewId="0">
      <selection activeCell="D22" sqref="D22"/>
    </sheetView>
  </sheetViews>
  <sheetFormatPr defaultRowHeight="14.4" x14ac:dyDescent="0.3"/>
  <cols>
    <col min="1" max="1" width="16.6640625" customWidth="1"/>
    <col min="2" max="2" width="14.6640625" customWidth="1"/>
    <col min="3" max="3" width="11.6640625" customWidth="1"/>
    <col min="4" max="4" width="12.109375" customWidth="1"/>
    <col min="5" max="5" width="13" customWidth="1"/>
    <col min="8" max="8" width="15.44140625" customWidth="1"/>
    <col min="9" max="9" width="13.6640625" customWidth="1"/>
  </cols>
  <sheetData>
    <row r="1" spans="1:9" x14ac:dyDescent="0.3">
      <c r="A1" s="6" t="s">
        <v>0</v>
      </c>
      <c r="B1" s="6" t="s">
        <v>1</v>
      </c>
      <c r="C1" s="6" t="s">
        <v>2</v>
      </c>
      <c r="D1" s="6" t="s">
        <v>3</v>
      </c>
      <c r="E1" s="6" t="s">
        <v>4</v>
      </c>
      <c r="I1" t="s">
        <v>28</v>
      </c>
    </row>
    <row r="2" spans="1:9" x14ac:dyDescent="0.3">
      <c r="A2" s="7" t="s">
        <v>6</v>
      </c>
      <c r="B2" s="7">
        <v>18</v>
      </c>
      <c r="C2" s="8">
        <v>45458</v>
      </c>
      <c r="D2" s="7">
        <v>87</v>
      </c>
      <c r="E2" s="9">
        <v>1000</v>
      </c>
      <c r="I2" t="str">
        <f>INDEX(A2:A16, MATCH(90, D2:D16, 1))</f>
        <v>Ishan Kishan</v>
      </c>
    </row>
    <row r="3" spans="1:9" x14ac:dyDescent="0.3">
      <c r="A3" s="7" t="s">
        <v>7</v>
      </c>
      <c r="B3" s="7">
        <v>45</v>
      </c>
      <c r="C3" s="8">
        <v>45461</v>
      </c>
      <c r="D3" s="7">
        <v>112</v>
      </c>
      <c r="E3" s="9">
        <v>1500</v>
      </c>
    </row>
    <row r="4" spans="1:9" x14ac:dyDescent="0.3">
      <c r="A4" s="7" t="s">
        <v>8</v>
      </c>
      <c r="B4" s="7">
        <v>1</v>
      </c>
      <c r="C4" s="8">
        <v>45463</v>
      </c>
      <c r="D4" s="7">
        <v>45</v>
      </c>
      <c r="E4" s="9">
        <v>600</v>
      </c>
    </row>
    <row r="5" spans="1:9" x14ac:dyDescent="0.3">
      <c r="A5" s="7" t="s">
        <v>9</v>
      </c>
      <c r="B5" s="7">
        <v>17</v>
      </c>
      <c r="C5" s="8">
        <v>45465</v>
      </c>
      <c r="D5" s="7">
        <v>76</v>
      </c>
      <c r="E5" s="9">
        <v>850</v>
      </c>
    </row>
    <row r="6" spans="1:9" x14ac:dyDescent="0.3">
      <c r="A6" s="7" t="s">
        <v>10</v>
      </c>
      <c r="B6" s="7">
        <v>77</v>
      </c>
      <c r="C6" s="8">
        <v>45467</v>
      </c>
      <c r="D6" s="7">
        <v>98</v>
      </c>
      <c r="E6" s="9">
        <v>1200</v>
      </c>
    </row>
    <row r="7" spans="1:9" x14ac:dyDescent="0.3">
      <c r="A7" s="7" t="s">
        <v>11</v>
      </c>
      <c r="B7" s="7">
        <v>33</v>
      </c>
      <c r="C7" s="8">
        <v>45469</v>
      </c>
      <c r="D7" s="7">
        <v>32</v>
      </c>
      <c r="E7" s="9">
        <v>400</v>
      </c>
    </row>
    <row r="8" spans="1:9" x14ac:dyDescent="0.3">
      <c r="A8" s="7" t="s">
        <v>12</v>
      </c>
      <c r="B8" s="7">
        <v>8</v>
      </c>
      <c r="C8" s="8">
        <v>45471</v>
      </c>
      <c r="D8" s="7">
        <v>51</v>
      </c>
      <c r="E8" s="9">
        <v>700</v>
      </c>
    </row>
    <row r="9" spans="1:9" x14ac:dyDescent="0.3">
      <c r="A9" s="7" t="s">
        <v>13</v>
      </c>
      <c r="B9" s="7">
        <v>93</v>
      </c>
      <c r="C9" s="8">
        <v>45473</v>
      </c>
      <c r="D9" s="7">
        <v>5</v>
      </c>
      <c r="E9" s="9">
        <v>200</v>
      </c>
    </row>
    <row r="10" spans="1:9" x14ac:dyDescent="0.3">
      <c r="A10" s="7" t="s">
        <v>14</v>
      </c>
      <c r="B10" s="7">
        <v>11</v>
      </c>
      <c r="C10" s="8">
        <v>45475</v>
      </c>
      <c r="D10" s="7">
        <v>12</v>
      </c>
      <c r="E10" s="9">
        <v>300</v>
      </c>
    </row>
    <row r="11" spans="1:9" x14ac:dyDescent="0.3">
      <c r="A11" s="7" t="s">
        <v>15</v>
      </c>
      <c r="B11" s="7">
        <v>23</v>
      </c>
      <c r="C11" s="8">
        <v>45477</v>
      </c>
      <c r="D11" s="7">
        <v>21</v>
      </c>
      <c r="E11" s="9">
        <v>450</v>
      </c>
    </row>
    <row r="12" spans="1:9" x14ac:dyDescent="0.3">
      <c r="A12" s="7" t="s">
        <v>16</v>
      </c>
      <c r="B12" s="7">
        <v>20</v>
      </c>
      <c r="C12" s="8">
        <v>45479</v>
      </c>
      <c r="D12" s="7">
        <v>28</v>
      </c>
      <c r="E12" s="9">
        <v>500</v>
      </c>
    </row>
    <row r="13" spans="1:9" x14ac:dyDescent="0.3">
      <c r="A13" s="7" t="s">
        <v>17</v>
      </c>
      <c r="B13" s="7">
        <v>3</v>
      </c>
      <c r="C13" s="8">
        <v>45481</v>
      </c>
      <c r="D13" s="7">
        <v>7</v>
      </c>
      <c r="E13" s="9">
        <v>250</v>
      </c>
    </row>
    <row r="14" spans="1:9" x14ac:dyDescent="0.3">
      <c r="A14" s="7" t="s">
        <v>18</v>
      </c>
      <c r="B14" s="7">
        <v>32</v>
      </c>
      <c r="C14" s="8">
        <v>45483</v>
      </c>
      <c r="D14" s="7">
        <v>62</v>
      </c>
      <c r="E14" s="9">
        <v>900</v>
      </c>
    </row>
    <row r="15" spans="1:9" x14ac:dyDescent="0.3">
      <c r="A15" s="7" t="s">
        <v>19</v>
      </c>
      <c r="B15" s="7">
        <v>63</v>
      </c>
      <c r="C15" s="8">
        <v>45485</v>
      </c>
      <c r="D15" s="7">
        <v>104</v>
      </c>
      <c r="E15" s="9">
        <v>1400</v>
      </c>
    </row>
    <row r="16" spans="1:9" x14ac:dyDescent="0.3">
      <c r="A16" s="7" t="s">
        <v>20</v>
      </c>
      <c r="B16" s="7">
        <v>9</v>
      </c>
      <c r="C16" s="8">
        <v>45487</v>
      </c>
      <c r="D16" s="7">
        <v>58</v>
      </c>
      <c r="E16" s="9">
        <v>800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CEBAA00-4228-4391-B783-4FD9D1D53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VLOOKUP</vt:lpstr>
      <vt:lpstr>HLOOKUP</vt:lpstr>
      <vt:lpstr>XLOOKUP</vt:lpstr>
      <vt:lpstr>INDEX</vt:lpstr>
      <vt:lpstr>GETPIVOTDATA</vt:lpstr>
      <vt:lpstr>PIVOTDATA</vt:lpstr>
      <vt:lpstr>CASE SENSITIVE LOOKUP</vt:lpstr>
      <vt:lpstr>TWO-WAY LOOKUP</vt:lpstr>
      <vt:lpstr>LEFT LOOKUP</vt:lpstr>
      <vt:lpstr>CLOSEST MATCH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subash gnanavel</dc:creator>
  <cp:keywords/>
  <dc:description/>
  <cp:lastModifiedBy>subash gnanavel</cp:lastModifiedBy>
  <cp:revision/>
  <dcterms:created xsi:type="dcterms:W3CDTF">2025-07-05T01:47:42Z</dcterms:created>
  <dcterms:modified xsi:type="dcterms:W3CDTF">2025-07-30T07:22:39Z</dcterms:modified>
  <cp:category/>
  <cp:contentStatus/>
</cp:coreProperties>
</file>