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- 1\Excel Lab\"/>
    </mc:Choice>
  </mc:AlternateContent>
  <xr:revisionPtr revIDLastSave="0" documentId="13_ncr:1_{B815280D-2718-4B37-AFA3-CD752E776F50}" xr6:coauthVersionLast="47" xr6:coauthVersionMax="47" xr10:uidLastSave="{00000000-0000-0000-0000-000000000000}"/>
  <bookViews>
    <workbookView xWindow="-108" yWindow="-108" windowWidth="23256" windowHeight="12456" activeTab="2" xr2:uid="{92F90F3A-EEE6-422D-A080-8AA3FF925F9B}"/>
  </bookViews>
  <sheets>
    <sheet name="Data Cleaning and Preparation" sheetId="1" r:id="rId1"/>
    <sheet name="Data Validation &amp; Dynamic Drop" sheetId="2" r:id="rId2"/>
    <sheet name="Sheet1" sheetId="4" r:id="rId3"/>
    <sheet name="Cond Format for Data Insight" sheetId="3" r:id="rId4"/>
  </sheets>
  <definedNames>
    <definedName name="_xlnm._FilterDatabase" localSheetId="0" hidden="1">'Data Cleaning and Preparation'!$B$76:$L$76</definedName>
    <definedName name="_xlnm._FilterDatabase" localSheetId="1" hidden="1">'Data Validation &amp; Dynamic Drop'!$B$70:$J$70</definedName>
    <definedName name="HR">'Data Validation &amp; Dynamic Drop'!$E$119:$E$120</definedName>
    <definedName name="IT">'Data Validation &amp; Dynamic Drop'!$F$119</definedName>
    <definedName name="List">OFFSET('Data Validation &amp; Dynamic Drop'!$F$88,0,0,COUNTA('Data Validation &amp; Dynamic Drop'!$F$88:$F$97),1)</definedName>
    <definedName name="Location">OFFEST('Data Validation &amp; Dynamic Drop'!#REF!,0,0,COUNTA('Data Validation &amp; Dynamic Drop'!#REF!),1)</definedName>
    <definedName name="lst">OFFSET('Data Validation &amp; Dynamic Drop'!$F$88,0,0,COUNTA('Data Validation &amp; Dynamic Drop'!$F$88:$F$97),1)</definedName>
    <definedName name="Marketing">'Data Validation &amp; Dynamic Drop'!$H$119</definedName>
    <definedName name="Sales">'Data Validation &amp; Dynamic Drop'!$G$119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M17" i="4"/>
  <c r="M16" i="4"/>
  <c r="J3" i="4"/>
  <c r="J4" i="4"/>
  <c r="J5" i="4"/>
  <c r="J6" i="4"/>
  <c r="J7" i="4"/>
  <c r="J8" i="4"/>
  <c r="J9" i="4"/>
  <c r="J10" i="4"/>
  <c r="J11" i="4"/>
  <c r="J12" i="4"/>
  <c r="J13" i="4"/>
  <c r="J2" i="4"/>
  <c r="I3" i="4"/>
  <c r="I4" i="4"/>
  <c r="I5" i="4"/>
  <c r="I6" i="4"/>
  <c r="I7" i="4"/>
  <c r="I8" i="4"/>
  <c r="I9" i="4"/>
  <c r="I10" i="4"/>
  <c r="I11" i="4"/>
  <c r="I12" i="4"/>
  <c r="I13" i="4"/>
  <c r="I2" i="4"/>
  <c r="J29" i="1"/>
  <c r="J27" i="1"/>
  <c r="E143" i="2"/>
  <c r="E144" i="2"/>
  <c r="E145" i="2"/>
  <c r="E142" i="2"/>
  <c r="K78" i="1"/>
  <c r="K79" i="1"/>
  <c r="K80" i="1"/>
  <c r="K81" i="1"/>
  <c r="K82" i="1"/>
  <c r="K83" i="1"/>
  <c r="K84" i="1"/>
  <c r="K85" i="1"/>
  <c r="K86" i="1"/>
  <c r="K77" i="1"/>
  <c r="J78" i="1"/>
  <c r="J79" i="1"/>
  <c r="J80" i="1"/>
  <c r="J81" i="1"/>
  <c r="J82" i="1"/>
  <c r="J83" i="1"/>
  <c r="J84" i="1"/>
  <c r="J85" i="1"/>
  <c r="J86" i="1"/>
  <c r="J77" i="1"/>
  <c r="I79" i="1"/>
  <c r="I80" i="1"/>
  <c r="I81" i="1"/>
  <c r="I82" i="1"/>
  <c r="I83" i="1"/>
  <c r="I84" i="1"/>
  <c r="I85" i="1"/>
  <c r="I86" i="1"/>
  <c r="I78" i="1"/>
  <c r="I77" i="1"/>
  <c r="J65" i="1"/>
  <c r="J64" i="1"/>
  <c r="J66" i="1"/>
  <c r="J67" i="1"/>
  <c r="J68" i="1"/>
  <c r="J69" i="1"/>
  <c r="J70" i="1"/>
  <c r="J63" i="1"/>
  <c r="I64" i="1"/>
  <c r="I65" i="1"/>
  <c r="I66" i="1"/>
  <c r="I67" i="1"/>
  <c r="I68" i="1"/>
  <c r="I69" i="1"/>
  <c r="I70" i="1"/>
  <c r="I63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9" i="1"/>
  <c r="J49" i="1" s="1"/>
  <c r="I38" i="1"/>
  <c r="I43" i="1"/>
  <c r="I35" i="1"/>
  <c r="I36" i="1"/>
  <c r="I37" i="1"/>
  <c r="I39" i="1"/>
  <c r="I40" i="1"/>
  <c r="I41" i="1"/>
  <c r="I42" i="1"/>
  <c r="I34" i="1"/>
  <c r="J21" i="1"/>
  <c r="J22" i="1"/>
  <c r="J23" i="1"/>
  <c r="J24" i="1"/>
  <c r="J25" i="1"/>
  <c r="J26" i="1"/>
  <c r="J28" i="1"/>
  <c r="J20" i="1"/>
  <c r="I21" i="1"/>
  <c r="I22" i="1"/>
  <c r="I23" i="1"/>
  <c r="I24" i="1"/>
  <c r="I25" i="1"/>
  <c r="I26" i="1"/>
  <c r="I27" i="1"/>
  <c r="I28" i="1"/>
  <c r="I29" i="1"/>
  <c r="I20" i="1"/>
</calcChain>
</file>

<file path=xl/sharedStrings.xml><?xml version="1.0" encoding="utf-8"?>
<sst xmlns="http://schemas.openxmlformats.org/spreadsheetml/2006/main" count="1202" uniqueCount="136">
  <si>
    <t>Employee ID</t>
  </si>
  <si>
    <t>Name</t>
  </si>
  <si>
    <t>Age</t>
  </si>
  <si>
    <t>Department</t>
  </si>
  <si>
    <t>Joining_Date</t>
  </si>
  <si>
    <t>Salary</t>
  </si>
  <si>
    <t>Email</t>
  </si>
  <si>
    <t>John Doe</t>
  </si>
  <si>
    <t>Jane Smith</t>
  </si>
  <si>
    <t>NULL</t>
  </si>
  <si>
    <t>Michael Brown</t>
  </si>
  <si>
    <t>Emily Davis</t>
  </si>
  <si>
    <t>Daniel White</t>
  </si>
  <si>
    <t>Sarah Johnson</t>
  </si>
  <si>
    <t>Robert Wilson</t>
  </si>
  <si>
    <t>-</t>
  </si>
  <si>
    <t>IT</t>
  </si>
  <si>
    <t>HR</t>
  </si>
  <si>
    <t>Marketing</t>
  </si>
  <si>
    <t>03/14/2016</t>
  </si>
  <si>
    <t>05-18-2019</t>
  </si>
  <si>
    <t>06/15/2019</t>
  </si>
  <si>
    <t>08-27-2020</t>
  </si>
  <si>
    <t>john.doe@example.com</t>
  </si>
  <si>
    <t>jane.smith@example.com</t>
  </si>
  <si>
    <t>michaelb@example.com</t>
  </si>
  <si>
    <t>emily.d@example.com</t>
  </si>
  <si>
    <t>daniel.white@email.com</t>
  </si>
  <si>
    <t>sarah.j@example.com</t>
  </si>
  <si>
    <t>robert.w@example.com</t>
  </si>
  <si>
    <t>Exercise 1 : Identify and Fill Missing Values</t>
  </si>
  <si>
    <t>Name Status</t>
  </si>
  <si>
    <t>Department Status</t>
  </si>
  <si>
    <t>Joining_Date with format</t>
  </si>
  <si>
    <t>Exercise 2: Correct Inconsistent Date Formats</t>
  </si>
  <si>
    <t>Exercise 3: Handle Incorrect Age Data</t>
  </si>
  <si>
    <t>Age Status</t>
  </si>
  <si>
    <t>New Age</t>
  </si>
  <si>
    <t>Exercise 4: Standardize Email Format and Remove Duplicates</t>
  </si>
  <si>
    <t>New Email</t>
  </si>
  <si>
    <t>Email Status</t>
  </si>
  <si>
    <t>Exercise 5: Rectify Inconsistent Salary Data and Add Calculations</t>
  </si>
  <si>
    <t>Annual Salary</t>
  </si>
  <si>
    <t>Salary Increment</t>
  </si>
  <si>
    <t>Employee Name</t>
  </si>
  <si>
    <t>Position</t>
  </si>
  <si>
    <t>Hire Date</t>
  </si>
  <si>
    <t>Location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</si>
  <si>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</si>
  <si>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</si>
  <si>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</si>
  <si>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</si>
  <si>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</si>
  <si>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</si>
  <si>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</si>
  <si>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</si>
  <si>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Kate Yellow</t>
  </si>
  <si>
    <t>Luke Cyan</t>
  </si>
  <si>
    <t>Sales</t>
  </si>
  <si>
    <t>Manager</t>
  </si>
  <si>
    <t>Developer</t>
  </si>
  <si>
    <t>Sales Lead</t>
  </si>
  <si>
    <t>Coordinator</t>
  </si>
  <si>
    <t>Assistant</t>
  </si>
  <si>
    <t>New York</t>
  </si>
  <si>
    <t>Boston</t>
  </si>
  <si>
    <t>Chicago</t>
  </si>
  <si>
    <t>Seattle</t>
  </si>
  <si>
    <t xml:space="preserve">Exercise 1. Simple Data Validation for Salary
</t>
  </si>
  <si>
    <t>Exercise 2. Dropdown List for Department</t>
  </si>
  <si>
    <t>Exercise 3. Custom Error Message for Salary</t>
  </si>
  <si>
    <t>Exercise 4. Dropdown List for Position</t>
  </si>
  <si>
    <t>Exercise 5. Date Validation for Hire Date</t>
  </si>
  <si>
    <t>Exercise 6. Dynamic Dropdown List for Location</t>
  </si>
  <si>
    <t>Exercise 7. Validate Employee ID Format</t>
  </si>
  <si>
    <t>Exercise 8. Dependent Dropdown Lists (Department and Position)</t>
  </si>
  <si>
    <t>Exercise 9. Allow Only Unique Employee IDs</t>
  </si>
  <si>
    <t>Exercise 10. Dropdown List for Dynamic Team Assignment</t>
  </si>
  <si>
    <t>Week 7 Data Validation and Dynamic Dropdowns</t>
  </si>
  <si>
    <t>Week 8 Conditional Formatting for Data Insights</t>
  </si>
  <si>
    <t>Salesperson</t>
  </si>
  <si>
    <t>Region</t>
  </si>
  <si>
    <t>Quarter</t>
  </si>
  <si>
    <t>Sales($)</t>
  </si>
  <si>
    <t>Target($)</t>
  </si>
  <si>
    <t>North</t>
  </si>
  <si>
    <t>South</t>
  </si>
  <si>
    <t>East</t>
  </si>
  <si>
    <t>West</t>
  </si>
  <si>
    <t>Q1</t>
  </si>
  <si>
    <t>Q2</t>
  </si>
  <si>
    <t>Q3</t>
  </si>
  <si>
    <t>Exercise 1. Highlight Sales Above Target</t>
  </si>
  <si>
    <t>Exercise 2. Highlight Sales Below Target</t>
  </si>
  <si>
    <t>Exercise 3. Top 10% Performers</t>
  </si>
  <si>
    <t>Exercise 4. Data Bars for Sales</t>
  </si>
  <si>
    <t>Exercise 5. Icon Sets for Sales Growth</t>
  </si>
  <si>
    <t>Exercise 6. Color Scales for Sales</t>
  </si>
  <si>
    <t>Exercise 7. Sales Performance by Region</t>
  </si>
  <si>
    <t>Exercise 8. Highlight Negative Growth</t>
  </si>
  <si>
    <t>Exercise 9. Duplicate Sales Entries</t>
  </si>
  <si>
    <t>Exercise 10. Conditional Formatting for Target Achievement</t>
  </si>
  <si>
    <t>New Name</t>
  </si>
  <si>
    <t>New Department</t>
  </si>
  <si>
    <t>Unknown</t>
  </si>
  <si>
    <t>Daniel.white@email.com</t>
  </si>
  <si>
    <t>New Salary</t>
  </si>
  <si>
    <t>Team Name</t>
  </si>
  <si>
    <t xml:space="preserve"> </t>
  </si>
  <si>
    <t>Sales Growth(%)</t>
  </si>
  <si>
    <t>AD</t>
  </si>
  <si>
    <t>Order ID</t>
  </si>
  <si>
    <t>Customer Name</t>
  </si>
  <si>
    <t>Product</t>
  </si>
  <si>
    <t>Quantity</t>
  </si>
  <si>
    <t>Unit Price</t>
  </si>
  <si>
    <t>Order Date</t>
  </si>
  <si>
    <t>Sales Rep</t>
  </si>
  <si>
    <t>Laptop</t>
  </si>
  <si>
    <t>Smartphone</t>
  </si>
  <si>
    <t>Tablet</t>
  </si>
  <si>
    <t>Monitor</t>
  </si>
  <si>
    <t>Keyboard</t>
  </si>
  <si>
    <t>John Smith</t>
  </si>
  <si>
    <t>Jane Doe</t>
  </si>
  <si>
    <t>Dave Green</t>
  </si>
  <si>
    <t>Peter Black</t>
  </si>
  <si>
    <t>Anna Yellow</t>
  </si>
  <si>
    <t>Mike Purple</t>
  </si>
  <si>
    <t>Sarah Blue</t>
  </si>
  <si>
    <t>Chirs Red</t>
  </si>
  <si>
    <t>Emily Green</t>
  </si>
  <si>
    <t>Robert Brown</t>
  </si>
  <si>
    <t>Katie Black</t>
  </si>
  <si>
    <t>Year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</si>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</sst>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/mm\/yyyy"/>
    <numFmt numFmtId="165" formatCode="yyyy/mm/dd"/>
    <numFmt numFmtId="166" formatCode="mm\/dd\/yyyy"/>
    <numFmt numFmtId="167" formatCode="[$$-C09]#,##0.00"/>
    <numFmt numFmtId="168" formatCode="[$$-C09]#,##0.00;[Red]\-[$$-C09]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/>
    </xf>
    <xf numFmtId="14" fontId="1" fillId="0" borderId="30" xfId="0" applyNumberFormat="1" applyFont="1" applyBorder="1" applyAlignment="1">
      <alignment horizontal="center" vertical="center"/>
    </xf>
    <xf numFmtId="14" fontId="1" fillId="0" borderId="31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7" fontId="5" fillId="0" borderId="27" xfId="0" applyNumberFormat="1" applyFont="1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4" borderId="9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0" borderId="25" xfId="0" applyNumberFormat="1" applyFont="1" applyBorder="1" applyAlignment="1">
      <alignment horizontal="center" vertical="center"/>
    </xf>
    <xf numFmtId="168" fontId="5" fillId="0" borderId="26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33" xfId="0" applyNumberFormat="1" applyFont="1" applyBorder="1" applyAlignment="1">
      <alignment horizontal="center" vertical="center"/>
    </xf>
    <xf numFmtId="9" fontId="5" fillId="0" borderId="34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8" fontId="5" fillId="0" borderId="42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167" fontId="5" fillId="0" borderId="20" xfId="0" applyNumberFormat="1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center" vertical="center"/>
    </xf>
    <xf numFmtId="167" fontId="5" fillId="0" borderId="21" xfId="0" applyNumberFormat="1" applyFont="1" applyBorder="1" applyAlignment="1">
      <alignment horizontal="center" vertical="center"/>
    </xf>
    <xf numFmtId="167" fontId="5" fillId="0" borderId="26" xfId="0" applyNumberFormat="1" applyFont="1" applyBorder="1" applyAlignment="1">
      <alignment horizontal="center" vertical="center"/>
    </xf>
    <xf numFmtId="168" fontId="5" fillId="0" borderId="24" xfId="0" applyNumberFormat="1" applyFont="1" applyBorder="1" applyAlignment="1">
      <alignment horizontal="center" vertical="center"/>
    </xf>
    <xf numFmtId="168" fontId="5" fillId="0" borderId="22" xfId="0" applyNumberFormat="1" applyFont="1" applyBorder="1" applyAlignment="1">
      <alignment horizontal="center" vertical="center"/>
    </xf>
    <xf numFmtId="168" fontId="5" fillId="0" borderId="43" xfId="0" applyNumberFormat="1" applyFont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42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45" xfId="0" applyFill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411050</xdr:colOff>
      <xdr:row>2</xdr:row>
      <xdr:rowOff>99061</xdr:rowOff>
    </xdr:from>
    <xdr:to>
      <xdr:col>20</xdr:col>
      <xdr:colOff>315661</xdr:colOff>
      <xdr:row>6</xdr:row>
      <xdr:rowOff>144781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6123D8-EC80-2937-C4CE-D1D473DA6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190" y="464821"/>
          <a:ext cx="5619611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.w@example.com" TargetMode="External"/><Relationship Id="rId13" Type="http://schemas.openxmlformats.org/officeDocument/2006/relationships/hyperlink" Target="mailto:michaelb@example.com" TargetMode="External"/><Relationship Id="rId18" Type="http://schemas.openxmlformats.org/officeDocument/2006/relationships/hyperlink" Target="mailto:Daniel.white@email.com" TargetMode="External"/><Relationship Id="rId3" Type="http://schemas.openxmlformats.org/officeDocument/2006/relationships/hyperlink" Target="mailto:sarah.j@example.com" TargetMode="External"/><Relationship Id="rId21" Type="http://schemas.openxmlformats.org/officeDocument/2006/relationships/hyperlink" Target="mailto:michaelb@example.com" TargetMode="External"/><Relationship Id="rId7" Type="http://schemas.openxmlformats.org/officeDocument/2006/relationships/hyperlink" Target="mailto:sarah.j@example.com" TargetMode="External"/><Relationship Id="rId12" Type="http://schemas.openxmlformats.org/officeDocument/2006/relationships/hyperlink" Target="mailto:robert.w@example.com" TargetMode="External"/><Relationship Id="rId17" Type="http://schemas.openxmlformats.org/officeDocument/2006/relationships/hyperlink" Target="mailto:michaelb@example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aniel.white@email.com" TargetMode="External"/><Relationship Id="rId16" Type="http://schemas.openxmlformats.org/officeDocument/2006/relationships/hyperlink" Target="mailto:robert.w@example.com" TargetMode="External"/><Relationship Id="rId20" Type="http://schemas.openxmlformats.org/officeDocument/2006/relationships/hyperlink" Target="mailto:robert.w@example.com" TargetMode="External"/><Relationship Id="rId1" Type="http://schemas.openxmlformats.org/officeDocument/2006/relationships/hyperlink" Target="mailto:michaelb@example.com" TargetMode="External"/><Relationship Id="rId6" Type="http://schemas.openxmlformats.org/officeDocument/2006/relationships/hyperlink" Target="mailto:daniel.white@email.com" TargetMode="External"/><Relationship Id="rId11" Type="http://schemas.openxmlformats.org/officeDocument/2006/relationships/hyperlink" Target="mailto:sarah.j@example.com" TargetMode="External"/><Relationship Id="rId24" Type="http://schemas.openxmlformats.org/officeDocument/2006/relationships/hyperlink" Target="mailto:robert.w@example.com" TargetMode="External"/><Relationship Id="rId5" Type="http://schemas.openxmlformats.org/officeDocument/2006/relationships/hyperlink" Target="mailto:michaelb@example.com" TargetMode="External"/><Relationship Id="rId15" Type="http://schemas.openxmlformats.org/officeDocument/2006/relationships/hyperlink" Target="mailto:sarah.j@example.com" TargetMode="External"/><Relationship Id="rId23" Type="http://schemas.openxmlformats.org/officeDocument/2006/relationships/hyperlink" Target="mailto:sarah.j@example.com" TargetMode="External"/><Relationship Id="rId10" Type="http://schemas.openxmlformats.org/officeDocument/2006/relationships/hyperlink" Target="mailto:daniel.white@email.com" TargetMode="External"/><Relationship Id="rId19" Type="http://schemas.openxmlformats.org/officeDocument/2006/relationships/hyperlink" Target="mailto:sarah.j@example.com" TargetMode="External"/><Relationship Id="rId4" Type="http://schemas.openxmlformats.org/officeDocument/2006/relationships/hyperlink" Target="mailto:robert.w@example.com" TargetMode="External"/><Relationship Id="rId9" Type="http://schemas.openxmlformats.org/officeDocument/2006/relationships/hyperlink" Target="mailto:michaelb@example.com" TargetMode="External"/><Relationship Id="rId14" Type="http://schemas.openxmlformats.org/officeDocument/2006/relationships/hyperlink" Target="mailto:daniel.white@email.com" TargetMode="External"/><Relationship Id="rId22" Type="http://schemas.openxmlformats.org/officeDocument/2006/relationships/hyperlink" Target="mailto:daniel.white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DF67-1314-4F2F-83AB-6A586B54B201}">
  <dimension ref="B3:L86"/>
  <sheetViews>
    <sheetView showGridLines="0" workbookViewId="0">
      <selection activeCell="C4" sqref="C4:C13"/>
    </sheetView>
  </sheetViews>
  <sheetFormatPr defaultRowHeight="18" customHeight="1" x14ac:dyDescent="0.3"/>
  <cols>
    <col min="1" max="1" width="8.88671875" style="2"/>
    <col min="2" max="2" width="12.77734375" style="2" bestFit="1" customWidth="1"/>
    <col min="3" max="3" width="14.109375" style="2" bestFit="1" customWidth="1"/>
    <col min="4" max="4" width="4.44140625" style="2" bestFit="1" customWidth="1"/>
    <col min="5" max="5" width="12.44140625" style="2" bestFit="1" customWidth="1"/>
    <col min="6" max="6" width="12.77734375" style="2" bestFit="1" customWidth="1"/>
    <col min="7" max="7" width="7.109375" style="2" bestFit="1" customWidth="1"/>
    <col min="8" max="8" width="23.5546875" style="2" bestFit="1" customWidth="1"/>
    <col min="9" max="9" width="24.5546875" style="2" bestFit="1" customWidth="1"/>
    <col min="10" max="10" width="23.5546875" style="2" bestFit="1" customWidth="1"/>
    <col min="11" max="11" width="17.21875" style="2" bestFit="1" customWidth="1"/>
    <col min="12" max="12" width="17" style="2" bestFit="1" customWidth="1"/>
    <col min="13" max="16384" width="8.88671875" style="2"/>
  </cols>
  <sheetData>
    <row r="3" spans="2:8" ht="18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2:8" ht="18" customHeight="1" x14ac:dyDescent="0.3">
      <c r="B4" s="1">
        <v>1</v>
      </c>
      <c r="C4" s="1" t="s">
        <v>7</v>
      </c>
      <c r="D4" s="1">
        <v>30</v>
      </c>
      <c r="E4" s="1" t="s">
        <v>16</v>
      </c>
      <c r="F4" s="3">
        <v>42016</v>
      </c>
      <c r="G4" s="1">
        <v>60000</v>
      </c>
      <c r="H4" s="1" t="s">
        <v>23</v>
      </c>
    </row>
    <row r="5" spans="2:8" ht="18" customHeight="1" x14ac:dyDescent="0.3">
      <c r="B5" s="1">
        <v>2</v>
      </c>
      <c r="C5" s="1" t="s">
        <v>8</v>
      </c>
      <c r="D5" s="1">
        <v>35</v>
      </c>
      <c r="E5" s="1" t="s">
        <v>17</v>
      </c>
      <c r="F5" s="1" t="s">
        <v>19</v>
      </c>
      <c r="G5" s="1">
        <v>55000</v>
      </c>
      <c r="H5" s="1" t="s">
        <v>24</v>
      </c>
    </row>
    <row r="6" spans="2:8" ht="18" customHeight="1" x14ac:dyDescent="0.3">
      <c r="B6" s="1">
        <v>3</v>
      </c>
      <c r="C6" s="1" t="s">
        <v>9</v>
      </c>
      <c r="D6" s="1">
        <v>40</v>
      </c>
      <c r="E6" s="1" t="s">
        <v>16</v>
      </c>
      <c r="F6" s="4">
        <v>42896</v>
      </c>
      <c r="G6" s="1">
        <v>70000</v>
      </c>
      <c r="H6" s="1" t="s">
        <v>9</v>
      </c>
    </row>
    <row r="7" spans="2:8" ht="18" customHeight="1" x14ac:dyDescent="0.3">
      <c r="B7" s="1">
        <v>4</v>
      </c>
      <c r="C7" s="1" t="s">
        <v>10</v>
      </c>
      <c r="D7" s="1" t="s">
        <v>15</v>
      </c>
      <c r="E7" s="1" t="s">
        <v>16</v>
      </c>
      <c r="F7" s="5">
        <v>43304</v>
      </c>
      <c r="G7" s="1">
        <v>50000</v>
      </c>
      <c r="H7" s="1" t="s">
        <v>25</v>
      </c>
    </row>
    <row r="8" spans="2:8" ht="18" customHeight="1" x14ac:dyDescent="0.3">
      <c r="B8" s="1">
        <v>5</v>
      </c>
      <c r="C8" s="1" t="s">
        <v>11</v>
      </c>
      <c r="D8" s="1"/>
      <c r="E8" s="1" t="s">
        <v>18</v>
      </c>
      <c r="F8" s="1" t="s">
        <v>20</v>
      </c>
      <c r="G8" s="1">
        <v>45000</v>
      </c>
      <c r="H8" s="1" t="s">
        <v>26</v>
      </c>
    </row>
    <row r="9" spans="2:8" ht="18" customHeight="1" x14ac:dyDescent="0.3">
      <c r="B9" s="1">
        <v>6</v>
      </c>
      <c r="C9" s="1" t="s">
        <v>9</v>
      </c>
      <c r="D9" s="1">
        <v>28</v>
      </c>
      <c r="E9" s="1" t="s">
        <v>16</v>
      </c>
      <c r="F9" s="5">
        <v>43952</v>
      </c>
      <c r="G9" s="1">
        <v>60000</v>
      </c>
      <c r="H9" s="1" t="s">
        <v>9</v>
      </c>
    </row>
    <row r="10" spans="2:8" ht="18" customHeight="1" x14ac:dyDescent="0.3">
      <c r="B10" s="1">
        <v>7</v>
      </c>
      <c r="C10" s="1" t="s">
        <v>12</v>
      </c>
      <c r="D10" s="1">
        <v>33</v>
      </c>
      <c r="E10" s="1" t="s">
        <v>17</v>
      </c>
      <c r="F10" s="4">
        <v>43419</v>
      </c>
      <c r="G10" s="1">
        <v>52000</v>
      </c>
      <c r="H10" s="1" t="s">
        <v>27</v>
      </c>
    </row>
    <row r="11" spans="2:8" ht="18" customHeight="1" x14ac:dyDescent="0.3">
      <c r="B11" s="1">
        <v>8</v>
      </c>
      <c r="C11" s="1" t="s">
        <v>9</v>
      </c>
      <c r="D11" s="1">
        <v>30</v>
      </c>
      <c r="E11" s="1" t="s">
        <v>9</v>
      </c>
      <c r="F11" s="1" t="s">
        <v>9</v>
      </c>
      <c r="G11" s="1">
        <v>48000</v>
      </c>
      <c r="H11" s="1" t="s">
        <v>9</v>
      </c>
    </row>
    <row r="12" spans="2:8" ht="18" customHeight="1" x14ac:dyDescent="0.3">
      <c r="B12" s="1">
        <v>9</v>
      </c>
      <c r="C12" s="1" t="s">
        <v>13</v>
      </c>
      <c r="D12" s="1">
        <v>32</v>
      </c>
      <c r="E12" s="1" t="s">
        <v>9</v>
      </c>
      <c r="F12" s="1" t="s">
        <v>21</v>
      </c>
      <c r="G12" s="1">
        <v>53000</v>
      </c>
      <c r="H12" s="1" t="s">
        <v>28</v>
      </c>
    </row>
    <row r="13" spans="2:8" ht="18" customHeight="1" x14ac:dyDescent="0.3">
      <c r="B13" s="1">
        <v>10</v>
      </c>
      <c r="C13" s="1" t="s">
        <v>14</v>
      </c>
      <c r="D13" s="1">
        <v>29</v>
      </c>
      <c r="E13" s="1" t="s">
        <v>9</v>
      </c>
      <c r="F13" s="1" t="s">
        <v>22</v>
      </c>
      <c r="G13" s="1">
        <v>55000</v>
      </c>
      <c r="H13" s="1" t="s">
        <v>29</v>
      </c>
    </row>
    <row r="16" spans="2:8" ht="18" customHeight="1" thickBot="1" x14ac:dyDescent="0.35"/>
    <row r="17" spans="2:12" ht="18" customHeight="1" thickBot="1" x14ac:dyDescent="0.35">
      <c r="B17" s="128" t="s">
        <v>30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30"/>
    </row>
    <row r="18" spans="2:12" ht="18" customHeight="1" thickBot="1" x14ac:dyDescent="0.35"/>
    <row r="19" spans="2:12" ht="18" customHeight="1" thickBot="1" x14ac:dyDescent="0.35">
      <c r="B19" s="23" t="s">
        <v>0</v>
      </c>
      <c r="C19" s="24" t="s">
        <v>1</v>
      </c>
      <c r="D19" s="24" t="s">
        <v>2</v>
      </c>
      <c r="E19" s="24" t="s">
        <v>3</v>
      </c>
      <c r="F19" s="24" t="s">
        <v>4</v>
      </c>
      <c r="G19" s="24" t="s">
        <v>5</v>
      </c>
      <c r="H19" s="38" t="s">
        <v>6</v>
      </c>
      <c r="I19" s="34" t="s">
        <v>31</v>
      </c>
      <c r="J19" s="25" t="s">
        <v>32</v>
      </c>
      <c r="K19" s="25" t="s">
        <v>102</v>
      </c>
      <c r="L19" s="26" t="s">
        <v>103</v>
      </c>
    </row>
    <row r="20" spans="2:12" ht="18" customHeight="1" x14ac:dyDescent="0.3">
      <c r="B20" s="27">
        <v>1</v>
      </c>
      <c r="C20" s="20" t="s">
        <v>7</v>
      </c>
      <c r="D20" s="20">
        <v>30</v>
      </c>
      <c r="E20" s="20" t="s">
        <v>16</v>
      </c>
      <c r="F20" s="22">
        <v>42016</v>
      </c>
      <c r="G20" s="20">
        <v>60000</v>
      </c>
      <c r="H20" s="28" t="s">
        <v>23</v>
      </c>
      <c r="I20" s="35" t="str">
        <f>IF($C20="Null","Missing Name", "Name Present")</f>
        <v>Name Present</v>
      </c>
      <c r="J20" s="20" t="str">
        <f>IF($E20="Null","Missing Department","Department Present")</f>
        <v>Department Present</v>
      </c>
      <c r="K20" s="20" t="s">
        <v>7</v>
      </c>
      <c r="L20" s="28" t="s">
        <v>16</v>
      </c>
    </row>
    <row r="21" spans="2:12" ht="18" customHeight="1" x14ac:dyDescent="0.3">
      <c r="B21" s="29">
        <v>2</v>
      </c>
      <c r="C21" s="9" t="s">
        <v>8</v>
      </c>
      <c r="D21" s="9">
        <v>35</v>
      </c>
      <c r="E21" s="9" t="s">
        <v>17</v>
      </c>
      <c r="F21" s="9" t="s">
        <v>19</v>
      </c>
      <c r="G21" s="9">
        <v>55000</v>
      </c>
      <c r="H21" s="30" t="s">
        <v>24</v>
      </c>
      <c r="I21" s="36" t="str">
        <f t="shared" ref="I21:I29" si="0">IF($C21="Null","Missing Name", "Name Present")</f>
        <v>Name Present</v>
      </c>
      <c r="J21" s="9" t="str">
        <f t="shared" ref="J21:J29" si="1">IF($E21="Null","Missing Department","Department Present")</f>
        <v>Department Present</v>
      </c>
      <c r="K21" s="9" t="s">
        <v>8</v>
      </c>
      <c r="L21" s="30" t="s">
        <v>17</v>
      </c>
    </row>
    <row r="22" spans="2:12" ht="18" customHeight="1" x14ac:dyDescent="0.3">
      <c r="B22" s="29">
        <v>3</v>
      </c>
      <c r="C22" s="9" t="s">
        <v>9</v>
      </c>
      <c r="D22" s="9">
        <v>40</v>
      </c>
      <c r="E22" s="9" t="s">
        <v>16</v>
      </c>
      <c r="F22" s="11">
        <v>42896</v>
      </c>
      <c r="G22" s="9">
        <v>70000</v>
      </c>
      <c r="H22" s="30" t="s">
        <v>9</v>
      </c>
      <c r="I22" s="36" t="str">
        <f t="shared" si="0"/>
        <v>Missing Name</v>
      </c>
      <c r="J22" s="9" t="str">
        <f t="shared" si="1"/>
        <v>Department Present</v>
      </c>
      <c r="K22" s="9" t="s">
        <v>104</v>
      </c>
      <c r="L22" s="30" t="s">
        <v>16</v>
      </c>
    </row>
    <row r="23" spans="2:12" ht="18" customHeight="1" x14ac:dyDescent="0.3">
      <c r="B23" s="29">
        <v>4</v>
      </c>
      <c r="C23" s="9" t="s">
        <v>10</v>
      </c>
      <c r="D23" s="9" t="s">
        <v>15</v>
      </c>
      <c r="E23" s="9" t="s">
        <v>16</v>
      </c>
      <c r="F23" s="12">
        <v>43304</v>
      </c>
      <c r="G23" s="9">
        <v>50000</v>
      </c>
      <c r="H23" s="30" t="s">
        <v>25</v>
      </c>
      <c r="I23" s="36" t="str">
        <f t="shared" si="0"/>
        <v>Name Present</v>
      </c>
      <c r="J23" s="9" t="str">
        <f t="shared" si="1"/>
        <v>Department Present</v>
      </c>
      <c r="K23" s="9" t="s">
        <v>10</v>
      </c>
      <c r="L23" s="30" t="s">
        <v>16</v>
      </c>
    </row>
    <row r="24" spans="2:12" ht="18" customHeight="1" x14ac:dyDescent="0.3">
      <c r="B24" s="29">
        <v>5</v>
      </c>
      <c r="C24" s="9" t="s">
        <v>11</v>
      </c>
      <c r="D24" s="9"/>
      <c r="E24" s="9" t="s">
        <v>18</v>
      </c>
      <c r="F24" s="9" t="s">
        <v>20</v>
      </c>
      <c r="G24" s="9">
        <v>45000</v>
      </c>
      <c r="H24" s="30" t="s">
        <v>26</v>
      </c>
      <c r="I24" s="36" t="str">
        <f t="shared" si="0"/>
        <v>Name Present</v>
      </c>
      <c r="J24" s="9" t="str">
        <f t="shared" si="1"/>
        <v>Department Present</v>
      </c>
      <c r="K24" s="9" t="s">
        <v>11</v>
      </c>
      <c r="L24" s="30" t="s">
        <v>18</v>
      </c>
    </row>
    <row r="25" spans="2:12" ht="18" customHeight="1" x14ac:dyDescent="0.3">
      <c r="B25" s="29">
        <v>6</v>
      </c>
      <c r="C25" s="9" t="s">
        <v>9</v>
      </c>
      <c r="D25" s="9">
        <v>28</v>
      </c>
      <c r="E25" s="9" t="s">
        <v>16</v>
      </c>
      <c r="F25" s="12">
        <v>43952</v>
      </c>
      <c r="G25" s="9">
        <v>60000</v>
      </c>
      <c r="H25" s="30" t="s">
        <v>9</v>
      </c>
      <c r="I25" s="36" t="str">
        <f t="shared" si="0"/>
        <v>Missing Name</v>
      </c>
      <c r="J25" s="9" t="str">
        <f t="shared" si="1"/>
        <v>Department Present</v>
      </c>
      <c r="K25" s="9" t="s">
        <v>104</v>
      </c>
      <c r="L25" s="30" t="s">
        <v>16</v>
      </c>
    </row>
    <row r="26" spans="2:12" ht="18" customHeight="1" x14ac:dyDescent="0.3">
      <c r="B26" s="29">
        <v>7</v>
      </c>
      <c r="C26" s="9" t="s">
        <v>12</v>
      </c>
      <c r="D26" s="9">
        <v>33</v>
      </c>
      <c r="E26" s="9" t="s">
        <v>17</v>
      </c>
      <c r="F26" s="11">
        <v>43419</v>
      </c>
      <c r="G26" s="9">
        <v>52000</v>
      </c>
      <c r="H26" s="30" t="s">
        <v>27</v>
      </c>
      <c r="I26" s="36" t="str">
        <f t="shared" si="0"/>
        <v>Name Present</v>
      </c>
      <c r="J26" s="9" t="str">
        <f t="shared" si="1"/>
        <v>Department Present</v>
      </c>
      <c r="K26" s="9" t="s">
        <v>12</v>
      </c>
      <c r="L26" s="30" t="s">
        <v>17</v>
      </c>
    </row>
    <row r="27" spans="2:12" ht="18" customHeight="1" x14ac:dyDescent="0.3">
      <c r="B27" s="29">
        <v>8</v>
      </c>
      <c r="C27" s="9" t="s">
        <v>9</v>
      </c>
      <c r="D27" s="9">
        <v>30</v>
      </c>
      <c r="E27" s="9" t="s">
        <v>9</v>
      </c>
      <c r="F27" s="9" t="s">
        <v>9</v>
      </c>
      <c r="G27" s="9">
        <v>48000</v>
      </c>
      <c r="H27" s="30" t="s">
        <v>9</v>
      </c>
      <c r="I27" s="36" t="str">
        <f t="shared" si="0"/>
        <v>Missing Name</v>
      </c>
      <c r="J27" s="9" t="str">
        <f t="shared" si="1"/>
        <v>Missing Department</v>
      </c>
      <c r="K27" s="9" t="s">
        <v>104</v>
      </c>
      <c r="L27" s="30" t="s">
        <v>16</v>
      </c>
    </row>
    <row r="28" spans="2:12" ht="18" customHeight="1" x14ac:dyDescent="0.3">
      <c r="B28" s="29">
        <v>9</v>
      </c>
      <c r="C28" s="9" t="s">
        <v>13</v>
      </c>
      <c r="D28" s="9">
        <v>32</v>
      </c>
      <c r="E28" s="9" t="s">
        <v>9</v>
      </c>
      <c r="F28" s="9" t="s">
        <v>21</v>
      </c>
      <c r="G28" s="9">
        <v>53000</v>
      </c>
      <c r="H28" s="30" t="s">
        <v>28</v>
      </c>
      <c r="I28" s="36" t="str">
        <f t="shared" si="0"/>
        <v>Name Present</v>
      </c>
      <c r="J28" s="9" t="str">
        <f t="shared" si="1"/>
        <v>Missing Department</v>
      </c>
      <c r="K28" s="9" t="s">
        <v>13</v>
      </c>
      <c r="L28" s="30" t="s">
        <v>16</v>
      </c>
    </row>
    <row r="29" spans="2:12" ht="18" customHeight="1" thickBot="1" x14ac:dyDescent="0.35">
      <c r="B29" s="31">
        <v>10</v>
      </c>
      <c r="C29" s="32" t="s">
        <v>14</v>
      </c>
      <c r="D29" s="32">
        <v>29</v>
      </c>
      <c r="E29" s="32" t="s">
        <v>9</v>
      </c>
      <c r="F29" s="32" t="s">
        <v>22</v>
      </c>
      <c r="G29" s="32">
        <v>55000</v>
      </c>
      <c r="H29" s="33" t="s">
        <v>29</v>
      </c>
      <c r="I29" s="37" t="str">
        <f t="shared" si="0"/>
        <v>Name Present</v>
      </c>
      <c r="J29" s="32" t="str">
        <f t="shared" si="1"/>
        <v>Missing Department</v>
      </c>
      <c r="K29" s="32" t="s">
        <v>14</v>
      </c>
      <c r="L29" s="33" t="s">
        <v>16</v>
      </c>
    </row>
    <row r="30" spans="2:12" ht="18" customHeight="1" thickBot="1" x14ac:dyDescent="0.35"/>
    <row r="31" spans="2:12" ht="18" customHeight="1" thickBot="1" x14ac:dyDescent="0.35">
      <c r="B31" s="128" t="s">
        <v>34</v>
      </c>
      <c r="C31" s="129"/>
      <c r="D31" s="129"/>
      <c r="E31" s="129"/>
      <c r="F31" s="129"/>
      <c r="G31" s="129"/>
      <c r="H31" s="129"/>
      <c r="I31" s="130"/>
    </row>
    <row r="33" spans="2:10" ht="18" customHeight="1" x14ac:dyDescent="0.3">
      <c r="B33" s="8" t="s">
        <v>0</v>
      </c>
      <c r="C33" s="8" t="s">
        <v>1</v>
      </c>
      <c r="D33" s="8" t="s">
        <v>2</v>
      </c>
      <c r="E33" s="8" t="s">
        <v>3</v>
      </c>
      <c r="F33" s="8" t="s">
        <v>4</v>
      </c>
      <c r="G33" s="8" t="s">
        <v>5</v>
      </c>
      <c r="H33" s="8" t="s">
        <v>6</v>
      </c>
      <c r="I33" s="14" t="s">
        <v>33</v>
      </c>
    </row>
    <row r="34" spans="2:10" ht="18" customHeight="1" x14ac:dyDescent="0.3">
      <c r="B34" s="9">
        <v>1</v>
      </c>
      <c r="C34" s="9" t="s">
        <v>7</v>
      </c>
      <c r="D34" s="9">
        <v>30</v>
      </c>
      <c r="E34" s="9" t="s">
        <v>16</v>
      </c>
      <c r="F34" s="10">
        <v>42016</v>
      </c>
      <c r="G34" s="9">
        <v>60000</v>
      </c>
      <c r="H34" s="9" t="s">
        <v>23</v>
      </c>
      <c r="I34" s="13" t="str">
        <f>TEXT($F34,"MM/DD/YYYY")</f>
        <v>01/12/2015</v>
      </c>
    </row>
    <row r="35" spans="2:10" ht="18" customHeight="1" x14ac:dyDescent="0.3">
      <c r="B35" s="9">
        <v>2</v>
      </c>
      <c r="C35" s="9" t="s">
        <v>8</v>
      </c>
      <c r="D35" s="9">
        <v>35</v>
      </c>
      <c r="E35" s="9" t="s">
        <v>17</v>
      </c>
      <c r="F35" s="9" t="s">
        <v>19</v>
      </c>
      <c r="G35" s="9">
        <v>55000</v>
      </c>
      <c r="H35" s="9" t="s">
        <v>24</v>
      </c>
      <c r="I35" s="13" t="str">
        <f t="shared" ref="I35:I43" si="2">TEXT($F35,"MM/DD/YYYY")</f>
        <v>03/14/2016</v>
      </c>
    </row>
    <row r="36" spans="2:10" ht="18" customHeight="1" x14ac:dyDescent="0.3">
      <c r="B36" s="9">
        <v>3</v>
      </c>
      <c r="C36" s="9" t="s">
        <v>9</v>
      </c>
      <c r="D36" s="9">
        <v>40</v>
      </c>
      <c r="E36" s="9" t="s">
        <v>16</v>
      </c>
      <c r="F36" s="11">
        <v>42896</v>
      </c>
      <c r="G36" s="9">
        <v>70000</v>
      </c>
      <c r="H36" s="9" t="s">
        <v>9</v>
      </c>
      <c r="I36" s="13" t="str">
        <f t="shared" si="2"/>
        <v>06/10/2017</v>
      </c>
    </row>
    <row r="37" spans="2:10" ht="18" customHeight="1" x14ac:dyDescent="0.3">
      <c r="B37" s="9">
        <v>4</v>
      </c>
      <c r="C37" s="9" t="s">
        <v>10</v>
      </c>
      <c r="D37" s="9" t="s">
        <v>15</v>
      </c>
      <c r="E37" s="9" t="s">
        <v>16</v>
      </c>
      <c r="F37" s="12">
        <v>43304</v>
      </c>
      <c r="G37" s="9">
        <v>50000</v>
      </c>
      <c r="H37" s="9" t="s">
        <v>25</v>
      </c>
      <c r="I37" s="13" t="str">
        <f t="shared" si="2"/>
        <v>07/23/2018</v>
      </c>
    </row>
    <row r="38" spans="2:10" ht="18" customHeight="1" x14ac:dyDescent="0.3">
      <c r="B38" s="9">
        <v>5</v>
      </c>
      <c r="C38" s="9" t="s">
        <v>11</v>
      </c>
      <c r="D38" s="9"/>
      <c r="E38" s="9" t="s">
        <v>18</v>
      </c>
      <c r="F38" s="12" t="s">
        <v>20</v>
      </c>
      <c r="G38" s="9">
        <v>45000</v>
      </c>
      <c r="H38" s="9" t="s">
        <v>26</v>
      </c>
      <c r="I38" s="13" t="str">
        <f t="shared" si="2"/>
        <v>05-18-2019</v>
      </c>
    </row>
    <row r="39" spans="2:10" ht="18" customHeight="1" x14ac:dyDescent="0.3">
      <c r="B39" s="9">
        <v>6</v>
      </c>
      <c r="C39" s="9" t="s">
        <v>9</v>
      </c>
      <c r="D39" s="9">
        <v>28</v>
      </c>
      <c r="E39" s="9" t="s">
        <v>16</v>
      </c>
      <c r="F39" s="12">
        <v>43952</v>
      </c>
      <c r="G39" s="9">
        <v>60000</v>
      </c>
      <c r="H39" s="9" t="s">
        <v>9</v>
      </c>
      <c r="I39" s="13" t="str">
        <f t="shared" si="2"/>
        <v>05/01/2020</v>
      </c>
    </row>
    <row r="40" spans="2:10" ht="18" customHeight="1" x14ac:dyDescent="0.3">
      <c r="B40" s="9">
        <v>7</v>
      </c>
      <c r="C40" s="9" t="s">
        <v>12</v>
      </c>
      <c r="D40" s="9">
        <v>33</v>
      </c>
      <c r="E40" s="9" t="s">
        <v>17</v>
      </c>
      <c r="F40" s="11">
        <v>43419</v>
      </c>
      <c r="G40" s="9">
        <v>52000</v>
      </c>
      <c r="H40" s="9" t="s">
        <v>27</v>
      </c>
      <c r="I40" s="13" t="str">
        <f t="shared" si="2"/>
        <v>11/15/2018</v>
      </c>
    </row>
    <row r="41" spans="2:10" ht="18" customHeight="1" x14ac:dyDescent="0.3">
      <c r="B41" s="9">
        <v>8</v>
      </c>
      <c r="C41" s="9" t="s">
        <v>9</v>
      </c>
      <c r="D41" s="9">
        <v>30</v>
      </c>
      <c r="E41" s="9" t="s">
        <v>9</v>
      </c>
      <c r="F41" s="9" t="s">
        <v>9</v>
      </c>
      <c r="G41" s="9">
        <v>48000</v>
      </c>
      <c r="H41" s="9" t="s">
        <v>9</v>
      </c>
      <c r="I41" s="13" t="str">
        <f t="shared" si="2"/>
        <v>NULL</v>
      </c>
    </row>
    <row r="42" spans="2:10" ht="18" customHeight="1" x14ac:dyDescent="0.3">
      <c r="B42" s="9">
        <v>9</v>
      </c>
      <c r="C42" s="9" t="s">
        <v>13</v>
      </c>
      <c r="D42" s="9">
        <v>32</v>
      </c>
      <c r="E42" s="9" t="s">
        <v>9</v>
      </c>
      <c r="F42" s="9" t="s">
        <v>21</v>
      </c>
      <c r="G42" s="9">
        <v>53000</v>
      </c>
      <c r="H42" s="9" t="s">
        <v>28</v>
      </c>
      <c r="I42" s="13" t="str">
        <f t="shared" si="2"/>
        <v>06/15/2019</v>
      </c>
    </row>
    <row r="43" spans="2:10" ht="18" customHeight="1" x14ac:dyDescent="0.3">
      <c r="B43" s="9">
        <v>10</v>
      </c>
      <c r="C43" s="9" t="s">
        <v>14</v>
      </c>
      <c r="D43" s="9">
        <v>29</v>
      </c>
      <c r="E43" s="9" t="s">
        <v>9</v>
      </c>
      <c r="F43" s="9" t="s">
        <v>22</v>
      </c>
      <c r="G43" s="9">
        <v>55000</v>
      </c>
      <c r="H43" s="9" t="s">
        <v>29</v>
      </c>
      <c r="I43" s="13" t="str">
        <f t="shared" si="2"/>
        <v>08-27-2020</v>
      </c>
    </row>
    <row r="45" spans="2:10" ht="18" customHeight="1" thickBot="1" x14ac:dyDescent="0.35"/>
    <row r="46" spans="2:10" ht="18" customHeight="1" thickBot="1" x14ac:dyDescent="0.35">
      <c r="B46" s="128" t="s">
        <v>35</v>
      </c>
      <c r="C46" s="129"/>
      <c r="D46" s="129"/>
      <c r="E46" s="129"/>
      <c r="F46" s="129"/>
      <c r="G46" s="129"/>
      <c r="H46" s="129"/>
      <c r="I46" s="129"/>
      <c r="J46" s="130"/>
    </row>
    <row r="47" spans="2:10" ht="18" customHeight="1" thickBot="1" x14ac:dyDescent="0.35"/>
    <row r="48" spans="2:10" ht="18" customHeight="1" thickBot="1" x14ac:dyDescent="0.35">
      <c r="B48" s="23" t="s">
        <v>0</v>
      </c>
      <c r="C48" s="38" t="s">
        <v>1</v>
      </c>
      <c r="D48" s="42" t="s">
        <v>2</v>
      </c>
      <c r="E48" s="23" t="s">
        <v>3</v>
      </c>
      <c r="F48" s="24" t="s">
        <v>4</v>
      </c>
      <c r="G48" s="24" t="s">
        <v>5</v>
      </c>
      <c r="H48" s="38" t="s">
        <v>6</v>
      </c>
      <c r="I48" s="34" t="s">
        <v>36</v>
      </c>
      <c r="J48" s="26" t="s">
        <v>37</v>
      </c>
    </row>
    <row r="49" spans="2:11" ht="18" customHeight="1" x14ac:dyDescent="0.3">
      <c r="B49" s="27">
        <v>1</v>
      </c>
      <c r="C49" s="28" t="s">
        <v>7</v>
      </c>
      <c r="D49" s="41">
        <v>30</v>
      </c>
      <c r="E49" s="27" t="s">
        <v>16</v>
      </c>
      <c r="F49" s="22">
        <v>42016</v>
      </c>
      <c r="G49" s="20">
        <v>60000</v>
      </c>
      <c r="H49" s="28" t="s">
        <v>23</v>
      </c>
      <c r="I49" s="35" t="str">
        <f>IF(OR($D49&lt;18, $D49&gt;65), "Invalid Age", "Valid Age")</f>
        <v>Valid Age</v>
      </c>
      <c r="J49" s="28">
        <f>IF($I49= "Invalid Age", 30,$D49)</f>
        <v>30</v>
      </c>
      <c r="K49" s="21"/>
    </row>
    <row r="50" spans="2:11" ht="18" customHeight="1" x14ac:dyDescent="0.3">
      <c r="B50" s="29">
        <v>2</v>
      </c>
      <c r="C50" s="30" t="s">
        <v>8</v>
      </c>
      <c r="D50" s="39">
        <v>35</v>
      </c>
      <c r="E50" s="29" t="s">
        <v>17</v>
      </c>
      <c r="F50" s="9" t="s">
        <v>19</v>
      </c>
      <c r="G50" s="9">
        <v>55000</v>
      </c>
      <c r="H50" s="30" t="s">
        <v>24</v>
      </c>
      <c r="I50" s="36" t="str">
        <f t="shared" ref="I50:I58" si="3">IF(OR($D50&lt;18, $D50&gt;65), "Invalid Age", "Valid Age")</f>
        <v>Valid Age</v>
      </c>
      <c r="J50" s="30">
        <f t="shared" ref="J50:J58" si="4">IF($I50= "Invalid Age", 30,$D50)</f>
        <v>35</v>
      </c>
    </row>
    <row r="51" spans="2:11" ht="18" customHeight="1" x14ac:dyDescent="0.3">
      <c r="B51" s="29">
        <v>3</v>
      </c>
      <c r="C51" s="30" t="s">
        <v>9</v>
      </c>
      <c r="D51" s="39">
        <v>40</v>
      </c>
      <c r="E51" s="29" t="s">
        <v>16</v>
      </c>
      <c r="F51" s="11">
        <v>42896</v>
      </c>
      <c r="G51" s="9">
        <v>70000</v>
      </c>
      <c r="H51" s="30" t="s">
        <v>9</v>
      </c>
      <c r="I51" s="36" t="str">
        <f t="shared" si="3"/>
        <v>Valid Age</v>
      </c>
      <c r="J51" s="30">
        <f t="shared" si="4"/>
        <v>40</v>
      </c>
    </row>
    <row r="52" spans="2:11" ht="18" customHeight="1" x14ac:dyDescent="0.3">
      <c r="B52" s="29">
        <v>4</v>
      </c>
      <c r="C52" s="30" t="s">
        <v>10</v>
      </c>
      <c r="D52" s="39" t="s">
        <v>15</v>
      </c>
      <c r="E52" s="29" t="s">
        <v>16</v>
      </c>
      <c r="F52" s="12">
        <v>43304</v>
      </c>
      <c r="G52" s="9">
        <v>50000</v>
      </c>
      <c r="H52" s="30" t="s">
        <v>25</v>
      </c>
      <c r="I52" s="36" t="str">
        <f t="shared" si="3"/>
        <v>Invalid Age</v>
      </c>
      <c r="J52" s="30">
        <f t="shared" si="4"/>
        <v>30</v>
      </c>
    </row>
    <row r="53" spans="2:11" ht="18" customHeight="1" x14ac:dyDescent="0.3">
      <c r="B53" s="29">
        <v>5</v>
      </c>
      <c r="C53" s="30" t="s">
        <v>11</v>
      </c>
      <c r="D53" s="39"/>
      <c r="E53" s="29" t="s">
        <v>18</v>
      </c>
      <c r="F53" s="12" t="s">
        <v>20</v>
      </c>
      <c r="G53" s="9">
        <v>45000</v>
      </c>
      <c r="H53" s="30" t="s">
        <v>26</v>
      </c>
      <c r="I53" s="36" t="str">
        <f t="shared" si="3"/>
        <v>Invalid Age</v>
      </c>
      <c r="J53" s="30">
        <f t="shared" si="4"/>
        <v>30</v>
      </c>
    </row>
    <row r="54" spans="2:11" ht="18" customHeight="1" x14ac:dyDescent="0.3">
      <c r="B54" s="29">
        <v>6</v>
      </c>
      <c r="C54" s="30" t="s">
        <v>9</v>
      </c>
      <c r="D54" s="39">
        <v>28</v>
      </c>
      <c r="E54" s="29" t="s">
        <v>16</v>
      </c>
      <c r="F54" s="12">
        <v>43952</v>
      </c>
      <c r="G54" s="9">
        <v>60000</v>
      </c>
      <c r="H54" s="30" t="s">
        <v>9</v>
      </c>
      <c r="I54" s="36" t="str">
        <f t="shared" si="3"/>
        <v>Valid Age</v>
      </c>
      <c r="J54" s="30">
        <f t="shared" si="4"/>
        <v>28</v>
      </c>
    </row>
    <row r="55" spans="2:11" ht="18" customHeight="1" x14ac:dyDescent="0.3">
      <c r="B55" s="29">
        <v>7</v>
      </c>
      <c r="C55" s="30" t="s">
        <v>12</v>
      </c>
      <c r="D55" s="39">
        <v>33</v>
      </c>
      <c r="E55" s="29" t="s">
        <v>17</v>
      </c>
      <c r="F55" s="11">
        <v>43419</v>
      </c>
      <c r="G55" s="9">
        <v>52000</v>
      </c>
      <c r="H55" s="30" t="s">
        <v>27</v>
      </c>
      <c r="I55" s="36" t="str">
        <f t="shared" si="3"/>
        <v>Valid Age</v>
      </c>
      <c r="J55" s="30">
        <f t="shared" si="4"/>
        <v>33</v>
      </c>
    </row>
    <row r="56" spans="2:11" ht="18" customHeight="1" x14ac:dyDescent="0.3">
      <c r="B56" s="29">
        <v>8</v>
      </c>
      <c r="C56" s="30" t="s">
        <v>9</v>
      </c>
      <c r="D56" s="39">
        <v>30</v>
      </c>
      <c r="E56" s="29" t="s">
        <v>9</v>
      </c>
      <c r="F56" s="9" t="s">
        <v>9</v>
      </c>
      <c r="G56" s="9">
        <v>48000</v>
      </c>
      <c r="H56" s="30" t="s">
        <v>9</v>
      </c>
      <c r="I56" s="36" t="str">
        <f t="shared" si="3"/>
        <v>Valid Age</v>
      </c>
      <c r="J56" s="30">
        <f t="shared" si="4"/>
        <v>30</v>
      </c>
    </row>
    <row r="57" spans="2:11" ht="18" customHeight="1" x14ac:dyDescent="0.3">
      <c r="B57" s="29">
        <v>9</v>
      </c>
      <c r="C57" s="30" t="s">
        <v>13</v>
      </c>
      <c r="D57" s="39">
        <v>32</v>
      </c>
      <c r="E57" s="29" t="s">
        <v>9</v>
      </c>
      <c r="F57" s="9" t="s">
        <v>21</v>
      </c>
      <c r="G57" s="9">
        <v>53000</v>
      </c>
      <c r="H57" s="30" t="s">
        <v>28</v>
      </c>
      <c r="I57" s="36" t="str">
        <f t="shared" si="3"/>
        <v>Valid Age</v>
      </c>
      <c r="J57" s="30">
        <f t="shared" si="4"/>
        <v>32</v>
      </c>
    </row>
    <row r="58" spans="2:11" ht="18" customHeight="1" thickBot="1" x14ac:dyDescent="0.35">
      <c r="B58" s="31">
        <v>10</v>
      </c>
      <c r="C58" s="33" t="s">
        <v>14</v>
      </c>
      <c r="D58" s="40">
        <v>29</v>
      </c>
      <c r="E58" s="31" t="s">
        <v>9</v>
      </c>
      <c r="F58" s="32" t="s">
        <v>22</v>
      </c>
      <c r="G58" s="32">
        <v>55000</v>
      </c>
      <c r="H58" s="33" t="s">
        <v>29</v>
      </c>
      <c r="I58" s="37" t="str">
        <f t="shared" si="3"/>
        <v>Valid Age</v>
      </c>
      <c r="J58" s="33">
        <f t="shared" si="4"/>
        <v>29</v>
      </c>
    </row>
    <row r="59" spans="2:11" ht="18" customHeight="1" thickBot="1" x14ac:dyDescent="0.35"/>
    <row r="60" spans="2:11" ht="18" customHeight="1" thickBot="1" x14ac:dyDescent="0.35">
      <c r="B60" s="128" t="s">
        <v>38</v>
      </c>
      <c r="C60" s="129"/>
      <c r="D60" s="129"/>
      <c r="E60" s="129"/>
      <c r="F60" s="129"/>
      <c r="G60" s="129"/>
      <c r="H60" s="129"/>
      <c r="I60" s="129"/>
      <c r="J60" s="130"/>
    </row>
    <row r="61" spans="2:11" ht="18" customHeight="1" thickBot="1" x14ac:dyDescent="0.35"/>
    <row r="62" spans="2:11" ht="18" customHeight="1" thickBot="1" x14ac:dyDescent="0.35">
      <c r="B62" s="23" t="s">
        <v>0</v>
      </c>
      <c r="C62" s="24" t="s">
        <v>1</v>
      </c>
      <c r="D62" s="24" t="s">
        <v>2</v>
      </c>
      <c r="E62" s="24" t="s">
        <v>3</v>
      </c>
      <c r="F62" s="24" t="s">
        <v>4</v>
      </c>
      <c r="G62" s="24" t="s">
        <v>5</v>
      </c>
      <c r="H62" s="38" t="s">
        <v>6</v>
      </c>
      <c r="I62" s="34" t="s">
        <v>40</v>
      </c>
      <c r="J62" s="26" t="s">
        <v>39</v>
      </c>
    </row>
    <row r="63" spans="2:11" ht="18" customHeight="1" x14ac:dyDescent="0.3">
      <c r="B63" s="27">
        <v>1</v>
      </c>
      <c r="C63" s="20" t="s">
        <v>7</v>
      </c>
      <c r="D63" s="20">
        <v>30</v>
      </c>
      <c r="E63" s="20" t="s">
        <v>16</v>
      </c>
      <c r="F63" s="22">
        <v>42016</v>
      </c>
      <c r="G63" s="20">
        <v>60000</v>
      </c>
      <c r="H63" s="28" t="s">
        <v>23</v>
      </c>
      <c r="I63" s="35" t="str">
        <f t="shared" ref="I63:I70" si="5">IF(ISNUMBER(SEARCH("@", $H63)), "Valid Email", "Invalid Email")</f>
        <v>Valid Email</v>
      </c>
      <c r="J63" s="28" t="str">
        <f t="shared" ref="J63:J70" si="6">LOWER($H63)</f>
        <v>john.doe@example.com</v>
      </c>
    </row>
    <row r="64" spans="2:11" ht="18" customHeight="1" x14ac:dyDescent="0.3">
      <c r="B64" s="29">
        <v>2</v>
      </c>
      <c r="C64" s="9" t="s">
        <v>8</v>
      </c>
      <c r="D64" s="9">
        <v>35</v>
      </c>
      <c r="E64" s="9" t="s">
        <v>17</v>
      </c>
      <c r="F64" s="9" t="s">
        <v>19</v>
      </c>
      <c r="G64" s="9">
        <v>55000</v>
      </c>
      <c r="H64" s="30" t="s">
        <v>24</v>
      </c>
      <c r="I64" s="36" t="str">
        <f t="shared" si="5"/>
        <v>Valid Email</v>
      </c>
      <c r="J64" s="30" t="str">
        <f t="shared" si="6"/>
        <v>jane.smith@example.com</v>
      </c>
    </row>
    <row r="65" spans="2:11" ht="18" customHeight="1" x14ac:dyDescent="0.3">
      <c r="B65" s="29">
        <v>3</v>
      </c>
      <c r="C65" s="9" t="s">
        <v>9</v>
      </c>
      <c r="D65" s="9">
        <v>40</v>
      </c>
      <c r="E65" s="9" t="s">
        <v>16</v>
      </c>
      <c r="F65" s="11">
        <v>42896</v>
      </c>
      <c r="G65" s="9">
        <v>70000</v>
      </c>
      <c r="H65" s="30" t="s">
        <v>9</v>
      </c>
      <c r="I65" s="36" t="str">
        <f t="shared" si="5"/>
        <v>Invalid Email</v>
      </c>
      <c r="J65" s="30" t="str">
        <f t="shared" si="6"/>
        <v>null</v>
      </c>
    </row>
    <row r="66" spans="2:11" ht="18" customHeight="1" x14ac:dyDescent="0.3">
      <c r="B66" s="29">
        <v>4</v>
      </c>
      <c r="C66" s="9" t="s">
        <v>10</v>
      </c>
      <c r="D66" s="9" t="s">
        <v>15</v>
      </c>
      <c r="E66" s="9" t="s">
        <v>16</v>
      </c>
      <c r="F66" s="12">
        <v>43304</v>
      </c>
      <c r="G66" s="9">
        <v>50000</v>
      </c>
      <c r="H66" s="30" t="s">
        <v>25</v>
      </c>
      <c r="I66" s="36" t="str">
        <f t="shared" si="5"/>
        <v>Valid Email</v>
      </c>
      <c r="J66" s="30" t="str">
        <f t="shared" si="6"/>
        <v>michaelb@example.com</v>
      </c>
    </row>
    <row r="67" spans="2:11" ht="18" customHeight="1" x14ac:dyDescent="0.3">
      <c r="B67" s="29">
        <v>5</v>
      </c>
      <c r="C67" s="9" t="s">
        <v>11</v>
      </c>
      <c r="D67" s="9"/>
      <c r="E67" s="9" t="s">
        <v>18</v>
      </c>
      <c r="F67" s="12" t="s">
        <v>20</v>
      </c>
      <c r="G67" s="9">
        <v>45000</v>
      </c>
      <c r="H67" s="30" t="s">
        <v>26</v>
      </c>
      <c r="I67" s="36" t="str">
        <f t="shared" si="5"/>
        <v>Valid Email</v>
      </c>
      <c r="J67" s="30" t="str">
        <f t="shared" si="6"/>
        <v>emily.d@example.com</v>
      </c>
    </row>
    <row r="68" spans="2:11" ht="18" customHeight="1" x14ac:dyDescent="0.3">
      <c r="B68" s="29">
        <v>7</v>
      </c>
      <c r="C68" s="9" t="s">
        <v>12</v>
      </c>
      <c r="D68" s="9">
        <v>33</v>
      </c>
      <c r="E68" s="9" t="s">
        <v>17</v>
      </c>
      <c r="F68" s="11">
        <v>43419</v>
      </c>
      <c r="G68" s="9">
        <v>52000</v>
      </c>
      <c r="H68" s="30" t="s">
        <v>105</v>
      </c>
      <c r="I68" s="36" t="str">
        <f t="shared" si="5"/>
        <v>Valid Email</v>
      </c>
      <c r="J68" s="30" t="str">
        <f t="shared" si="6"/>
        <v>daniel.white@email.com</v>
      </c>
    </row>
    <row r="69" spans="2:11" ht="18" customHeight="1" x14ac:dyDescent="0.3">
      <c r="B69" s="29">
        <v>9</v>
      </c>
      <c r="C69" s="9" t="s">
        <v>13</v>
      </c>
      <c r="D69" s="9">
        <v>32</v>
      </c>
      <c r="E69" s="9" t="s">
        <v>9</v>
      </c>
      <c r="F69" s="9" t="s">
        <v>21</v>
      </c>
      <c r="G69" s="9">
        <v>53000</v>
      </c>
      <c r="H69" s="30" t="s">
        <v>28</v>
      </c>
      <c r="I69" s="36" t="str">
        <f t="shared" si="5"/>
        <v>Valid Email</v>
      </c>
      <c r="J69" s="30" t="str">
        <f t="shared" si="6"/>
        <v>sarah.j@example.com</v>
      </c>
    </row>
    <row r="70" spans="2:11" ht="18" customHeight="1" thickBot="1" x14ac:dyDescent="0.35">
      <c r="B70" s="31">
        <v>10</v>
      </c>
      <c r="C70" s="32" t="s">
        <v>14</v>
      </c>
      <c r="D70" s="32">
        <v>29</v>
      </c>
      <c r="E70" s="32" t="s">
        <v>9</v>
      </c>
      <c r="F70" s="32" t="s">
        <v>22</v>
      </c>
      <c r="G70" s="32">
        <v>55000</v>
      </c>
      <c r="H70" s="33" t="s">
        <v>29</v>
      </c>
      <c r="I70" s="37" t="str">
        <f t="shared" si="5"/>
        <v>Valid Email</v>
      </c>
      <c r="J70" s="33" t="str">
        <f t="shared" si="6"/>
        <v>robert.w@example.com</v>
      </c>
    </row>
    <row r="71" spans="2:11" ht="18" customHeight="1" x14ac:dyDescent="0.3">
      <c r="B71"/>
      <c r="C71"/>
      <c r="D71"/>
      <c r="E71"/>
      <c r="F71"/>
      <c r="G71"/>
      <c r="H71"/>
      <c r="I71"/>
      <c r="J71"/>
    </row>
    <row r="72" spans="2:11" ht="18" customHeight="1" x14ac:dyDescent="0.3">
      <c r="B72"/>
      <c r="C72"/>
      <c r="D72"/>
      <c r="E72"/>
      <c r="F72"/>
      <c r="G72"/>
      <c r="H72"/>
      <c r="I72"/>
      <c r="J72"/>
    </row>
    <row r="73" spans="2:11" ht="18" customHeight="1" thickBot="1" x14ac:dyDescent="0.35"/>
    <row r="74" spans="2:11" ht="18" customHeight="1" thickBot="1" x14ac:dyDescent="0.35">
      <c r="B74" s="128" t="s">
        <v>41</v>
      </c>
      <c r="C74" s="129"/>
      <c r="D74" s="129"/>
      <c r="E74" s="129"/>
      <c r="F74" s="129"/>
      <c r="G74" s="129"/>
      <c r="H74" s="129"/>
      <c r="I74" s="129"/>
      <c r="J74" s="129"/>
      <c r="K74" s="130"/>
    </row>
    <row r="75" spans="2:11" ht="18" customHeight="1" thickBot="1" x14ac:dyDescent="0.35"/>
    <row r="76" spans="2:11" ht="18" customHeight="1" thickBot="1" x14ac:dyDescent="0.35">
      <c r="B76" s="23" t="s">
        <v>0</v>
      </c>
      <c r="C76" s="24" t="s">
        <v>1</v>
      </c>
      <c r="D76" s="24" t="s">
        <v>2</v>
      </c>
      <c r="E76" s="24" t="s">
        <v>3</v>
      </c>
      <c r="F76" s="38" t="s">
        <v>4</v>
      </c>
      <c r="G76" s="49" t="s">
        <v>5</v>
      </c>
      <c r="H76" s="16" t="s">
        <v>6</v>
      </c>
      <c r="I76" s="34" t="s">
        <v>106</v>
      </c>
      <c r="J76" s="25" t="s">
        <v>42</v>
      </c>
      <c r="K76" s="26" t="s">
        <v>43</v>
      </c>
    </row>
    <row r="77" spans="2:11" ht="18" customHeight="1" x14ac:dyDescent="0.3">
      <c r="B77" s="27">
        <v>1</v>
      </c>
      <c r="C77" s="20" t="s">
        <v>7</v>
      </c>
      <c r="D77" s="20">
        <v>30</v>
      </c>
      <c r="E77" s="20" t="s">
        <v>16</v>
      </c>
      <c r="F77" s="47">
        <v>42016</v>
      </c>
      <c r="G77" s="41">
        <v>60000</v>
      </c>
      <c r="H77" s="48" t="s">
        <v>23</v>
      </c>
      <c r="I77" s="35">
        <f>IF(OR($G77&lt;40000,$G77&gt;80000),60000,$G77)</f>
        <v>60000</v>
      </c>
      <c r="J77" s="20">
        <f>$I77*12</f>
        <v>720000</v>
      </c>
      <c r="K77" s="28">
        <f>$I77*(10%)</f>
        <v>6000</v>
      </c>
    </row>
    <row r="78" spans="2:11" ht="18" customHeight="1" x14ac:dyDescent="0.3">
      <c r="B78" s="29">
        <v>2</v>
      </c>
      <c r="C78" s="9" t="s">
        <v>8</v>
      </c>
      <c r="D78" s="9">
        <v>35</v>
      </c>
      <c r="E78" s="9" t="s">
        <v>17</v>
      </c>
      <c r="F78" s="30" t="s">
        <v>19</v>
      </c>
      <c r="G78" s="39">
        <v>38000</v>
      </c>
      <c r="H78" s="45" t="s">
        <v>24</v>
      </c>
      <c r="I78" s="36">
        <f>IF(OR($G78&lt;40000,$G78&gt;80000),60000,$G78)</f>
        <v>60000</v>
      </c>
      <c r="J78" s="9">
        <f t="shared" ref="J78:J86" si="7">$I78*12</f>
        <v>720000</v>
      </c>
      <c r="K78" s="30">
        <f t="shared" ref="K78:K86" si="8">$I78*(10%)</f>
        <v>6000</v>
      </c>
    </row>
    <row r="79" spans="2:11" ht="18" customHeight="1" x14ac:dyDescent="0.3">
      <c r="B79" s="29">
        <v>3</v>
      </c>
      <c r="C79" s="9" t="s">
        <v>9</v>
      </c>
      <c r="D79" s="9">
        <v>40</v>
      </c>
      <c r="E79" s="9" t="s">
        <v>16</v>
      </c>
      <c r="F79" s="43">
        <v>42896</v>
      </c>
      <c r="G79" s="39">
        <v>70000</v>
      </c>
      <c r="H79" s="45" t="s">
        <v>9</v>
      </c>
      <c r="I79" s="36">
        <f t="shared" ref="I79:I86" si="9">IF(OR($G79&lt;40000,$G79&gt;80000),60000,$G79)</f>
        <v>70000</v>
      </c>
      <c r="J79" s="9">
        <f t="shared" si="7"/>
        <v>840000</v>
      </c>
      <c r="K79" s="30">
        <f t="shared" si="8"/>
        <v>7000</v>
      </c>
    </row>
    <row r="80" spans="2:11" ht="18" customHeight="1" x14ac:dyDescent="0.3">
      <c r="B80" s="29">
        <v>4</v>
      </c>
      <c r="C80" s="9" t="s">
        <v>10</v>
      </c>
      <c r="D80" s="9" t="s">
        <v>15</v>
      </c>
      <c r="E80" s="9" t="s">
        <v>16</v>
      </c>
      <c r="F80" s="44">
        <v>43304</v>
      </c>
      <c r="G80" s="39">
        <v>50000</v>
      </c>
      <c r="H80" s="45" t="s">
        <v>25</v>
      </c>
      <c r="I80" s="36">
        <f t="shared" si="9"/>
        <v>50000</v>
      </c>
      <c r="J80" s="9">
        <f t="shared" si="7"/>
        <v>600000</v>
      </c>
      <c r="K80" s="30">
        <f t="shared" si="8"/>
        <v>5000</v>
      </c>
    </row>
    <row r="81" spans="2:11" ht="18" customHeight="1" x14ac:dyDescent="0.3">
      <c r="B81" s="29">
        <v>5</v>
      </c>
      <c r="C81" s="9" t="s">
        <v>11</v>
      </c>
      <c r="D81" s="9"/>
      <c r="E81" s="9" t="s">
        <v>18</v>
      </c>
      <c r="F81" s="44" t="s">
        <v>20</v>
      </c>
      <c r="G81" s="39">
        <v>45000</v>
      </c>
      <c r="H81" s="45" t="s">
        <v>26</v>
      </c>
      <c r="I81" s="36">
        <f t="shared" si="9"/>
        <v>45000</v>
      </c>
      <c r="J81" s="9">
        <f t="shared" si="7"/>
        <v>540000</v>
      </c>
      <c r="K81" s="30">
        <f t="shared" si="8"/>
        <v>4500</v>
      </c>
    </row>
    <row r="82" spans="2:11" ht="18" customHeight="1" x14ac:dyDescent="0.3">
      <c r="B82" s="29">
        <v>6</v>
      </c>
      <c r="C82" s="9" t="s">
        <v>9</v>
      </c>
      <c r="D82" s="9">
        <v>28</v>
      </c>
      <c r="E82" s="9" t="s">
        <v>16</v>
      </c>
      <c r="F82" s="44">
        <v>43952</v>
      </c>
      <c r="G82" s="39">
        <v>90000</v>
      </c>
      <c r="H82" s="45" t="s">
        <v>9</v>
      </c>
      <c r="I82" s="36">
        <f t="shared" si="9"/>
        <v>60000</v>
      </c>
      <c r="J82" s="9">
        <f t="shared" si="7"/>
        <v>720000</v>
      </c>
      <c r="K82" s="30">
        <f t="shared" si="8"/>
        <v>6000</v>
      </c>
    </row>
    <row r="83" spans="2:11" ht="18" customHeight="1" x14ac:dyDescent="0.3">
      <c r="B83" s="29">
        <v>7</v>
      </c>
      <c r="C83" s="9" t="s">
        <v>12</v>
      </c>
      <c r="D83" s="9">
        <v>33</v>
      </c>
      <c r="E83" s="9" t="s">
        <v>17</v>
      </c>
      <c r="F83" s="43">
        <v>43419</v>
      </c>
      <c r="G83" s="39">
        <v>52000</v>
      </c>
      <c r="H83" s="45" t="s">
        <v>27</v>
      </c>
      <c r="I83" s="36">
        <f t="shared" si="9"/>
        <v>52000</v>
      </c>
      <c r="J83" s="9">
        <f t="shared" si="7"/>
        <v>624000</v>
      </c>
      <c r="K83" s="30">
        <f t="shared" si="8"/>
        <v>5200</v>
      </c>
    </row>
    <row r="84" spans="2:11" ht="18" customHeight="1" x14ac:dyDescent="0.3">
      <c r="B84" s="29">
        <v>8</v>
      </c>
      <c r="C84" s="9" t="s">
        <v>9</v>
      </c>
      <c r="D84" s="9">
        <v>30</v>
      </c>
      <c r="E84" s="9" t="s">
        <v>9</v>
      </c>
      <c r="F84" s="30" t="s">
        <v>9</v>
      </c>
      <c r="G84" s="39">
        <v>48000</v>
      </c>
      <c r="H84" s="45" t="s">
        <v>9</v>
      </c>
      <c r="I84" s="36">
        <f t="shared" si="9"/>
        <v>48000</v>
      </c>
      <c r="J84" s="9">
        <f t="shared" si="7"/>
        <v>576000</v>
      </c>
      <c r="K84" s="30">
        <f t="shared" si="8"/>
        <v>4800</v>
      </c>
    </row>
    <row r="85" spans="2:11" ht="18" customHeight="1" x14ac:dyDescent="0.3">
      <c r="B85" s="29">
        <v>9</v>
      </c>
      <c r="C85" s="9" t="s">
        <v>13</v>
      </c>
      <c r="D85" s="9">
        <v>32</v>
      </c>
      <c r="E85" s="9" t="s">
        <v>9</v>
      </c>
      <c r="F85" s="30" t="s">
        <v>21</v>
      </c>
      <c r="G85" s="39">
        <v>53000</v>
      </c>
      <c r="H85" s="45" t="s">
        <v>28</v>
      </c>
      <c r="I85" s="36">
        <f t="shared" si="9"/>
        <v>53000</v>
      </c>
      <c r="J85" s="9">
        <f t="shared" si="7"/>
        <v>636000</v>
      </c>
      <c r="K85" s="30">
        <f t="shared" si="8"/>
        <v>5300</v>
      </c>
    </row>
    <row r="86" spans="2:11" ht="18" customHeight="1" thickBot="1" x14ac:dyDescent="0.35">
      <c r="B86" s="31">
        <v>10</v>
      </c>
      <c r="C86" s="32" t="s">
        <v>14</v>
      </c>
      <c r="D86" s="32">
        <v>29</v>
      </c>
      <c r="E86" s="32" t="s">
        <v>9</v>
      </c>
      <c r="F86" s="33" t="s">
        <v>22</v>
      </c>
      <c r="G86" s="40">
        <v>55000</v>
      </c>
      <c r="H86" s="46" t="s">
        <v>29</v>
      </c>
      <c r="I86" s="37">
        <f t="shared" si="9"/>
        <v>55000</v>
      </c>
      <c r="J86" s="32">
        <f t="shared" si="7"/>
        <v>660000</v>
      </c>
      <c r="K86" s="33">
        <f t="shared" si="8"/>
        <v>5500</v>
      </c>
    </row>
  </sheetData>
  <mergeCells count="5">
    <mergeCell ref="B46:J46"/>
    <mergeCell ref="B60:J60"/>
    <mergeCell ref="B17:L17"/>
    <mergeCell ref="B31:I31"/>
    <mergeCell ref="B74:K74"/>
  </mergeCells>
  <conditionalFormatting sqref="D49:D58">
    <cfRule type="expression" dxfId="9" priority="4">
      <formula>OR($D49&lt;18,$D49&gt;65)</formula>
    </cfRule>
  </conditionalFormatting>
  <conditionalFormatting sqref="G76:G86">
    <cfRule type="cellIs" dxfId="8" priority="2" operator="between">
      <formula>40000</formula>
      <formula>80000</formula>
    </cfRule>
  </conditionalFormatting>
  <conditionalFormatting sqref="L77:L86">
    <cfRule type="cellIs" dxfId="7" priority="1" operator="between">
      <formula>40000</formula>
      <formula>80000</formula>
    </cfRule>
  </conditionalFormatting>
  <hyperlinks>
    <hyperlink ref="H7" r:id="rId1" xr:uid="{BAD2A075-94DD-407B-ADB5-816401A7CAAD}"/>
    <hyperlink ref="H10" r:id="rId2" xr:uid="{0624DEDB-A740-4EFF-BFFB-06DAF16FB1A6}"/>
    <hyperlink ref="H12" r:id="rId3" xr:uid="{C515FB9D-1B45-4FAF-B44B-3B8EB54920EE}"/>
    <hyperlink ref="H13" r:id="rId4" xr:uid="{8E1FF6BE-20EA-4AF4-AC41-EDE40C9F8734}"/>
    <hyperlink ref="H23" r:id="rId5" xr:uid="{F449C076-A0E8-4CB6-8694-25DAAD926113}"/>
    <hyperlink ref="H26" r:id="rId6" xr:uid="{290DA8AB-9B97-4EC1-AC38-B3C6413DFA92}"/>
    <hyperlink ref="H28" r:id="rId7" xr:uid="{0BD318DC-2DDF-4FA6-B092-974BD9FF3177}"/>
    <hyperlink ref="H29" r:id="rId8" xr:uid="{B7DD1C7F-2EB0-4F45-AB65-EE4AAFD5DA43}"/>
    <hyperlink ref="H37" r:id="rId9" xr:uid="{8F060173-C9B1-469C-8D22-30EAB4552F01}"/>
    <hyperlink ref="H40" r:id="rId10" xr:uid="{6588B37D-FFFE-4207-BDEF-F5972DE86B24}"/>
    <hyperlink ref="H42" r:id="rId11" xr:uid="{10FFADD9-6A56-47A7-AE20-38C6531D4D73}"/>
    <hyperlink ref="H43" r:id="rId12" xr:uid="{498018C0-8653-4134-9E5A-2EB873185FAF}"/>
    <hyperlink ref="H52" r:id="rId13" xr:uid="{60A29187-922E-4035-A3CA-8DD8BACDA800}"/>
    <hyperlink ref="H55" r:id="rId14" xr:uid="{CEABCF47-F601-4FEA-9E2D-F46B064D8C5B}"/>
    <hyperlink ref="H57" r:id="rId15" xr:uid="{6961D498-1882-4234-AF92-536B422DCA8F}"/>
    <hyperlink ref="H58" r:id="rId16" xr:uid="{5A15781D-D02E-4E6C-9064-752B66752A58}"/>
    <hyperlink ref="H66" r:id="rId17" xr:uid="{CFB0F539-498F-4DE7-9044-D717FA29BF0C}"/>
    <hyperlink ref="H68" r:id="rId18" xr:uid="{EB1CE817-6ABA-477A-9BF7-97ED66AC8DD8}"/>
    <hyperlink ref="H69" r:id="rId19" xr:uid="{C9CE0CFD-8234-456D-8368-4229142EB5DB}"/>
    <hyperlink ref="H70" r:id="rId20" xr:uid="{FFDD2DEC-EEFD-4118-A49D-A5BCB822F377}"/>
    <hyperlink ref="H80" r:id="rId21" xr:uid="{2F3B0589-0D63-4CC8-8C18-8AA91DE8EAA1}"/>
    <hyperlink ref="H83" r:id="rId22" xr:uid="{FB0B86FE-AC23-40EC-909C-B81FBCA7A69F}"/>
    <hyperlink ref="H85" r:id="rId23" xr:uid="{453DAF77-7506-4627-B11C-7F393DF15266}"/>
    <hyperlink ref="H86" r:id="rId24" xr:uid="{5E90CEB0-C651-4672-A353-5FBEED2474D6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DF02-AC73-4C86-91D1-F0D2AB93EF36}">
  <dimension ref="B1:L153"/>
  <sheetViews>
    <sheetView showGridLines="0" zoomScale="90" workbookViewId="0">
      <selection activeCell="C5" sqref="C5:C16"/>
    </sheetView>
  </sheetViews>
  <sheetFormatPr defaultRowHeight="18" customHeight="1" x14ac:dyDescent="0.3"/>
  <cols>
    <col min="1" max="1" width="8.88671875" style="2"/>
    <col min="2" max="2" width="12.77734375" style="2" bestFit="1" customWidth="1"/>
    <col min="3" max="3" width="16.109375" style="2" bestFit="1" customWidth="1"/>
    <col min="4" max="4" width="14.21875" style="2" customWidth="1"/>
    <col min="5" max="5" width="14.109375" style="2" customWidth="1"/>
    <col min="6" max="6" width="12.44140625" style="2" bestFit="1" customWidth="1"/>
    <col min="7" max="7" width="11.109375" style="2" bestFit="1" customWidth="1"/>
    <col min="8" max="8" width="10.77734375" style="2" bestFit="1" customWidth="1"/>
    <col min="9" max="16384" width="8.88671875" style="2"/>
  </cols>
  <sheetData>
    <row r="1" spans="2:8" ht="18" customHeight="1" thickBot="1" x14ac:dyDescent="0.35"/>
    <row r="2" spans="2:8" ht="18" customHeight="1" thickBot="1" x14ac:dyDescent="0.35">
      <c r="B2" s="131" t="s">
        <v>78</v>
      </c>
      <c r="C2" s="132"/>
      <c r="D2" s="132"/>
      <c r="E2" s="132"/>
      <c r="F2" s="132"/>
      <c r="G2" s="132"/>
      <c r="H2" s="133"/>
    </row>
    <row r="4" spans="2:8" ht="18" customHeight="1" x14ac:dyDescent="0.3">
      <c r="B4" s="6" t="s">
        <v>0</v>
      </c>
      <c r="C4" s="6" t="s">
        <v>44</v>
      </c>
      <c r="D4" s="6" t="s">
        <v>3</v>
      </c>
      <c r="E4" s="6" t="s">
        <v>45</v>
      </c>
      <c r="F4" s="6" t="s">
        <v>46</v>
      </c>
      <c r="G4" s="6" t="s">
        <v>5</v>
      </c>
      <c r="H4" s="6" t="s">
        <v>47</v>
      </c>
    </row>
    <row r="5" spans="2:8" ht="18" customHeight="1" x14ac:dyDescent="0.3">
      <c r="B5" s="7">
        <v>1</v>
      </c>
      <c r="C5" s="7" t="s">
        <v>48</v>
      </c>
      <c r="D5" s="7" t="s">
        <v>17</v>
      </c>
      <c r="E5" s="7" t="s">
        <v>59</v>
      </c>
      <c r="F5" s="5">
        <v>40193</v>
      </c>
      <c r="G5" s="7">
        <v>70000</v>
      </c>
      <c r="H5" s="7" t="s">
        <v>64</v>
      </c>
    </row>
    <row r="6" spans="2:8" ht="18" customHeight="1" x14ac:dyDescent="0.3">
      <c r="B6" s="7">
        <v>2</v>
      </c>
      <c r="C6" s="7" t="s">
        <v>49</v>
      </c>
      <c r="D6" s="7" t="s">
        <v>16</v>
      </c>
      <c r="E6" s="7" t="s">
        <v>60</v>
      </c>
      <c r="F6" s="5">
        <v>40949</v>
      </c>
      <c r="G6" s="7">
        <v>8000</v>
      </c>
      <c r="H6" s="7" t="s">
        <v>65</v>
      </c>
    </row>
    <row r="7" spans="2:8" ht="18" customHeight="1" x14ac:dyDescent="0.3">
      <c r="B7" s="7">
        <v>3</v>
      </c>
      <c r="C7" s="7" t="s">
        <v>50</v>
      </c>
      <c r="D7" s="7" t="s">
        <v>58</v>
      </c>
      <c r="E7" s="7" t="s">
        <v>61</v>
      </c>
      <c r="F7" s="5">
        <v>39512</v>
      </c>
      <c r="G7" s="7">
        <v>75000</v>
      </c>
      <c r="H7" s="7" t="s">
        <v>66</v>
      </c>
    </row>
    <row r="8" spans="2:8" ht="18" customHeight="1" x14ac:dyDescent="0.3">
      <c r="B8" s="7">
        <v>4</v>
      </c>
      <c r="C8" s="7" t="s">
        <v>51</v>
      </c>
      <c r="D8" s="7" t="s">
        <v>18</v>
      </c>
      <c r="E8" s="7" t="s">
        <v>62</v>
      </c>
      <c r="F8" s="5">
        <v>42114</v>
      </c>
      <c r="G8" s="7">
        <v>65000</v>
      </c>
      <c r="H8" s="7" t="s">
        <v>67</v>
      </c>
    </row>
    <row r="9" spans="2:8" ht="18" customHeight="1" x14ac:dyDescent="0.3">
      <c r="B9" s="7">
        <v>5</v>
      </c>
      <c r="C9" s="7" t="s">
        <v>52</v>
      </c>
      <c r="D9" s="7" t="s">
        <v>17</v>
      </c>
      <c r="E9" s="7" t="s">
        <v>63</v>
      </c>
      <c r="F9" s="5">
        <v>40693</v>
      </c>
      <c r="G9" s="7">
        <v>50000</v>
      </c>
      <c r="H9" s="7" t="s">
        <v>64</v>
      </c>
    </row>
    <row r="10" spans="2:8" ht="18" customHeight="1" x14ac:dyDescent="0.3">
      <c r="B10" s="7">
        <v>6</v>
      </c>
      <c r="C10" s="7" t="s">
        <v>53</v>
      </c>
      <c r="D10" s="7" t="s">
        <v>16</v>
      </c>
      <c r="E10" s="7" t="s">
        <v>60</v>
      </c>
      <c r="F10" s="5">
        <v>39979</v>
      </c>
      <c r="G10" s="7">
        <v>82000</v>
      </c>
      <c r="H10" s="7" t="s">
        <v>65</v>
      </c>
    </row>
    <row r="11" spans="2:8" ht="18" customHeight="1" x14ac:dyDescent="0.3">
      <c r="B11" s="7">
        <v>7</v>
      </c>
      <c r="C11" s="7" t="s">
        <v>54</v>
      </c>
      <c r="D11" s="7" t="s">
        <v>58</v>
      </c>
      <c r="E11" s="7" t="s">
        <v>61</v>
      </c>
      <c r="F11" s="5">
        <v>41456</v>
      </c>
      <c r="G11" s="7">
        <v>78000</v>
      </c>
      <c r="H11" s="7" t="s">
        <v>66</v>
      </c>
    </row>
    <row r="12" spans="2:8" ht="18" customHeight="1" x14ac:dyDescent="0.3">
      <c r="B12" s="7">
        <v>8</v>
      </c>
      <c r="C12" s="7" t="s">
        <v>55</v>
      </c>
      <c r="D12" s="7" t="s">
        <v>18</v>
      </c>
      <c r="E12" s="7" t="s">
        <v>62</v>
      </c>
      <c r="F12" s="5">
        <v>41110</v>
      </c>
      <c r="G12" s="7">
        <v>67000</v>
      </c>
      <c r="H12" s="7" t="s">
        <v>67</v>
      </c>
    </row>
    <row r="13" spans="2:8" ht="18" customHeight="1" x14ac:dyDescent="0.3">
      <c r="B13" s="7">
        <v>9</v>
      </c>
      <c r="C13" s="7" t="s">
        <v>8</v>
      </c>
      <c r="D13" s="7" t="s">
        <v>17</v>
      </c>
      <c r="E13" s="7" t="s">
        <v>59</v>
      </c>
      <c r="F13" s="5">
        <v>39309</v>
      </c>
      <c r="G13" s="7">
        <v>71000</v>
      </c>
      <c r="H13" s="7" t="s">
        <v>64</v>
      </c>
    </row>
    <row r="14" spans="2:8" ht="18" customHeight="1" x14ac:dyDescent="0.3">
      <c r="B14" s="7">
        <v>10</v>
      </c>
      <c r="C14" s="7" t="s">
        <v>7</v>
      </c>
      <c r="D14" s="7" t="s">
        <v>16</v>
      </c>
      <c r="E14" s="7" t="s">
        <v>60</v>
      </c>
      <c r="F14" s="5">
        <v>42618</v>
      </c>
      <c r="G14" s="7">
        <v>85000</v>
      </c>
      <c r="H14" s="7" t="s">
        <v>65</v>
      </c>
    </row>
    <row r="15" spans="2:8" ht="18" customHeight="1" x14ac:dyDescent="0.3">
      <c r="B15" s="7">
        <v>11</v>
      </c>
      <c r="C15" s="7" t="s">
        <v>56</v>
      </c>
      <c r="D15" s="7" t="s">
        <v>58</v>
      </c>
      <c r="E15" s="7" t="s">
        <v>61</v>
      </c>
      <c r="F15" s="5">
        <v>41927</v>
      </c>
      <c r="G15" s="7">
        <v>76000</v>
      </c>
      <c r="H15" s="7" t="s">
        <v>66</v>
      </c>
    </row>
    <row r="16" spans="2:8" ht="18" customHeight="1" x14ac:dyDescent="0.3">
      <c r="B16" s="7">
        <v>12</v>
      </c>
      <c r="C16" s="7" t="s">
        <v>57</v>
      </c>
      <c r="D16" s="7" t="s">
        <v>18</v>
      </c>
      <c r="E16" s="7" t="s">
        <v>62</v>
      </c>
      <c r="F16" s="5">
        <v>40492</v>
      </c>
      <c r="G16" s="7">
        <v>66000</v>
      </c>
      <c r="H16" s="7" t="s">
        <v>67</v>
      </c>
    </row>
    <row r="17" spans="2:8" ht="18" customHeight="1" thickBot="1" x14ac:dyDescent="0.35"/>
    <row r="18" spans="2:8" ht="18" customHeight="1" thickBot="1" x14ac:dyDescent="0.35">
      <c r="B18" s="134" t="s">
        <v>68</v>
      </c>
      <c r="C18" s="135"/>
      <c r="D18" s="135"/>
      <c r="E18" s="135"/>
      <c r="F18" s="135"/>
      <c r="G18" s="135"/>
      <c r="H18" s="136"/>
    </row>
    <row r="20" spans="2:8" ht="18" customHeight="1" x14ac:dyDescent="0.3">
      <c r="B20" s="8" t="s">
        <v>0</v>
      </c>
      <c r="C20" s="8" t="s">
        <v>44</v>
      </c>
      <c r="D20" s="8" t="s">
        <v>3</v>
      </c>
      <c r="E20" s="8" t="s">
        <v>45</v>
      </c>
      <c r="F20" s="8" t="s">
        <v>46</v>
      </c>
      <c r="G20" s="14" t="s">
        <v>5</v>
      </c>
      <c r="H20" s="8" t="s">
        <v>47</v>
      </c>
    </row>
    <row r="21" spans="2:8" ht="18" customHeight="1" x14ac:dyDescent="0.3">
      <c r="B21" s="9">
        <v>1</v>
      </c>
      <c r="C21" s="9" t="s">
        <v>48</v>
      </c>
      <c r="D21" s="9" t="s">
        <v>17</v>
      </c>
      <c r="E21" s="9" t="s">
        <v>59</v>
      </c>
      <c r="F21" s="12">
        <v>40193</v>
      </c>
      <c r="G21" s="9">
        <v>70000</v>
      </c>
      <c r="H21" s="9" t="s">
        <v>64</v>
      </c>
    </row>
    <row r="22" spans="2:8" ht="18" customHeight="1" x14ac:dyDescent="0.3">
      <c r="B22" s="7">
        <v>2</v>
      </c>
      <c r="C22" s="7" t="s">
        <v>49</v>
      </c>
      <c r="D22" s="7" t="s">
        <v>16</v>
      </c>
      <c r="E22" s="7" t="s">
        <v>60</v>
      </c>
      <c r="F22" s="5">
        <v>40949</v>
      </c>
      <c r="G22" s="9">
        <v>8000</v>
      </c>
      <c r="H22" s="7" t="s">
        <v>65</v>
      </c>
    </row>
    <row r="23" spans="2:8" ht="18" customHeight="1" x14ac:dyDescent="0.3">
      <c r="B23" s="7">
        <v>3</v>
      </c>
      <c r="C23" s="7" t="s">
        <v>50</v>
      </c>
      <c r="D23" s="7" t="s">
        <v>58</v>
      </c>
      <c r="E23" s="7" t="s">
        <v>61</v>
      </c>
      <c r="F23" s="5">
        <v>39512</v>
      </c>
      <c r="G23" s="7">
        <v>75000</v>
      </c>
      <c r="H23" s="7" t="s">
        <v>66</v>
      </c>
    </row>
    <row r="24" spans="2:8" ht="18" customHeight="1" x14ac:dyDescent="0.3">
      <c r="B24" s="7">
        <v>4</v>
      </c>
      <c r="C24" s="7" t="s">
        <v>51</v>
      </c>
      <c r="D24" s="7" t="s">
        <v>18</v>
      </c>
      <c r="E24" s="7" t="s">
        <v>62</v>
      </c>
      <c r="F24" s="5">
        <v>42114</v>
      </c>
      <c r="G24" s="7">
        <v>65000</v>
      </c>
      <c r="H24" s="7" t="s">
        <v>67</v>
      </c>
    </row>
    <row r="25" spans="2:8" ht="18" customHeight="1" x14ac:dyDescent="0.3">
      <c r="B25" s="7">
        <v>5</v>
      </c>
      <c r="C25" s="7" t="s">
        <v>52</v>
      </c>
      <c r="D25" s="7" t="s">
        <v>17</v>
      </c>
      <c r="E25" s="7" t="s">
        <v>63</v>
      </c>
      <c r="F25" s="5">
        <v>40693</v>
      </c>
      <c r="G25" s="7">
        <v>50000</v>
      </c>
      <c r="H25" s="7" t="s">
        <v>64</v>
      </c>
    </row>
    <row r="26" spans="2:8" ht="18" customHeight="1" x14ac:dyDescent="0.3">
      <c r="B26" s="7">
        <v>6</v>
      </c>
      <c r="C26" s="7" t="s">
        <v>53</v>
      </c>
      <c r="D26" s="7" t="s">
        <v>16</v>
      </c>
      <c r="E26" s="7" t="s">
        <v>60</v>
      </c>
      <c r="F26" s="5">
        <v>39979</v>
      </c>
      <c r="G26" s="7">
        <v>82000</v>
      </c>
      <c r="H26" s="7" t="s">
        <v>65</v>
      </c>
    </row>
    <row r="27" spans="2:8" ht="18" customHeight="1" x14ac:dyDescent="0.3">
      <c r="B27" s="7">
        <v>7</v>
      </c>
      <c r="C27" s="7" t="s">
        <v>54</v>
      </c>
      <c r="D27" s="7" t="s">
        <v>58</v>
      </c>
      <c r="E27" s="7" t="s">
        <v>61</v>
      </c>
      <c r="F27" s="5">
        <v>41456</v>
      </c>
      <c r="G27" s="7">
        <v>78000</v>
      </c>
      <c r="H27" s="7" t="s">
        <v>66</v>
      </c>
    </row>
    <row r="28" spans="2:8" ht="18" customHeight="1" x14ac:dyDescent="0.3">
      <c r="B28" s="7">
        <v>8</v>
      </c>
      <c r="C28" s="7" t="s">
        <v>55</v>
      </c>
      <c r="D28" s="7" t="s">
        <v>18</v>
      </c>
      <c r="E28" s="7" t="s">
        <v>62</v>
      </c>
      <c r="F28" s="5">
        <v>41110</v>
      </c>
      <c r="G28" s="7">
        <v>67000</v>
      </c>
      <c r="H28" s="7" t="s">
        <v>67</v>
      </c>
    </row>
    <row r="29" spans="2:8" ht="18" customHeight="1" x14ac:dyDescent="0.3">
      <c r="B29" s="7">
        <v>9</v>
      </c>
      <c r="C29" s="7" t="s">
        <v>8</v>
      </c>
      <c r="D29" s="7" t="s">
        <v>17</v>
      </c>
      <c r="E29" s="7" t="s">
        <v>59</v>
      </c>
      <c r="F29" s="5">
        <v>39309</v>
      </c>
      <c r="G29" s="7">
        <v>71000</v>
      </c>
      <c r="H29" s="7" t="s">
        <v>64</v>
      </c>
    </row>
    <row r="30" spans="2:8" ht="18" customHeight="1" x14ac:dyDescent="0.3">
      <c r="B30" s="7">
        <v>10</v>
      </c>
      <c r="C30" s="7" t="s">
        <v>7</v>
      </c>
      <c r="D30" s="7" t="s">
        <v>16</v>
      </c>
      <c r="E30" s="7" t="s">
        <v>60</v>
      </c>
      <c r="F30" s="5">
        <v>42618</v>
      </c>
      <c r="G30" s="7">
        <v>85000</v>
      </c>
      <c r="H30" s="7" t="s">
        <v>65</v>
      </c>
    </row>
    <row r="31" spans="2:8" ht="18" customHeight="1" x14ac:dyDescent="0.3">
      <c r="B31" s="7">
        <v>11</v>
      </c>
      <c r="C31" s="7" t="s">
        <v>56</v>
      </c>
      <c r="D31" s="7" t="s">
        <v>58</v>
      </c>
      <c r="E31" s="7" t="s">
        <v>61</v>
      </c>
      <c r="F31" s="5">
        <v>41927</v>
      </c>
      <c r="G31" s="7">
        <v>76000</v>
      </c>
      <c r="H31" s="7" t="s">
        <v>66</v>
      </c>
    </row>
    <row r="32" spans="2:8" ht="18" customHeight="1" x14ac:dyDescent="0.3">
      <c r="B32" s="7">
        <v>12</v>
      </c>
      <c r="C32" s="7" t="s">
        <v>57</v>
      </c>
      <c r="D32" s="7" t="s">
        <v>18</v>
      </c>
      <c r="E32" s="7" t="s">
        <v>62</v>
      </c>
      <c r="F32" s="5">
        <v>40492</v>
      </c>
      <c r="G32" s="7">
        <v>66000</v>
      </c>
      <c r="H32" s="7" t="s">
        <v>67</v>
      </c>
    </row>
    <row r="33" spans="2:10" ht="18" customHeight="1" thickBot="1" x14ac:dyDescent="0.35"/>
    <row r="34" spans="2:10" ht="18" customHeight="1" thickBot="1" x14ac:dyDescent="0.35">
      <c r="B34" s="134" t="s">
        <v>69</v>
      </c>
      <c r="C34" s="135"/>
      <c r="D34" s="135"/>
      <c r="E34" s="135"/>
      <c r="F34" s="135"/>
      <c r="G34" s="135"/>
      <c r="H34" s="136"/>
    </row>
    <row r="35" spans="2:10" ht="18" customHeight="1" thickBot="1" x14ac:dyDescent="0.35"/>
    <row r="36" spans="2:10" ht="18" customHeight="1" thickBot="1" x14ac:dyDescent="0.35">
      <c r="C36" s="16" t="s">
        <v>3</v>
      </c>
      <c r="F36" s="8" t="s">
        <v>3</v>
      </c>
    </row>
    <row r="37" spans="2:10" ht="18" customHeight="1" thickBot="1" x14ac:dyDescent="0.35">
      <c r="C37" s="15"/>
      <c r="F37" s="9" t="s">
        <v>17</v>
      </c>
    </row>
    <row r="38" spans="2:10" ht="18" customHeight="1" x14ac:dyDescent="0.3">
      <c r="F38" s="9" t="s">
        <v>16</v>
      </c>
    </row>
    <row r="39" spans="2:10" ht="18" customHeight="1" x14ac:dyDescent="0.3">
      <c r="F39" s="9" t="s">
        <v>58</v>
      </c>
    </row>
    <row r="40" spans="2:10" ht="18" customHeight="1" x14ac:dyDescent="0.3">
      <c r="F40" s="9" t="s">
        <v>18</v>
      </c>
    </row>
    <row r="41" spans="2:10" ht="18" customHeight="1" x14ac:dyDescent="0.3">
      <c r="J41"/>
    </row>
    <row r="42" spans="2:10" ht="18" customHeight="1" thickBot="1" x14ac:dyDescent="0.35">
      <c r="J42"/>
    </row>
    <row r="43" spans="2:10" ht="18" customHeight="1" thickBot="1" x14ac:dyDescent="0.35">
      <c r="B43" s="134" t="s">
        <v>70</v>
      </c>
      <c r="C43" s="135"/>
      <c r="D43" s="135"/>
      <c r="E43" s="135"/>
      <c r="F43" s="135"/>
      <c r="G43" s="135"/>
      <c r="H43" s="136"/>
      <c r="J43"/>
    </row>
    <row r="44" spans="2:10" ht="18" customHeight="1" thickBot="1" x14ac:dyDescent="0.35">
      <c r="J44"/>
    </row>
    <row r="45" spans="2:10" ht="18" customHeight="1" thickBot="1" x14ac:dyDescent="0.35">
      <c r="B45" s="23" t="s">
        <v>0</v>
      </c>
      <c r="C45" s="24" t="s">
        <v>44</v>
      </c>
      <c r="D45" s="24" t="s">
        <v>3</v>
      </c>
      <c r="E45" s="24" t="s">
        <v>45</v>
      </c>
      <c r="F45" s="57" t="s">
        <v>46</v>
      </c>
      <c r="G45" s="65" t="s">
        <v>5</v>
      </c>
      <c r="H45" s="61" t="s">
        <v>47</v>
      </c>
      <c r="J45"/>
    </row>
    <row r="46" spans="2:10" ht="18" customHeight="1" x14ac:dyDescent="0.3">
      <c r="B46" s="27">
        <v>1</v>
      </c>
      <c r="C46" s="20" t="s">
        <v>48</v>
      </c>
      <c r="D46" s="20" t="s">
        <v>17</v>
      </c>
      <c r="E46" s="20" t="s">
        <v>59</v>
      </c>
      <c r="F46" s="58">
        <v>40193</v>
      </c>
      <c r="G46" s="66">
        <v>70000</v>
      </c>
      <c r="H46" s="62" t="s">
        <v>64</v>
      </c>
      <c r="J46"/>
    </row>
    <row r="47" spans="2:10" ht="18" customHeight="1" x14ac:dyDescent="0.3">
      <c r="B47" s="51">
        <v>2</v>
      </c>
      <c r="C47" s="7" t="s">
        <v>49</v>
      </c>
      <c r="D47" s="7" t="s">
        <v>16</v>
      </c>
      <c r="E47" s="7" t="s">
        <v>60</v>
      </c>
      <c r="F47" s="59">
        <v>40949</v>
      </c>
      <c r="G47" s="67">
        <v>8000</v>
      </c>
      <c r="H47" s="63" t="s">
        <v>65</v>
      </c>
      <c r="J47"/>
    </row>
    <row r="48" spans="2:10" ht="18" customHeight="1" x14ac:dyDescent="0.3">
      <c r="B48" s="51">
        <v>3</v>
      </c>
      <c r="C48" s="7" t="s">
        <v>50</v>
      </c>
      <c r="D48" s="7" t="s">
        <v>58</v>
      </c>
      <c r="E48" s="7" t="s">
        <v>61</v>
      </c>
      <c r="F48" s="59">
        <v>39512</v>
      </c>
      <c r="G48" s="68">
        <v>75000</v>
      </c>
      <c r="H48" s="63" t="s">
        <v>66</v>
      </c>
      <c r="J48"/>
    </row>
    <row r="49" spans="2:8" ht="18" customHeight="1" x14ac:dyDescent="0.3">
      <c r="B49" s="51">
        <v>4</v>
      </c>
      <c r="C49" s="7" t="s">
        <v>51</v>
      </c>
      <c r="D49" s="7" t="s">
        <v>18</v>
      </c>
      <c r="E49" s="7" t="s">
        <v>62</v>
      </c>
      <c r="F49" s="59">
        <v>42114</v>
      </c>
      <c r="G49" s="68">
        <v>65000</v>
      </c>
      <c r="H49" s="63" t="s">
        <v>67</v>
      </c>
    </row>
    <row r="50" spans="2:8" ht="18" customHeight="1" x14ac:dyDescent="0.3">
      <c r="B50" s="51">
        <v>5</v>
      </c>
      <c r="C50" s="7" t="s">
        <v>52</v>
      </c>
      <c r="D50" s="7" t="s">
        <v>17</v>
      </c>
      <c r="E50" s="7" t="s">
        <v>63</v>
      </c>
      <c r="F50" s="59">
        <v>40693</v>
      </c>
      <c r="G50" s="68">
        <v>50000</v>
      </c>
      <c r="H50" s="63" t="s">
        <v>64</v>
      </c>
    </row>
    <row r="51" spans="2:8" ht="18" customHeight="1" x14ac:dyDescent="0.3">
      <c r="B51" s="51">
        <v>6</v>
      </c>
      <c r="C51" s="7" t="s">
        <v>53</v>
      </c>
      <c r="D51" s="7" t="s">
        <v>16</v>
      </c>
      <c r="E51" s="7" t="s">
        <v>60</v>
      </c>
      <c r="F51" s="59">
        <v>39979</v>
      </c>
      <c r="G51" s="68">
        <v>82000</v>
      </c>
      <c r="H51" s="63" t="s">
        <v>65</v>
      </c>
    </row>
    <row r="52" spans="2:8" ht="18" customHeight="1" x14ac:dyDescent="0.3">
      <c r="B52" s="51">
        <v>7</v>
      </c>
      <c r="C52" s="7" t="s">
        <v>54</v>
      </c>
      <c r="D52" s="7" t="s">
        <v>58</v>
      </c>
      <c r="E52" s="7" t="s">
        <v>61</v>
      </c>
      <c r="F52" s="59">
        <v>41456</v>
      </c>
      <c r="G52" s="68">
        <v>78000</v>
      </c>
      <c r="H52" s="63" t="s">
        <v>66</v>
      </c>
    </row>
    <row r="53" spans="2:8" ht="18" customHeight="1" x14ac:dyDescent="0.3">
      <c r="B53" s="51">
        <v>8</v>
      </c>
      <c r="C53" s="7" t="s">
        <v>55</v>
      </c>
      <c r="D53" s="7" t="s">
        <v>18</v>
      </c>
      <c r="E53" s="7" t="s">
        <v>62</v>
      </c>
      <c r="F53" s="59">
        <v>41110</v>
      </c>
      <c r="G53" s="68">
        <v>67000</v>
      </c>
      <c r="H53" s="63" t="s">
        <v>67</v>
      </c>
    </row>
    <row r="54" spans="2:8" ht="18" customHeight="1" x14ac:dyDescent="0.3">
      <c r="B54" s="51">
        <v>9</v>
      </c>
      <c r="C54" s="7" t="s">
        <v>8</v>
      </c>
      <c r="D54" s="7" t="s">
        <v>17</v>
      </c>
      <c r="E54" s="7" t="s">
        <v>59</v>
      </c>
      <c r="F54" s="59">
        <v>39309</v>
      </c>
      <c r="G54" s="68">
        <v>71000</v>
      </c>
      <c r="H54" s="63" t="s">
        <v>64</v>
      </c>
    </row>
    <row r="55" spans="2:8" ht="18" customHeight="1" x14ac:dyDescent="0.3">
      <c r="B55" s="51">
        <v>10</v>
      </c>
      <c r="C55" s="7" t="s">
        <v>7</v>
      </c>
      <c r="D55" s="7" t="s">
        <v>16</v>
      </c>
      <c r="E55" s="7" t="s">
        <v>60</v>
      </c>
      <c r="F55" s="59">
        <v>42618</v>
      </c>
      <c r="G55" s="68">
        <v>85000</v>
      </c>
      <c r="H55" s="63" t="s">
        <v>65</v>
      </c>
    </row>
    <row r="56" spans="2:8" ht="18" customHeight="1" x14ac:dyDescent="0.3">
      <c r="B56" s="51">
        <v>11</v>
      </c>
      <c r="C56" s="7" t="s">
        <v>56</v>
      </c>
      <c r="D56" s="7" t="s">
        <v>58</v>
      </c>
      <c r="E56" s="7" t="s">
        <v>61</v>
      </c>
      <c r="F56" s="59">
        <v>41927</v>
      </c>
      <c r="G56" s="68">
        <v>76000</v>
      </c>
      <c r="H56" s="63" t="s">
        <v>66</v>
      </c>
    </row>
    <row r="57" spans="2:8" ht="18" customHeight="1" thickBot="1" x14ac:dyDescent="0.35">
      <c r="B57" s="53">
        <v>12</v>
      </c>
      <c r="C57" s="54" t="s">
        <v>57</v>
      </c>
      <c r="D57" s="54" t="s">
        <v>18</v>
      </c>
      <c r="E57" s="54" t="s">
        <v>62</v>
      </c>
      <c r="F57" s="60">
        <v>40492</v>
      </c>
      <c r="G57" s="69">
        <v>66000</v>
      </c>
      <c r="H57" s="64" t="s">
        <v>67</v>
      </c>
    </row>
    <row r="58" spans="2:8" ht="18" customHeight="1" thickBot="1" x14ac:dyDescent="0.35"/>
    <row r="59" spans="2:8" ht="18" customHeight="1" thickBot="1" x14ac:dyDescent="0.35">
      <c r="B59" s="134" t="s">
        <v>71</v>
      </c>
      <c r="C59" s="135"/>
      <c r="D59" s="135"/>
      <c r="E59" s="135"/>
      <c r="F59" s="135"/>
      <c r="G59" s="135"/>
      <c r="H59" s="136"/>
    </row>
    <row r="60" spans="2:8" ht="18" customHeight="1" thickBot="1" x14ac:dyDescent="0.35"/>
    <row r="61" spans="2:8" ht="18" customHeight="1" thickBot="1" x14ac:dyDescent="0.35">
      <c r="C61" s="16" t="s">
        <v>45</v>
      </c>
      <c r="F61" s="8" t="s">
        <v>45</v>
      </c>
    </row>
    <row r="62" spans="2:8" ht="18" customHeight="1" thickBot="1" x14ac:dyDescent="0.35">
      <c r="C62" s="15"/>
      <c r="F62" s="9" t="s">
        <v>59</v>
      </c>
    </row>
    <row r="63" spans="2:8" ht="18" customHeight="1" x14ac:dyDescent="0.3">
      <c r="F63" s="7" t="s">
        <v>60</v>
      </c>
    </row>
    <row r="64" spans="2:8" ht="18" customHeight="1" x14ac:dyDescent="0.3">
      <c r="F64" s="7" t="s">
        <v>61</v>
      </c>
    </row>
    <row r="65" spans="2:8" ht="18" customHeight="1" x14ac:dyDescent="0.3">
      <c r="F65" s="7" t="s">
        <v>62</v>
      </c>
    </row>
    <row r="66" spans="2:8" ht="18" customHeight="1" x14ac:dyDescent="0.3">
      <c r="F66" s="7" t="s">
        <v>63</v>
      </c>
    </row>
    <row r="67" spans="2:8" ht="18" customHeight="1" thickBot="1" x14ac:dyDescent="0.35">
      <c r="E67"/>
    </row>
    <row r="68" spans="2:8" ht="18" customHeight="1" thickBot="1" x14ac:dyDescent="0.35">
      <c r="B68" s="134" t="s">
        <v>72</v>
      </c>
      <c r="C68" s="135"/>
      <c r="D68" s="135"/>
      <c r="E68" s="135"/>
      <c r="F68" s="135"/>
      <c r="G68" s="135"/>
      <c r="H68" s="136"/>
    </row>
    <row r="69" spans="2:8" ht="18" customHeight="1" thickBot="1" x14ac:dyDescent="0.35">
      <c r="E69"/>
    </row>
    <row r="70" spans="2:8" ht="18" customHeight="1" thickBot="1" x14ac:dyDescent="0.35">
      <c r="B70" s="23" t="s">
        <v>0</v>
      </c>
      <c r="C70" s="24" t="s">
        <v>44</v>
      </c>
      <c r="D70" s="24" t="s">
        <v>3</v>
      </c>
      <c r="E70" s="57" t="s">
        <v>45</v>
      </c>
      <c r="F70" s="65" t="s">
        <v>46</v>
      </c>
      <c r="G70" s="73" t="s">
        <v>5</v>
      </c>
      <c r="H70" s="38" t="s">
        <v>47</v>
      </c>
    </row>
    <row r="71" spans="2:8" ht="18" customHeight="1" x14ac:dyDescent="0.3">
      <c r="B71" s="27">
        <v>1</v>
      </c>
      <c r="C71" s="20" t="s">
        <v>48</v>
      </c>
      <c r="D71" s="20" t="s">
        <v>17</v>
      </c>
      <c r="E71" s="70" t="s">
        <v>59</v>
      </c>
      <c r="F71" s="75">
        <v>40193</v>
      </c>
      <c r="G71" s="35">
        <v>70000</v>
      </c>
      <c r="H71" s="28" t="s">
        <v>64</v>
      </c>
    </row>
    <row r="72" spans="2:8" ht="18" customHeight="1" x14ac:dyDescent="0.3">
      <c r="B72" s="51">
        <v>2</v>
      </c>
      <c r="C72" s="7" t="s">
        <v>49</v>
      </c>
      <c r="D72" s="7" t="s">
        <v>16</v>
      </c>
      <c r="E72" s="71" t="s">
        <v>60</v>
      </c>
      <c r="F72" s="76">
        <v>40949</v>
      </c>
      <c r="G72" s="36">
        <v>8000</v>
      </c>
      <c r="H72" s="52" t="s">
        <v>65</v>
      </c>
    </row>
    <row r="73" spans="2:8" ht="18" customHeight="1" x14ac:dyDescent="0.3">
      <c r="B73" s="51">
        <v>3</v>
      </c>
      <c r="C73" s="7" t="s">
        <v>50</v>
      </c>
      <c r="D73" s="7" t="s">
        <v>58</v>
      </c>
      <c r="E73" s="71" t="s">
        <v>61</v>
      </c>
      <c r="F73" s="76">
        <v>39512</v>
      </c>
      <c r="G73" s="19">
        <v>75000</v>
      </c>
      <c r="H73" s="52" t="s">
        <v>66</v>
      </c>
    </row>
    <row r="74" spans="2:8" ht="18" customHeight="1" x14ac:dyDescent="0.3">
      <c r="B74" s="51">
        <v>4</v>
      </c>
      <c r="C74" s="7" t="s">
        <v>51</v>
      </c>
      <c r="D74" s="7" t="s">
        <v>18</v>
      </c>
      <c r="E74" s="71" t="s">
        <v>62</v>
      </c>
      <c r="F74" s="76">
        <v>42114</v>
      </c>
      <c r="G74" s="19">
        <v>65000</v>
      </c>
      <c r="H74" s="52" t="s">
        <v>67</v>
      </c>
    </row>
    <row r="75" spans="2:8" ht="18" customHeight="1" x14ac:dyDescent="0.3">
      <c r="B75" s="51">
        <v>5</v>
      </c>
      <c r="C75" s="7" t="s">
        <v>52</v>
      </c>
      <c r="D75" s="7" t="s">
        <v>17</v>
      </c>
      <c r="E75" s="71" t="s">
        <v>63</v>
      </c>
      <c r="F75" s="76">
        <v>40693</v>
      </c>
      <c r="G75" s="19">
        <v>50000</v>
      </c>
      <c r="H75" s="52" t="s">
        <v>64</v>
      </c>
    </row>
    <row r="76" spans="2:8" ht="18" customHeight="1" x14ac:dyDescent="0.3">
      <c r="B76" s="51">
        <v>6</v>
      </c>
      <c r="C76" s="7" t="s">
        <v>53</v>
      </c>
      <c r="D76" s="7" t="s">
        <v>16</v>
      </c>
      <c r="E76" s="71" t="s">
        <v>60</v>
      </c>
      <c r="F76" s="76">
        <v>39979</v>
      </c>
      <c r="G76" s="19">
        <v>82000</v>
      </c>
      <c r="H76" s="52" t="s">
        <v>65</v>
      </c>
    </row>
    <row r="77" spans="2:8" ht="18" customHeight="1" x14ac:dyDescent="0.3">
      <c r="B77" s="51">
        <v>7</v>
      </c>
      <c r="C77" s="7" t="s">
        <v>54</v>
      </c>
      <c r="D77" s="7" t="s">
        <v>58</v>
      </c>
      <c r="E77" s="71" t="s">
        <v>61</v>
      </c>
      <c r="F77" s="76">
        <v>41456</v>
      </c>
      <c r="G77" s="19">
        <v>78000</v>
      </c>
      <c r="H77" s="52" t="s">
        <v>66</v>
      </c>
    </row>
    <row r="78" spans="2:8" ht="18" customHeight="1" x14ac:dyDescent="0.3">
      <c r="B78" s="51">
        <v>8</v>
      </c>
      <c r="C78" s="7" t="s">
        <v>55</v>
      </c>
      <c r="D78" s="7" t="s">
        <v>18</v>
      </c>
      <c r="E78" s="71" t="s">
        <v>62</v>
      </c>
      <c r="F78" s="76">
        <v>41110</v>
      </c>
      <c r="G78" s="19">
        <v>67000</v>
      </c>
      <c r="H78" s="52" t="s">
        <v>67</v>
      </c>
    </row>
    <row r="79" spans="2:8" ht="18" customHeight="1" x14ac:dyDescent="0.3">
      <c r="B79" s="51">
        <v>9</v>
      </c>
      <c r="C79" s="7" t="s">
        <v>8</v>
      </c>
      <c r="D79" s="7" t="s">
        <v>17</v>
      </c>
      <c r="E79" s="71" t="s">
        <v>59</v>
      </c>
      <c r="F79" s="76">
        <v>39309</v>
      </c>
      <c r="G79" s="19">
        <v>71000</v>
      </c>
      <c r="H79" s="52" t="s">
        <v>64</v>
      </c>
    </row>
    <row r="80" spans="2:8" ht="18" customHeight="1" x14ac:dyDescent="0.3">
      <c r="B80" s="51">
        <v>10</v>
      </c>
      <c r="C80" s="7" t="s">
        <v>7</v>
      </c>
      <c r="D80" s="7" t="s">
        <v>16</v>
      </c>
      <c r="E80" s="71" t="s">
        <v>60</v>
      </c>
      <c r="F80" s="76">
        <v>42618</v>
      </c>
      <c r="G80" s="19">
        <v>85000</v>
      </c>
      <c r="H80" s="52" t="s">
        <v>65</v>
      </c>
    </row>
    <row r="81" spans="2:10" ht="18" customHeight="1" x14ac:dyDescent="0.3">
      <c r="B81" s="51">
        <v>11</v>
      </c>
      <c r="C81" s="7" t="s">
        <v>56</v>
      </c>
      <c r="D81" s="7" t="s">
        <v>58</v>
      </c>
      <c r="E81" s="71" t="s">
        <v>61</v>
      </c>
      <c r="F81" s="76">
        <v>41927</v>
      </c>
      <c r="G81" s="19">
        <v>76000</v>
      </c>
      <c r="H81" s="52" t="s">
        <v>66</v>
      </c>
    </row>
    <row r="82" spans="2:10" ht="18" customHeight="1" thickBot="1" x14ac:dyDescent="0.35">
      <c r="B82" s="53">
        <v>12</v>
      </c>
      <c r="C82" s="54" t="s">
        <v>57</v>
      </c>
      <c r="D82" s="54" t="s">
        <v>18</v>
      </c>
      <c r="E82" s="72" t="s">
        <v>62</v>
      </c>
      <c r="F82" s="77">
        <v>40492</v>
      </c>
      <c r="G82" s="74">
        <v>66000</v>
      </c>
      <c r="H82" s="56" t="s">
        <v>67</v>
      </c>
    </row>
    <row r="84" spans="2:10" ht="18" customHeight="1" thickBot="1" x14ac:dyDescent="0.35"/>
    <row r="85" spans="2:10" ht="18" customHeight="1" thickBot="1" x14ac:dyDescent="0.35">
      <c r="B85" s="134" t="s">
        <v>73</v>
      </c>
      <c r="C85" s="135"/>
      <c r="D85" s="135"/>
      <c r="E85" s="135"/>
      <c r="F85" s="135"/>
      <c r="G85" s="135"/>
      <c r="H85" s="136"/>
    </row>
    <row r="86" spans="2:10" ht="18" customHeight="1" thickBot="1" x14ac:dyDescent="0.35"/>
    <row r="87" spans="2:10" ht="18" customHeight="1" thickBot="1" x14ac:dyDescent="0.35">
      <c r="C87" s="16" t="s">
        <v>47</v>
      </c>
      <c r="F87" s="16" t="s">
        <v>47</v>
      </c>
    </row>
    <row r="88" spans="2:10" ht="18" customHeight="1" thickBot="1" x14ac:dyDescent="0.35">
      <c r="C88" s="15"/>
      <c r="F88" s="48" t="s">
        <v>64</v>
      </c>
    </row>
    <row r="89" spans="2:10" ht="18" customHeight="1" x14ac:dyDescent="0.3">
      <c r="F89" s="78" t="s">
        <v>65</v>
      </c>
    </row>
    <row r="90" spans="2:10" ht="18" customHeight="1" x14ac:dyDescent="0.3">
      <c r="F90" s="78" t="s">
        <v>66</v>
      </c>
      <c r="J90"/>
    </row>
    <row r="91" spans="2:10" ht="18" customHeight="1" thickBot="1" x14ac:dyDescent="0.35">
      <c r="F91" s="79" t="s">
        <v>67</v>
      </c>
      <c r="J91"/>
    </row>
    <row r="92" spans="2:10" ht="18" customHeight="1" x14ac:dyDescent="0.3">
      <c r="F92" s="2" t="s">
        <v>110</v>
      </c>
      <c r="J92"/>
    </row>
    <row r="93" spans="2:10" ht="18" customHeight="1" x14ac:dyDescent="0.3">
      <c r="F93" s="127"/>
      <c r="J93"/>
    </row>
    <row r="94" spans="2:10" ht="18" customHeight="1" x14ac:dyDescent="0.3">
      <c r="F94"/>
      <c r="J94"/>
    </row>
    <row r="95" spans="2:10" ht="18" customHeight="1" x14ac:dyDescent="0.3">
      <c r="F95"/>
      <c r="J95"/>
    </row>
    <row r="96" spans="2:10" ht="18" customHeight="1" x14ac:dyDescent="0.3">
      <c r="F96"/>
      <c r="J96"/>
    </row>
    <row r="97" spans="2:10" ht="18" customHeight="1" x14ac:dyDescent="0.3">
      <c r="F97"/>
      <c r="J97"/>
    </row>
    <row r="98" spans="2:10" ht="18" customHeight="1" thickBot="1" x14ac:dyDescent="0.35">
      <c r="F98"/>
      <c r="J98"/>
    </row>
    <row r="99" spans="2:10" ht="18" customHeight="1" thickBot="1" x14ac:dyDescent="0.35">
      <c r="B99" s="134" t="s">
        <v>74</v>
      </c>
      <c r="C99" s="135"/>
      <c r="D99" s="135"/>
      <c r="E99" s="135"/>
      <c r="F99" s="135"/>
      <c r="G99" s="135"/>
      <c r="H99" s="136"/>
    </row>
    <row r="100" spans="2:10" ht="18" customHeight="1" thickBot="1" x14ac:dyDescent="0.35"/>
    <row r="101" spans="2:10" ht="18" customHeight="1" thickBot="1" x14ac:dyDescent="0.35">
      <c r="B101" s="84" t="s">
        <v>0</v>
      </c>
      <c r="C101" s="73" t="s">
        <v>44</v>
      </c>
      <c r="D101" s="24" t="s">
        <v>3</v>
      </c>
      <c r="E101" s="24" t="s">
        <v>45</v>
      </c>
      <c r="F101" s="24" t="s">
        <v>46</v>
      </c>
      <c r="G101" s="24" t="s">
        <v>5</v>
      </c>
      <c r="H101" s="38" t="s">
        <v>47</v>
      </c>
    </row>
    <row r="102" spans="2:10" ht="18" customHeight="1" x14ac:dyDescent="0.3">
      <c r="B102" s="85">
        <v>1</v>
      </c>
      <c r="C102" s="35" t="s">
        <v>48</v>
      </c>
      <c r="D102" s="20" t="s">
        <v>17</v>
      </c>
      <c r="E102" s="20" t="s">
        <v>59</v>
      </c>
      <c r="F102" s="50">
        <v>40193</v>
      </c>
      <c r="G102" s="20">
        <v>70000</v>
      </c>
      <c r="H102" s="28" t="s">
        <v>64</v>
      </c>
    </row>
    <row r="103" spans="2:10" ht="18" customHeight="1" x14ac:dyDescent="0.3">
      <c r="B103" s="86">
        <v>2</v>
      </c>
      <c r="C103" s="19" t="s">
        <v>49</v>
      </c>
      <c r="D103" s="7" t="s">
        <v>16</v>
      </c>
      <c r="E103" s="7" t="s">
        <v>60</v>
      </c>
      <c r="F103" s="5">
        <v>40949</v>
      </c>
      <c r="G103" s="9">
        <v>8000</v>
      </c>
      <c r="H103" s="52" t="s">
        <v>65</v>
      </c>
    </row>
    <row r="104" spans="2:10" ht="18" customHeight="1" x14ac:dyDescent="0.3">
      <c r="B104" s="86">
        <v>3</v>
      </c>
      <c r="C104" s="19" t="s">
        <v>50</v>
      </c>
      <c r="D104" s="7" t="s">
        <v>58</v>
      </c>
      <c r="E104" s="7" t="s">
        <v>61</v>
      </c>
      <c r="F104" s="5">
        <v>39512</v>
      </c>
      <c r="G104" s="7">
        <v>75000</v>
      </c>
      <c r="H104" s="52" t="s">
        <v>66</v>
      </c>
    </row>
    <row r="105" spans="2:10" ht="18" customHeight="1" x14ac:dyDescent="0.3">
      <c r="B105" s="86">
        <v>4</v>
      </c>
      <c r="C105" s="19" t="s">
        <v>51</v>
      </c>
      <c r="D105" s="7" t="s">
        <v>18</v>
      </c>
      <c r="E105" s="7" t="s">
        <v>62</v>
      </c>
      <c r="F105" s="5">
        <v>42114</v>
      </c>
      <c r="G105" s="7">
        <v>65000</v>
      </c>
      <c r="H105" s="52" t="s">
        <v>67</v>
      </c>
    </row>
    <row r="106" spans="2:10" ht="18" customHeight="1" x14ac:dyDescent="0.3">
      <c r="B106" s="86">
        <v>5</v>
      </c>
      <c r="C106" s="19" t="s">
        <v>52</v>
      </c>
      <c r="D106" s="7" t="s">
        <v>17</v>
      </c>
      <c r="E106" s="7" t="s">
        <v>63</v>
      </c>
      <c r="F106" s="5">
        <v>40693</v>
      </c>
      <c r="G106" s="7">
        <v>50000</v>
      </c>
      <c r="H106" s="52" t="s">
        <v>64</v>
      </c>
    </row>
    <row r="107" spans="2:10" ht="18" customHeight="1" x14ac:dyDescent="0.3">
      <c r="B107" s="86">
        <v>6</v>
      </c>
      <c r="C107" s="19" t="s">
        <v>53</v>
      </c>
      <c r="D107" s="7" t="s">
        <v>16</v>
      </c>
      <c r="E107" s="7" t="s">
        <v>60</v>
      </c>
      <c r="F107" s="5">
        <v>39979</v>
      </c>
      <c r="G107" s="7">
        <v>82000</v>
      </c>
      <c r="H107" s="52" t="s">
        <v>65</v>
      </c>
    </row>
    <row r="108" spans="2:10" ht="18" customHeight="1" x14ac:dyDescent="0.3">
      <c r="B108" s="86">
        <v>7</v>
      </c>
      <c r="C108" s="19" t="s">
        <v>54</v>
      </c>
      <c r="D108" s="7" t="s">
        <v>58</v>
      </c>
      <c r="E108" s="7" t="s">
        <v>61</v>
      </c>
      <c r="F108" s="5">
        <v>41456</v>
      </c>
      <c r="G108" s="7">
        <v>78000</v>
      </c>
      <c r="H108" s="52" t="s">
        <v>66</v>
      </c>
    </row>
    <row r="109" spans="2:10" ht="18" customHeight="1" x14ac:dyDescent="0.3">
      <c r="B109" s="86">
        <v>8</v>
      </c>
      <c r="C109" s="19" t="s">
        <v>55</v>
      </c>
      <c r="D109" s="7" t="s">
        <v>18</v>
      </c>
      <c r="E109" s="7" t="s">
        <v>62</v>
      </c>
      <c r="F109" s="5">
        <v>41110</v>
      </c>
      <c r="G109" s="7">
        <v>67000</v>
      </c>
      <c r="H109" s="52" t="s">
        <v>67</v>
      </c>
    </row>
    <row r="110" spans="2:10" ht="18" customHeight="1" x14ac:dyDescent="0.3">
      <c r="B110" s="86">
        <v>9</v>
      </c>
      <c r="C110" s="19" t="s">
        <v>8</v>
      </c>
      <c r="D110" s="7" t="s">
        <v>17</v>
      </c>
      <c r="E110" s="7" t="s">
        <v>59</v>
      </c>
      <c r="F110" s="5">
        <v>39309</v>
      </c>
      <c r="G110" s="7">
        <v>71000</v>
      </c>
      <c r="H110" s="52" t="s">
        <v>64</v>
      </c>
    </row>
    <row r="111" spans="2:10" ht="18" customHeight="1" x14ac:dyDescent="0.3">
      <c r="B111" s="86">
        <v>10</v>
      </c>
      <c r="C111" s="19" t="s">
        <v>7</v>
      </c>
      <c r="D111" s="7" t="s">
        <v>16</v>
      </c>
      <c r="E111" s="7" t="s">
        <v>60</v>
      </c>
      <c r="F111" s="5">
        <v>42618</v>
      </c>
      <c r="G111" s="7">
        <v>85000</v>
      </c>
      <c r="H111" s="52" t="s">
        <v>65</v>
      </c>
    </row>
    <row r="112" spans="2:10" ht="18" customHeight="1" x14ac:dyDescent="0.3">
      <c r="B112" s="86">
        <v>11</v>
      </c>
      <c r="C112" s="19" t="s">
        <v>56</v>
      </c>
      <c r="D112" s="7" t="s">
        <v>58</v>
      </c>
      <c r="E112" s="7" t="s">
        <v>61</v>
      </c>
      <c r="F112" s="5">
        <v>41927</v>
      </c>
      <c r="G112" s="7">
        <v>76000</v>
      </c>
      <c r="H112" s="52" t="s">
        <v>66</v>
      </c>
    </row>
    <row r="113" spans="2:8" ht="18" customHeight="1" thickBot="1" x14ac:dyDescent="0.35">
      <c r="B113" s="87">
        <v>12</v>
      </c>
      <c r="C113" s="74" t="s">
        <v>57</v>
      </c>
      <c r="D113" s="54" t="s">
        <v>18</v>
      </c>
      <c r="E113" s="54" t="s">
        <v>62</v>
      </c>
      <c r="F113" s="55">
        <v>40492</v>
      </c>
      <c r="G113" s="54">
        <v>66000</v>
      </c>
      <c r="H113" s="56" t="s">
        <v>67</v>
      </c>
    </row>
    <row r="114" spans="2:8" ht="18" customHeight="1" thickBot="1" x14ac:dyDescent="0.35"/>
    <row r="115" spans="2:8" ht="18" customHeight="1" thickBot="1" x14ac:dyDescent="0.35">
      <c r="B115" s="134" t="s">
        <v>75</v>
      </c>
      <c r="C115" s="135"/>
      <c r="D115" s="135"/>
      <c r="E115" s="135"/>
      <c r="F115" s="135"/>
      <c r="G115" s="135"/>
      <c r="H115" s="136"/>
    </row>
    <row r="117" spans="2:8" ht="18" customHeight="1" thickBot="1" x14ac:dyDescent="0.35"/>
    <row r="118" spans="2:8" ht="18" customHeight="1" thickBot="1" x14ac:dyDescent="0.35">
      <c r="B118" s="16" t="s">
        <v>45</v>
      </c>
      <c r="D118" s="88" t="s">
        <v>3</v>
      </c>
      <c r="E118" s="89" t="s">
        <v>17</v>
      </c>
      <c r="F118" s="91" t="s">
        <v>16</v>
      </c>
      <c r="G118" s="89" t="s">
        <v>58</v>
      </c>
      <c r="H118" s="90" t="s">
        <v>18</v>
      </c>
    </row>
    <row r="119" spans="2:8" ht="18" customHeight="1" thickBot="1" x14ac:dyDescent="0.35">
      <c r="B119" s="17"/>
      <c r="D119" s="137" t="s">
        <v>45</v>
      </c>
      <c r="E119" s="48" t="s">
        <v>59</v>
      </c>
      <c r="F119" s="92" t="s">
        <v>60</v>
      </c>
      <c r="G119" s="17" t="s">
        <v>61</v>
      </c>
      <c r="H119" s="93" t="s">
        <v>62</v>
      </c>
    </row>
    <row r="120" spans="2:8" ht="18" customHeight="1" thickBot="1" x14ac:dyDescent="0.35">
      <c r="D120" s="138"/>
      <c r="E120" s="79" t="s">
        <v>63</v>
      </c>
      <c r="F120" s="18"/>
      <c r="G120" s="18"/>
      <c r="H120" s="18"/>
    </row>
    <row r="122" spans="2:8" ht="18" customHeight="1" thickBot="1" x14ac:dyDescent="0.35"/>
    <row r="123" spans="2:8" ht="18" customHeight="1" thickBot="1" x14ac:dyDescent="0.35">
      <c r="B123" s="134" t="s">
        <v>76</v>
      </c>
      <c r="C123" s="135"/>
      <c r="D123" s="135"/>
      <c r="E123" s="135"/>
      <c r="F123" s="135"/>
      <c r="G123" s="135"/>
      <c r="H123" s="136"/>
    </row>
    <row r="124" spans="2:8" ht="18" customHeight="1" thickBot="1" x14ac:dyDescent="0.35">
      <c r="F124"/>
    </row>
    <row r="125" spans="2:8" ht="18" customHeight="1" thickBot="1" x14ac:dyDescent="0.35">
      <c r="B125" s="80" t="s">
        <v>0</v>
      </c>
      <c r="C125" s="24" t="s">
        <v>44</v>
      </c>
      <c r="D125" s="24" t="s">
        <v>3</v>
      </c>
      <c r="E125" s="24" t="s">
        <v>45</v>
      </c>
      <c r="F125" s="24" t="s">
        <v>46</v>
      </c>
      <c r="G125" s="24" t="s">
        <v>5</v>
      </c>
      <c r="H125" s="38" t="s">
        <v>47</v>
      </c>
    </row>
    <row r="126" spans="2:8" ht="18" customHeight="1" x14ac:dyDescent="0.3">
      <c r="B126" s="81">
        <v>1</v>
      </c>
      <c r="C126" s="20" t="s">
        <v>48</v>
      </c>
      <c r="D126" s="20" t="s">
        <v>17</v>
      </c>
      <c r="E126" s="20" t="s">
        <v>59</v>
      </c>
      <c r="F126" s="50">
        <v>40193</v>
      </c>
      <c r="G126" s="20">
        <v>70000</v>
      </c>
      <c r="H126" s="28" t="s">
        <v>64</v>
      </c>
    </row>
    <row r="127" spans="2:8" ht="18" customHeight="1" x14ac:dyDescent="0.3">
      <c r="B127" s="82">
        <v>2</v>
      </c>
      <c r="C127" s="7" t="s">
        <v>49</v>
      </c>
      <c r="D127" s="7" t="s">
        <v>16</v>
      </c>
      <c r="E127" s="7" t="s">
        <v>60</v>
      </c>
      <c r="F127" s="5">
        <v>40949</v>
      </c>
      <c r="G127" s="9">
        <v>8000</v>
      </c>
      <c r="H127" s="52" t="s">
        <v>65</v>
      </c>
    </row>
    <row r="128" spans="2:8" ht="18" customHeight="1" x14ac:dyDescent="0.3">
      <c r="B128" s="82">
        <v>3</v>
      </c>
      <c r="C128" s="7" t="s">
        <v>50</v>
      </c>
      <c r="D128" s="7" t="s">
        <v>58</v>
      </c>
      <c r="E128" s="7" t="s">
        <v>61</v>
      </c>
      <c r="F128" s="5">
        <v>39512</v>
      </c>
      <c r="G128" s="7">
        <v>75000</v>
      </c>
      <c r="H128" s="52" t="s">
        <v>66</v>
      </c>
    </row>
    <row r="129" spans="2:12" ht="18" customHeight="1" x14ac:dyDescent="0.3">
      <c r="B129" s="82">
        <v>4</v>
      </c>
      <c r="C129" s="7" t="s">
        <v>51</v>
      </c>
      <c r="D129" s="7" t="s">
        <v>18</v>
      </c>
      <c r="E129" s="7" t="s">
        <v>62</v>
      </c>
      <c r="F129" s="5">
        <v>42114</v>
      </c>
      <c r="G129" s="7">
        <v>65000</v>
      </c>
      <c r="H129" s="52" t="s">
        <v>67</v>
      </c>
    </row>
    <row r="130" spans="2:12" ht="18" customHeight="1" x14ac:dyDescent="0.3">
      <c r="B130" s="82">
        <v>5</v>
      </c>
      <c r="C130" s="7" t="s">
        <v>52</v>
      </c>
      <c r="D130" s="7" t="s">
        <v>17</v>
      </c>
      <c r="E130" s="7" t="s">
        <v>63</v>
      </c>
      <c r="F130" s="5">
        <v>40693</v>
      </c>
      <c r="G130" s="7">
        <v>50000</v>
      </c>
      <c r="H130" s="52" t="s">
        <v>64</v>
      </c>
    </row>
    <row r="131" spans="2:12" ht="18" customHeight="1" x14ac:dyDescent="0.3">
      <c r="B131" s="82">
        <v>6</v>
      </c>
      <c r="C131" s="7" t="s">
        <v>53</v>
      </c>
      <c r="D131" s="7" t="s">
        <v>16</v>
      </c>
      <c r="E131" s="7" t="s">
        <v>60</v>
      </c>
      <c r="F131" s="5">
        <v>39979</v>
      </c>
      <c r="G131" s="7">
        <v>82000</v>
      </c>
      <c r="H131" s="52" t="s">
        <v>65</v>
      </c>
    </row>
    <row r="132" spans="2:12" ht="18" customHeight="1" x14ac:dyDescent="0.3">
      <c r="B132" s="82">
        <v>7</v>
      </c>
      <c r="C132" s="7" t="s">
        <v>54</v>
      </c>
      <c r="D132" s="7" t="s">
        <v>58</v>
      </c>
      <c r="E132" s="7" t="s">
        <v>61</v>
      </c>
      <c r="F132" s="5">
        <v>41456</v>
      </c>
      <c r="G132" s="7">
        <v>78000</v>
      </c>
      <c r="H132" s="52" t="s">
        <v>66</v>
      </c>
    </row>
    <row r="133" spans="2:12" ht="18" customHeight="1" x14ac:dyDescent="0.3">
      <c r="B133" s="82">
        <v>8</v>
      </c>
      <c r="C133" s="7" t="s">
        <v>55</v>
      </c>
      <c r="D133" s="7" t="s">
        <v>18</v>
      </c>
      <c r="E133" s="7" t="s">
        <v>62</v>
      </c>
      <c r="F133" s="5">
        <v>41110</v>
      </c>
      <c r="G133" s="7">
        <v>67000</v>
      </c>
      <c r="H133" s="52" t="s">
        <v>67</v>
      </c>
    </row>
    <row r="134" spans="2:12" ht="18" customHeight="1" x14ac:dyDescent="0.3">
      <c r="B134" s="82">
        <v>9</v>
      </c>
      <c r="C134" s="7" t="s">
        <v>8</v>
      </c>
      <c r="D134" s="7" t="s">
        <v>17</v>
      </c>
      <c r="E134" s="7" t="s">
        <v>59</v>
      </c>
      <c r="F134" s="5">
        <v>39309</v>
      </c>
      <c r="G134" s="7">
        <v>71000</v>
      </c>
      <c r="H134" s="52" t="s">
        <v>64</v>
      </c>
    </row>
    <row r="135" spans="2:12" ht="18" customHeight="1" x14ac:dyDescent="0.3">
      <c r="B135" s="82">
        <v>10</v>
      </c>
      <c r="C135" s="7" t="s">
        <v>7</v>
      </c>
      <c r="D135" s="7" t="s">
        <v>16</v>
      </c>
      <c r="E135" s="7" t="s">
        <v>60</v>
      </c>
      <c r="F135" s="5">
        <v>42618</v>
      </c>
      <c r="G135" s="7">
        <v>85000</v>
      </c>
      <c r="H135" s="52" t="s">
        <v>65</v>
      </c>
      <c r="L135" s="2" t="s">
        <v>108</v>
      </c>
    </row>
    <row r="136" spans="2:12" ht="18" customHeight="1" x14ac:dyDescent="0.3">
      <c r="B136" s="82">
        <v>11</v>
      </c>
      <c r="C136" s="7" t="s">
        <v>56</v>
      </c>
      <c r="D136" s="7" t="s">
        <v>16</v>
      </c>
      <c r="E136" s="7" t="s">
        <v>61</v>
      </c>
      <c r="F136" s="5">
        <v>41927</v>
      </c>
      <c r="G136" s="7">
        <v>76000</v>
      </c>
      <c r="H136" s="52" t="s">
        <v>66</v>
      </c>
    </row>
    <row r="137" spans="2:12" ht="18" customHeight="1" thickBot="1" x14ac:dyDescent="0.35">
      <c r="B137" s="83">
        <v>12</v>
      </c>
      <c r="C137" s="54" t="s">
        <v>57</v>
      </c>
      <c r="D137" s="54" t="s">
        <v>18</v>
      </c>
      <c r="E137" s="54" t="s">
        <v>62</v>
      </c>
      <c r="F137" s="55">
        <v>40492</v>
      </c>
      <c r="G137" s="54">
        <v>66000</v>
      </c>
      <c r="H137" s="56" t="s">
        <v>67</v>
      </c>
    </row>
    <row r="138" spans="2:12" ht="18" customHeight="1" thickBot="1" x14ac:dyDescent="0.35"/>
    <row r="139" spans="2:12" ht="18" customHeight="1" thickBot="1" x14ac:dyDescent="0.35">
      <c r="B139" s="134" t="s">
        <v>77</v>
      </c>
      <c r="C139" s="135"/>
      <c r="D139" s="135"/>
      <c r="E139" s="135"/>
      <c r="F139" s="135"/>
      <c r="G139" s="135"/>
      <c r="H139" s="136"/>
    </row>
    <row r="140" spans="2:12" ht="18" customHeight="1" thickBot="1" x14ac:dyDescent="0.35"/>
    <row r="141" spans="2:12" ht="18" customHeight="1" thickBot="1" x14ac:dyDescent="0.35">
      <c r="D141" s="94" t="s">
        <v>3</v>
      </c>
      <c r="E141" s="16" t="s">
        <v>107</v>
      </c>
    </row>
    <row r="142" spans="2:12" ht="18" customHeight="1" x14ac:dyDescent="0.3">
      <c r="D142" s="95" t="s">
        <v>17</v>
      </c>
      <c r="E142" s="78" t="str">
        <f>IF(COUNTIFS($D$126:$D$137,$D142)&gt;=3,"Team A","TeamB")</f>
        <v>Team A</v>
      </c>
    </row>
    <row r="143" spans="2:12" ht="18" customHeight="1" x14ac:dyDescent="0.3">
      <c r="D143" s="96" t="s">
        <v>16</v>
      </c>
      <c r="E143" s="78" t="str">
        <f>IF(COUNTIFS($D$126:$D$137,$D143)&gt;=3,"Team A","TeamB")</f>
        <v>Team A</v>
      </c>
    </row>
    <row r="144" spans="2:12" ht="18" customHeight="1" x14ac:dyDescent="0.3">
      <c r="D144" s="96" t="s">
        <v>58</v>
      </c>
      <c r="E144" s="78" t="str">
        <f>IF(COUNTIFS($D$126:$D$137,$D144)&gt;=3,"Team A","TeamB")</f>
        <v>TeamB</v>
      </c>
    </row>
    <row r="145" spans="2:5" ht="18" customHeight="1" thickBot="1" x14ac:dyDescent="0.35">
      <c r="D145" s="97" t="s">
        <v>18</v>
      </c>
      <c r="E145" s="79" t="str">
        <f>IF(COUNTIFS($D$126:$D$137,$D145)&gt;=3,"Team A","TeamB")</f>
        <v>Team A</v>
      </c>
    </row>
    <row r="146" spans="2:5" ht="18" customHeight="1" x14ac:dyDescent="0.3">
      <c r="B146"/>
    </row>
    <row r="147" spans="2:5" ht="18" customHeight="1" x14ac:dyDescent="0.3">
      <c r="B147"/>
    </row>
    <row r="148" spans="2:5" ht="18" customHeight="1" x14ac:dyDescent="0.3">
      <c r="B148"/>
    </row>
    <row r="149" spans="2:5" ht="18" customHeight="1" x14ac:dyDescent="0.3">
      <c r="B149"/>
    </row>
    <row r="150" spans="2:5" ht="18" customHeight="1" x14ac:dyDescent="0.3">
      <c r="B150"/>
    </row>
    <row r="151" spans="2:5" ht="18" customHeight="1" x14ac:dyDescent="0.3">
      <c r="B151"/>
    </row>
    <row r="152" spans="2:5" ht="18" customHeight="1" x14ac:dyDescent="0.3">
      <c r="B152"/>
    </row>
    <row r="153" spans="2:5" ht="18" customHeight="1" x14ac:dyDescent="0.3">
      <c r="B153"/>
    </row>
  </sheetData>
  <mergeCells count="12">
    <mergeCell ref="B2:H2"/>
    <mergeCell ref="B139:H139"/>
    <mergeCell ref="B18:H18"/>
    <mergeCell ref="B34:H34"/>
    <mergeCell ref="B43:H43"/>
    <mergeCell ref="B59:H59"/>
    <mergeCell ref="B68:H68"/>
    <mergeCell ref="B85:H85"/>
    <mergeCell ref="B99:H99"/>
    <mergeCell ref="B115:H115"/>
    <mergeCell ref="D119:D120"/>
    <mergeCell ref="B123:H123"/>
  </mergeCells>
  <dataValidations count="16">
    <dataValidation type="list" allowBlank="1" showInputMessage="1" showErrorMessage="1" sqref="C37" xr:uid="{D76C3AAE-F20C-448E-A947-B57ADF4C4A60}">
      <formula1>$F$37:$F$40</formula1>
    </dataValidation>
    <dataValidation type="whole" allowBlank="1" showInputMessage="1" showErrorMessage="1" errorTitle="Salary Alert" error="Set the minimum of 50,000 to maximum of 1,00,000" sqref="G21 G23:G32" xr:uid="{31217103-532D-43D5-B3DC-31C52F535581}">
      <formula1>50000</formula1>
      <formula2>100000</formula2>
    </dataValidation>
    <dataValidation type="whole" allowBlank="1" showInputMessage="1" showErrorMessage="1" errorTitle="Invalid Salary" error="Salary must be between $50,000 and $100,000" sqref="G46 G48:G57" xr:uid="{0BE6584B-E849-47AF-BB74-F66E9F969518}">
      <formula1>50000</formula1>
      <formula2>100000</formula2>
    </dataValidation>
    <dataValidation type="date" allowBlank="1" showInputMessage="1" showErrorMessage="1" sqref="F75:F82 F70:F72" xr:uid="{218B5BDE-3B34-4A48-B66F-E78168F883D2}">
      <formula1>39814</formula1>
      <formula2>TODAY()</formula2>
    </dataValidation>
    <dataValidation type="list" allowBlank="1" showInputMessage="1" showErrorMessage="1" sqref="C62" xr:uid="{DD8E074E-95D8-49CA-BF3F-932279268A63}">
      <formula1>$F$62:$F$66</formula1>
    </dataValidation>
    <dataValidation type="textLength" allowBlank="1" showInputMessage="1" showErrorMessage="1" sqref="B102:B104 B106:B113" xr:uid="{4CD7E750-A8E7-455A-B159-FD13C5340271}">
      <formula1>1</formula1>
      <formula2>3</formula2>
    </dataValidation>
    <dataValidation type="list" allowBlank="1" showInputMessage="1" showErrorMessage="1" sqref="B119" xr:uid="{4BF61262-3E93-4400-8271-3FE77BBB122F}">
      <formula1>INDIRECT($C$37)</formula1>
    </dataValidation>
    <dataValidation type="custom" allowBlank="1" showInputMessage="1" showErrorMessage="1" sqref="B132:B137 B126:B127 B129:B130" xr:uid="{C33FC091-94EB-4417-BEC9-1405B3143FD1}">
      <formula1>COUNTIF($B$126:$B$137,B126)=1</formula1>
    </dataValidation>
    <dataValidation type="list" allowBlank="1" showInputMessage="1" showErrorMessage="1" sqref="C88" xr:uid="{E149652C-4BF8-49BF-832E-F698C81B7089}">
      <formula1>List</formula1>
    </dataValidation>
    <dataValidation type="whole" allowBlank="1" showInputMessage="1" showErrorMessage="1" errorTitle="Salary Alert" error="Salary allow from the minimum of 50,000 to maximum of 1,00,000" sqref="G22" xr:uid="{23AD6EB0-3DB5-4090-9DFD-2C190644080C}">
      <formula1>50000</formula1>
      <formula2>100000</formula2>
    </dataValidation>
    <dataValidation type="whole" allowBlank="1" showInputMessage="1" showErrorMessage="1" errorTitle="Invalid Salary" error="Salary between $50,000 and $100,000" sqref="G47" xr:uid="{836CD0A5-C2AB-4D68-A361-D383C5D46ECB}">
      <formula1>50000</formula1>
      <formula2>100000</formula2>
    </dataValidation>
    <dataValidation type="date" allowBlank="1" showInputMessage="1" showErrorMessage="1" errorTitle="Warning Alert" error="Hiring Date should be start from 01-01-2009 to today" sqref="F74" xr:uid="{52BD6040-6937-48F6-B46E-2157D40CD9C7}">
      <formula1>39814</formula1>
      <formula2>TODAY()</formula2>
    </dataValidation>
    <dataValidation type="date" allowBlank="1" showInputMessage="1" showErrorMessage="1" errorTitle="Error Alert" error="Hiring Date should be start from 01-01-2009 to Today" sqref="F73" xr:uid="{B812A0D9-7D0A-4872-AA13-876031D597DC}">
      <formula1>39814</formula1>
      <formula2>TODAY()</formula2>
    </dataValidation>
    <dataValidation type="textLength" allowBlank="1" showInputMessage="1" showErrorMessage="1" errorTitle="Warning" error="Employee ID Should be in 3 digits." sqref="B105" xr:uid="{9D690D0B-E3D7-4249-A3DE-4DD5C4CED5D1}">
      <formula1>1</formula1>
      <formula2>3</formula2>
    </dataValidation>
    <dataValidation type="custom" allowBlank="1" showInputMessage="1" showErrorMessage="1" errorTitle="Warning" error="Employee ID allows only unique value." sqref="B131" xr:uid="{F48425CF-7F86-41CA-9824-30A862DC18A5}">
      <formula1>COUNTIF($B$126:$B$137,B131)=1</formula1>
    </dataValidation>
    <dataValidation type="custom" allowBlank="1" showInputMessage="1" showErrorMessage="1" errorTitle="Warning" error="It allows only unique Employee ID" sqref="B128" xr:uid="{396B8C24-F15E-4971-82C5-DF389E2448D8}">
      <formula1>COUNTIF($B$126:$B$137,B128)=1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6D75-2DA4-4F2C-9832-906DFAF8C8F0}">
  <dimension ref="A1:N17"/>
  <sheetViews>
    <sheetView tabSelected="1" workbookViewId="0">
      <selection activeCell="P22" sqref="P22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6.5546875" bestFit="1" customWidth="1"/>
    <col min="4" max="4" width="10.88671875" bestFit="1" customWidth="1"/>
    <col min="5" max="5" width="8" bestFit="1" customWidth="1"/>
    <col min="7" max="7" width="10.33203125" bestFit="1" customWidth="1"/>
    <col min="8" max="8" width="11.6640625" bestFit="1" customWidth="1"/>
    <col min="9" max="10" width="11.6640625" customWidth="1"/>
    <col min="12" max="12" width="8.6640625" customWidth="1"/>
    <col min="13" max="13" width="9.44140625" customWidth="1"/>
    <col min="14" max="14" width="11.88671875" bestFit="1" customWidth="1"/>
  </cols>
  <sheetData>
    <row r="1" spans="1:14" x14ac:dyDescent="0.3">
      <c r="A1" s="142" t="s">
        <v>111</v>
      </c>
      <c r="B1" s="142" t="s">
        <v>112</v>
      </c>
      <c r="C1" s="142" t="s">
        <v>81</v>
      </c>
      <c r="D1" s="142" t="s">
        <v>113</v>
      </c>
      <c r="E1" s="142" t="s">
        <v>114</v>
      </c>
      <c r="F1" s="142" t="s">
        <v>115</v>
      </c>
      <c r="G1" s="142" t="s">
        <v>116</v>
      </c>
      <c r="H1" s="142" t="s">
        <v>117</v>
      </c>
      <c r="I1" s="144" t="s">
        <v>134</v>
      </c>
      <c r="J1" s="144" t="s">
        <v>58</v>
      </c>
    </row>
    <row r="2" spans="1:14" x14ac:dyDescent="0.3">
      <c r="A2" s="142">
        <v>1001</v>
      </c>
      <c r="B2" s="7" t="s">
        <v>123</v>
      </c>
      <c r="C2" s="142" t="s">
        <v>85</v>
      </c>
      <c r="D2" s="142" t="s">
        <v>118</v>
      </c>
      <c r="E2" s="142">
        <v>5</v>
      </c>
      <c r="F2" s="142">
        <v>1200</v>
      </c>
      <c r="G2" s="143">
        <v>45306</v>
      </c>
      <c r="H2" s="7" t="s">
        <v>48</v>
      </c>
      <c r="I2" s="18" t="str">
        <f>TEXT($G2,"YYYY")</f>
        <v>2024</v>
      </c>
      <c r="J2" s="18">
        <f>F2*E2</f>
        <v>6000</v>
      </c>
    </row>
    <row r="3" spans="1:14" x14ac:dyDescent="0.3">
      <c r="A3" s="142">
        <v>1002</v>
      </c>
      <c r="B3" s="7" t="s">
        <v>124</v>
      </c>
      <c r="C3" s="142" t="s">
        <v>87</v>
      </c>
      <c r="D3" s="142" t="s">
        <v>119</v>
      </c>
      <c r="E3" s="142">
        <v>10</v>
      </c>
      <c r="F3" s="142">
        <v>800</v>
      </c>
      <c r="G3" s="143">
        <v>44967</v>
      </c>
      <c r="H3" s="7" t="s">
        <v>49</v>
      </c>
      <c r="I3" s="18" t="str">
        <f t="shared" ref="I3:I13" si="0">TEXT($G3,"YYYY")</f>
        <v>2023</v>
      </c>
      <c r="J3" s="18">
        <f t="shared" ref="J3:J13" si="1">F3*E3</f>
        <v>8000</v>
      </c>
    </row>
    <row r="4" spans="1:14" x14ac:dyDescent="0.3">
      <c r="A4" s="142">
        <v>1003</v>
      </c>
      <c r="B4" s="7" t="s">
        <v>125</v>
      </c>
      <c r="C4" s="142" t="s">
        <v>86</v>
      </c>
      <c r="D4" s="142" t="s">
        <v>120</v>
      </c>
      <c r="E4" s="142">
        <v>7</v>
      </c>
      <c r="F4" s="142">
        <v>400</v>
      </c>
      <c r="G4" s="143">
        <v>45356</v>
      </c>
      <c r="H4" s="7" t="s">
        <v>50</v>
      </c>
      <c r="I4" s="18" t="str">
        <f t="shared" si="0"/>
        <v>2024</v>
      </c>
      <c r="J4" s="18">
        <f t="shared" si="1"/>
        <v>2800</v>
      </c>
    </row>
    <row r="5" spans="1:14" x14ac:dyDescent="0.3">
      <c r="A5" s="142">
        <v>1004</v>
      </c>
      <c r="B5" s="7" t="s">
        <v>57</v>
      </c>
      <c r="C5" s="142" t="s">
        <v>88</v>
      </c>
      <c r="D5" s="142" t="s">
        <v>121</v>
      </c>
      <c r="E5" s="142">
        <v>12</v>
      </c>
      <c r="F5" s="142">
        <v>150</v>
      </c>
      <c r="G5" s="143">
        <v>45402</v>
      </c>
      <c r="H5" s="7" t="s">
        <v>51</v>
      </c>
      <c r="I5" s="18" t="str">
        <f t="shared" si="0"/>
        <v>2024</v>
      </c>
      <c r="J5" s="18">
        <f t="shared" si="1"/>
        <v>1800</v>
      </c>
    </row>
    <row r="6" spans="1:14" x14ac:dyDescent="0.3">
      <c r="A6" s="142">
        <v>1005</v>
      </c>
      <c r="B6" s="7" t="s">
        <v>126</v>
      </c>
      <c r="C6" s="142" t="s">
        <v>85</v>
      </c>
      <c r="D6" s="142" t="s">
        <v>122</v>
      </c>
      <c r="E6" s="142">
        <v>20</v>
      </c>
      <c r="F6" s="142">
        <v>50</v>
      </c>
      <c r="G6" s="143">
        <v>45442</v>
      </c>
      <c r="H6" s="7" t="s">
        <v>52</v>
      </c>
      <c r="I6" s="18" t="str">
        <f t="shared" si="0"/>
        <v>2024</v>
      </c>
      <c r="J6" s="18">
        <f t="shared" si="1"/>
        <v>1000</v>
      </c>
    </row>
    <row r="7" spans="1:14" x14ac:dyDescent="0.3">
      <c r="A7" s="142">
        <v>1006</v>
      </c>
      <c r="B7" s="7" t="s">
        <v>127</v>
      </c>
      <c r="C7" s="142" t="s">
        <v>87</v>
      </c>
      <c r="D7" s="142" t="s">
        <v>118</v>
      </c>
      <c r="E7" s="142">
        <v>3</v>
      </c>
      <c r="F7" s="142">
        <v>1200</v>
      </c>
      <c r="G7" s="143">
        <v>45092</v>
      </c>
      <c r="H7" s="7" t="s">
        <v>53</v>
      </c>
      <c r="I7" s="18" t="str">
        <f t="shared" si="0"/>
        <v>2023</v>
      </c>
      <c r="J7" s="18">
        <f t="shared" si="1"/>
        <v>3600</v>
      </c>
    </row>
    <row r="8" spans="1:14" x14ac:dyDescent="0.3">
      <c r="A8" s="142">
        <v>1007</v>
      </c>
      <c r="B8" s="7" t="s">
        <v>128</v>
      </c>
      <c r="C8" s="142" t="s">
        <v>86</v>
      </c>
      <c r="D8" s="142" t="s">
        <v>119</v>
      </c>
      <c r="E8" s="142">
        <v>8</v>
      </c>
      <c r="F8" s="142">
        <v>800</v>
      </c>
      <c r="G8" s="143">
        <v>45474</v>
      </c>
      <c r="H8" s="7" t="s">
        <v>54</v>
      </c>
      <c r="I8" s="18" t="str">
        <f t="shared" si="0"/>
        <v>2024</v>
      </c>
      <c r="J8" s="18">
        <f t="shared" si="1"/>
        <v>6400</v>
      </c>
    </row>
    <row r="9" spans="1:14" x14ac:dyDescent="0.3">
      <c r="A9" s="142">
        <v>1008</v>
      </c>
      <c r="B9" s="7" t="s">
        <v>129</v>
      </c>
      <c r="C9" s="142" t="s">
        <v>88</v>
      </c>
      <c r="D9" s="142" t="s">
        <v>120</v>
      </c>
      <c r="E9" s="142">
        <v>5</v>
      </c>
      <c r="F9" s="142">
        <v>400</v>
      </c>
      <c r="G9" s="143">
        <v>45493</v>
      </c>
      <c r="H9" s="7" t="s">
        <v>55</v>
      </c>
      <c r="I9" s="18" t="str">
        <f t="shared" si="0"/>
        <v>2024</v>
      </c>
      <c r="J9" s="18">
        <f t="shared" si="1"/>
        <v>2000</v>
      </c>
    </row>
    <row r="10" spans="1:14" x14ac:dyDescent="0.3">
      <c r="A10" s="142">
        <v>1009</v>
      </c>
      <c r="B10" s="7" t="s">
        <v>130</v>
      </c>
      <c r="C10" s="142" t="s">
        <v>85</v>
      </c>
      <c r="D10" s="142" t="s">
        <v>121</v>
      </c>
      <c r="E10" s="142">
        <v>10</v>
      </c>
      <c r="F10" s="142">
        <v>150</v>
      </c>
      <c r="G10" s="143">
        <v>45153</v>
      </c>
      <c r="H10" s="7" t="s">
        <v>8</v>
      </c>
      <c r="I10" s="18" t="str">
        <f t="shared" si="0"/>
        <v>2023</v>
      </c>
      <c r="J10" s="18">
        <f t="shared" si="1"/>
        <v>1500</v>
      </c>
    </row>
    <row r="11" spans="1:14" x14ac:dyDescent="0.3">
      <c r="A11" s="142">
        <v>1010</v>
      </c>
      <c r="B11" s="7" t="s">
        <v>131</v>
      </c>
      <c r="C11" s="142" t="s">
        <v>87</v>
      </c>
      <c r="D11" s="142" t="s">
        <v>122</v>
      </c>
      <c r="E11" s="142">
        <v>15</v>
      </c>
      <c r="F11" s="142">
        <v>50</v>
      </c>
      <c r="G11" s="143">
        <v>45540</v>
      </c>
      <c r="H11" s="7" t="s">
        <v>7</v>
      </c>
      <c r="I11" s="18" t="str">
        <f t="shared" si="0"/>
        <v>2024</v>
      </c>
      <c r="J11" s="18">
        <f t="shared" si="1"/>
        <v>750</v>
      </c>
    </row>
    <row r="12" spans="1:14" x14ac:dyDescent="0.3">
      <c r="A12" s="142">
        <v>1011</v>
      </c>
      <c r="B12" s="7" t="s">
        <v>132</v>
      </c>
      <c r="C12" s="142" t="s">
        <v>86</v>
      </c>
      <c r="D12" s="142" t="s">
        <v>118</v>
      </c>
      <c r="E12" s="142">
        <v>4</v>
      </c>
      <c r="F12" s="142">
        <v>1200</v>
      </c>
      <c r="G12" s="143">
        <v>45580</v>
      </c>
      <c r="H12" s="7" t="s">
        <v>56</v>
      </c>
      <c r="I12" s="18" t="str">
        <f t="shared" si="0"/>
        <v>2024</v>
      </c>
      <c r="J12" s="18">
        <f t="shared" si="1"/>
        <v>4800</v>
      </c>
    </row>
    <row r="13" spans="1:14" x14ac:dyDescent="0.3">
      <c r="A13" s="142">
        <v>1012</v>
      </c>
      <c r="B13" s="7" t="s">
        <v>133</v>
      </c>
      <c r="C13" s="142" t="s">
        <v>88</v>
      </c>
      <c r="D13" s="142" t="s">
        <v>119</v>
      </c>
      <c r="E13" s="142">
        <v>9</v>
      </c>
      <c r="F13" s="142">
        <v>800</v>
      </c>
      <c r="G13" s="143">
        <v>45606</v>
      </c>
      <c r="H13" s="7" t="s">
        <v>57</v>
      </c>
      <c r="I13" s="18" t="str">
        <f t="shared" si="0"/>
        <v>2024</v>
      </c>
      <c r="J13" s="18">
        <f t="shared" si="1"/>
        <v>7200</v>
      </c>
    </row>
    <row r="15" spans="1:14" x14ac:dyDescent="0.3">
      <c r="L15" s="8" t="s">
        <v>134</v>
      </c>
      <c r="M15" s="8" t="s">
        <v>58</v>
      </c>
      <c r="N15" s="8" t="s">
        <v>135</v>
      </c>
    </row>
    <row r="16" spans="1:14" x14ac:dyDescent="0.3">
      <c r="L16" s="9">
        <v>2023</v>
      </c>
      <c r="M16" s="9">
        <f>SUMIFS($J$2:$J$13,$I$2:$I$13,$L16)</f>
        <v>13100</v>
      </c>
      <c r="N16" s="145">
        <f>(M17-M16)/M16</f>
        <v>1.5</v>
      </c>
    </row>
    <row r="17" spans="12:14" x14ac:dyDescent="0.3">
      <c r="L17" s="9">
        <v>2024</v>
      </c>
      <c r="M17" s="9">
        <f>SUMIFS($J$2:$J$13,$I$2:$I$13,$L17)</f>
        <v>32750</v>
      </c>
      <c r="N17" s="145"/>
    </row>
  </sheetData>
  <mergeCells count="1">
    <mergeCell ref="N16:N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AC58-F00B-444E-A775-EE5B88991A93}">
  <dimension ref="B1:G176"/>
  <sheetViews>
    <sheetView showGridLines="0" zoomScaleNormal="100" workbookViewId="0">
      <selection activeCell="E5" sqref="E5:E16"/>
    </sheetView>
  </sheetViews>
  <sheetFormatPr defaultRowHeight="18" customHeight="1" x14ac:dyDescent="0.3"/>
  <cols>
    <col min="1" max="1" width="8.88671875" style="2"/>
    <col min="2" max="2" width="15.5546875" style="2" customWidth="1"/>
    <col min="3" max="3" width="10.21875" style="2" customWidth="1"/>
    <col min="4" max="4" width="10.5546875" style="2" customWidth="1"/>
    <col min="5" max="5" width="13.109375" style="2" customWidth="1"/>
    <col min="6" max="6" width="13.77734375" style="2" customWidth="1"/>
    <col min="7" max="7" width="18.5546875" style="2" customWidth="1"/>
    <col min="8" max="16384" width="8.88671875" style="2"/>
  </cols>
  <sheetData>
    <row r="1" spans="2:7" ht="18" customHeight="1" thickBot="1" x14ac:dyDescent="0.35"/>
    <row r="2" spans="2:7" ht="18" customHeight="1" thickBot="1" x14ac:dyDescent="0.35">
      <c r="B2" s="139" t="s">
        <v>79</v>
      </c>
      <c r="C2" s="140"/>
      <c r="D2" s="140"/>
      <c r="E2" s="140"/>
      <c r="F2" s="140"/>
      <c r="G2" s="141"/>
    </row>
    <row r="4" spans="2:7" ht="18" customHeight="1" x14ac:dyDescent="0.3">
      <c r="B4" s="8" t="s">
        <v>80</v>
      </c>
      <c r="C4" s="8" t="s">
        <v>81</v>
      </c>
      <c r="D4" s="8" t="s">
        <v>82</v>
      </c>
      <c r="E4" s="8" t="s">
        <v>83</v>
      </c>
      <c r="F4" s="8" t="s">
        <v>84</v>
      </c>
      <c r="G4" s="8" t="s">
        <v>109</v>
      </c>
    </row>
    <row r="5" spans="2:7" ht="18" customHeight="1" x14ac:dyDescent="0.3">
      <c r="B5" s="20" t="s">
        <v>7</v>
      </c>
      <c r="C5" s="20" t="s">
        <v>85</v>
      </c>
      <c r="D5" s="20" t="s">
        <v>89</v>
      </c>
      <c r="E5" s="20">
        <v>15000</v>
      </c>
      <c r="F5" s="20">
        <v>20000</v>
      </c>
      <c r="G5" s="20">
        <v>5</v>
      </c>
    </row>
    <row r="6" spans="2:7" ht="18" customHeight="1" x14ac:dyDescent="0.3">
      <c r="B6" s="9" t="s">
        <v>48</v>
      </c>
      <c r="C6" s="9" t="s">
        <v>86</v>
      </c>
      <c r="D6" s="9" t="s">
        <v>89</v>
      </c>
      <c r="E6" s="9">
        <v>22000</v>
      </c>
      <c r="F6" s="9">
        <v>25000</v>
      </c>
      <c r="G6" s="9">
        <v>10</v>
      </c>
    </row>
    <row r="7" spans="2:7" ht="18" customHeight="1" x14ac:dyDescent="0.3">
      <c r="B7" s="9" t="s">
        <v>49</v>
      </c>
      <c r="C7" s="9" t="s">
        <v>87</v>
      </c>
      <c r="D7" s="9" t="s">
        <v>89</v>
      </c>
      <c r="E7" s="9">
        <v>18000</v>
      </c>
      <c r="F7" s="9">
        <v>22000</v>
      </c>
      <c r="G7" s="9">
        <v>8</v>
      </c>
    </row>
    <row r="8" spans="2:7" ht="18" customHeight="1" x14ac:dyDescent="0.3">
      <c r="B8" s="9" t="s">
        <v>50</v>
      </c>
      <c r="C8" s="9" t="s">
        <v>88</v>
      </c>
      <c r="D8" s="9" t="s">
        <v>89</v>
      </c>
      <c r="E8" s="9">
        <v>25000</v>
      </c>
      <c r="F8" s="9">
        <v>30000</v>
      </c>
      <c r="G8" s="9">
        <v>12</v>
      </c>
    </row>
    <row r="9" spans="2:7" ht="18" customHeight="1" x14ac:dyDescent="0.3">
      <c r="B9" s="9" t="s">
        <v>51</v>
      </c>
      <c r="C9" s="9" t="s">
        <v>85</v>
      </c>
      <c r="D9" s="9" t="s">
        <v>90</v>
      </c>
      <c r="E9" s="9">
        <v>17000</v>
      </c>
      <c r="F9" s="9">
        <v>21000</v>
      </c>
      <c r="G9" s="9">
        <v>6</v>
      </c>
    </row>
    <row r="10" spans="2:7" ht="18" customHeight="1" x14ac:dyDescent="0.3">
      <c r="B10" s="9" t="s">
        <v>52</v>
      </c>
      <c r="C10" s="9" t="s">
        <v>86</v>
      </c>
      <c r="D10" s="9" t="s">
        <v>90</v>
      </c>
      <c r="E10" s="9">
        <v>23000</v>
      </c>
      <c r="F10" s="9">
        <v>26000</v>
      </c>
      <c r="G10" s="9">
        <v>9</v>
      </c>
    </row>
    <row r="11" spans="2:7" ht="18" customHeight="1" x14ac:dyDescent="0.3">
      <c r="B11" s="9" t="s">
        <v>53</v>
      </c>
      <c r="C11" s="9" t="s">
        <v>87</v>
      </c>
      <c r="D11" s="9" t="s">
        <v>90</v>
      </c>
      <c r="E11" s="9">
        <v>19000</v>
      </c>
      <c r="F11" s="9">
        <v>23000</v>
      </c>
      <c r="G11" s="9">
        <v>7</v>
      </c>
    </row>
    <row r="12" spans="2:7" ht="18" customHeight="1" x14ac:dyDescent="0.3">
      <c r="B12" s="9" t="s">
        <v>54</v>
      </c>
      <c r="C12" s="9" t="s">
        <v>88</v>
      </c>
      <c r="D12" s="9" t="s">
        <v>90</v>
      </c>
      <c r="E12" s="9">
        <v>26000</v>
      </c>
      <c r="F12" s="9">
        <v>31000</v>
      </c>
      <c r="G12" s="9">
        <v>13</v>
      </c>
    </row>
    <row r="13" spans="2:7" ht="18" customHeight="1" x14ac:dyDescent="0.3">
      <c r="B13" s="9" t="s">
        <v>55</v>
      </c>
      <c r="C13" s="9" t="s">
        <v>85</v>
      </c>
      <c r="D13" s="9" t="s">
        <v>91</v>
      </c>
      <c r="E13" s="9">
        <v>16000</v>
      </c>
      <c r="F13" s="9">
        <v>21000</v>
      </c>
      <c r="G13" s="9">
        <v>5</v>
      </c>
    </row>
    <row r="14" spans="2:7" ht="18" customHeight="1" x14ac:dyDescent="0.3">
      <c r="B14" s="9" t="s">
        <v>8</v>
      </c>
      <c r="C14" s="9" t="s">
        <v>86</v>
      </c>
      <c r="D14" s="9" t="s">
        <v>91</v>
      </c>
      <c r="E14" s="9">
        <v>24000</v>
      </c>
      <c r="F14" s="9">
        <v>27000</v>
      </c>
      <c r="G14" s="9">
        <v>10</v>
      </c>
    </row>
    <row r="15" spans="2:7" ht="18" customHeight="1" x14ac:dyDescent="0.3">
      <c r="B15" s="9" t="s">
        <v>56</v>
      </c>
      <c r="C15" s="9" t="s">
        <v>87</v>
      </c>
      <c r="D15" s="9" t="s">
        <v>91</v>
      </c>
      <c r="E15" s="9">
        <v>20000</v>
      </c>
      <c r="F15" s="9">
        <v>24000</v>
      </c>
      <c r="G15" s="9">
        <v>8</v>
      </c>
    </row>
    <row r="16" spans="2:7" ht="18" customHeight="1" x14ac:dyDescent="0.3">
      <c r="B16" s="9" t="s">
        <v>57</v>
      </c>
      <c r="C16" s="9" t="s">
        <v>88</v>
      </c>
      <c r="D16" s="9" t="s">
        <v>91</v>
      </c>
      <c r="E16" s="9">
        <v>27000</v>
      </c>
      <c r="F16" s="9">
        <v>32000</v>
      </c>
      <c r="G16" s="9">
        <v>14</v>
      </c>
    </row>
    <row r="17" spans="2:7" ht="18" customHeight="1" thickBot="1" x14ac:dyDescent="0.35"/>
    <row r="18" spans="2:7" ht="18" customHeight="1" thickBot="1" x14ac:dyDescent="0.35">
      <c r="B18" s="134" t="s">
        <v>92</v>
      </c>
      <c r="C18" s="135"/>
      <c r="D18" s="135"/>
      <c r="E18" s="135"/>
      <c r="F18" s="135"/>
      <c r="G18" s="136"/>
    </row>
    <row r="19" spans="2:7" ht="18" customHeight="1" thickBot="1" x14ac:dyDescent="0.35"/>
    <row r="20" spans="2:7" ht="18" customHeight="1" thickBot="1" x14ac:dyDescent="0.35">
      <c r="B20" s="94" t="s">
        <v>80</v>
      </c>
      <c r="C20" s="16" t="s">
        <v>81</v>
      </c>
      <c r="D20" s="49" t="s">
        <v>82</v>
      </c>
      <c r="E20" s="16" t="s">
        <v>83</v>
      </c>
      <c r="F20" s="16" t="s">
        <v>84</v>
      </c>
      <c r="G20" s="61" t="s">
        <v>109</v>
      </c>
    </row>
    <row r="21" spans="2:7" ht="18" customHeight="1" x14ac:dyDescent="0.3">
      <c r="B21" s="95" t="s">
        <v>7</v>
      </c>
      <c r="C21" s="48" t="s">
        <v>85</v>
      </c>
      <c r="D21" s="41" t="s">
        <v>89</v>
      </c>
      <c r="E21" s="98">
        <v>15000</v>
      </c>
      <c r="F21" s="98">
        <v>20000</v>
      </c>
      <c r="G21" s="101">
        <v>0.05</v>
      </c>
    </row>
    <row r="22" spans="2:7" ht="18" customHeight="1" x14ac:dyDescent="0.3">
      <c r="B22" s="104" t="s">
        <v>48</v>
      </c>
      <c r="C22" s="45" t="s">
        <v>86</v>
      </c>
      <c r="D22" s="39" t="s">
        <v>89</v>
      </c>
      <c r="E22" s="99">
        <v>22000</v>
      </c>
      <c r="F22" s="99">
        <v>25000</v>
      </c>
      <c r="G22" s="102">
        <v>0.1</v>
      </c>
    </row>
    <row r="23" spans="2:7" ht="18" customHeight="1" x14ac:dyDescent="0.3">
      <c r="B23" s="104" t="s">
        <v>49</v>
      </c>
      <c r="C23" s="45" t="s">
        <v>87</v>
      </c>
      <c r="D23" s="39" t="s">
        <v>89</v>
      </c>
      <c r="E23" s="99">
        <v>25000</v>
      </c>
      <c r="F23" s="99">
        <v>22000</v>
      </c>
      <c r="G23" s="102">
        <v>0.08</v>
      </c>
    </row>
    <row r="24" spans="2:7" ht="18" customHeight="1" x14ac:dyDescent="0.3">
      <c r="B24" s="106" t="s">
        <v>50</v>
      </c>
      <c r="C24" s="107" t="s">
        <v>88</v>
      </c>
      <c r="D24" s="108" t="s">
        <v>89</v>
      </c>
      <c r="E24" s="109">
        <v>25000</v>
      </c>
      <c r="F24" s="109">
        <v>30000</v>
      </c>
      <c r="G24" s="110">
        <v>0.12</v>
      </c>
    </row>
    <row r="25" spans="2:7" ht="18" customHeight="1" x14ac:dyDescent="0.3">
      <c r="B25" s="104" t="s">
        <v>51</v>
      </c>
      <c r="C25" s="45" t="s">
        <v>85</v>
      </c>
      <c r="D25" s="39" t="s">
        <v>90</v>
      </c>
      <c r="E25" s="99">
        <v>22000</v>
      </c>
      <c r="F25" s="99">
        <v>21000</v>
      </c>
      <c r="G25" s="102">
        <v>0.06</v>
      </c>
    </row>
    <row r="26" spans="2:7" ht="18" customHeight="1" x14ac:dyDescent="0.3">
      <c r="B26" s="104" t="s">
        <v>52</v>
      </c>
      <c r="C26" s="45" t="s">
        <v>86</v>
      </c>
      <c r="D26" s="39" t="s">
        <v>90</v>
      </c>
      <c r="E26" s="99">
        <v>23000</v>
      </c>
      <c r="F26" s="99">
        <v>26000</v>
      </c>
      <c r="G26" s="102">
        <v>0.09</v>
      </c>
    </row>
    <row r="27" spans="2:7" ht="18" customHeight="1" x14ac:dyDescent="0.3">
      <c r="B27" s="104" t="s">
        <v>53</v>
      </c>
      <c r="C27" s="45" t="s">
        <v>87</v>
      </c>
      <c r="D27" s="39" t="s">
        <v>90</v>
      </c>
      <c r="E27" s="99">
        <v>19000</v>
      </c>
      <c r="F27" s="99">
        <v>23000</v>
      </c>
      <c r="G27" s="102">
        <v>7.0000000000000007E-2</v>
      </c>
    </row>
    <row r="28" spans="2:7" ht="18" customHeight="1" x14ac:dyDescent="0.3">
      <c r="B28" s="106" t="s">
        <v>54</v>
      </c>
      <c r="C28" s="107" t="s">
        <v>88</v>
      </c>
      <c r="D28" s="108" t="s">
        <v>90</v>
      </c>
      <c r="E28" s="109">
        <v>26000</v>
      </c>
      <c r="F28" s="109">
        <v>31000</v>
      </c>
      <c r="G28" s="110">
        <v>0.13</v>
      </c>
    </row>
    <row r="29" spans="2:7" ht="18" customHeight="1" x14ac:dyDescent="0.3">
      <c r="B29" s="104" t="s">
        <v>55</v>
      </c>
      <c r="C29" s="45" t="s">
        <v>85</v>
      </c>
      <c r="D29" s="39" t="s">
        <v>91</v>
      </c>
      <c r="E29" s="99">
        <v>16000</v>
      </c>
      <c r="F29" s="99">
        <v>21000</v>
      </c>
      <c r="G29" s="102">
        <v>0.05</v>
      </c>
    </row>
    <row r="30" spans="2:7" ht="18" customHeight="1" x14ac:dyDescent="0.3">
      <c r="B30" s="104" t="s">
        <v>8</v>
      </c>
      <c r="C30" s="45" t="s">
        <v>86</v>
      </c>
      <c r="D30" s="39" t="s">
        <v>91</v>
      </c>
      <c r="E30" s="99">
        <v>24000</v>
      </c>
      <c r="F30" s="99">
        <v>27000</v>
      </c>
      <c r="G30" s="102">
        <v>0.1</v>
      </c>
    </row>
    <row r="31" spans="2:7" ht="18" customHeight="1" x14ac:dyDescent="0.3">
      <c r="B31" s="104" t="s">
        <v>56</v>
      </c>
      <c r="C31" s="45" t="s">
        <v>87</v>
      </c>
      <c r="D31" s="39" t="s">
        <v>91</v>
      </c>
      <c r="E31" s="99">
        <v>20000</v>
      </c>
      <c r="F31" s="99">
        <v>24000</v>
      </c>
      <c r="G31" s="102">
        <v>0.08</v>
      </c>
    </row>
    <row r="32" spans="2:7" ht="18" customHeight="1" thickBot="1" x14ac:dyDescent="0.35">
      <c r="B32" s="105" t="s">
        <v>57</v>
      </c>
      <c r="C32" s="46" t="s">
        <v>88</v>
      </c>
      <c r="D32" s="40" t="s">
        <v>91</v>
      </c>
      <c r="E32" s="100">
        <v>27000</v>
      </c>
      <c r="F32" s="100">
        <v>32000</v>
      </c>
      <c r="G32" s="103">
        <v>0.14000000000000001</v>
      </c>
    </row>
    <row r="33" spans="2:7" ht="18" customHeight="1" thickBot="1" x14ac:dyDescent="0.35"/>
    <row r="34" spans="2:7" ht="18" customHeight="1" thickBot="1" x14ac:dyDescent="0.35">
      <c r="B34" s="134" t="s">
        <v>93</v>
      </c>
      <c r="C34" s="135"/>
      <c r="D34" s="135"/>
      <c r="E34" s="135"/>
      <c r="F34" s="135"/>
      <c r="G34" s="136"/>
    </row>
    <row r="35" spans="2:7" ht="18" customHeight="1" thickBot="1" x14ac:dyDescent="0.35"/>
    <row r="36" spans="2:7" ht="18" customHeight="1" thickBot="1" x14ac:dyDescent="0.35">
      <c r="B36" s="94" t="s">
        <v>80</v>
      </c>
      <c r="C36" s="16" t="s">
        <v>81</v>
      </c>
      <c r="D36" s="16" t="s">
        <v>82</v>
      </c>
      <c r="E36" s="49" t="s">
        <v>83</v>
      </c>
      <c r="F36" s="16" t="s">
        <v>84</v>
      </c>
      <c r="G36" s="61" t="s">
        <v>109</v>
      </c>
    </row>
    <row r="37" spans="2:7" ht="18" customHeight="1" x14ac:dyDescent="0.3">
      <c r="B37" s="95" t="s">
        <v>7</v>
      </c>
      <c r="C37" s="48" t="s">
        <v>85</v>
      </c>
      <c r="D37" s="48" t="s">
        <v>89</v>
      </c>
      <c r="E37" s="111">
        <v>15000</v>
      </c>
      <c r="F37" s="98">
        <v>20000</v>
      </c>
      <c r="G37" s="101">
        <v>0.05</v>
      </c>
    </row>
    <row r="38" spans="2:7" ht="18" customHeight="1" x14ac:dyDescent="0.3">
      <c r="B38" s="104" t="s">
        <v>48</v>
      </c>
      <c r="C38" s="45" t="s">
        <v>86</v>
      </c>
      <c r="D38" s="45" t="s">
        <v>89</v>
      </c>
      <c r="E38" s="112">
        <v>22000</v>
      </c>
      <c r="F38" s="99">
        <v>25000</v>
      </c>
      <c r="G38" s="102">
        <v>0.1</v>
      </c>
    </row>
    <row r="39" spans="2:7" ht="18" customHeight="1" x14ac:dyDescent="0.3">
      <c r="B39" s="104" t="s">
        <v>49</v>
      </c>
      <c r="C39" s="45" t="s">
        <v>87</v>
      </c>
      <c r="D39" s="45" t="s">
        <v>89</v>
      </c>
      <c r="E39" s="112">
        <v>18000</v>
      </c>
      <c r="F39" s="99">
        <v>22000</v>
      </c>
      <c r="G39" s="102">
        <v>0.08</v>
      </c>
    </row>
    <row r="40" spans="2:7" ht="18" customHeight="1" x14ac:dyDescent="0.3">
      <c r="B40" s="104" t="s">
        <v>50</v>
      </c>
      <c r="C40" s="45" t="s">
        <v>88</v>
      </c>
      <c r="D40" s="45" t="s">
        <v>89</v>
      </c>
      <c r="E40" s="112">
        <v>32000</v>
      </c>
      <c r="F40" s="109">
        <v>30000</v>
      </c>
      <c r="G40" s="110">
        <v>0.12</v>
      </c>
    </row>
    <row r="41" spans="2:7" ht="18" customHeight="1" x14ac:dyDescent="0.3">
      <c r="B41" s="104" t="s">
        <v>51</v>
      </c>
      <c r="C41" s="45" t="s">
        <v>85</v>
      </c>
      <c r="D41" s="45" t="s">
        <v>90</v>
      </c>
      <c r="E41" s="112">
        <v>17000</v>
      </c>
      <c r="F41" s="99">
        <v>21000</v>
      </c>
      <c r="G41" s="102">
        <v>0.06</v>
      </c>
    </row>
    <row r="42" spans="2:7" ht="18" customHeight="1" x14ac:dyDescent="0.3">
      <c r="B42" s="104" t="s">
        <v>52</v>
      </c>
      <c r="C42" s="45" t="s">
        <v>86</v>
      </c>
      <c r="D42" s="45" t="s">
        <v>90</v>
      </c>
      <c r="E42" s="112">
        <v>23000</v>
      </c>
      <c r="F42" s="99">
        <v>26000</v>
      </c>
      <c r="G42" s="102">
        <v>0.09</v>
      </c>
    </row>
    <row r="43" spans="2:7" ht="18" customHeight="1" x14ac:dyDescent="0.3">
      <c r="B43" s="104" t="s">
        <v>53</v>
      </c>
      <c r="C43" s="45" t="s">
        <v>87</v>
      </c>
      <c r="D43" s="45" t="s">
        <v>90</v>
      </c>
      <c r="E43" s="112">
        <v>19000</v>
      </c>
      <c r="F43" s="99">
        <v>23000</v>
      </c>
      <c r="G43" s="102">
        <v>7.0000000000000007E-2</v>
      </c>
    </row>
    <row r="44" spans="2:7" ht="18" customHeight="1" x14ac:dyDescent="0.3">
      <c r="B44" s="104" t="s">
        <v>54</v>
      </c>
      <c r="C44" s="45" t="s">
        <v>88</v>
      </c>
      <c r="D44" s="45" t="s">
        <v>90</v>
      </c>
      <c r="E44" s="112">
        <v>33000</v>
      </c>
      <c r="F44" s="109">
        <v>31000</v>
      </c>
      <c r="G44" s="110">
        <v>0.13</v>
      </c>
    </row>
    <row r="45" spans="2:7" ht="18" customHeight="1" x14ac:dyDescent="0.3">
      <c r="B45" s="104" t="s">
        <v>55</v>
      </c>
      <c r="C45" s="45" t="s">
        <v>85</v>
      </c>
      <c r="D45" s="45" t="s">
        <v>91</v>
      </c>
      <c r="E45" s="112">
        <v>16000</v>
      </c>
      <c r="F45" s="99">
        <v>21000</v>
      </c>
      <c r="G45" s="102">
        <v>0.05</v>
      </c>
    </row>
    <row r="46" spans="2:7" ht="18" customHeight="1" x14ac:dyDescent="0.3">
      <c r="B46" s="104" t="s">
        <v>8</v>
      </c>
      <c r="C46" s="45" t="s">
        <v>86</v>
      </c>
      <c r="D46" s="45" t="s">
        <v>91</v>
      </c>
      <c r="E46" s="112">
        <v>24000</v>
      </c>
      <c r="F46" s="99">
        <v>27000</v>
      </c>
      <c r="G46" s="102">
        <v>0.1</v>
      </c>
    </row>
    <row r="47" spans="2:7" ht="18" customHeight="1" x14ac:dyDescent="0.3">
      <c r="B47" s="104" t="s">
        <v>56</v>
      </c>
      <c r="C47" s="45" t="s">
        <v>87</v>
      </c>
      <c r="D47" s="45" t="s">
        <v>91</v>
      </c>
      <c r="E47" s="112">
        <v>25000</v>
      </c>
      <c r="F47" s="99">
        <v>24000</v>
      </c>
      <c r="G47" s="102">
        <v>0.08</v>
      </c>
    </row>
    <row r="48" spans="2:7" ht="18" customHeight="1" thickBot="1" x14ac:dyDescent="0.35">
      <c r="B48" s="105" t="s">
        <v>57</v>
      </c>
      <c r="C48" s="46" t="s">
        <v>88</v>
      </c>
      <c r="D48" s="46" t="s">
        <v>91</v>
      </c>
      <c r="E48" s="113">
        <v>27000</v>
      </c>
      <c r="F48" s="100">
        <v>32000</v>
      </c>
      <c r="G48" s="103">
        <v>0.14000000000000001</v>
      </c>
    </row>
    <row r="49" spans="2:7" ht="18" customHeight="1" thickBot="1" x14ac:dyDescent="0.35"/>
    <row r="50" spans="2:7" ht="18" customHeight="1" thickBot="1" x14ac:dyDescent="0.35">
      <c r="B50" s="134" t="s">
        <v>94</v>
      </c>
      <c r="C50" s="135"/>
      <c r="D50" s="135"/>
      <c r="E50" s="135"/>
      <c r="F50" s="135"/>
      <c r="G50" s="136"/>
    </row>
    <row r="51" spans="2:7" ht="18" customHeight="1" thickBot="1" x14ac:dyDescent="0.35"/>
    <row r="52" spans="2:7" ht="18" customHeight="1" thickBot="1" x14ac:dyDescent="0.35">
      <c r="B52" s="94" t="s">
        <v>80</v>
      </c>
      <c r="C52" s="16" t="s">
        <v>81</v>
      </c>
      <c r="D52" s="49" t="s">
        <v>82</v>
      </c>
      <c r="E52" s="16" t="s">
        <v>83</v>
      </c>
      <c r="F52" s="49" t="s">
        <v>84</v>
      </c>
      <c r="G52" s="16" t="s">
        <v>109</v>
      </c>
    </row>
    <row r="53" spans="2:7" ht="18" customHeight="1" x14ac:dyDescent="0.3">
      <c r="B53" s="95" t="s">
        <v>7</v>
      </c>
      <c r="C53" s="48" t="s">
        <v>85</v>
      </c>
      <c r="D53" s="41" t="s">
        <v>89</v>
      </c>
      <c r="E53" s="66">
        <v>15000</v>
      </c>
      <c r="F53" s="115">
        <v>20000</v>
      </c>
      <c r="G53" s="119">
        <v>0.05</v>
      </c>
    </row>
    <row r="54" spans="2:7" ht="18" customHeight="1" x14ac:dyDescent="0.3">
      <c r="B54" s="104" t="s">
        <v>48</v>
      </c>
      <c r="C54" s="45" t="s">
        <v>86</v>
      </c>
      <c r="D54" s="39" t="s">
        <v>89</v>
      </c>
      <c r="E54" s="67">
        <v>22000</v>
      </c>
      <c r="F54" s="116">
        <v>25000</v>
      </c>
      <c r="G54" s="120">
        <v>0.1</v>
      </c>
    </row>
    <row r="55" spans="2:7" ht="18" customHeight="1" x14ac:dyDescent="0.3">
      <c r="B55" s="104" t="s">
        <v>49</v>
      </c>
      <c r="C55" s="45" t="s">
        <v>87</v>
      </c>
      <c r="D55" s="39" t="s">
        <v>89</v>
      </c>
      <c r="E55" s="67">
        <v>18000</v>
      </c>
      <c r="F55" s="116">
        <v>22000</v>
      </c>
      <c r="G55" s="120">
        <v>0.08</v>
      </c>
    </row>
    <row r="56" spans="2:7" ht="18" customHeight="1" x14ac:dyDescent="0.3">
      <c r="B56" s="104" t="s">
        <v>50</v>
      </c>
      <c r="C56" s="45" t="s">
        <v>88</v>
      </c>
      <c r="D56" s="39" t="s">
        <v>89</v>
      </c>
      <c r="E56" s="67">
        <v>25000</v>
      </c>
      <c r="F56" s="117">
        <v>30000</v>
      </c>
      <c r="G56" s="121">
        <v>0.12</v>
      </c>
    </row>
    <row r="57" spans="2:7" ht="18" customHeight="1" x14ac:dyDescent="0.3">
      <c r="B57" s="104" t="s">
        <v>51</v>
      </c>
      <c r="C57" s="45" t="s">
        <v>85</v>
      </c>
      <c r="D57" s="39" t="s">
        <v>90</v>
      </c>
      <c r="E57" s="67">
        <v>17000</v>
      </c>
      <c r="F57" s="116">
        <v>21000</v>
      </c>
      <c r="G57" s="120">
        <v>0.06</v>
      </c>
    </row>
    <row r="58" spans="2:7" ht="18" customHeight="1" x14ac:dyDescent="0.3">
      <c r="B58" s="104" t="s">
        <v>52</v>
      </c>
      <c r="C58" s="45" t="s">
        <v>86</v>
      </c>
      <c r="D58" s="39" t="s">
        <v>90</v>
      </c>
      <c r="E58" s="67">
        <v>23000</v>
      </c>
      <c r="F58" s="116">
        <v>26000</v>
      </c>
      <c r="G58" s="120">
        <v>0.09</v>
      </c>
    </row>
    <row r="59" spans="2:7" ht="18" customHeight="1" x14ac:dyDescent="0.3">
      <c r="B59" s="104" t="s">
        <v>53</v>
      </c>
      <c r="C59" s="45" t="s">
        <v>87</v>
      </c>
      <c r="D59" s="39" t="s">
        <v>90</v>
      </c>
      <c r="E59" s="67">
        <v>19000</v>
      </c>
      <c r="F59" s="116">
        <v>23000</v>
      </c>
      <c r="G59" s="120">
        <v>7.0000000000000007E-2</v>
      </c>
    </row>
    <row r="60" spans="2:7" ht="18" customHeight="1" x14ac:dyDescent="0.3">
      <c r="B60" s="104" t="s">
        <v>54</v>
      </c>
      <c r="C60" s="45" t="s">
        <v>88</v>
      </c>
      <c r="D60" s="39" t="s">
        <v>90</v>
      </c>
      <c r="E60" s="67">
        <v>26000</v>
      </c>
      <c r="F60" s="117">
        <v>31000</v>
      </c>
      <c r="G60" s="121">
        <v>0.13</v>
      </c>
    </row>
    <row r="61" spans="2:7" ht="18" customHeight="1" x14ac:dyDescent="0.3">
      <c r="B61" s="104" t="s">
        <v>55</v>
      </c>
      <c r="C61" s="45" t="s">
        <v>85</v>
      </c>
      <c r="D61" s="39" t="s">
        <v>91</v>
      </c>
      <c r="E61" s="67">
        <v>16000</v>
      </c>
      <c r="F61" s="116">
        <v>21000</v>
      </c>
      <c r="G61" s="120">
        <v>0.05</v>
      </c>
    </row>
    <row r="62" spans="2:7" ht="18" customHeight="1" x14ac:dyDescent="0.3">
      <c r="B62" s="104" t="s">
        <v>8</v>
      </c>
      <c r="C62" s="45" t="s">
        <v>86</v>
      </c>
      <c r="D62" s="39" t="s">
        <v>91</v>
      </c>
      <c r="E62" s="67">
        <v>24000</v>
      </c>
      <c r="F62" s="116">
        <v>27000</v>
      </c>
      <c r="G62" s="120">
        <v>0.1</v>
      </c>
    </row>
    <row r="63" spans="2:7" ht="18" customHeight="1" x14ac:dyDescent="0.3">
      <c r="B63" s="104" t="s">
        <v>56</v>
      </c>
      <c r="C63" s="45" t="s">
        <v>87</v>
      </c>
      <c r="D63" s="39" t="s">
        <v>91</v>
      </c>
      <c r="E63" s="67">
        <v>20000</v>
      </c>
      <c r="F63" s="116">
        <v>24000</v>
      </c>
      <c r="G63" s="120">
        <v>0.08</v>
      </c>
    </row>
    <row r="64" spans="2:7" ht="18" customHeight="1" thickBot="1" x14ac:dyDescent="0.35">
      <c r="B64" s="105" t="s">
        <v>57</v>
      </c>
      <c r="C64" s="46" t="s">
        <v>88</v>
      </c>
      <c r="D64" s="40" t="s">
        <v>91</v>
      </c>
      <c r="E64" s="114">
        <v>27000</v>
      </c>
      <c r="F64" s="118">
        <v>32000</v>
      </c>
      <c r="G64" s="122">
        <v>0.14000000000000001</v>
      </c>
    </row>
    <row r="65" spans="2:7" ht="18" customHeight="1" thickBot="1" x14ac:dyDescent="0.35"/>
    <row r="66" spans="2:7" ht="18" customHeight="1" thickBot="1" x14ac:dyDescent="0.35">
      <c r="B66" s="134" t="s">
        <v>95</v>
      </c>
      <c r="C66" s="135"/>
      <c r="D66" s="135"/>
      <c r="E66" s="135"/>
      <c r="F66" s="135"/>
      <c r="G66" s="136"/>
    </row>
    <row r="67" spans="2:7" ht="18" customHeight="1" thickBot="1" x14ac:dyDescent="0.35"/>
    <row r="68" spans="2:7" ht="18" customHeight="1" thickBot="1" x14ac:dyDescent="0.35">
      <c r="B68" s="94" t="s">
        <v>80</v>
      </c>
      <c r="C68" s="16" t="s">
        <v>81</v>
      </c>
      <c r="D68" s="49" t="s">
        <v>82</v>
      </c>
      <c r="E68" s="16" t="s">
        <v>83</v>
      </c>
      <c r="F68" s="16" t="s">
        <v>84</v>
      </c>
      <c r="G68" s="61" t="s">
        <v>109</v>
      </c>
    </row>
    <row r="69" spans="2:7" ht="18" customHeight="1" x14ac:dyDescent="0.3">
      <c r="B69" s="95" t="s">
        <v>7</v>
      </c>
      <c r="C69" s="48" t="s">
        <v>85</v>
      </c>
      <c r="D69" s="41" t="s">
        <v>89</v>
      </c>
      <c r="E69" s="66">
        <v>15000</v>
      </c>
      <c r="F69" s="115">
        <v>20000</v>
      </c>
      <c r="G69" s="119">
        <v>0.05</v>
      </c>
    </row>
    <row r="70" spans="2:7" ht="18" customHeight="1" x14ac:dyDescent="0.3">
      <c r="B70" s="104" t="s">
        <v>48</v>
      </c>
      <c r="C70" s="45" t="s">
        <v>86</v>
      </c>
      <c r="D70" s="39" t="s">
        <v>89</v>
      </c>
      <c r="E70" s="67">
        <v>22000</v>
      </c>
      <c r="F70" s="116">
        <v>25000</v>
      </c>
      <c r="G70" s="120">
        <v>0.1</v>
      </c>
    </row>
    <row r="71" spans="2:7" ht="18" customHeight="1" x14ac:dyDescent="0.3">
      <c r="B71" s="104" t="s">
        <v>49</v>
      </c>
      <c r="C71" s="45" t="s">
        <v>87</v>
      </c>
      <c r="D71" s="39" t="s">
        <v>89</v>
      </c>
      <c r="E71" s="67">
        <v>18000</v>
      </c>
      <c r="F71" s="116">
        <v>22000</v>
      </c>
      <c r="G71" s="120">
        <v>0.08</v>
      </c>
    </row>
    <row r="72" spans="2:7" ht="18" customHeight="1" x14ac:dyDescent="0.3">
      <c r="B72" s="104" t="s">
        <v>50</v>
      </c>
      <c r="C72" s="45" t="s">
        <v>88</v>
      </c>
      <c r="D72" s="39" t="s">
        <v>89</v>
      </c>
      <c r="E72" s="67">
        <v>25000</v>
      </c>
      <c r="F72" s="117">
        <v>30000</v>
      </c>
      <c r="G72" s="121">
        <v>0.12</v>
      </c>
    </row>
    <row r="73" spans="2:7" ht="18" customHeight="1" x14ac:dyDescent="0.3">
      <c r="B73" s="104" t="s">
        <v>51</v>
      </c>
      <c r="C73" s="45" t="s">
        <v>85</v>
      </c>
      <c r="D73" s="39" t="s">
        <v>90</v>
      </c>
      <c r="E73" s="67">
        <v>17000</v>
      </c>
      <c r="F73" s="116">
        <v>21000</v>
      </c>
      <c r="G73" s="120">
        <v>0.06</v>
      </c>
    </row>
    <row r="74" spans="2:7" ht="18" customHeight="1" x14ac:dyDescent="0.3">
      <c r="B74" s="104" t="s">
        <v>52</v>
      </c>
      <c r="C74" s="45" t="s">
        <v>86</v>
      </c>
      <c r="D74" s="39" t="s">
        <v>90</v>
      </c>
      <c r="E74" s="67">
        <v>23000</v>
      </c>
      <c r="F74" s="116">
        <v>26000</v>
      </c>
      <c r="G74" s="120">
        <v>0.09</v>
      </c>
    </row>
    <row r="75" spans="2:7" ht="18" customHeight="1" x14ac:dyDescent="0.3">
      <c r="B75" s="104" t="s">
        <v>53</v>
      </c>
      <c r="C75" s="45" t="s">
        <v>87</v>
      </c>
      <c r="D75" s="39" t="s">
        <v>90</v>
      </c>
      <c r="E75" s="67">
        <v>19000</v>
      </c>
      <c r="F75" s="116">
        <v>23000</v>
      </c>
      <c r="G75" s="120">
        <v>7.0000000000000007E-2</v>
      </c>
    </row>
    <row r="76" spans="2:7" ht="18" customHeight="1" x14ac:dyDescent="0.3">
      <c r="B76" s="104" t="s">
        <v>54</v>
      </c>
      <c r="C76" s="45" t="s">
        <v>88</v>
      </c>
      <c r="D76" s="39" t="s">
        <v>90</v>
      </c>
      <c r="E76" s="67">
        <v>26000</v>
      </c>
      <c r="F76" s="117">
        <v>31000</v>
      </c>
      <c r="G76" s="121">
        <v>0.13</v>
      </c>
    </row>
    <row r="77" spans="2:7" ht="18" customHeight="1" x14ac:dyDescent="0.3">
      <c r="B77" s="104" t="s">
        <v>55</v>
      </c>
      <c r="C77" s="45" t="s">
        <v>85</v>
      </c>
      <c r="D77" s="39" t="s">
        <v>91</v>
      </c>
      <c r="E77" s="67">
        <v>16000</v>
      </c>
      <c r="F77" s="116">
        <v>21000</v>
      </c>
      <c r="G77" s="120">
        <v>0.05</v>
      </c>
    </row>
    <row r="78" spans="2:7" ht="18" customHeight="1" x14ac:dyDescent="0.3">
      <c r="B78" s="104" t="s">
        <v>8</v>
      </c>
      <c r="C78" s="45" t="s">
        <v>86</v>
      </c>
      <c r="D78" s="39" t="s">
        <v>91</v>
      </c>
      <c r="E78" s="67">
        <v>24000</v>
      </c>
      <c r="F78" s="116">
        <v>27000</v>
      </c>
      <c r="G78" s="120">
        <v>0.1</v>
      </c>
    </row>
    <row r="79" spans="2:7" ht="18" customHeight="1" x14ac:dyDescent="0.3">
      <c r="B79" s="104" t="s">
        <v>56</v>
      </c>
      <c r="C79" s="45" t="s">
        <v>87</v>
      </c>
      <c r="D79" s="39" t="s">
        <v>91</v>
      </c>
      <c r="E79" s="67">
        <v>20000</v>
      </c>
      <c r="F79" s="116">
        <v>24000</v>
      </c>
      <c r="G79" s="120">
        <v>0.08</v>
      </c>
    </row>
    <row r="80" spans="2:7" ht="18" customHeight="1" thickBot="1" x14ac:dyDescent="0.35">
      <c r="B80" s="105" t="s">
        <v>57</v>
      </c>
      <c r="C80" s="46" t="s">
        <v>88</v>
      </c>
      <c r="D80" s="40" t="s">
        <v>91</v>
      </c>
      <c r="E80" s="114">
        <v>27000</v>
      </c>
      <c r="F80" s="118">
        <v>32000</v>
      </c>
      <c r="G80" s="122">
        <v>0.14000000000000001</v>
      </c>
    </row>
    <row r="81" spans="2:7" ht="18" customHeight="1" thickBot="1" x14ac:dyDescent="0.35"/>
    <row r="82" spans="2:7" ht="18" customHeight="1" thickBot="1" x14ac:dyDescent="0.35">
      <c r="B82" s="134" t="s">
        <v>96</v>
      </c>
      <c r="C82" s="135"/>
      <c r="D82" s="135"/>
      <c r="E82" s="135"/>
      <c r="F82" s="135"/>
      <c r="G82" s="136"/>
    </row>
    <row r="83" spans="2:7" ht="18" customHeight="1" thickBot="1" x14ac:dyDescent="0.35"/>
    <row r="84" spans="2:7" ht="18" customHeight="1" thickBot="1" x14ac:dyDescent="0.35">
      <c r="B84" s="94" t="s">
        <v>80</v>
      </c>
      <c r="C84" s="16" t="s">
        <v>81</v>
      </c>
      <c r="D84" s="49" t="s">
        <v>82</v>
      </c>
      <c r="E84" s="16" t="s">
        <v>83</v>
      </c>
      <c r="F84" s="49" t="s">
        <v>84</v>
      </c>
      <c r="G84" s="16" t="s">
        <v>109</v>
      </c>
    </row>
    <row r="85" spans="2:7" ht="18" customHeight="1" x14ac:dyDescent="0.3">
      <c r="B85" s="95" t="s">
        <v>7</v>
      </c>
      <c r="C85" s="48" t="s">
        <v>85</v>
      </c>
      <c r="D85" s="41" t="s">
        <v>89</v>
      </c>
      <c r="E85" s="66">
        <v>15000</v>
      </c>
      <c r="F85" s="115">
        <v>20000</v>
      </c>
      <c r="G85" s="123">
        <v>0.05</v>
      </c>
    </row>
    <row r="86" spans="2:7" ht="18" customHeight="1" x14ac:dyDescent="0.3">
      <c r="B86" s="104" t="s">
        <v>48</v>
      </c>
      <c r="C86" s="45" t="s">
        <v>86</v>
      </c>
      <c r="D86" s="39" t="s">
        <v>89</v>
      </c>
      <c r="E86" s="67">
        <v>22000</v>
      </c>
      <c r="F86" s="116">
        <v>25000</v>
      </c>
      <c r="G86" s="124">
        <v>0.1</v>
      </c>
    </row>
    <row r="87" spans="2:7" ht="18" customHeight="1" x14ac:dyDescent="0.3">
      <c r="B87" s="104" t="s">
        <v>49</v>
      </c>
      <c r="C87" s="45" t="s">
        <v>87</v>
      </c>
      <c r="D87" s="39" t="s">
        <v>89</v>
      </c>
      <c r="E87" s="67">
        <v>18000</v>
      </c>
      <c r="F87" s="116">
        <v>22000</v>
      </c>
      <c r="G87" s="124">
        <v>0.08</v>
      </c>
    </row>
    <row r="88" spans="2:7" ht="18" customHeight="1" x14ac:dyDescent="0.3">
      <c r="B88" s="104" t="s">
        <v>50</v>
      </c>
      <c r="C88" s="45" t="s">
        <v>88</v>
      </c>
      <c r="D88" s="39" t="s">
        <v>89</v>
      </c>
      <c r="E88" s="67">
        <v>25000</v>
      </c>
      <c r="F88" s="117">
        <v>30000</v>
      </c>
      <c r="G88" s="125">
        <v>0.12</v>
      </c>
    </row>
    <row r="89" spans="2:7" ht="18" customHeight="1" x14ac:dyDescent="0.3">
      <c r="B89" s="104" t="s">
        <v>51</v>
      </c>
      <c r="C89" s="45" t="s">
        <v>85</v>
      </c>
      <c r="D89" s="39" t="s">
        <v>90</v>
      </c>
      <c r="E89" s="67">
        <v>17000</v>
      </c>
      <c r="F89" s="116">
        <v>21000</v>
      </c>
      <c r="G89" s="124">
        <v>0.06</v>
      </c>
    </row>
    <row r="90" spans="2:7" ht="18" customHeight="1" x14ac:dyDescent="0.3">
      <c r="B90" s="104" t="s">
        <v>52</v>
      </c>
      <c r="C90" s="45" t="s">
        <v>86</v>
      </c>
      <c r="D90" s="39" t="s">
        <v>90</v>
      </c>
      <c r="E90" s="67">
        <v>23000</v>
      </c>
      <c r="F90" s="116">
        <v>26000</v>
      </c>
      <c r="G90" s="124">
        <v>0.09</v>
      </c>
    </row>
    <row r="91" spans="2:7" ht="18" customHeight="1" x14ac:dyDescent="0.3">
      <c r="B91" s="104" t="s">
        <v>53</v>
      </c>
      <c r="C91" s="45" t="s">
        <v>87</v>
      </c>
      <c r="D91" s="39" t="s">
        <v>90</v>
      </c>
      <c r="E91" s="67">
        <v>19000</v>
      </c>
      <c r="F91" s="116">
        <v>23000</v>
      </c>
      <c r="G91" s="124">
        <v>7.0000000000000007E-2</v>
      </c>
    </row>
    <row r="92" spans="2:7" ht="18" customHeight="1" x14ac:dyDescent="0.3">
      <c r="B92" s="104" t="s">
        <v>54</v>
      </c>
      <c r="C92" s="45" t="s">
        <v>88</v>
      </c>
      <c r="D92" s="39" t="s">
        <v>90</v>
      </c>
      <c r="E92" s="67">
        <v>26000</v>
      </c>
      <c r="F92" s="117">
        <v>31000</v>
      </c>
      <c r="G92" s="125">
        <v>0.13</v>
      </c>
    </row>
    <row r="93" spans="2:7" ht="18" customHeight="1" x14ac:dyDescent="0.3">
      <c r="B93" s="104" t="s">
        <v>55</v>
      </c>
      <c r="C93" s="45" t="s">
        <v>85</v>
      </c>
      <c r="D93" s="39" t="s">
        <v>91</v>
      </c>
      <c r="E93" s="67">
        <v>16000</v>
      </c>
      <c r="F93" s="116">
        <v>21000</v>
      </c>
      <c r="G93" s="124">
        <v>0.05</v>
      </c>
    </row>
    <row r="94" spans="2:7" ht="18" customHeight="1" x14ac:dyDescent="0.3">
      <c r="B94" s="104" t="s">
        <v>8</v>
      </c>
      <c r="C94" s="45" t="s">
        <v>86</v>
      </c>
      <c r="D94" s="39" t="s">
        <v>91</v>
      </c>
      <c r="E94" s="67">
        <v>24000</v>
      </c>
      <c r="F94" s="116">
        <v>27000</v>
      </c>
      <c r="G94" s="124">
        <v>0.1</v>
      </c>
    </row>
    <row r="95" spans="2:7" ht="18" customHeight="1" x14ac:dyDescent="0.3">
      <c r="B95" s="104" t="s">
        <v>56</v>
      </c>
      <c r="C95" s="45" t="s">
        <v>87</v>
      </c>
      <c r="D95" s="39" t="s">
        <v>91</v>
      </c>
      <c r="E95" s="67">
        <v>20000</v>
      </c>
      <c r="F95" s="116">
        <v>24000</v>
      </c>
      <c r="G95" s="124">
        <v>0.08</v>
      </c>
    </row>
    <row r="96" spans="2:7" ht="18" customHeight="1" thickBot="1" x14ac:dyDescent="0.35">
      <c r="B96" s="105" t="s">
        <v>57</v>
      </c>
      <c r="C96" s="46" t="s">
        <v>88</v>
      </c>
      <c r="D96" s="40" t="s">
        <v>91</v>
      </c>
      <c r="E96" s="114">
        <v>27000</v>
      </c>
      <c r="F96" s="118">
        <v>32000</v>
      </c>
      <c r="G96" s="126">
        <v>0.14000000000000001</v>
      </c>
    </row>
    <row r="97" spans="2:7" ht="18" customHeight="1" thickBot="1" x14ac:dyDescent="0.35"/>
    <row r="98" spans="2:7" ht="18" customHeight="1" thickBot="1" x14ac:dyDescent="0.35">
      <c r="B98" s="134" t="s">
        <v>97</v>
      </c>
      <c r="C98" s="135"/>
      <c r="D98" s="135"/>
      <c r="E98" s="135"/>
      <c r="F98" s="135"/>
      <c r="G98" s="136"/>
    </row>
    <row r="99" spans="2:7" ht="18" customHeight="1" thickBot="1" x14ac:dyDescent="0.35"/>
    <row r="100" spans="2:7" ht="18" customHeight="1" thickBot="1" x14ac:dyDescent="0.35">
      <c r="B100" s="94" t="s">
        <v>80</v>
      </c>
      <c r="C100" s="16" t="s">
        <v>81</v>
      </c>
      <c r="D100" s="49" t="s">
        <v>82</v>
      </c>
      <c r="E100" s="16" t="s">
        <v>83</v>
      </c>
      <c r="F100" s="49" t="s">
        <v>84</v>
      </c>
      <c r="G100" s="16" t="s">
        <v>109</v>
      </c>
    </row>
    <row r="101" spans="2:7" ht="18" customHeight="1" x14ac:dyDescent="0.3">
      <c r="B101" s="95" t="s">
        <v>7</v>
      </c>
      <c r="C101" s="48" t="s">
        <v>85</v>
      </c>
      <c r="D101" s="41" t="s">
        <v>89</v>
      </c>
      <c r="E101" s="66">
        <v>15000</v>
      </c>
      <c r="F101" s="115">
        <v>20000</v>
      </c>
      <c r="G101" s="119">
        <v>0.05</v>
      </c>
    </row>
    <row r="102" spans="2:7" ht="18" customHeight="1" x14ac:dyDescent="0.3">
      <c r="B102" s="104" t="s">
        <v>48</v>
      </c>
      <c r="C102" s="45" t="s">
        <v>86</v>
      </c>
      <c r="D102" s="39" t="s">
        <v>89</v>
      </c>
      <c r="E102" s="67">
        <v>22000</v>
      </c>
      <c r="F102" s="116">
        <v>25000</v>
      </c>
      <c r="G102" s="120">
        <v>0.1</v>
      </c>
    </row>
    <row r="103" spans="2:7" ht="18" customHeight="1" x14ac:dyDescent="0.3">
      <c r="B103" s="104" t="s">
        <v>49</v>
      </c>
      <c r="C103" s="45" t="s">
        <v>87</v>
      </c>
      <c r="D103" s="39" t="s">
        <v>89</v>
      </c>
      <c r="E103" s="67">
        <v>18000</v>
      </c>
      <c r="F103" s="116">
        <v>22000</v>
      </c>
      <c r="G103" s="120">
        <v>0.08</v>
      </c>
    </row>
    <row r="104" spans="2:7" ht="18" customHeight="1" x14ac:dyDescent="0.3">
      <c r="B104" s="104" t="s">
        <v>50</v>
      </c>
      <c r="C104" s="45" t="s">
        <v>88</v>
      </c>
      <c r="D104" s="39" t="s">
        <v>89</v>
      </c>
      <c r="E104" s="67">
        <v>25000</v>
      </c>
      <c r="F104" s="117">
        <v>30000</v>
      </c>
      <c r="G104" s="121">
        <v>0.12</v>
      </c>
    </row>
    <row r="105" spans="2:7" ht="18" customHeight="1" x14ac:dyDescent="0.3">
      <c r="B105" s="104" t="s">
        <v>51</v>
      </c>
      <c r="C105" s="45" t="s">
        <v>85</v>
      </c>
      <c r="D105" s="39" t="s">
        <v>90</v>
      </c>
      <c r="E105" s="67">
        <v>17000</v>
      </c>
      <c r="F105" s="116">
        <v>21000</v>
      </c>
      <c r="G105" s="120">
        <v>0.06</v>
      </c>
    </row>
    <row r="106" spans="2:7" ht="18" customHeight="1" x14ac:dyDescent="0.3">
      <c r="B106" s="104" t="s">
        <v>52</v>
      </c>
      <c r="C106" s="45" t="s">
        <v>86</v>
      </c>
      <c r="D106" s="39" t="s">
        <v>90</v>
      </c>
      <c r="E106" s="67">
        <v>23000</v>
      </c>
      <c r="F106" s="116">
        <v>26000</v>
      </c>
      <c r="G106" s="120">
        <v>0.09</v>
      </c>
    </row>
    <row r="107" spans="2:7" ht="18" customHeight="1" x14ac:dyDescent="0.3">
      <c r="B107" s="104" t="s">
        <v>53</v>
      </c>
      <c r="C107" s="45" t="s">
        <v>87</v>
      </c>
      <c r="D107" s="39" t="s">
        <v>90</v>
      </c>
      <c r="E107" s="67">
        <v>19000</v>
      </c>
      <c r="F107" s="116">
        <v>23000</v>
      </c>
      <c r="G107" s="120">
        <v>7.0000000000000007E-2</v>
      </c>
    </row>
    <row r="108" spans="2:7" ht="18" customHeight="1" x14ac:dyDescent="0.3">
      <c r="B108" s="104" t="s">
        <v>54</v>
      </c>
      <c r="C108" s="45" t="s">
        <v>88</v>
      </c>
      <c r="D108" s="39" t="s">
        <v>90</v>
      </c>
      <c r="E108" s="67">
        <v>26000</v>
      </c>
      <c r="F108" s="117">
        <v>31000</v>
      </c>
      <c r="G108" s="121">
        <v>0.13</v>
      </c>
    </row>
    <row r="109" spans="2:7" ht="18" customHeight="1" x14ac:dyDescent="0.3">
      <c r="B109" s="104" t="s">
        <v>55</v>
      </c>
      <c r="C109" s="45" t="s">
        <v>85</v>
      </c>
      <c r="D109" s="39" t="s">
        <v>91</v>
      </c>
      <c r="E109" s="67">
        <v>16000</v>
      </c>
      <c r="F109" s="116">
        <v>21000</v>
      </c>
      <c r="G109" s="120">
        <v>0.05</v>
      </c>
    </row>
    <row r="110" spans="2:7" ht="18" customHeight="1" x14ac:dyDescent="0.3">
      <c r="B110" s="104" t="s">
        <v>8</v>
      </c>
      <c r="C110" s="45" t="s">
        <v>86</v>
      </c>
      <c r="D110" s="39" t="s">
        <v>91</v>
      </c>
      <c r="E110" s="67">
        <v>24000</v>
      </c>
      <c r="F110" s="116">
        <v>27000</v>
      </c>
      <c r="G110" s="120">
        <v>0.1</v>
      </c>
    </row>
    <row r="111" spans="2:7" ht="18" customHeight="1" x14ac:dyDescent="0.3">
      <c r="B111" s="104" t="s">
        <v>56</v>
      </c>
      <c r="C111" s="45" t="s">
        <v>87</v>
      </c>
      <c r="D111" s="39" t="s">
        <v>91</v>
      </c>
      <c r="E111" s="67">
        <v>20000</v>
      </c>
      <c r="F111" s="116">
        <v>24000</v>
      </c>
      <c r="G111" s="120">
        <v>0.08</v>
      </c>
    </row>
    <row r="112" spans="2:7" ht="18" customHeight="1" thickBot="1" x14ac:dyDescent="0.35">
      <c r="B112" s="105" t="s">
        <v>57</v>
      </c>
      <c r="C112" s="46" t="s">
        <v>88</v>
      </c>
      <c r="D112" s="40" t="s">
        <v>91</v>
      </c>
      <c r="E112" s="114">
        <v>27000</v>
      </c>
      <c r="F112" s="118">
        <v>32000</v>
      </c>
      <c r="G112" s="122">
        <v>0.14000000000000001</v>
      </c>
    </row>
    <row r="113" spans="2:7" ht="18" customHeight="1" thickBot="1" x14ac:dyDescent="0.35"/>
    <row r="114" spans="2:7" ht="18" customHeight="1" thickBot="1" x14ac:dyDescent="0.35">
      <c r="B114" s="134" t="s">
        <v>98</v>
      </c>
      <c r="C114" s="135"/>
      <c r="D114" s="135"/>
      <c r="E114" s="135"/>
      <c r="F114" s="135"/>
      <c r="G114" s="136"/>
    </row>
    <row r="115" spans="2:7" ht="18" customHeight="1" thickBot="1" x14ac:dyDescent="0.35"/>
    <row r="116" spans="2:7" ht="18" customHeight="1" thickBot="1" x14ac:dyDescent="0.35">
      <c r="B116" s="94" t="s">
        <v>80</v>
      </c>
      <c r="C116" s="16" t="s">
        <v>81</v>
      </c>
      <c r="D116" s="49" t="s">
        <v>82</v>
      </c>
      <c r="E116" s="16" t="s">
        <v>83</v>
      </c>
      <c r="F116" s="49" t="s">
        <v>84</v>
      </c>
      <c r="G116" s="16" t="s">
        <v>109</v>
      </c>
    </row>
    <row r="117" spans="2:7" ht="18" customHeight="1" x14ac:dyDescent="0.3">
      <c r="B117" s="95" t="s">
        <v>7</v>
      </c>
      <c r="C117" s="48" t="s">
        <v>85</v>
      </c>
      <c r="D117" s="41" t="s">
        <v>89</v>
      </c>
      <c r="E117" s="66">
        <v>15000</v>
      </c>
      <c r="F117" s="115">
        <v>20000</v>
      </c>
      <c r="G117" s="119">
        <v>0.05</v>
      </c>
    </row>
    <row r="118" spans="2:7" ht="18" customHeight="1" x14ac:dyDescent="0.3">
      <c r="B118" s="104" t="s">
        <v>48</v>
      </c>
      <c r="C118" s="45" t="s">
        <v>86</v>
      </c>
      <c r="D118" s="39" t="s">
        <v>89</v>
      </c>
      <c r="E118" s="67">
        <v>22000</v>
      </c>
      <c r="F118" s="116">
        <v>25000</v>
      </c>
      <c r="G118" s="120">
        <v>0.1</v>
      </c>
    </row>
    <row r="119" spans="2:7" ht="18" customHeight="1" x14ac:dyDescent="0.3">
      <c r="B119" s="104" t="s">
        <v>49</v>
      </c>
      <c r="C119" s="45" t="s">
        <v>87</v>
      </c>
      <c r="D119" s="39" t="s">
        <v>89</v>
      </c>
      <c r="E119" s="67">
        <v>18000</v>
      </c>
      <c r="F119" s="116">
        <v>22000</v>
      </c>
      <c r="G119" s="120">
        <v>0.08</v>
      </c>
    </row>
    <row r="120" spans="2:7" ht="18" customHeight="1" x14ac:dyDescent="0.3">
      <c r="B120" s="104" t="s">
        <v>50</v>
      </c>
      <c r="C120" s="45" t="s">
        <v>88</v>
      </c>
      <c r="D120" s="39" t="s">
        <v>89</v>
      </c>
      <c r="E120" s="67">
        <v>25000</v>
      </c>
      <c r="F120" s="117">
        <v>30000</v>
      </c>
      <c r="G120" s="121">
        <v>0.12</v>
      </c>
    </row>
    <row r="121" spans="2:7" ht="18" customHeight="1" x14ac:dyDescent="0.3">
      <c r="B121" s="104" t="s">
        <v>51</v>
      </c>
      <c r="C121" s="45" t="s">
        <v>85</v>
      </c>
      <c r="D121" s="39" t="s">
        <v>90</v>
      </c>
      <c r="E121" s="67">
        <v>17000</v>
      </c>
      <c r="F121" s="116">
        <v>21000</v>
      </c>
      <c r="G121" s="120">
        <v>0.06</v>
      </c>
    </row>
    <row r="122" spans="2:7" ht="18" customHeight="1" x14ac:dyDescent="0.3">
      <c r="B122" s="104" t="s">
        <v>52</v>
      </c>
      <c r="C122" s="45" t="s">
        <v>86</v>
      </c>
      <c r="D122" s="39" t="s">
        <v>90</v>
      </c>
      <c r="E122" s="67">
        <v>23000</v>
      </c>
      <c r="F122" s="116">
        <v>26000</v>
      </c>
      <c r="G122" s="120">
        <v>0.09</v>
      </c>
    </row>
    <row r="123" spans="2:7" ht="18" customHeight="1" x14ac:dyDescent="0.3">
      <c r="B123" s="104" t="s">
        <v>53</v>
      </c>
      <c r="C123" s="45" t="s">
        <v>87</v>
      </c>
      <c r="D123" s="39" t="s">
        <v>90</v>
      </c>
      <c r="E123" s="67">
        <v>19000</v>
      </c>
      <c r="F123" s="116">
        <v>23000</v>
      </c>
      <c r="G123" s="120">
        <v>7.0000000000000007E-2</v>
      </c>
    </row>
    <row r="124" spans="2:7" ht="18" customHeight="1" x14ac:dyDescent="0.3">
      <c r="B124" s="104" t="s">
        <v>54</v>
      </c>
      <c r="C124" s="45" t="s">
        <v>88</v>
      </c>
      <c r="D124" s="39" t="s">
        <v>90</v>
      </c>
      <c r="E124" s="67">
        <v>26000</v>
      </c>
      <c r="F124" s="117">
        <v>31000</v>
      </c>
      <c r="G124" s="121">
        <v>0.13</v>
      </c>
    </row>
    <row r="125" spans="2:7" ht="18" customHeight="1" x14ac:dyDescent="0.3">
      <c r="B125" s="104" t="s">
        <v>55</v>
      </c>
      <c r="C125" s="45" t="s">
        <v>85</v>
      </c>
      <c r="D125" s="39" t="s">
        <v>91</v>
      </c>
      <c r="E125" s="67">
        <v>16000</v>
      </c>
      <c r="F125" s="116">
        <v>21000</v>
      </c>
      <c r="G125" s="120">
        <v>0.05</v>
      </c>
    </row>
    <row r="126" spans="2:7" ht="18" customHeight="1" x14ac:dyDescent="0.3">
      <c r="B126" s="104" t="s">
        <v>8</v>
      </c>
      <c r="C126" s="45" t="s">
        <v>86</v>
      </c>
      <c r="D126" s="39" t="s">
        <v>91</v>
      </c>
      <c r="E126" s="67">
        <v>24000</v>
      </c>
      <c r="F126" s="116">
        <v>27000</v>
      </c>
      <c r="G126" s="120">
        <v>0.1</v>
      </c>
    </row>
    <row r="127" spans="2:7" ht="18" customHeight="1" x14ac:dyDescent="0.3">
      <c r="B127" s="104" t="s">
        <v>56</v>
      </c>
      <c r="C127" s="45" t="s">
        <v>87</v>
      </c>
      <c r="D127" s="39" t="s">
        <v>91</v>
      </c>
      <c r="E127" s="67">
        <v>20000</v>
      </c>
      <c r="F127" s="116">
        <v>24000</v>
      </c>
      <c r="G127" s="120">
        <v>0.08</v>
      </c>
    </row>
    <row r="128" spans="2:7" ht="18" customHeight="1" thickBot="1" x14ac:dyDescent="0.35">
      <c r="B128" s="105" t="s">
        <v>57</v>
      </c>
      <c r="C128" s="46" t="s">
        <v>88</v>
      </c>
      <c r="D128" s="40" t="s">
        <v>91</v>
      </c>
      <c r="E128" s="114">
        <v>27000</v>
      </c>
      <c r="F128" s="118">
        <v>32000</v>
      </c>
      <c r="G128" s="122">
        <v>0.14000000000000001</v>
      </c>
    </row>
    <row r="129" spans="2:7" ht="18" customHeight="1" thickBot="1" x14ac:dyDescent="0.35"/>
    <row r="130" spans="2:7" ht="18" customHeight="1" thickBot="1" x14ac:dyDescent="0.35">
      <c r="B130" s="134" t="s">
        <v>99</v>
      </c>
      <c r="C130" s="135"/>
      <c r="D130" s="135"/>
      <c r="E130" s="135"/>
      <c r="F130" s="135"/>
      <c r="G130" s="136"/>
    </row>
    <row r="131" spans="2:7" ht="18" customHeight="1" thickBot="1" x14ac:dyDescent="0.35"/>
    <row r="132" spans="2:7" ht="18" customHeight="1" thickBot="1" x14ac:dyDescent="0.35">
      <c r="B132" s="94" t="s">
        <v>80</v>
      </c>
      <c r="C132" s="16" t="s">
        <v>81</v>
      </c>
      <c r="D132" s="49" t="s">
        <v>82</v>
      </c>
      <c r="E132" s="16" t="s">
        <v>83</v>
      </c>
      <c r="F132" s="49" t="s">
        <v>84</v>
      </c>
      <c r="G132" s="16" t="s">
        <v>109</v>
      </c>
    </row>
    <row r="133" spans="2:7" ht="18" customHeight="1" x14ac:dyDescent="0.3">
      <c r="B133" s="95" t="s">
        <v>7</v>
      </c>
      <c r="C133" s="48" t="s">
        <v>85</v>
      </c>
      <c r="D133" s="41" t="s">
        <v>89</v>
      </c>
      <c r="E133" s="66">
        <v>15000</v>
      </c>
      <c r="F133" s="115">
        <v>20000</v>
      </c>
      <c r="G133" s="119">
        <v>0.05</v>
      </c>
    </row>
    <row r="134" spans="2:7" ht="18" customHeight="1" x14ac:dyDescent="0.3">
      <c r="B134" s="104" t="s">
        <v>48</v>
      </c>
      <c r="C134" s="45" t="s">
        <v>86</v>
      </c>
      <c r="D134" s="39" t="s">
        <v>89</v>
      </c>
      <c r="E134" s="67">
        <v>22000</v>
      </c>
      <c r="F134" s="116">
        <v>25000</v>
      </c>
      <c r="G134" s="120">
        <v>-0.02</v>
      </c>
    </row>
    <row r="135" spans="2:7" ht="18" customHeight="1" x14ac:dyDescent="0.3">
      <c r="B135" s="104" t="s">
        <v>49</v>
      </c>
      <c r="C135" s="45" t="s">
        <v>87</v>
      </c>
      <c r="D135" s="39" t="s">
        <v>89</v>
      </c>
      <c r="E135" s="67">
        <v>18000</v>
      </c>
      <c r="F135" s="116">
        <v>22000</v>
      </c>
      <c r="G135" s="120">
        <v>0.08</v>
      </c>
    </row>
    <row r="136" spans="2:7" ht="18" customHeight="1" x14ac:dyDescent="0.3">
      <c r="B136" s="104" t="s">
        <v>50</v>
      </c>
      <c r="C136" s="45" t="s">
        <v>88</v>
      </c>
      <c r="D136" s="39" t="s">
        <v>89</v>
      </c>
      <c r="E136" s="67">
        <v>25000</v>
      </c>
      <c r="F136" s="117">
        <v>30000</v>
      </c>
      <c r="G136" s="121">
        <v>0.12</v>
      </c>
    </row>
    <row r="137" spans="2:7" ht="18" customHeight="1" x14ac:dyDescent="0.3">
      <c r="B137" s="104" t="s">
        <v>51</v>
      </c>
      <c r="C137" s="45" t="s">
        <v>85</v>
      </c>
      <c r="D137" s="39" t="s">
        <v>90</v>
      </c>
      <c r="E137" s="67">
        <v>17000</v>
      </c>
      <c r="F137" s="116">
        <v>21000</v>
      </c>
      <c r="G137" s="120">
        <v>0.06</v>
      </c>
    </row>
    <row r="138" spans="2:7" ht="18" customHeight="1" x14ac:dyDescent="0.3">
      <c r="B138" s="104" t="s">
        <v>52</v>
      </c>
      <c r="C138" s="45" t="s">
        <v>86</v>
      </c>
      <c r="D138" s="39" t="s">
        <v>90</v>
      </c>
      <c r="E138" s="67">
        <v>23000</v>
      </c>
      <c r="F138" s="116">
        <v>26000</v>
      </c>
      <c r="G138" s="120">
        <v>-0.09</v>
      </c>
    </row>
    <row r="139" spans="2:7" ht="18" customHeight="1" x14ac:dyDescent="0.3">
      <c r="B139" s="104" t="s">
        <v>53</v>
      </c>
      <c r="C139" s="45" t="s">
        <v>87</v>
      </c>
      <c r="D139" s="39" t="s">
        <v>90</v>
      </c>
      <c r="E139" s="67">
        <v>19000</v>
      </c>
      <c r="F139" s="116">
        <v>23000</v>
      </c>
      <c r="G139" s="120">
        <v>7.0000000000000007E-2</v>
      </c>
    </row>
    <row r="140" spans="2:7" ht="18" customHeight="1" x14ac:dyDescent="0.3">
      <c r="B140" s="104" t="s">
        <v>54</v>
      </c>
      <c r="C140" s="45" t="s">
        <v>88</v>
      </c>
      <c r="D140" s="39" t="s">
        <v>90</v>
      </c>
      <c r="E140" s="67">
        <v>26000</v>
      </c>
      <c r="F140" s="117">
        <v>31000</v>
      </c>
      <c r="G140" s="121">
        <v>0.13</v>
      </c>
    </row>
    <row r="141" spans="2:7" ht="18" customHeight="1" x14ac:dyDescent="0.3">
      <c r="B141" s="104" t="s">
        <v>55</v>
      </c>
      <c r="C141" s="45" t="s">
        <v>85</v>
      </c>
      <c r="D141" s="39" t="s">
        <v>91</v>
      </c>
      <c r="E141" s="67">
        <v>16000</v>
      </c>
      <c r="F141" s="116">
        <v>21000</v>
      </c>
      <c r="G141" s="120">
        <v>-0.13</v>
      </c>
    </row>
    <row r="142" spans="2:7" ht="18" customHeight="1" x14ac:dyDescent="0.3">
      <c r="B142" s="104" t="s">
        <v>8</v>
      </c>
      <c r="C142" s="45" t="s">
        <v>86</v>
      </c>
      <c r="D142" s="39" t="s">
        <v>91</v>
      </c>
      <c r="E142" s="67">
        <v>24000</v>
      </c>
      <c r="F142" s="116">
        <v>27000</v>
      </c>
      <c r="G142" s="120">
        <v>0.1</v>
      </c>
    </row>
    <row r="143" spans="2:7" ht="18" customHeight="1" x14ac:dyDescent="0.3">
      <c r="B143" s="104" t="s">
        <v>56</v>
      </c>
      <c r="C143" s="45" t="s">
        <v>87</v>
      </c>
      <c r="D143" s="39" t="s">
        <v>91</v>
      </c>
      <c r="E143" s="67">
        <v>20000</v>
      </c>
      <c r="F143" s="116">
        <v>24000</v>
      </c>
      <c r="G143" s="120">
        <v>0.08</v>
      </c>
    </row>
    <row r="144" spans="2:7" ht="18" customHeight="1" thickBot="1" x14ac:dyDescent="0.35">
      <c r="B144" s="105" t="s">
        <v>57</v>
      </c>
      <c r="C144" s="46" t="s">
        <v>88</v>
      </c>
      <c r="D144" s="40" t="s">
        <v>91</v>
      </c>
      <c r="E144" s="114">
        <v>27000</v>
      </c>
      <c r="F144" s="118">
        <v>32000</v>
      </c>
      <c r="G144" s="122">
        <v>0.14000000000000001</v>
      </c>
    </row>
    <row r="145" spans="2:7" ht="18" customHeight="1" thickBot="1" x14ac:dyDescent="0.35"/>
    <row r="146" spans="2:7" ht="18" customHeight="1" thickBot="1" x14ac:dyDescent="0.35">
      <c r="B146" s="134" t="s">
        <v>100</v>
      </c>
      <c r="C146" s="135"/>
      <c r="D146" s="135"/>
      <c r="E146" s="135"/>
      <c r="F146" s="135"/>
      <c r="G146" s="136"/>
    </row>
    <row r="147" spans="2:7" ht="18" customHeight="1" thickBot="1" x14ac:dyDescent="0.35"/>
    <row r="148" spans="2:7" ht="18" customHeight="1" thickBot="1" x14ac:dyDescent="0.35">
      <c r="B148" s="94" t="s">
        <v>80</v>
      </c>
      <c r="C148" s="16" t="s">
        <v>81</v>
      </c>
      <c r="D148" s="49" t="s">
        <v>82</v>
      </c>
      <c r="E148" s="16" t="s">
        <v>83</v>
      </c>
      <c r="F148" s="49" t="s">
        <v>84</v>
      </c>
      <c r="G148" s="16" t="s">
        <v>109</v>
      </c>
    </row>
    <row r="149" spans="2:7" ht="18" customHeight="1" x14ac:dyDescent="0.3">
      <c r="B149" s="95" t="s">
        <v>7</v>
      </c>
      <c r="C149" s="48" t="s">
        <v>85</v>
      </c>
      <c r="D149" s="41" t="s">
        <v>89</v>
      </c>
      <c r="E149" s="66">
        <v>15000</v>
      </c>
      <c r="F149" s="115">
        <v>20000</v>
      </c>
      <c r="G149" s="119">
        <v>0.05</v>
      </c>
    </row>
    <row r="150" spans="2:7" ht="18" customHeight="1" x14ac:dyDescent="0.3">
      <c r="B150" s="104" t="s">
        <v>48</v>
      </c>
      <c r="C150" s="45" t="s">
        <v>86</v>
      </c>
      <c r="D150" s="39" t="s">
        <v>89</v>
      </c>
      <c r="E150" s="67">
        <v>22000</v>
      </c>
      <c r="F150" s="116">
        <v>25000</v>
      </c>
      <c r="G150" s="120">
        <v>0.1</v>
      </c>
    </row>
    <row r="151" spans="2:7" ht="18" customHeight="1" x14ac:dyDescent="0.3">
      <c r="B151" s="104" t="s">
        <v>49</v>
      </c>
      <c r="C151" s="45" t="s">
        <v>87</v>
      </c>
      <c r="D151" s="39" t="s">
        <v>89</v>
      </c>
      <c r="E151" s="67">
        <v>15000</v>
      </c>
      <c r="F151" s="116">
        <v>22000</v>
      </c>
      <c r="G151" s="120">
        <v>0.08</v>
      </c>
    </row>
    <row r="152" spans="2:7" ht="18" customHeight="1" x14ac:dyDescent="0.3">
      <c r="B152" s="104" t="s">
        <v>50</v>
      </c>
      <c r="C152" s="45" t="s">
        <v>88</v>
      </c>
      <c r="D152" s="39" t="s">
        <v>89</v>
      </c>
      <c r="E152" s="67">
        <v>25000</v>
      </c>
      <c r="F152" s="117">
        <v>30000</v>
      </c>
      <c r="G152" s="121">
        <v>0.12</v>
      </c>
    </row>
    <row r="153" spans="2:7" ht="18" customHeight="1" x14ac:dyDescent="0.3">
      <c r="B153" s="104" t="s">
        <v>51</v>
      </c>
      <c r="C153" s="45" t="s">
        <v>85</v>
      </c>
      <c r="D153" s="39" t="s">
        <v>90</v>
      </c>
      <c r="E153" s="67">
        <v>17000</v>
      </c>
      <c r="F153" s="116">
        <v>21000</v>
      </c>
      <c r="G153" s="120">
        <v>0.06</v>
      </c>
    </row>
    <row r="154" spans="2:7" ht="18" customHeight="1" x14ac:dyDescent="0.3">
      <c r="B154" s="104" t="s">
        <v>52</v>
      </c>
      <c r="C154" s="45" t="s">
        <v>86</v>
      </c>
      <c r="D154" s="39" t="s">
        <v>90</v>
      </c>
      <c r="E154" s="67">
        <v>23000</v>
      </c>
      <c r="F154" s="116">
        <v>26000</v>
      </c>
      <c r="G154" s="120">
        <v>0.09</v>
      </c>
    </row>
    <row r="155" spans="2:7" ht="18" customHeight="1" x14ac:dyDescent="0.3">
      <c r="B155" s="104" t="s">
        <v>53</v>
      </c>
      <c r="C155" s="45" t="s">
        <v>87</v>
      </c>
      <c r="D155" s="39" t="s">
        <v>90</v>
      </c>
      <c r="E155" s="67">
        <v>19000</v>
      </c>
      <c r="F155" s="116">
        <v>23000</v>
      </c>
      <c r="G155" s="120">
        <v>7.0000000000000007E-2</v>
      </c>
    </row>
    <row r="156" spans="2:7" ht="18" customHeight="1" x14ac:dyDescent="0.3">
      <c r="B156" s="104" t="s">
        <v>54</v>
      </c>
      <c r="C156" s="45" t="s">
        <v>88</v>
      </c>
      <c r="D156" s="39" t="s">
        <v>90</v>
      </c>
      <c r="E156" s="67">
        <v>26000</v>
      </c>
      <c r="F156" s="117">
        <v>31000</v>
      </c>
      <c r="G156" s="121">
        <v>0.13</v>
      </c>
    </row>
    <row r="157" spans="2:7" ht="18" customHeight="1" x14ac:dyDescent="0.3">
      <c r="B157" s="104" t="s">
        <v>55</v>
      </c>
      <c r="C157" s="45" t="s">
        <v>85</v>
      </c>
      <c r="D157" s="39" t="s">
        <v>91</v>
      </c>
      <c r="E157" s="67">
        <v>23000</v>
      </c>
      <c r="F157" s="116">
        <v>21000</v>
      </c>
      <c r="G157" s="120">
        <v>0.13</v>
      </c>
    </row>
    <row r="158" spans="2:7" ht="18" customHeight="1" x14ac:dyDescent="0.3">
      <c r="B158" s="104" t="s">
        <v>8</v>
      </c>
      <c r="C158" s="45" t="s">
        <v>86</v>
      </c>
      <c r="D158" s="39" t="s">
        <v>91</v>
      </c>
      <c r="E158" s="67">
        <v>24000</v>
      </c>
      <c r="F158" s="116">
        <v>27000</v>
      </c>
      <c r="G158" s="120">
        <v>0.1</v>
      </c>
    </row>
    <row r="159" spans="2:7" ht="18" customHeight="1" x14ac:dyDescent="0.3">
      <c r="B159" s="104" t="s">
        <v>56</v>
      </c>
      <c r="C159" s="45" t="s">
        <v>87</v>
      </c>
      <c r="D159" s="39" t="s">
        <v>91</v>
      </c>
      <c r="E159" s="67">
        <v>20000</v>
      </c>
      <c r="F159" s="116">
        <v>24000</v>
      </c>
      <c r="G159" s="120">
        <v>0.08</v>
      </c>
    </row>
    <row r="160" spans="2:7" ht="18" customHeight="1" thickBot="1" x14ac:dyDescent="0.35">
      <c r="B160" s="105" t="s">
        <v>57</v>
      </c>
      <c r="C160" s="46" t="s">
        <v>88</v>
      </c>
      <c r="D160" s="40" t="s">
        <v>91</v>
      </c>
      <c r="E160" s="114">
        <v>27000</v>
      </c>
      <c r="F160" s="118">
        <v>32000</v>
      </c>
      <c r="G160" s="122">
        <v>0.14000000000000001</v>
      </c>
    </row>
    <row r="161" spans="2:7" ht="18" customHeight="1" thickBot="1" x14ac:dyDescent="0.35"/>
    <row r="162" spans="2:7" ht="18" customHeight="1" thickBot="1" x14ac:dyDescent="0.35">
      <c r="B162" s="134" t="s">
        <v>101</v>
      </c>
      <c r="C162" s="135"/>
      <c r="D162" s="135"/>
      <c r="E162" s="135"/>
      <c r="F162" s="135"/>
      <c r="G162" s="136"/>
    </row>
    <row r="163" spans="2:7" ht="18" customHeight="1" thickBot="1" x14ac:dyDescent="0.35"/>
    <row r="164" spans="2:7" ht="18" customHeight="1" thickBot="1" x14ac:dyDescent="0.35">
      <c r="B164" s="94" t="s">
        <v>80</v>
      </c>
      <c r="C164" s="16" t="s">
        <v>81</v>
      </c>
      <c r="D164" s="49" t="s">
        <v>82</v>
      </c>
      <c r="E164" s="16" t="s">
        <v>83</v>
      </c>
      <c r="F164" s="16" t="s">
        <v>84</v>
      </c>
      <c r="G164" s="61" t="s">
        <v>109</v>
      </c>
    </row>
    <row r="165" spans="2:7" ht="18" customHeight="1" x14ac:dyDescent="0.3">
      <c r="B165" s="95" t="s">
        <v>7</v>
      </c>
      <c r="C165" s="48" t="s">
        <v>85</v>
      </c>
      <c r="D165" s="35" t="s">
        <v>89</v>
      </c>
      <c r="E165" s="66">
        <v>15000</v>
      </c>
      <c r="F165" s="115">
        <v>20000</v>
      </c>
      <c r="G165" s="119">
        <v>0.05</v>
      </c>
    </row>
    <row r="166" spans="2:7" ht="18" customHeight="1" x14ac:dyDescent="0.3">
      <c r="B166" s="104" t="s">
        <v>48</v>
      </c>
      <c r="C166" s="45" t="s">
        <v>86</v>
      </c>
      <c r="D166" s="36" t="s">
        <v>89</v>
      </c>
      <c r="E166" s="67">
        <v>27000</v>
      </c>
      <c r="F166" s="116">
        <v>25000</v>
      </c>
      <c r="G166" s="120">
        <v>0.1</v>
      </c>
    </row>
    <row r="167" spans="2:7" ht="18" customHeight="1" x14ac:dyDescent="0.3">
      <c r="B167" s="104" t="s">
        <v>49</v>
      </c>
      <c r="C167" s="45" t="s">
        <v>87</v>
      </c>
      <c r="D167" s="36" t="s">
        <v>89</v>
      </c>
      <c r="E167" s="67">
        <v>18000</v>
      </c>
      <c r="F167" s="116">
        <v>22000</v>
      </c>
      <c r="G167" s="120">
        <v>0.08</v>
      </c>
    </row>
    <row r="168" spans="2:7" ht="18" customHeight="1" x14ac:dyDescent="0.3">
      <c r="B168" s="104" t="s">
        <v>50</v>
      </c>
      <c r="C168" s="45" t="s">
        <v>88</v>
      </c>
      <c r="D168" s="36" t="s">
        <v>89</v>
      </c>
      <c r="E168" s="67">
        <v>25000</v>
      </c>
      <c r="F168" s="117">
        <v>30000</v>
      </c>
      <c r="G168" s="121">
        <v>0.12</v>
      </c>
    </row>
    <row r="169" spans="2:7" ht="18" customHeight="1" x14ac:dyDescent="0.3">
      <c r="B169" s="104" t="s">
        <v>51</v>
      </c>
      <c r="C169" s="45" t="s">
        <v>85</v>
      </c>
      <c r="D169" s="36" t="s">
        <v>90</v>
      </c>
      <c r="E169" s="67">
        <v>25000</v>
      </c>
      <c r="F169" s="116">
        <v>21000</v>
      </c>
      <c r="G169" s="120">
        <v>0.06</v>
      </c>
    </row>
    <row r="170" spans="2:7" ht="18" customHeight="1" x14ac:dyDescent="0.3">
      <c r="B170" s="104" t="s">
        <v>52</v>
      </c>
      <c r="C170" s="45" t="s">
        <v>86</v>
      </c>
      <c r="D170" s="36" t="s">
        <v>90</v>
      </c>
      <c r="E170" s="67">
        <v>23000</v>
      </c>
      <c r="F170" s="116">
        <v>26000</v>
      </c>
      <c r="G170" s="120">
        <v>0.09</v>
      </c>
    </row>
    <row r="171" spans="2:7" ht="18" customHeight="1" x14ac:dyDescent="0.3">
      <c r="B171" s="104" t="s">
        <v>53</v>
      </c>
      <c r="C171" s="45" t="s">
        <v>87</v>
      </c>
      <c r="D171" s="36" t="s">
        <v>90</v>
      </c>
      <c r="E171" s="67">
        <v>19000</v>
      </c>
      <c r="F171" s="116">
        <v>23000</v>
      </c>
      <c r="G171" s="120">
        <v>7.0000000000000007E-2</v>
      </c>
    </row>
    <row r="172" spans="2:7" ht="18" customHeight="1" x14ac:dyDescent="0.3">
      <c r="B172" s="104" t="s">
        <v>54</v>
      </c>
      <c r="C172" s="45" t="s">
        <v>88</v>
      </c>
      <c r="D172" s="36" t="s">
        <v>90</v>
      </c>
      <c r="E172" s="67">
        <v>26000</v>
      </c>
      <c r="F172" s="117">
        <v>31000</v>
      </c>
      <c r="G172" s="121">
        <v>0.13</v>
      </c>
    </row>
    <row r="173" spans="2:7" ht="18" customHeight="1" x14ac:dyDescent="0.3">
      <c r="B173" s="104" t="s">
        <v>55</v>
      </c>
      <c r="C173" s="45" t="s">
        <v>85</v>
      </c>
      <c r="D173" s="36" t="s">
        <v>91</v>
      </c>
      <c r="E173" s="67">
        <v>25000</v>
      </c>
      <c r="F173" s="116">
        <v>21000</v>
      </c>
      <c r="G173" s="120">
        <v>0.13</v>
      </c>
    </row>
    <row r="174" spans="2:7" ht="18" customHeight="1" x14ac:dyDescent="0.3">
      <c r="B174" s="104" t="s">
        <v>8</v>
      </c>
      <c r="C174" s="45" t="s">
        <v>86</v>
      </c>
      <c r="D174" s="36" t="s">
        <v>91</v>
      </c>
      <c r="E174" s="67">
        <v>24000</v>
      </c>
      <c r="F174" s="116">
        <v>27000</v>
      </c>
      <c r="G174" s="120">
        <v>0.1</v>
      </c>
    </row>
    <row r="175" spans="2:7" ht="18" customHeight="1" x14ac:dyDescent="0.3">
      <c r="B175" s="104" t="s">
        <v>56</v>
      </c>
      <c r="C175" s="45" t="s">
        <v>87</v>
      </c>
      <c r="D175" s="36" t="s">
        <v>91</v>
      </c>
      <c r="E175" s="67">
        <v>20000</v>
      </c>
      <c r="F175" s="116">
        <v>24000</v>
      </c>
      <c r="G175" s="120">
        <v>0.08</v>
      </c>
    </row>
    <row r="176" spans="2:7" ht="18" customHeight="1" thickBot="1" x14ac:dyDescent="0.35">
      <c r="B176" s="105" t="s">
        <v>57</v>
      </c>
      <c r="C176" s="46" t="s">
        <v>88</v>
      </c>
      <c r="D176" s="37" t="s">
        <v>91</v>
      </c>
      <c r="E176" s="114">
        <v>27000</v>
      </c>
      <c r="F176" s="118">
        <v>32000</v>
      </c>
      <c r="G176" s="122">
        <v>0.14000000000000001</v>
      </c>
    </row>
  </sheetData>
  <mergeCells count="11">
    <mergeCell ref="B162:G162"/>
    <mergeCell ref="B82:G82"/>
    <mergeCell ref="B98:G98"/>
    <mergeCell ref="B114:G114"/>
    <mergeCell ref="B130:G130"/>
    <mergeCell ref="B146:G146"/>
    <mergeCell ref="B2:G2"/>
    <mergeCell ref="B18:G18"/>
    <mergeCell ref="B34:G34"/>
    <mergeCell ref="B50:G50"/>
    <mergeCell ref="B66:G66"/>
  </mergeCells>
  <conditionalFormatting sqref="E21:E32">
    <cfRule type="expression" dxfId="6" priority="32">
      <formula>$E21&gt;$F21</formula>
    </cfRule>
  </conditionalFormatting>
  <conditionalFormatting sqref="E37:E48">
    <cfRule type="expression" dxfId="5" priority="31">
      <formula>$E37&lt;$F37</formula>
    </cfRule>
  </conditionalFormatting>
  <conditionalFormatting sqref="E53:E64">
    <cfRule type="top10" dxfId="4" priority="29" percent="1" rank="10"/>
  </conditionalFormatting>
  <conditionalFormatting sqref="E69:E8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{20A8A51A-31F1-431D-AC45-29C2E8908FD7}</x14:id>
        </ext>
      </extLst>
    </cfRule>
  </conditionalFormatting>
  <conditionalFormatting sqref="E101:E1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128">
    <cfRule type="expression" dxfId="3" priority="8">
      <formula>$E117=MAX(IF($C$117:$C$128=$C117,$E$117:$E$128))</formula>
    </cfRule>
  </conditionalFormatting>
  <conditionalFormatting sqref="G133:G144">
    <cfRule type="cellIs" dxfId="2" priority="6" operator="lessThan">
      <formula>0</formula>
    </cfRule>
  </conditionalFormatting>
  <conditionalFormatting sqref="E149:E160">
    <cfRule type="duplicateValues" dxfId="1" priority="4"/>
  </conditionalFormatting>
  <conditionalFormatting sqref="B165:B176">
    <cfRule type="expression" dxfId="0" priority="3">
      <formula>$E165&gt;=$F165</formula>
    </cfRule>
  </conditionalFormatting>
  <conditionalFormatting sqref="G85:G9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A8A51A-31F1-431D-AC45-29C2E8908F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E69:E80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U A 9 W Y N 3 N c 2 m A A A A 9 w A A A B I A H A B D b 2 5 m a W c v U G F j a 2 F n Z S 5 4 b W w g o h g A K K A U A A A A A A A A A A A A A A A A A A A A A A A A A A A A h Y 9 B C s I w F E S v U r J v k k Y R K b / p w p V g R R D E b a i x D b a / 0 q S m d 3 P h k b y C F a 2 6 c z k z b 2 D m f r 1 B 2 t d V c N G t N Q 0 m J K K c B B r z 5 m C w S E j n j u G c p B I 2 K j + p Q g c D j D b u r U l I 6 d w 5 Z s x 7 T / 2 E N m 3 B B O c R 2 2 e r b V 7 q W o U G r V O Y a / J p H f 6 3 i I T d a 4 w U N B I z K q Z c U A 5 s d C E z + C X E M P i Z / p i w 6 C r X t V p q D J d r Y K M E 9 j 4 h H 1 B L A w Q U A A I A C A C J Q D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U A 9 W S i K R 7 g O A A A A E Q A A A B M A H A B G b 3 J t d W x h c y 9 T Z W N 0 a W 9 u M S 5 t I K I Y A C i g F A A A A A A A A A A A A A A A A A A A A A A A A A A A A C t O T S 7 J z M 9 T C I b Q h t Y A U E s B A i 0 A F A A C A A g A i U A 9 W Y N 3 N c 2 m A A A A 9 w A A A B I A A A A A A A A A A A A A A A A A A A A A A E N v b m Z p Z y 9 Q Y W N r Y W d l L n h t b F B L A Q I t A B Q A A g A I A I l A P V k P y u m r p A A A A O k A A A A T A A A A A A A A A A A A A A A A A P I A A A B b Q 2 9 u d G V u d F 9 U e X B l c 1 0 u e G 1 s U E s B A i 0 A F A A C A A g A i U A 9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h Y E M M P q n h E q u f 7 A W q n D e I A A A A A A g A A A A A A E G Y A A A A B A A A g A A A A s O i H L J 8 a z m n y J a F 8 b s A + B Z c A F h B R 8 M 2 I U / U A N m 3 V q n I A A A A A D o A A A A A C A A A g A A A A b k r A H c n i W C P X h d l Y U 6 a m i G K T + t w S N R v L c b X P O m L 4 J 8 R Q A A A A D c m 6 X 9 U 1 W i r m r j i z s J 0 4 A 8 o g B R + h / o o i X K K a 4 i 4 G u T o d g y p K y 6 3 n D l 3 Y F 2 i N / f 2 k U t U 6 / d L Q 6 r u C U 4 p / N v i F K B E 8 H x p a X G Q 4 k K v 5 t 1 p 2 F e 9 A A A A A L + I x 8 N G s H q e e s y q z u S R 5 C 0 u + o H o H C 2 z 7 x m n A h Y k R x Y 3 2 Y f j l a o w n S K d L x u J X z q o f K M s O w W y d b x 6 l v C + p L N J L L g = = < / D a t a M a s h u p > 
</file>

<file path=customXml/itemProps1.xml><?xml version="1.0" encoding="utf-8"?>
<ds:datastoreItem xmlns:ds="http://schemas.openxmlformats.org/officeDocument/2006/customXml" ds:itemID="{9210061A-BC1F-4D36-B328-294BE865D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 Cleaning and Preparation</vt:lpstr>
      <vt:lpstr>Data Validation &amp; Dynamic Drop</vt:lpstr>
      <vt:lpstr>Sheet1</vt:lpstr>
      <vt:lpstr>Cond Format for Data Insight</vt:lpstr>
      <vt:lpstr>HR</vt:lpstr>
      <vt:lpstr>IT</vt:lpstr>
      <vt:lpstr>Marketing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selvan</dc:creator>
  <cp:lastModifiedBy>Mari selvan</cp:lastModifiedBy>
  <dcterms:created xsi:type="dcterms:W3CDTF">2024-09-27T14:42:30Z</dcterms:created>
  <dcterms:modified xsi:type="dcterms:W3CDTF">2024-10-20T17:37:15Z</dcterms:modified>
</cp:coreProperties>
</file>